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rmioxman/Dropbox (Maestral)/DOKTOR/Publications/IUSSI - ant associates/"/>
    </mc:Choice>
  </mc:AlternateContent>
  <xr:revisionPtr revIDLastSave="0" documentId="13_ncr:1_{5E5C2AAB-405A-FC4C-A12F-3387451A4E36}" xr6:coauthVersionLast="47" xr6:coauthVersionMax="47" xr10:uidLastSave="{00000000-0000-0000-0000-000000000000}"/>
  <bookViews>
    <workbookView xWindow="3920" yWindow="740" windowWidth="21140" windowHeight="18380" activeTab="5" xr2:uid="{4C8627DD-C962-BB4D-BDEE-F206DDD0848D}"/>
  </bookViews>
  <sheets>
    <sheet name="Trail density" sheetId="1" r:id="rId1"/>
    <sheet name="Removal Assays" sheetId="2" r:id="rId2"/>
    <sheet name="ant density and trail width" sheetId="5" r:id="rId3"/>
    <sheet name="Introduction Assays" sheetId="4" r:id="rId4"/>
    <sheet name="Other observations" sheetId="3" r:id="rId5"/>
    <sheet name="pod siz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6" l="1"/>
  <c r="E9" i="6"/>
  <c r="D9" i="6"/>
  <c r="F3" i="5"/>
  <c r="F4" i="5"/>
  <c r="F5" i="5"/>
  <c r="F6" i="5"/>
  <c r="F7" i="5"/>
  <c r="F8" i="5"/>
  <c r="F9" i="5"/>
  <c r="F10" i="5"/>
  <c r="F12" i="5"/>
  <c r="F2" i="5"/>
  <c r="G12" i="5"/>
  <c r="E2" i="6"/>
  <c r="D2" i="6"/>
  <c r="E10" i="5"/>
  <c r="E3" i="5"/>
  <c r="E4" i="5"/>
  <c r="E5" i="5"/>
  <c r="E6" i="5"/>
  <c r="E7" i="5"/>
  <c r="E8" i="5"/>
  <c r="E9" i="5"/>
  <c r="E2" i="5"/>
</calcChain>
</file>

<file path=xl/sharedStrings.xml><?xml version="1.0" encoding="utf-8"?>
<sst xmlns="http://schemas.openxmlformats.org/spreadsheetml/2006/main" count="247" uniqueCount="116">
  <si>
    <t>Returned to trail y/n</t>
  </si>
  <si>
    <t>Image file</t>
  </si>
  <si>
    <t>Date</t>
  </si>
  <si>
    <t>IMG_9795.MOV</t>
  </si>
  <si>
    <t>IMG_9796.MOV</t>
  </si>
  <si>
    <t>Notes</t>
  </si>
  <si>
    <t>Good example of isopod returning to the trail</t>
  </si>
  <si>
    <t>y</t>
  </si>
  <si>
    <t>Time</t>
  </si>
  <si>
    <t>Observation</t>
  </si>
  <si>
    <t>IMG_9907.MOV</t>
  </si>
  <si>
    <t>n</t>
  </si>
  <si>
    <t>IMG_9912.MOV</t>
  </si>
  <si>
    <t>IMG_9921.MOV</t>
  </si>
  <si>
    <t>Distance isopod found from trail initially</t>
  </si>
  <si>
    <t>Stayed in trail y/n</t>
  </si>
  <si>
    <t>5 meters</t>
  </si>
  <si>
    <t>Observation length (minutes)</t>
  </si>
  <si>
    <r>
      <t xml:space="preserve">Hemilepistus reaumuri </t>
    </r>
    <r>
      <rPr>
        <sz val="12"/>
        <color theme="1"/>
        <rFont val="Aptos Narrow"/>
        <scheme val="minor"/>
      </rPr>
      <t xml:space="preserve">seen crossing </t>
    </r>
    <r>
      <rPr>
        <i/>
        <sz val="12"/>
        <color theme="1"/>
        <rFont val="Aptos Narrow"/>
        <scheme val="minor"/>
      </rPr>
      <t xml:space="preserve">Messor </t>
    </r>
    <r>
      <rPr>
        <sz val="12"/>
        <color theme="1"/>
        <rFont val="Aptos Narrow"/>
        <scheme val="minor"/>
      </rPr>
      <t>trail and repelled (aversion)</t>
    </r>
  </si>
  <si>
    <t>Associated file</t>
  </si>
  <si>
    <t>IMG_9941- aversion from messor towards hemilepistus.MOV</t>
  </si>
  <si>
    <t>isopod inside messor nest clip.mov</t>
  </si>
  <si>
    <t>morning</t>
  </si>
  <si>
    <t>Coordinates</t>
  </si>
  <si>
    <t>31.271800, 34.826000</t>
  </si>
  <si>
    <t>31.271900, 34.825700</t>
  </si>
  <si>
    <t>IMG_0016.MOV</t>
  </si>
  <si>
    <t>IMG_0016_aversion_clip.MOV</t>
  </si>
  <si>
    <t>IMG_0033.MOV</t>
  </si>
  <si>
    <r>
      <t xml:space="preserve">Porcellionides </t>
    </r>
    <r>
      <rPr>
        <sz val="12"/>
        <color rgb="FF000000"/>
        <rFont val="Aptos Narrow"/>
        <scheme val="minor"/>
      </rPr>
      <t xml:space="preserve"> from foraging trail from nest A was moved to foraging trail of nest B - stays within foraging boundary of new trail for at least one minute</t>
    </r>
  </si>
  <si>
    <t>from foraging trail of nest A to foraging trail of nest B</t>
  </si>
  <si>
    <t>from foraging trail of nest B to foraging trail of nest A</t>
  </si>
  <si>
    <t>IMG_0034.MOV</t>
  </si>
  <si>
    <t>no</t>
  </si>
  <si>
    <t>strayed from trail</t>
  </si>
  <si>
    <t>31.271800, 34.825700</t>
  </si>
  <si>
    <t>31.271700, 34.825800</t>
  </si>
  <si>
    <t>31.271800, 34.825800</t>
  </si>
  <si>
    <t>31.271800, 34.825600</t>
  </si>
  <si>
    <t>31.272200, 34.826900</t>
  </si>
  <si>
    <t>IMG_0035.MOV</t>
  </si>
  <si>
    <t>same individual as above, returned to trail from nest B</t>
  </si>
  <si>
    <t>IMG_0040.MOV</t>
  </si>
  <si>
    <t>31.271900, 34.825800</t>
  </si>
  <si>
    <t>crossed the trail to the other side without joining, then went back and started following trail</t>
  </si>
  <si>
    <t>31.271400, 34.825800</t>
  </si>
  <si>
    <t>31.271500, 34.825800</t>
  </si>
  <si>
    <t>Borescope used to view inside of M. ebeninus nest - P. pruinosus seen inside the nest, and still none on the slowly forming foraging trails</t>
  </si>
  <si>
    <t>M. ebeninus slowly forming foraging trails, no P. pruinosus on the trails</t>
  </si>
  <si>
    <t>A fourth M. ebeninus nest on a far hill found with P. pruinosus  in their trails</t>
  </si>
  <si>
    <r>
      <rPr>
        <sz val="12"/>
        <color theme="1"/>
        <rFont val="Aptos Narrow"/>
        <scheme val="minor"/>
      </rPr>
      <t xml:space="preserve">A third </t>
    </r>
    <r>
      <rPr>
        <i/>
        <sz val="12"/>
        <color theme="1"/>
        <rFont val="Aptos Narrow"/>
        <scheme val="minor"/>
      </rPr>
      <t xml:space="preserve">M. ebeninus </t>
    </r>
    <r>
      <rPr>
        <sz val="12"/>
        <color theme="1"/>
        <rFont val="Aptos Narrow"/>
        <scheme val="minor"/>
      </rPr>
      <t xml:space="preserve">nest on a far hill found with </t>
    </r>
    <r>
      <rPr>
        <i/>
        <sz val="12"/>
        <color theme="1"/>
        <rFont val="Aptos Narrow"/>
        <scheme val="minor"/>
      </rPr>
      <t xml:space="preserve">P. pruinosus </t>
    </r>
    <r>
      <rPr>
        <sz val="12"/>
        <color theme="1"/>
        <rFont val="Aptos Narrow"/>
        <scheme val="minor"/>
      </rPr>
      <t>in their trails</t>
    </r>
  </si>
  <si>
    <r>
      <t xml:space="preserve">Samples of </t>
    </r>
    <r>
      <rPr>
        <i/>
        <sz val="12"/>
        <color theme="1"/>
        <rFont val="Aptos Narrow"/>
        <scheme val="minor"/>
      </rPr>
      <t>Porcellionides</t>
    </r>
    <r>
      <rPr>
        <sz val="12"/>
        <color theme="1"/>
        <rFont val="Aptos Narrow"/>
        <scheme val="minor"/>
      </rPr>
      <t xml:space="preserve"> and </t>
    </r>
    <r>
      <rPr>
        <i/>
        <sz val="12"/>
        <color theme="1"/>
        <rFont val="Aptos Narrow"/>
        <scheme val="minor"/>
      </rPr>
      <t>Messor</t>
    </r>
    <r>
      <rPr>
        <sz val="12"/>
        <color theme="1"/>
        <rFont val="Aptos Narrow"/>
        <scheme val="minor"/>
      </rPr>
      <t xml:space="preserve"> were collected into 100% EtOH </t>
    </r>
  </si>
  <si>
    <r>
      <rPr>
        <i/>
        <sz val="12"/>
        <color theme="1"/>
        <rFont val="Aptos Narrow"/>
        <scheme val="minor"/>
      </rPr>
      <t xml:space="preserve">P. pruinosus </t>
    </r>
    <r>
      <rPr>
        <sz val="12"/>
        <color theme="1"/>
        <rFont val="Aptos Narrow"/>
        <scheme val="minor"/>
      </rPr>
      <t xml:space="preserve">and </t>
    </r>
    <r>
      <rPr>
        <i/>
        <sz val="12"/>
        <color theme="1"/>
        <rFont val="Aptos Narrow"/>
        <scheme val="minor"/>
      </rPr>
      <t xml:space="preserve">Hemilepistus </t>
    </r>
    <r>
      <rPr>
        <sz val="12"/>
        <color theme="1"/>
        <rFont val="Aptos Narrow"/>
        <scheme val="minor"/>
      </rPr>
      <t>aversion</t>
    </r>
  </si>
  <si>
    <r>
      <t>P. pruinosus</t>
    </r>
    <r>
      <rPr>
        <sz val="12"/>
        <color theme="1"/>
        <rFont val="Aptos Narrow"/>
        <scheme val="minor"/>
      </rPr>
      <t xml:space="preserve"> seen on soil surface unassociated with </t>
    </r>
    <r>
      <rPr>
        <i/>
        <sz val="12"/>
        <color theme="1"/>
        <rFont val="Aptos Narrow"/>
        <scheme val="minor"/>
      </rPr>
      <t>Messor</t>
    </r>
  </si>
  <si>
    <r>
      <rPr>
        <i/>
        <sz val="12"/>
        <color theme="1"/>
        <rFont val="Aptos Narrow"/>
        <scheme val="minor"/>
      </rPr>
      <t>P. pruinosus</t>
    </r>
    <r>
      <rPr>
        <sz val="12"/>
        <color theme="1"/>
        <rFont val="Aptos Narrow"/>
        <family val="2"/>
        <scheme val="minor"/>
      </rPr>
      <t xml:space="preserve"> seen INSIDE </t>
    </r>
    <r>
      <rPr>
        <i/>
        <sz val="12"/>
        <color theme="1"/>
        <rFont val="Aptos Narrow"/>
        <scheme val="minor"/>
      </rPr>
      <t>M. ebeninus</t>
    </r>
    <r>
      <rPr>
        <sz val="12"/>
        <color theme="1"/>
        <rFont val="Aptos Narrow"/>
        <scheme val="minor"/>
      </rPr>
      <t xml:space="preserve"> nest with borescope, before foraging trails were established</t>
    </r>
  </si>
  <si>
    <r>
      <t xml:space="preserve">P. pruinosus </t>
    </r>
    <r>
      <rPr>
        <sz val="12"/>
        <color theme="1"/>
        <rFont val="Aptos Narrow"/>
        <scheme val="minor"/>
      </rPr>
      <t xml:space="preserve">seen in </t>
    </r>
    <r>
      <rPr>
        <i/>
        <sz val="12"/>
        <color theme="1"/>
        <rFont val="Aptos Narrow"/>
        <scheme val="minor"/>
      </rPr>
      <t xml:space="preserve">M. ebeninus </t>
    </r>
    <r>
      <rPr>
        <sz val="12"/>
        <color theme="1"/>
        <rFont val="Aptos Narrow"/>
        <scheme val="minor"/>
      </rPr>
      <t>foraging trail</t>
    </r>
    <r>
      <rPr>
        <i/>
        <sz val="12"/>
        <color theme="1"/>
        <rFont val="Aptos Narrow"/>
        <scheme val="minor"/>
      </rPr>
      <t>s</t>
    </r>
  </si>
  <si>
    <t>Increase in ambient temperature from previous days - M. ebeninus foraging trails formed earlier, and P. pruinosus on trails with them</t>
  </si>
  <si>
    <t>Trail length</t>
  </si>
  <si>
    <t>unknown</t>
  </si>
  <si>
    <t>73 ft</t>
  </si>
  <si>
    <r>
      <t xml:space="preserve">One leg of a foraging trail from one nest monitored for trail density of </t>
    </r>
    <r>
      <rPr>
        <i/>
        <sz val="12"/>
        <color theme="1"/>
        <rFont val="Aptos Narrow"/>
        <scheme val="minor"/>
      </rPr>
      <t xml:space="preserve">P. pruinosus </t>
    </r>
    <r>
      <rPr>
        <sz val="12"/>
        <color theme="1"/>
        <rFont val="Aptos Narrow"/>
        <scheme val="minor"/>
      </rPr>
      <t>for two hours</t>
    </r>
  </si>
  <si>
    <t>"</t>
  </si>
  <si>
    <t>31.272400, 34.825900</t>
  </si>
  <si>
    <t>IMG_0228.MOV</t>
  </si>
  <si>
    <r>
      <t xml:space="preserve">Number of </t>
    </r>
    <r>
      <rPr>
        <b/>
        <i/>
        <sz val="12"/>
        <color theme="1"/>
        <rFont val="Aptos Narrow"/>
        <scheme val="minor"/>
      </rPr>
      <t xml:space="preserve">P. pruinosus </t>
    </r>
    <r>
      <rPr>
        <b/>
        <sz val="12"/>
        <color theme="1"/>
        <rFont val="Aptos Narrow"/>
        <scheme val="minor"/>
      </rPr>
      <t>individuals on trail</t>
    </r>
  </si>
  <si>
    <t>~60</t>
  </si>
  <si>
    <r>
      <rPr>
        <i/>
        <sz val="12"/>
        <color theme="1"/>
        <rFont val="Aptos Narrow"/>
        <scheme val="minor"/>
      </rPr>
      <t xml:space="preserve">Porcellionides pruinosus </t>
    </r>
    <r>
      <rPr>
        <sz val="12"/>
        <color theme="1"/>
        <rFont val="Aptos Narrow"/>
        <scheme val="minor"/>
      </rPr>
      <t xml:space="preserve">seen from end of foraging trail all the way to </t>
    </r>
    <r>
      <rPr>
        <i/>
        <sz val="12"/>
        <color theme="1"/>
        <rFont val="Aptos Narrow"/>
        <scheme val="minor"/>
      </rPr>
      <t xml:space="preserve">Messor </t>
    </r>
    <r>
      <rPr>
        <sz val="12"/>
        <color theme="1"/>
        <rFont val="Aptos Narrow"/>
        <scheme val="minor"/>
      </rPr>
      <t>nest entrace</t>
    </r>
  </si>
  <si>
    <t>Borescope used to view inside of M. ebeninus nest - P. pruinosus seen inside the nest</t>
  </si>
  <si>
    <t>IMG_0276.MOV</t>
  </si>
  <si>
    <t>31.272100, 34.826500</t>
  </si>
  <si>
    <t>31.272000, 34.826500</t>
  </si>
  <si>
    <t>IMG_0277-0278.MOV</t>
  </si>
  <si>
    <t>31.272100, 34.826600</t>
  </si>
  <si>
    <t>Same foraging trail from nest monitored on April 23</t>
  </si>
  <si>
    <t>picked up from trail and placed back on trail instead of removing (observed for 1:18)</t>
  </si>
  <si>
    <t>IMG_204.MOV</t>
  </si>
  <si>
    <t>picked up from trail and placed back on trail instead of removing (observed for 1:24)</t>
  </si>
  <si>
    <t>31.271900, 34.825600</t>
  </si>
  <si>
    <t>IMG_305.MOV</t>
  </si>
  <si>
    <t xml:space="preserve">Description of assay: isopod removed from one trail of nest A and placed into a different trail from nest B. If the isopod stays on the new trail, and continues walking in it then it's considered a "yes" return </t>
  </si>
  <si>
    <t>IMG_320.MOV</t>
  </si>
  <si>
    <r>
      <t xml:space="preserve">Another M. ebeninus </t>
    </r>
    <r>
      <rPr>
        <sz val="12"/>
        <color theme="1"/>
        <rFont val="Aptos Narrow"/>
        <scheme val="minor"/>
      </rPr>
      <t>nest has multiple</t>
    </r>
    <r>
      <rPr>
        <i/>
        <sz val="12"/>
        <color theme="1"/>
        <rFont val="Aptos Narrow"/>
        <scheme val="minor"/>
      </rPr>
      <t xml:space="preserve"> P. pruinosus </t>
    </r>
    <r>
      <rPr>
        <sz val="12"/>
        <color theme="1"/>
        <rFont val="Aptos Narrow"/>
        <scheme val="minor"/>
      </rPr>
      <t xml:space="preserve">on its foraging trails - on the far hill - </t>
    </r>
    <r>
      <rPr>
        <b/>
        <sz val="12"/>
        <color theme="1"/>
        <rFont val="Aptos Narrow"/>
        <scheme val="minor"/>
      </rPr>
      <t>total nests with isopods on trails is now at least 5</t>
    </r>
  </si>
  <si>
    <t>April-May 2023</t>
  </si>
  <si>
    <r>
      <rPr>
        <sz val="12"/>
        <color theme="1"/>
        <rFont val="Aptos Narrow"/>
        <scheme val="minor"/>
      </rPr>
      <t xml:space="preserve">At least two nests of </t>
    </r>
    <r>
      <rPr>
        <i/>
        <sz val="12"/>
        <color theme="1"/>
        <rFont val="Aptos Narrow"/>
        <scheme val="minor"/>
      </rPr>
      <t xml:space="preserve">M. ebeninus </t>
    </r>
    <r>
      <rPr>
        <sz val="12"/>
        <color theme="1"/>
        <rFont val="Aptos Narrow"/>
        <scheme val="minor"/>
      </rPr>
      <t>have</t>
    </r>
    <r>
      <rPr>
        <i/>
        <sz val="12"/>
        <color theme="1"/>
        <rFont val="Aptos Narrow"/>
        <scheme val="minor"/>
      </rPr>
      <t xml:space="preserve"> </t>
    </r>
    <r>
      <rPr>
        <sz val="12"/>
        <color theme="1"/>
        <rFont val="Aptos Narrow"/>
        <scheme val="minor"/>
      </rPr>
      <t>multiple</t>
    </r>
    <r>
      <rPr>
        <i/>
        <sz val="12"/>
        <color theme="1"/>
        <rFont val="Aptos Narrow"/>
        <scheme val="minor"/>
      </rPr>
      <t xml:space="preserve"> P. pruinosus </t>
    </r>
    <r>
      <rPr>
        <sz val="12"/>
        <color theme="1"/>
        <rFont val="Aptos Narrow"/>
        <scheme val="minor"/>
      </rPr>
      <t>on their foraging trails, seen throughout the entire two months. No assays performed due to other fieldwork focus</t>
    </r>
  </si>
  <si>
    <t>Time to return to trail in seconds</t>
  </si>
  <si>
    <t>Approx distance stayed in trail</t>
  </si>
  <si>
    <t>Time observed in seconds</t>
  </si>
  <si>
    <t>0.25m</t>
  </si>
  <si>
    <t>Time stayed in trail seconds</t>
  </si>
  <si>
    <t>Still from video</t>
  </si>
  <si>
    <t>pixels in 1 inch</t>
  </si>
  <si>
    <t>width of trail in pixels</t>
  </si>
  <si>
    <t>number of ants in 2 square inches</t>
  </si>
  <si>
    <t>width of trail in inches</t>
  </si>
  <si>
    <t>width of trail in m</t>
  </si>
  <si>
    <t>IMG_0286.MOV</t>
  </si>
  <si>
    <t>IMG_0303.MOV</t>
  </si>
  <si>
    <t>pod in meters</t>
  </si>
  <si>
    <t>pod in inches</t>
  </si>
  <si>
    <t>pixels in 1in</t>
  </si>
  <si>
    <t>length of pod in pixels</t>
  </si>
  <si>
    <t>pHoto</t>
  </si>
  <si>
    <t>From video IMG_0040.tif</t>
  </si>
  <si>
    <t>in other photo:</t>
  </si>
  <si>
    <t>From video IMG_0016.tif</t>
  </si>
  <si>
    <t>photo</t>
  </si>
  <si>
    <t>#pixels in one pod length in this photo</t>
  </si>
  <si>
    <t>length of trail in pixels</t>
  </si>
  <si>
    <t>Average</t>
  </si>
  <si>
    <t>pod in meters (from 0040)</t>
  </si>
  <si>
    <t>pixels in 1m</t>
  </si>
  <si>
    <t>pixels in 0.05m</t>
  </si>
  <si>
    <t>Surface humidity</t>
  </si>
  <si>
    <t>Surface Temp at this time celsius</t>
  </si>
  <si>
    <t>Distance isopod removed from trail (inches)</t>
  </si>
  <si>
    <t>Conversion: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</si>
</sst>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h:mm;@"/>
    <numFmt numFmtId="166" formatCode="0.0"/>
  </numFmts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3"/>
      <color rgb="FF202124"/>
      <name val="Roboto"/>
    </font>
    <font>
      <i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b/>
      <i/>
      <sz val="12"/>
      <color theme="1"/>
      <name val="Aptos Narrow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0" fillId="0" borderId="0" xfId="0" applyNumberFormat="1"/>
    <xf numFmtId="20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1" fontId="1" fillId="0" borderId="0" xfId="0" applyNumberFormat="1" applyFont="1"/>
    <xf numFmtId="1" fontId="0" fillId="0" borderId="0" xfId="0" applyNumberFormat="1"/>
    <xf numFmtId="2" fontId="1" fillId="0" borderId="0" xfId="0" applyNumberFormat="1" applyFont="1"/>
    <xf numFmtId="2" fontId="0" fillId="0" borderId="0" xfId="0" applyNumberFormat="1"/>
    <xf numFmtId="0" fontId="7" fillId="0" borderId="0" xfId="0" applyFont="1"/>
    <xf numFmtId="166" fontId="1" fillId="0" borderId="0" xfId="0" applyNumberFormat="1" applyFont="1"/>
    <xf numFmtId="166" fontId="0" fillId="0" borderId="0" xfId="0" applyNumberFormat="1"/>
    <xf numFmtId="0" fontId="8" fillId="0" borderId="0" xfId="0" applyFont="1"/>
    <xf numFmtId="0" fontId="9" fillId="0" borderId="0" xfId="0" applyFont="1"/>
    <xf numFmtId="0" fontId="0" fillId="0" borderId="0" xfId="0" applyFill="1"/>
    <xf numFmtId="164" fontId="0" fillId="0" borderId="0" xfId="0" applyNumberFormat="1" applyFill="1"/>
    <xf numFmtId="2" fontId="0" fillId="0" borderId="0" xfId="0" applyNumberFormat="1" applyFill="1"/>
    <xf numFmtId="20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0" fillId="0" borderId="1" xfId="0" applyBorder="1"/>
    <xf numFmtId="0" fontId="0" fillId="0" borderId="2" xfId="0" applyBorder="1"/>
    <xf numFmtId="2" fontId="0" fillId="0" borderId="3" xfId="0" applyNumberFormat="1" applyBorder="1"/>
    <xf numFmtId="0" fontId="0" fillId="0" borderId="4" xfId="0" applyBorder="1"/>
    <xf numFmtId="0" fontId="0" fillId="0" borderId="5" xfId="0" applyBorder="1"/>
    <xf numFmtId="2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651F-A4B5-BD4C-8D83-3A5B21AF13BE}">
  <dimension ref="A1:H25"/>
  <sheetViews>
    <sheetView workbookViewId="0">
      <selection activeCell="H2" sqref="H2"/>
    </sheetView>
  </sheetViews>
  <sheetFormatPr baseColWidth="10" defaultRowHeight="16" x14ac:dyDescent="0.2"/>
  <cols>
    <col min="1" max="1" width="12" style="4" bestFit="1" customWidth="1"/>
    <col min="2" max="2" width="5.6640625" bestFit="1" customWidth="1"/>
    <col min="3" max="3" width="82.1640625" bestFit="1" customWidth="1"/>
    <col min="4" max="4" width="23" customWidth="1"/>
    <col min="5" max="5" width="36.1640625" bestFit="1" customWidth="1"/>
    <col min="6" max="6" width="36.1640625" customWidth="1"/>
    <col min="7" max="7" width="22.1640625" bestFit="1" customWidth="1"/>
    <col min="8" max="8" width="13.6640625" bestFit="1" customWidth="1"/>
  </cols>
  <sheetData>
    <row r="1" spans="1:8" x14ac:dyDescent="0.2">
      <c r="A1" s="3" t="s">
        <v>2</v>
      </c>
      <c r="B1" s="1" t="s">
        <v>8</v>
      </c>
      <c r="C1" s="1" t="s">
        <v>9</v>
      </c>
      <c r="D1" s="1" t="s">
        <v>57</v>
      </c>
      <c r="E1" s="1" t="s">
        <v>64</v>
      </c>
      <c r="F1" s="1"/>
      <c r="G1" s="1" t="s">
        <v>23</v>
      </c>
      <c r="H1" s="1" t="s">
        <v>19</v>
      </c>
    </row>
    <row r="2" spans="1:8" x14ac:dyDescent="0.2">
      <c r="A2" s="4">
        <v>44670</v>
      </c>
      <c r="B2" s="5">
        <v>0.27777777777777779</v>
      </c>
      <c r="C2" s="2" t="s">
        <v>66</v>
      </c>
      <c r="D2" t="s">
        <v>58</v>
      </c>
      <c r="E2" t="s">
        <v>65</v>
      </c>
      <c r="G2" s="9" t="s">
        <v>24</v>
      </c>
      <c r="H2" t="s">
        <v>26</v>
      </c>
    </row>
    <row r="3" spans="1:8" x14ac:dyDescent="0.2">
      <c r="A3" s="4">
        <v>44674</v>
      </c>
      <c r="B3" s="5">
        <v>0.28472222222222221</v>
      </c>
      <c r="C3" t="s">
        <v>60</v>
      </c>
      <c r="D3" t="s">
        <v>59</v>
      </c>
      <c r="E3">
        <v>12</v>
      </c>
      <c r="G3" s="9" t="s">
        <v>62</v>
      </c>
      <c r="H3" t="s">
        <v>63</v>
      </c>
    </row>
    <row r="4" spans="1:8" x14ac:dyDescent="0.2">
      <c r="A4" s="4" t="s">
        <v>61</v>
      </c>
      <c r="B4" s="5">
        <v>0.29166666666666669</v>
      </c>
      <c r="C4" t="s">
        <v>61</v>
      </c>
      <c r="D4" t="s">
        <v>61</v>
      </c>
      <c r="E4">
        <v>11</v>
      </c>
      <c r="G4" t="s">
        <v>61</v>
      </c>
    </row>
    <row r="5" spans="1:8" x14ac:dyDescent="0.2">
      <c r="A5" s="4" t="s">
        <v>61</v>
      </c>
      <c r="B5" s="5">
        <v>0.29861111111111099</v>
      </c>
      <c r="C5" t="s">
        <v>61</v>
      </c>
      <c r="D5" t="s">
        <v>61</v>
      </c>
      <c r="E5">
        <v>7</v>
      </c>
      <c r="G5" t="s">
        <v>61</v>
      </c>
    </row>
    <row r="6" spans="1:8" x14ac:dyDescent="0.2">
      <c r="A6" s="4" t="s">
        <v>61</v>
      </c>
      <c r="B6" s="5">
        <v>0.30555555555555602</v>
      </c>
      <c r="C6" t="s">
        <v>61</v>
      </c>
      <c r="D6" t="s">
        <v>61</v>
      </c>
      <c r="E6">
        <v>2</v>
      </c>
      <c r="G6" t="s">
        <v>61</v>
      </c>
    </row>
    <row r="7" spans="1:8" x14ac:dyDescent="0.2">
      <c r="A7" s="4" t="s">
        <v>61</v>
      </c>
      <c r="B7" s="5">
        <v>0.3125</v>
      </c>
      <c r="C7" t="s">
        <v>61</v>
      </c>
      <c r="D7" t="s">
        <v>61</v>
      </c>
      <c r="E7">
        <v>7</v>
      </c>
      <c r="G7" t="s">
        <v>61</v>
      </c>
    </row>
    <row r="8" spans="1:8" x14ac:dyDescent="0.2">
      <c r="A8" s="4" t="s">
        <v>61</v>
      </c>
      <c r="B8" s="5">
        <v>0.31944444444444497</v>
      </c>
      <c r="C8" t="s">
        <v>61</v>
      </c>
      <c r="D8" t="s">
        <v>61</v>
      </c>
      <c r="E8">
        <v>7</v>
      </c>
      <c r="G8" t="s">
        <v>61</v>
      </c>
    </row>
    <row r="9" spans="1:8" x14ac:dyDescent="0.2">
      <c r="A9" s="4" t="s">
        <v>61</v>
      </c>
      <c r="B9" s="5">
        <v>0.32638888888888901</v>
      </c>
      <c r="C9" t="s">
        <v>61</v>
      </c>
      <c r="D9" t="s">
        <v>61</v>
      </c>
      <c r="E9">
        <v>9</v>
      </c>
      <c r="G9" t="s">
        <v>61</v>
      </c>
    </row>
    <row r="10" spans="1:8" x14ac:dyDescent="0.2">
      <c r="A10" s="4" t="s">
        <v>61</v>
      </c>
      <c r="B10" s="5">
        <v>0.33333333333333298</v>
      </c>
      <c r="C10" t="s">
        <v>61</v>
      </c>
      <c r="D10" t="s">
        <v>61</v>
      </c>
      <c r="E10">
        <v>10</v>
      </c>
      <c r="G10" t="s">
        <v>61</v>
      </c>
    </row>
    <row r="11" spans="1:8" x14ac:dyDescent="0.2">
      <c r="A11" s="4" t="s">
        <v>61</v>
      </c>
      <c r="B11" s="5">
        <v>0.34027777777777801</v>
      </c>
      <c r="C11" t="s">
        <v>61</v>
      </c>
      <c r="D11" t="s">
        <v>61</v>
      </c>
      <c r="E11">
        <v>5</v>
      </c>
      <c r="G11" t="s">
        <v>61</v>
      </c>
    </row>
    <row r="12" spans="1:8" x14ac:dyDescent="0.2">
      <c r="A12" s="4" t="s">
        <v>61</v>
      </c>
      <c r="B12" s="5">
        <v>0.34722222222222299</v>
      </c>
      <c r="C12" t="s">
        <v>61</v>
      </c>
      <c r="D12" t="s">
        <v>61</v>
      </c>
      <c r="E12">
        <v>3</v>
      </c>
      <c r="G12" t="s">
        <v>61</v>
      </c>
    </row>
    <row r="13" spans="1:8" x14ac:dyDescent="0.2">
      <c r="A13" s="4" t="s">
        <v>61</v>
      </c>
      <c r="B13" s="5">
        <v>0.35416666666666702</v>
      </c>
      <c r="C13" t="s">
        <v>61</v>
      </c>
      <c r="D13" t="s">
        <v>61</v>
      </c>
      <c r="E13">
        <v>2</v>
      </c>
      <c r="G13" t="s">
        <v>61</v>
      </c>
    </row>
    <row r="14" spans="1:8" x14ac:dyDescent="0.2">
      <c r="A14" s="4" t="s">
        <v>61</v>
      </c>
      <c r="B14" s="5">
        <v>0.36111111111111099</v>
      </c>
      <c r="C14" t="s">
        <v>61</v>
      </c>
      <c r="D14" t="s">
        <v>61</v>
      </c>
      <c r="E14">
        <v>2</v>
      </c>
      <c r="G14" t="s">
        <v>61</v>
      </c>
    </row>
    <row r="15" spans="1:8" x14ac:dyDescent="0.2">
      <c r="A15" s="4" t="s">
        <v>61</v>
      </c>
      <c r="B15" s="5">
        <v>0.36805555555555602</v>
      </c>
      <c r="C15" t="s">
        <v>61</v>
      </c>
      <c r="D15" t="s">
        <v>61</v>
      </c>
      <c r="E15">
        <v>1</v>
      </c>
      <c r="G15" t="s">
        <v>61</v>
      </c>
    </row>
    <row r="16" spans="1:8" x14ac:dyDescent="0.2">
      <c r="A16" s="4" t="s">
        <v>61</v>
      </c>
      <c r="B16" s="5">
        <v>0.375000000000001</v>
      </c>
      <c r="C16" t="s">
        <v>61</v>
      </c>
      <c r="D16" t="s">
        <v>61</v>
      </c>
      <c r="E16">
        <v>3</v>
      </c>
      <c r="G16" t="s">
        <v>61</v>
      </c>
    </row>
    <row r="17" spans="1:7" x14ac:dyDescent="0.2">
      <c r="A17" s="4" t="s">
        <v>61</v>
      </c>
      <c r="B17" s="5">
        <v>0.38194444444444597</v>
      </c>
      <c r="C17" t="s">
        <v>61</v>
      </c>
      <c r="D17" t="s">
        <v>61</v>
      </c>
      <c r="E17">
        <v>1</v>
      </c>
      <c r="G17" t="s">
        <v>61</v>
      </c>
    </row>
    <row r="18" spans="1:7" x14ac:dyDescent="0.2">
      <c r="A18" s="4" t="s">
        <v>61</v>
      </c>
      <c r="B18" s="5">
        <v>0.388888888888891</v>
      </c>
      <c r="C18" t="s">
        <v>61</v>
      </c>
      <c r="D18" t="s">
        <v>61</v>
      </c>
      <c r="E18">
        <v>2</v>
      </c>
      <c r="G18" t="s">
        <v>61</v>
      </c>
    </row>
    <row r="19" spans="1:7" x14ac:dyDescent="0.2">
      <c r="A19" s="4" t="s">
        <v>61</v>
      </c>
      <c r="B19" s="5">
        <v>0.39583333333333598</v>
      </c>
      <c r="C19" t="s">
        <v>61</v>
      </c>
      <c r="D19" t="s">
        <v>61</v>
      </c>
      <c r="E19">
        <v>0</v>
      </c>
      <c r="G19" t="s">
        <v>61</v>
      </c>
    </row>
    <row r="20" spans="1:7" x14ac:dyDescent="0.2">
      <c r="A20" s="4">
        <v>44676</v>
      </c>
      <c r="B20" s="5">
        <v>0.2673611111111111</v>
      </c>
      <c r="C20" t="s">
        <v>73</v>
      </c>
      <c r="D20" t="s">
        <v>59</v>
      </c>
      <c r="E20">
        <v>6</v>
      </c>
      <c r="G20" s="9" t="s">
        <v>62</v>
      </c>
    </row>
    <row r="21" spans="1:7" x14ac:dyDescent="0.2">
      <c r="A21" s="4" t="s">
        <v>61</v>
      </c>
      <c r="B21" s="5">
        <v>0.30555555555555558</v>
      </c>
      <c r="D21" t="s">
        <v>61</v>
      </c>
      <c r="E21">
        <v>5</v>
      </c>
      <c r="G21" t="s">
        <v>61</v>
      </c>
    </row>
    <row r="22" spans="1:7" x14ac:dyDescent="0.2">
      <c r="A22" s="4" t="s">
        <v>61</v>
      </c>
      <c r="B22" s="5">
        <v>0.32083333333333336</v>
      </c>
      <c r="D22" t="s">
        <v>61</v>
      </c>
      <c r="E22">
        <v>3</v>
      </c>
      <c r="G22" t="s">
        <v>61</v>
      </c>
    </row>
    <row r="23" spans="1:7" x14ac:dyDescent="0.2">
      <c r="A23" s="4" t="s">
        <v>61</v>
      </c>
      <c r="B23" s="5">
        <v>0.33263888888888887</v>
      </c>
      <c r="D23" t="s">
        <v>61</v>
      </c>
      <c r="E23">
        <v>2</v>
      </c>
      <c r="G23" t="s">
        <v>61</v>
      </c>
    </row>
    <row r="24" spans="1:7" x14ac:dyDescent="0.2">
      <c r="A24" s="4" t="s">
        <v>61</v>
      </c>
      <c r="B24" s="5">
        <v>0.35833333333333334</v>
      </c>
      <c r="D24" t="s">
        <v>61</v>
      </c>
      <c r="E24">
        <v>4</v>
      </c>
      <c r="G24" t="s">
        <v>61</v>
      </c>
    </row>
    <row r="25" spans="1:7" x14ac:dyDescent="0.2">
      <c r="A25" s="4" t="s">
        <v>61</v>
      </c>
      <c r="B25" s="5">
        <v>0.36944444444444446</v>
      </c>
      <c r="D25" t="s">
        <v>61</v>
      </c>
      <c r="E25">
        <v>2</v>
      </c>
      <c r="G25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9578-F3DA-4145-93C3-D0D991F65F3C}">
  <dimension ref="A1:M19"/>
  <sheetViews>
    <sheetView topLeftCell="C1" workbookViewId="0">
      <selection activeCell="A19" sqref="A19"/>
    </sheetView>
  </sheetViews>
  <sheetFormatPr baseColWidth="10" defaultRowHeight="16" x14ac:dyDescent="0.2"/>
  <cols>
    <col min="1" max="1" width="29.6640625" style="4" customWidth="1"/>
    <col min="2" max="2" width="29.6640625" style="7" customWidth="1"/>
    <col min="3" max="4" width="29.6640625" style="17" customWidth="1"/>
    <col min="5" max="6" width="29.6640625" customWidth="1"/>
    <col min="7" max="7" width="38" bestFit="1" customWidth="1"/>
    <col min="8" max="8" width="17.33203125" bestFit="1" customWidth="1"/>
    <col min="9" max="9" width="27.83203125" style="12" bestFit="1" customWidth="1"/>
    <col min="10" max="10" width="21.5" style="12" bestFit="1" customWidth="1"/>
    <col min="11" max="11" width="18.33203125" style="12" customWidth="1"/>
    <col min="12" max="12" width="25.5" style="12" bestFit="1" customWidth="1"/>
    <col min="13" max="13" width="37.33203125" bestFit="1" customWidth="1"/>
  </cols>
  <sheetData>
    <row r="1" spans="1:13" s="1" customFormat="1" x14ac:dyDescent="0.2">
      <c r="A1" s="3" t="s">
        <v>2</v>
      </c>
      <c r="B1" s="6" t="s">
        <v>8</v>
      </c>
      <c r="C1" s="16" t="s">
        <v>113</v>
      </c>
      <c r="D1" s="16" t="s">
        <v>112</v>
      </c>
      <c r="E1" s="1" t="s">
        <v>1</v>
      </c>
      <c r="F1" s="1" t="s">
        <v>23</v>
      </c>
      <c r="G1" s="1" t="s">
        <v>114</v>
      </c>
      <c r="H1" s="1" t="s">
        <v>0</v>
      </c>
      <c r="I1" s="11" t="s">
        <v>84</v>
      </c>
      <c r="J1" s="11" t="s">
        <v>86</v>
      </c>
      <c r="K1" s="11" t="s">
        <v>88</v>
      </c>
      <c r="L1" s="11" t="s">
        <v>85</v>
      </c>
      <c r="M1" s="1" t="s">
        <v>5</v>
      </c>
    </row>
    <row r="2" spans="1:13" x14ac:dyDescent="0.2">
      <c r="A2" s="4">
        <v>44663</v>
      </c>
      <c r="B2" s="7">
        <v>0.31458333333333333</v>
      </c>
      <c r="C2" s="18">
        <v>16.620999999999999</v>
      </c>
      <c r="D2" s="17">
        <v>68.099999999999994</v>
      </c>
      <c r="E2" t="s">
        <v>3</v>
      </c>
      <c r="F2" s="9" t="s">
        <v>35</v>
      </c>
      <c r="G2">
        <v>8</v>
      </c>
      <c r="H2" t="s">
        <v>7</v>
      </c>
      <c r="I2" s="12">
        <v>188</v>
      </c>
      <c r="K2" s="12">
        <v>30</v>
      </c>
      <c r="L2" s="12" t="s">
        <v>87</v>
      </c>
      <c r="M2" t="s">
        <v>6</v>
      </c>
    </row>
    <row r="3" spans="1:13" x14ac:dyDescent="0.2">
      <c r="A3" s="4">
        <v>44663</v>
      </c>
      <c r="B3" s="7">
        <v>0.32569444444444445</v>
      </c>
      <c r="C3" s="18">
        <v>18.122</v>
      </c>
      <c r="D3" s="18">
        <v>64.59</v>
      </c>
      <c r="E3" t="s">
        <v>4</v>
      </c>
      <c r="F3" s="9" t="s">
        <v>36</v>
      </c>
      <c r="G3">
        <v>8</v>
      </c>
      <c r="H3" t="s">
        <v>7</v>
      </c>
      <c r="I3" s="12">
        <v>243</v>
      </c>
      <c r="K3" s="12">
        <v>30</v>
      </c>
      <c r="L3" s="12" t="s">
        <v>87</v>
      </c>
    </row>
    <row r="4" spans="1:13" x14ac:dyDescent="0.2">
      <c r="A4" s="4">
        <v>44665</v>
      </c>
      <c r="B4" s="7">
        <v>0.32569444444444445</v>
      </c>
      <c r="C4" s="18">
        <v>18.622</v>
      </c>
      <c r="D4" s="18">
        <v>58.69</v>
      </c>
      <c r="E4" t="s">
        <v>10</v>
      </c>
      <c r="F4" s="9" t="s">
        <v>37</v>
      </c>
      <c r="G4">
        <v>5</v>
      </c>
      <c r="H4" t="s">
        <v>11</v>
      </c>
    </row>
    <row r="5" spans="1:13" x14ac:dyDescent="0.2">
      <c r="A5" s="4">
        <v>44665</v>
      </c>
      <c r="B5" s="7">
        <v>0.36180555555555555</v>
      </c>
      <c r="C5" s="18">
        <v>27.125</v>
      </c>
      <c r="D5" s="18">
        <v>44.527000000000001</v>
      </c>
      <c r="E5" t="s">
        <v>12</v>
      </c>
      <c r="F5" s="9" t="s">
        <v>38</v>
      </c>
      <c r="G5">
        <v>5</v>
      </c>
      <c r="H5" t="s">
        <v>7</v>
      </c>
      <c r="I5" s="12">
        <v>99</v>
      </c>
      <c r="K5" s="12">
        <v>8</v>
      </c>
      <c r="L5" s="12" t="s">
        <v>87</v>
      </c>
    </row>
    <row r="6" spans="1:13" x14ac:dyDescent="0.2">
      <c r="A6" s="4">
        <v>44671</v>
      </c>
      <c r="B6" s="7">
        <v>0.30763888888888891</v>
      </c>
      <c r="C6" s="18">
        <v>15.119</v>
      </c>
      <c r="D6" s="18">
        <v>78.11</v>
      </c>
      <c r="E6" t="s">
        <v>42</v>
      </c>
      <c r="F6" s="9" t="s">
        <v>43</v>
      </c>
      <c r="G6">
        <v>5</v>
      </c>
      <c r="H6" t="s">
        <v>7</v>
      </c>
      <c r="I6" s="12">
        <v>215</v>
      </c>
      <c r="K6" s="12">
        <v>30</v>
      </c>
      <c r="L6" s="12" t="s">
        <v>87</v>
      </c>
      <c r="M6" t="s">
        <v>44</v>
      </c>
    </row>
    <row r="7" spans="1:13" x14ac:dyDescent="0.2">
      <c r="A7" s="4">
        <v>44675</v>
      </c>
      <c r="B7" s="7">
        <v>0.27777777777777779</v>
      </c>
      <c r="C7" s="18">
        <v>17.120999999999999</v>
      </c>
      <c r="D7" s="19">
        <v>77.564999999999998</v>
      </c>
      <c r="E7" t="s">
        <v>68</v>
      </c>
      <c r="F7" s="9" t="s">
        <v>69</v>
      </c>
      <c r="G7">
        <v>10</v>
      </c>
      <c r="H7" t="s">
        <v>7</v>
      </c>
      <c r="I7" s="12">
        <v>180</v>
      </c>
      <c r="K7" s="12">
        <v>24</v>
      </c>
      <c r="L7" s="12" t="s">
        <v>87</v>
      </c>
    </row>
    <row r="8" spans="1:13" x14ac:dyDescent="0.2">
      <c r="A8" s="4">
        <v>44675</v>
      </c>
      <c r="B8" s="7">
        <v>0.28472222222222221</v>
      </c>
      <c r="C8" s="18">
        <v>17.622</v>
      </c>
      <c r="D8" s="18">
        <v>82.415999999999997</v>
      </c>
      <c r="E8" t="s">
        <v>71</v>
      </c>
      <c r="F8" s="9" t="s">
        <v>70</v>
      </c>
      <c r="G8">
        <v>10</v>
      </c>
      <c r="H8" t="s">
        <v>11</v>
      </c>
      <c r="J8" s="12">
        <v>434</v>
      </c>
    </row>
    <row r="9" spans="1:13" x14ac:dyDescent="0.2">
      <c r="A9" s="4">
        <v>44675</v>
      </c>
      <c r="B9" s="7">
        <v>0.31944444444444442</v>
      </c>
      <c r="C9" s="18">
        <v>17.622</v>
      </c>
      <c r="D9" s="18">
        <v>75.918999999999997</v>
      </c>
      <c r="E9" t="s">
        <v>95</v>
      </c>
      <c r="F9" s="9" t="s">
        <v>72</v>
      </c>
      <c r="G9">
        <v>5</v>
      </c>
      <c r="H9" t="s">
        <v>11</v>
      </c>
      <c r="J9" s="12">
        <v>417</v>
      </c>
    </row>
    <row r="10" spans="1:13" x14ac:dyDescent="0.2">
      <c r="A10" s="4">
        <v>44676</v>
      </c>
      <c r="B10" s="7">
        <v>0.30833333333333335</v>
      </c>
      <c r="C10" s="18">
        <v>22.123999999999999</v>
      </c>
      <c r="D10" s="18">
        <v>64.59</v>
      </c>
      <c r="E10" t="s">
        <v>96</v>
      </c>
      <c r="F10" s="9" t="s">
        <v>25</v>
      </c>
      <c r="G10">
        <v>0</v>
      </c>
      <c r="H10" t="s">
        <v>7</v>
      </c>
      <c r="I10" s="12">
        <v>0</v>
      </c>
      <c r="K10" s="12">
        <v>30</v>
      </c>
      <c r="L10" s="12" t="s">
        <v>87</v>
      </c>
      <c r="M10" t="s">
        <v>74</v>
      </c>
    </row>
    <row r="11" spans="1:13" x14ac:dyDescent="0.2">
      <c r="A11" s="4">
        <v>44676</v>
      </c>
      <c r="B11" s="7">
        <v>0.31041666666666667</v>
      </c>
      <c r="C11" s="18">
        <v>22.123999999999999</v>
      </c>
      <c r="D11" s="18">
        <v>64.59</v>
      </c>
      <c r="E11" t="s">
        <v>75</v>
      </c>
      <c r="F11" s="9" t="s">
        <v>77</v>
      </c>
      <c r="G11">
        <v>0</v>
      </c>
      <c r="H11" t="s">
        <v>7</v>
      </c>
      <c r="I11" s="12">
        <v>0</v>
      </c>
      <c r="M11" t="s">
        <v>76</v>
      </c>
    </row>
    <row r="12" spans="1:13" x14ac:dyDescent="0.2">
      <c r="A12" s="4">
        <v>44676</v>
      </c>
      <c r="B12" s="7">
        <v>0.32916666666666666</v>
      </c>
      <c r="C12" s="18">
        <v>25.125</v>
      </c>
      <c r="D12" s="19">
        <v>62.249000000000002</v>
      </c>
      <c r="E12" t="s">
        <v>78</v>
      </c>
      <c r="F12" s="9" t="s">
        <v>25</v>
      </c>
      <c r="G12">
        <v>5</v>
      </c>
      <c r="H12" t="s">
        <v>11</v>
      </c>
      <c r="J12" s="12">
        <v>114</v>
      </c>
    </row>
    <row r="13" spans="1:13" x14ac:dyDescent="0.2">
      <c r="A13" s="4">
        <v>44676</v>
      </c>
      <c r="B13" s="7">
        <v>0.37222222222222223</v>
      </c>
      <c r="C13" s="19">
        <v>30.623999999999999</v>
      </c>
      <c r="D13" s="18">
        <v>53.857999999999997</v>
      </c>
      <c r="E13" t="s">
        <v>80</v>
      </c>
      <c r="F13" s="9" t="s">
        <v>25</v>
      </c>
      <c r="G13">
        <v>5</v>
      </c>
      <c r="H13" t="s">
        <v>11</v>
      </c>
      <c r="J13" s="12">
        <v>138</v>
      </c>
    </row>
    <row r="14" spans="1:13" x14ac:dyDescent="0.2">
      <c r="D14"/>
    </row>
    <row r="15" spans="1:13" x14ac:dyDescent="0.2">
      <c r="C15"/>
    </row>
    <row r="19" spans="1:1" x14ac:dyDescent="0.2">
      <c r="A1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2A94D-7505-2147-AA1B-5CA42FD88FA0}">
  <dimension ref="A1:G13"/>
  <sheetViews>
    <sheetView zoomScale="107" workbookViewId="0">
      <selection activeCell="D18" sqref="D18"/>
    </sheetView>
  </sheetViews>
  <sheetFormatPr baseColWidth="10" defaultRowHeight="16" x14ac:dyDescent="0.2"/>
  <cols>
    <col min="1" max="1" width="18.5" bestFit="1" customWidth="1"/>
    <col min="2" max="2" width="18.5" customWidth="1"/>
    <col min="3" max="3" width="12.83203125" style="14" bestFit="1" customWidth="1"/>
    <col min="4" max="4" width="18.1640625" style="14" bestFit="1" customWidth="1"/>
    <col min="5" max="5" width="19.1640625" style="14" bestFit="1" customWidth="1"/>
    <col min="6" max="6" width="19.1640625" style="14" customWidth="1"/>
    <col min="7" max="7" width="28.1640625" bestFit="1" customWidth="1"/>
  </cols>
  <sheetData>
    <row r="1" spans="1:7" x14ac:dyDescent="0.2">
      <c r="A1" s="1" t="s">
        <v>89</v>
      </c>
      <c r="B1" s="1" t="s">
        <v>2</v>
      </c>
      <c r="C1" s="13" t="s">
        <v>90</v>
      </c>
      <c r="D1" s="13" t="s">
        <v>91</v>
      </c>
      <c r="E1" s="13" t="s">
        <v>93</v>
      </c>
      <c r="F1" s="13" t="s">
        <v>94</v>
      </c>
      <c r="G1" s="1" t="s">
        <v>92</v>
      </c>
    </row>
    <row r="2" spans="1:7" x14ac:dyDescent="0.2">
      <c r="A2" t="s">
        <v>3</v>
      </c>
      <c r="B2" s="4">
        <v>44663</v>
      </c>
      <c r="C2" s="14">
        <v>25.75</v>
      </c>
      <c r="D2" s="14">
        <v>98.02</v>
      </c>
      <c r="E2" s="14">
        <f>D2/C2</f>
        <v>3.8066019417475725</v>
      </c>
      <c r="F2" s="14">
        <f>CONVERT(E2,"in","m")</f>
        <v>9.6687689320388334E-2</v>
      </c>
      <c r="G2">
        <v>6</v>
      </c>
    </row>
    <row r="3" spans="1:7" x14ac:dyDescent="0.2">
      <c r="A3" t="s">
        <v>4</v>
      </c>
      <c r="B3" s="4">
        <v>44663</v>
      </c>
      <c r="C3" s="14">
        <v>69</v>
      </c>
      <c r="D3" s="14">
        <v>208.04</v>
      </c>
      <c r="E3" s="14">
        <f t="shared" ref="E3:E10" si="0">D3/C3</f>
        <v>3.0150724637681159</v>
      </c>
      <c r="F3" s="14">
        <f t="shared" ref="F3:F10" si="1">CONVERT(E3,"in","m")</f>
        <v>7.658284057971014E-2</v>
      </c>
      <c r="G3">
        <v>4</v>
      </c>
    </row>
    <row r="4" spans="1:7" s="20" customFormat="1" x14ac:dyDescent="0.2">
      <c r="A4" s="20" t="s">
        <v>10</v>
      </c>
      <c r="B4" s="21">
        <v>44665</v>
      </c>
      <c r="C4" s="22">
        <v>95.5</v>
      </c>
      <c r="D4" s="22">
        <v>720.03</v>
      </c>
      <c r="E4" s="22">
        <f t="shared" si="0"/>
        <v>7.5395811518324605</v>
      </c>
      <c r="F4" s="22">
        <f t="shared" si="1"/>
        <v>0.19150536125654449</v>
      </c>
      <c r="G4" s="20">
        <v>0</v>
      </c>
    </row>
    <row r="5" spans="1:7" x14ac:dyDescent="0.2">
      <c r="A5" t="s">
        <v>12</v>
      </c>
      <c r="B5" s="4">
        <v>44665</v>
      </c>
      <c r="C5" s="14">
        <v>95.39</v>
      </c>
      <c r="D5" s="14">
        <v>222.99</v>
      </c>
      <c r="E5" s="14">
        <f t="shared" si="0"/>
        <v>2.3376664220568193</v>
      </c>
      <c r="F5" s="14">
        <f t="shared" si="1"/>
        <v>5.9376727120243215E-2</v>
      </c>
      <c r="G5">
        <v>1</v>
      </c>
    </row>
    <row r="6" spans="1:7" x14ac:dyDescent="0.2">
      <c r="A6" t="s">
        <v>42</v>
      </c>
      <c r="B6" s="4">
        <v>44671</v>
      </c>
      <c r="C6" s="14">
        <v>121.02</v>
      </c>
      <c r="D6" s="14">
        <v>458.01</v>
      </c>
      <c r="E6" s="14">
        <f t="shared" si="0"/>
        <v>3.7845810609816559</v>
      </c>
      <c r="F6" s="14">
        <f t="shared" si="1"/>
        <v>9.6128358948934067E-2</v>
      </c>
      <c r="G6">
        <v>3</v>
      </c>
    </row>
    <row r="7" spans="1:7" x14ac:dyDescent="0.2">
      <c r="A7" t="s">
        <v>68</v>
      </c>
      <c r="B7" s="4">
        <v>44675</v>
      </c>
      <c r="C7" s="14">
        <v>57</v>
      </c>
      <c r="D7" s="14">
        <v>220.01</v>
      </c>
      <c r="E7" s="14">
        <f t="shared" si="0"/>
        <v>3.8598245614035087</v>
      </c>
      <c r="F7" s="14">
        <f t="shared" si="1"/>
        <v>9.8039543859649123E-2</v>
      </c>
      <c r="G7">
        <v>2</v>
      </c>
    </row>
    <row r="8" spans="1:7" x14ac:dyDescent="0.2">
      <c r="A8" t="s">
        <v>71</v>
      </c>
      <c r="B8" s="4">
        <v>44675</v>
      </c>
      <c r="C8" s="14">
        <v>25.02</v>
      </c>
      <c r="D8" s="14">
        <v>76.03</v>
      </c>
      <c r="E8" s="14">
        <f t="shared" si="0"/>
        <v>3.0387689848121502</v>
      </c>
      <c r="F8" s="14">
        <f t="shared" si="1"/>
        <v>7.7184732214228613E-2</v>
      </c>
      <c r="G8">
        <v>4</v>
      </c>
    </row>
    <row r="9" spans="1:7" x14ac:dyDescent="0.2">
      <c r="A9" t="s">
        <v>95</v>
      </c>
      <c r="B9" s="4">
        <v>44675</v>
      </c>
      <c r="C9" s="14">
        <v>54.51</v>
      </c>
      <c r="D9" s="14">
        <v>266.19</v>
      </c>
      <c r="E9" s="14">
        <f t="shared" si="0"/>
        <v>4.8833241607044577</v>
      </c>
      <c r="F9" s="14">
        <f t="shared" si="1"/>
        <v>0.12403643368189322</v>
      </c>
      <c r="G9">
        <v>4</v>
      </c>
    </row>
    <row r="10" spans="1:7" x14ac:dyDescent="0.2">
      <c r="A10" t="s">
        <v>96</v>
      </c>
      <c r="B10" s="4">
        <v>44676</v>
      </c>
      <c r="C10" s="14">
        <v>67.19</v>
      </c>
      <c r="D10" s="14">
        <v>144.16999999999999</v>
      </c>
      <c r="E10" s="14">
        <f t="shared" si="0"/>
        <v>2.1457062062806966</v>
      </c>
      <c r="F10" s="14">
        <f t="shared" si="1"/>
        <v>5.4500937639529692E-2</v>
      </c>
      <c r="G10">
        <v>2</v>
      </c>
    </row>
    <row r="12" spans="1:7" x14ac:dyDescent="0.2">
      <c r="F12" s="14">
        <f>AVERAGE(F2:F10)</f>
        <v>9.7115847180124545E-2</v>
      </c>
      <c r="G12" s="14">
        <f>AVERAGE(G2:G10)</f>
        <v>2.8888888888888888</v>
      </c>
    </row>
    <row r="13" spans="1:7" x14ac:dyDescent="0.2">
      <c r="A13" s="1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A93F2-0D3B-FD48-85B0-648D48E9388A}">
  <dimension ref="A1:H12"/>
  <sheetViews>
    <sheetView workbookViewId="0">
      <selection activeCell="B21" sqref="B21"/>
    </sheetView>
  </sheetViews>
  <sheetFormatPr baseColWidth="10" defaultRowHeight="16" x14ac:dyDescent="0.2"/>
  <cols>
    <col min="1" max="1" width="12" style="4" bestFit="1" customWidth="1"/>
    <col min="3" max="3" width="13.6640625" bestFit="1" customWidth="1"/>
    <col min="4" max="4" width="22.5" bestFit="1" customWidth="1"/>
    <col min="5" max="5" width="44.83203125" bestFit="1" customWidth="1"/>
    <col min="6" max="6" width="17.33203125" bestFit="1" customWidth="1"/>
    <col min="7" max="7" width="25.5" bestFit="1" customWidth="1"/>
    <col min="8" max="8" width="122" bestFit="1" customWidth="1"/>
  </cols>
  <sheetData>
    <row r="1" spans="1:8" x14ac:dyDescent="0.2">
      <c r="A1" s="3" t="s">
        <v>2</v>
      </c>
      <c r="B1" s="6" t="s">
        <v>8</v>
      </c>
      <c r="C1" s="1" t="s">
        <v>1</v>
      </c>
      <c r="D1" s="1" t="s">
        <v>23</v>
      </c>
      <c r="E1" s="1" t="s">
        <v>14</v>
      </c>
      <c r="F1" s="1" t="s">
        <v>15</v>
      </c>
      <c r="G1" s="1" t="s">
        <v>17</v>
      </c>
      <c r="H1" s="1" t="s">
        <v>5</v>
      </c>
    </row>
    <row r="2" spans="1:8" ht="20" x14ac:dyDescent="0.3">
      <c r="A2" s="4">
        <v>44665</v>
      </c>
      <c r="B2" s="5">
        <v>0.38194444444444442</v>
      </c>
      <c r="C2" t="s">
        <v>13</v>
      </c>
      <c r="D2" s="9" t="s">
        <v>39</v>
      </c>
      <c r="E2" t="s">
        <v>16</v>
      </c>
      <c r="F2" t="s">
        <v>7</v>
      </c>
      <c r="G2" s="5">
        <v>4.1666666666666664E-2</v>
      </c>
    </row>
    <row r="3" spans="1:8" ht="20" x14ac:dyDescent="0.3">
      <c r="A3" s="4">
        <v>44671</v>
      </c>
      <c r="B3" s="5">
        <v>0.28680555555555554</v>
      </c>
      <c r="C3" t="s">
        <v>28</v>
      </c>
      <c r="D3" s="9" t="s">
        <v>37</v>
      </c>
      <c r="E3" t="s">
        <v>30</v>
      </c>
      <c r="F3" t="s">
        <v>7</v>
      </c>
      <c r="G3" s="5">
        <v>4.1666666666666664E-2</v>
      </c>
      <c r="H3" s="10" t="s">
        <v>29</v>
      </c>
    </row>
    <row r="4" spans="1:8" ht="20" x14ac:dyDescent="0.3">
      <c r="A4" s="4">
        <v>44671</v>
      </c>
      <c r="B4" s="5">
        <v>0.29305555555555557</v>
      </c>
      <c r="C4" t="s">
        <v>32</v>
      </c>
      <c r="D4" s="9" t="s">
        <v>25</v>
      </c>
      <c r="E4" t="s">
        <v>31</v>
      </c>
      <c r="F4" t="s">
        <v>33</v>
      </c>
      <c r="G4" s="5">
        <v>9.4444444444444442E-2</v>
      </c>
      <c r="H4" t="s">
        <v>34</v>
      </c>
    </row>
    <row r="5" spans="1:8" ht="20" x14ac:dyDescent="0.3">
      <c r="A5" s="4">
        <v>44671</v>
      </c>
      <c r="B5" s="5">
        <v>0.29583333333333334</v>
      </c>
      <c r="C5" t="s">
        <v>40</v>
      </c>
      <c r="D5" s="9" t="s">
        <v>37</v>
      </c>
      <c r="E5" t="s">
        <v>41</v>
      </c>
      <c r="F5" t="s">
        <v>33</v>
      </c>
      <c r="G5" s="5">
        <v>0.12986111111111112</v>
      </c>
    </row>
    <row r="12" spans="1:8" x14ac:dyDescent="0.2">
      <c r="A12" s="3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AF72C-C1AE-0A4F-B37D-50A1F448E03A}">
  <dimension ref="A1:E16"/>
  <sheetViews>
    <sheetView workbookViewId="0">
      <selection activeCell="C29" sqref="C29"/>
    </sheetView>
  </sheetViews>
  <sheetFormatPr baseColWidth="10" defaultRowHeight="16" x14ac:dyDescent="0.2"/>
  <cols>
    <col min="1" max="1" width="26.1640625" style="4" customWidth="1"/>
    <col min="2" max="2" width="12.1640625" customWidth="1"/>
    <col min="3" max="3" width="110.33203125" bestFit="1" customWidth="1"/>
    <col min="4" max="4" width="73.6640625" customWidth="1"/>
    <col min="5" max="5" width="50.33203125" bestFit="1" customWidth="1"/>
  </cols>
  <sheetData>
    <row r="1" spans="1:5" x14ac:dyDescent="0.2">
      <c r="A1" s="3" t="s">
        <v>2</v>
      </c>
      <c r="B1" s="1" t="s">
        <v>8</v>
      </c>
      <c r="C1" s="1" t="s">
        <v>9</v>
      </c>
      <c r="D1" s="1" t="s">
        <v>23</v>
      </c>
      <c r="E1" s="1" t="s">
        <v>19</v>
      </c>
    </row>
    <row r="2" spans="1:5" s="20" customFormat="1" x14ac:dyDescent="0.2">
      <c r="A2" s="21">
        <v>44664</v>
      </c>
      <c r="B2" s="23">
        <v>0.25347222222222221</v>
      </c>
      <c r="C2" s="24" t="s">
        <v>54</v>
      </c>
      <c r="E2" s="20" t="s">
        <v>21</v>
      </c>
    </row>
    <row r="3" spans="1:5" ht="20" x14ac:dyDescent="0.3">
      <c r="A3" s="4">
        <v>44665</v>
      </c>
      <c r="B3" s="5">
        <v>0.76736111111111116</v>
      </c>
      <c r="C3" s="8" t="s">
        <v>18</v>
      </c>
      <c r="D3" s="9" t="s">
        <v>25</v>
      </c>
      <c r="E3" t="s">
        <v>20</v>
      </c>
    </row>
    <row r="4" spans="1:5" x14ac:dyDescent="0.2">
      <c r="A4" s="4">
        <v>44668</v>
      </c>
      <c r="B4" t="s">
        <v>22</v>
      </c>
      <c r="C4" s="8" t="s">
        <v>53</v>
      </c>
      <c r="D4" s="8"/>
    </row>
    <row r="5" spans="1:5" ht="20" x14ac:dyDescent="0.3">
      <c r="A5" s="4">
        <v>44670</v>
      </c>
      <c r="B5" s="5">
        <v>0.27777777777777779</v>
      </c>
      <c r="C5" s="2" t="s">
        <v>52</v>
      </c>
      <c r="D5" s="9" t="s">
        <v>24</v>
      </c>
      <c r="E5" t="s">
        <v>27</v>
      </c>
    </row>
    <row r="6" spans="1:5" x14ac:dyDescent="0.2">
      <c r="A6" s="4">
        <v>44671</v>
      </c>
      <c r="B6" t="s">
        <v>22</v>
      </c>
      <c r="C6" s="2" t="s">
        <v>51</v>
      </c>
    </row>
    <row r="7" spans="1:5" ht="20" x14ac:dyDescent="0.3">
      <c r="A7" s="4">
        <v>44671</v>
      </c>
      <c r="B7" s="5">
        <v>0.39305555555555555</v>
      </c>
      <c r="C7" s="8" t="s">
        <v>50</v>
      </c>
      <c r="D7" s="9" t="s">
        <v>45</v>
      </c>
    </row>
    <row r="8" spans="1:5" ht="20" x14ac:dyDescent="0.3">
      <c r="A8" s="4">
        <v>44671</v>
      </c>
      <c r="B8" s="5">
        <v>0.39513888888888887</v>
      </c>
      <c r="C8" s="8" t="s">
        <v>49</v>
      </c>
      <c r="D8" s="9" t="s">
        <v>46</v>
      </c>
    </row>
    <row r="9" spans="1:5" x14ac:dyDescent="0.2">
      <c r="A9" s="4">
        <v>44672</v>
      </c>
      <c r="B9" s="5">
        <v>0.27777777777777779</v>
      </c>
      <c r="C9" s="8" t="s">
        <v>48</v>
      </c>
    </row>
    <row r="10" spans="1:5" s="20" customFormat="1" x14ac:dyDescent="0.2">
      <c r="A10" s="21">
        <v>44672</v>
      </c>
      <c r="B10" s="23">
        <v>0.2986111111111111</v>
      </c>
      <c r="C10" s="25" t="s">
        <v>47</v>
      </c>
    </row>
    <row r="11" spans="1:5" x14ac:dyDescent="0.2">
      <c r="A11" s="4">
        <v>44672</v>
      </c>
      <c r="B11" s="5">
        <v>0.32500000000000001</v>
      </c>
      <c r="C11" s="8" t="s">
        <v>55</v>
      </c>
    </row>
    <row r="12" spans="1:5" x14ac:dyDescent="0.2">
      <c r="A12" s="4">
        <v>44673</v>
      </c>
      <c r="B12" s="5">
        <v>0.27083333333333331</v>
      </c>
      <c r="C12" s="8" t="s">
        <v>55</v>
      </c>
    </row>
    <row r="13" spans="1:5" x14ac:dyDescent="0.2">
      <c r="A13" s="4">
        <v>44674</v>
      </c>
      <c r="B13" s="5">
        <v>0.25</v>
      </c>
      <c r="C13" s="8" t="s">
        <v>56</v>
      </c>
    </row>
    <row r="14" spans="1:5" s="20" customFormat="1" x14ac:dyDescent="0.2">
      <c r="A14" s="21">
        <v>44674</v>
      </c>
      <c r="B14" s="23">
        <v>0.39583333333333331</v>
      </c>
      <c r="C14" s="25" t="s">
        <v>67</v>
      </c>
    </row>
    <row r="15" spans="1:5" x14ac:dyDescent="0.2">
      <c r="A15" s="4">
        <v>44677</v>
      </c>
      <c r="B15" t="s">
        <v>22</v>
      </c>
      <c r="C15" s="8" t="s">
        <v>81</v>
      </c>
    </row>
    <row r="16" spans="1:5" x14ac:dyDescent="0.2">
      <c r="A16" s="4" t="s">
        <v>82</v>
      </c>
      <c r="C16" s="8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354D5-63FF-AB49-AE85-CA6BE3982312}">
  <dimension ref="A1:F15"/>
  <sheetViews>
    <sheetView tabSelected="1" workbookViewId="0">
      <selection activeCell="F22" sqref="F22"/>
    </sheetView>
  </sheetViews>
  <sheetFormatPr baseColWidth="10" defaultRowHeight="16" x14ac:dyDescent="0.2"/>
  <cols>
    <col min="1" max="1" width="20.83203125" bestFit="1" customWidth="1"/>
    <col min="2" max="2" width="22" bestFit="1" customWidth="1"/>
    <col min="3" max="3" width="31.33203125" bestFit="1" customWidth="1"/>
    <col min="4" max="4" width="18.6640625" style="14" bestFit="1" customWidth="1"/>
    <col min="5" max="5" width="19.6640625" bestFit="1" customWidth="1"/>
    <col min="6" max="6" width="24.5" bestFit="1" customWidth="1"/>
    <col min="7" max="7" width="19.6640625" bestFit="1" customWidth="1"/>
    <col min="8" max="8" width="23.83203125" bestFit="1" customWidth="1"/>
  </cols>
  <sheetData>
    <row r="1" spans="1:6" x14ac:dyDescent="0.2">
      <c r="A1" s="1" t="s">
        <v>101</v>
      </c>
      <c r="B1" s="1" t="s">
        <v>100</v>
      </c>
      <c r="C1" s="1" t="s">
        <v>99</v>
      </c>
      <c r="D1" s="13" t="s">
        <v>98</v>
      </c>
      <c r="E1" s="1" t="s">
        <v>97</v>
      </c>
    </row>
    <row r="2" spans="1:6" x14ac:dyDescent="0.2">
      <c r="A2" t="s">
        <v>102</v>
      </c>
      <c r="B2">
        <v>45.71</v>
      </c>
      <c r="C2">
        <v>113.02</v>
      </c>
      <c r="D2" s="14">
        <f>B2/C2</f>
        <v>0.40444169173597594</v>
      </c>
      <c r="E2" s="14">
        <f>CONVERT(D2,"in","m")</f>
        <v>1.0272818970093788E-2</v>
      </c>
    </row>
    <row r="7" spans="1:6" x14ac:dyDescent="0.2">
      <c r="A7" s="15" t="s">
        <v>103</v>
      </c>
    </row>
    <row r="8" spans="1:6" x14ac:dyDescent="0.2">
      <c r="A8" t="s">
        <v>105</v>
      </c>
      <c r="B8" t="s">
        <v>109</v>
      </c>
      <c r="C8" t="s">
        <v>106</v>
      </c>
      <c r="D8" s="14" t="s">
        <v>110</v>
      </c>
      <c r="E8" t="s">
        <v>111</v>
      </c>
      <c r="F8" t="s">
        <v>107</v>
      </c>
    </row>
    <row r="9" spans="1:6" x14ac:dyDescent="0.2">
      <c r="A9" t="s">
        <v>104</v>
      </c>
      <c r="B9" s="14">
        <v>0.01</v>
      </c>
      <c r="C9">
        <v>43.83</v>
      </c>
      <c r="D9" s="14">
        <f>C9/B9</f>
        <v>4383</v>
      </c>
      <c r="E9">
        <f>D9*0.05</f>
        <v>219.15</v>
      </c>
      <c r="F9">
        <v>315.3</v>
      </c>
    </row>
    <row r="13" spans="1:6" ht="17" thickBot="1" x14ac:dyDescent="0.25"/>
    <row r="14" spans="1:6" x14ac:dyDescent="0.2">
      <c r="A14" s="26" t="s">
        <v>115</v>
      </c>
      <c r="B14" s="27">
        <v>8</v>
      </c>
      <c r="C14" s="28">
        <f>(B14*C15)/B15</f>
        <v>3520</v>
      </c>
    </row>
    <row r="15" spans="1:6" ht="17" thickBot="1" x14ac:dyDescent="0.25">
      <c r="A15" s="29"/>
      <c r="B15" s="30">
        <v>0.05</v>
      </c>
      <c r="C15" s="31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Trail density</vt:lpstr>
      <vt:lpstr>Removal Assays</vt:lpstr>
      <vt:lpstr>ant density and trail width</vt:lpstr>
      <vt:lpstr>Introduction Assays</vt:lpstr>
      <vt:lpstr>Other observations</vt:lpstr>
      <vt:lpstr>pod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Oxman,Karmi</dc:creator>
  <cp:lastModifiedBy>Oxman,Karmi</cp:lastModifiedBy>
  <dcterms:created xsi:type="dcterms:W3CDTF">2024-03-19T19:21:37Z</dcterms:created>
  <dcterms:modified xsi:type="dcterms:W3CDTF">2024-07-18T21:31:07Z</dcterms:modified>
</cp:coreProperties>
</file>