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jdubcovs\Box\Papers\Submitted\Maria Alpha gli paper\Revised version\"/>
    </mc:Choice>
  </mc:AlternateContent>
  <xr:revisionPtr revIDLastSave="0" documentId="13_ncr:1_{5C0735C2-184E-48C0-9938-A721D1EE98DE}" xr6:coauthVersionLast="47" xr6:coauthVersionMax="47" xr10:uidLastSave="{00000000-0000-0000-0000-000000000000}"/>
  <bookViews>
    <workbookView xWindow="0" yWindow="100" windowWidth="19200" windowHeight="10100" tabRatio="812" xr2:uid="{00E2B5B9-C6B7-4137-8C4F-ECFF6BDB3875}"/>
  </bookViews>
  <sheets>
    <sheet name="Table S1 Primers" sheetId="1" r:id="rId1"/>
    <sheet name="Table S2 6A" sheetId="16" r:id="rId2"/>
    <sheet name="Table S3 6B" sheetId="17" r:id="rId3"/>
    <sheet name="Table S4 6D" sheetId="18" r:id="rId4"/>
    <sheet name="Table S5 Immunodominant epi." sheetId="2" r:id="rId5"/>
    <sheet name="Table S6 Deletion borders" sheetId="3" r:id="rId6"/>
    <sheet name="Table S7 Genes floral deffects" sheetId="20" r:id="rId7"/>
    <sheet name="Table S8 RIL143 yield" sheetId="10" r:id="rId8"/>
    <sheet name="Table S9 Central Red Yield" sheetId="11" r:id="rId9"/>
    <sheet name="Table S10 RIL143 quality" sheetId="15" r:id="rId10"/>
    <sheet name="Table S11 Central Red quality" sheetId="13" r:id="rId11"/>
    <sheet name="Table S12 Glu-Gli" sheetId="22" r:id="rId12"/>
    <sheet name="Table S13 % glutenin &amp; 7CYS (2)" sheetId="24" r:id="rId13"/>
  </sheets>
  <definedNames>
    <definedName name="_xlnm.Print_Area" localSheetId="10">'Table S11 Central Red quality'!$A$1:$W$36</definedName>
    <definedName name="_xlnm.Print_Area" localSheetId="7">'Table S8 RIL143 yield'!$Y$3:$AU$37</definedName>
    <definedName name="_xlnm.Print_Area" localSheetId="8">'Table S9 Central Red Yield'!$P$3:$AC$38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1" i="24" l="1"/>
  <c r="I116" i="24" s="1"/>
  <c r="J82" i="24"/>
  <c r="J127" i="24" s="1"/>
  <c r="H59" i="24"/>
  <c r="H107" i="24" s="1"/>
  <c r="H115" i="24"/>
  <c r="F117" i="24"/>
  <c r="G117" i="24"/>
  <c r="H117" i="24"/>
  <c r="E118" i="24"/>
  <c r="F118" i="24"/>
  <c r="G118" i="24"/>
  <c r="H118" i="24"/>
  <c r="H121" i="24"/>
  <c r="J121" i="24"/>
  <c r="E122" i="24"/>
  <c r="F122" i="24"/>
  <c r="G127" i="24"/>
  <c r="H127" i="24"/>
  <c r="I127" i="24"/>
  <c r="E128" i="24"/>
  <c r="F128" i="24"/>
  <c r="G128" i="24"/>
  <c r="H128" i="24"/>
  <c r="E129" i="24"/>
  <c r="F129" i="24"/>
  <c r="G129" i="24"/>
  <c r="H129" i="24"/>
  <c r="G131" i="24"/>
  <c r="H131" i="24"/>
  <c r="G132" i="24"/>
  <c r="H132" i="24"/>
  <c r="F97" i="24"/>
  <c r="J101" i="24"/>
  <c r="I102" i="24"/>
  <c r="J102" i="24"/>
  <c r="J106" i="24"/>
  <c r="I107" i="24"/>
  <c r="I82" i="24"/>
  <c r="H82" i="24"/>
  <c r="G82" i="24"/>
  <c r="F82" i="24"/>
  <c r="E82" i="24"/>
  <c r="J81" i="24"/>
  <c r="J129" i="24" s="1"/>
  <c r="H81" i="24"/>
  <c r="H124" i="24" s="1"/>
  <c r="G81" i="24"/>
  <c r="G124" i="24" s="1"/>
  <c r="F81" i="24"/>
  <c r="F119" i="24" s="1"/>
  <c r="E81" i="24"/>
  <c r="E119" i="24" s="1"/>
  <c r="J59" i="24"/>
  <c r="I59" i="24"/>
  <c r="G59" i="24"/>
  <c r="F59" i="24"/>
  <c r="E59" i="24"/>
  <c r="J58" i="24"/>
  <c r="J97" i="24" s="1"/>
  <c r="I58" i="24"/>
  <c r="I97" i="24" s="1"/>
  <c r="H58" i="24"/>
  <c r="G58" i="24"/>
  <c r="G92" i="24" s="1"/>
  <c r="F58" i="24"/>
  <c r="F94" i="24" s="1"/>
  <c r="E58" i="24"/>
  <c r="E87" i="24" s="1"/>
  <c r="B27" i="24"/>
  <c r="D27" i="24" s="1"/>
  <c r="D26" i="24"/>
  <c r="B22" i="24"/>
  <c r="D22" i="24" s="1"/>
  <c r="D21" i="24"/>
  <c r="B17" i="24"/>
  <c r="D17" i="24" s="1"/>
  <c r="D16" i="24"/>
  <c r="B12" i="24"/>
  <c r="D12" i="24" s="1"/>
  <c r="D11" i="24"/>
  <c r="I120" i="24" l="1"/>
  <c r="I129" i="24"/>
  <c r="I117" i="24"/>
  <c r="I133" i="24"/>
  <c r="I128" i="24"/>
  <c r="I121" i="24"/>
  <c r="I118" i="24"/>
  <c r="J118" i="24"/>
  <c r="L118" i="24" s="1"/>
  <c r="J114" i="24"/>
  <c r="J116" i="24"/>
  <c r="J117" i="24"/>
  <c r="J128" i="24"/>
  <c r="K128" i="24" s="1"/>
  <c r="H102" i="24"/>
  <c r="L102" i="24" s="1"/>
  <c r="H86" i="24"/>
  <c r="G102" i="24"/>
  <c r="H97" i="24"/>
  <c r="J91" i="24"/>
  <c r="I114" i="24"/>
  <c r="K114" i="24" s="1"/>
  <c r="F124" i="24"/>
  <c r="H116" i="24"/>
  <c r="L128" i="24"/>
  <c r="J96" i="24"/>
  <c r="F92" i="24"/>
  <c r="F126" i="24"/>
  <c r="H114" i="24"/>
  <c r="E124" i="24"/>
  <c r="G116" i="24"/>
  <c r="F127" i="24"/>
  <c r="G114" i="24"/>
  <c r="F114" i="24"/>
  <c r="I123" i="24"/>
  <c r="G115" i="24"/>
  <c r="G97" i="24"/>
  <c r="J133" i="24"/>
  <c r="H123" i="24"/>
  <c r="I96" i="24"/>
  <c r="H133" i="24"/>
  <c r="F123" i="24"/>
  <c r="L129" i="24"/>
  <c r="I91" i="24"/>
  <c r="E114" i="24"/>
  <c r="G133" i="24"/>
  <c r="E123" i="24"/>
  <c r="E117" i="24"/>
  <c r="L117" i="24" s="1"/>
  <c r="J123" i="24"/>
  <c r="G123" i="24"/>
  <c r="F133" i="24"/>
  <c r="J122" i="24"/>
  <c r="E92" i="24"/>
  <c r="H91" i="24"/>
  <c r="F108" i="24"/>
  <c r="E133" i="24"/>
  <c r="I122" i="24"/>
  <c r="E108" i="24"/>
  <c r="J132" i="24"/>
  <c r="H122" i="24"/>
  <c r="D18" i="24"/>
  <c r="J107" i="24"/>
  <c r="I132" i="24"/>
  <c r="G122" i="24"/>
  <c r="K122" i="24" s="1"/>
  <c r="E96" i="24"/>
  <c r="F107" i="24"/>
  <c r="L122" i="24"/>
  <c r="F86" i="24"/>
  <c r="J110" i="24"/>
  <c r="F100" i="24"/>
  <c r="F132" i="24"/>
  <c r="F116" i="24"/>
  <c r="I110" i="24"/>
  <c r="G105" i="24"/>
  <c r="E100" i="24"/>
  <c r="I94" i="24"/>
  <c r="G89" i="24"/>
  <c r="E132" i="24"/>
  <c r="I126" i="24"/>
  <c r="G121" i="24"/>
  <c r="E116" i="24"/>
  <c r="K116" i="24" s="1"/>
  <c r="E90" i="24"/>
  <c r="J105" i="24"/>
  <c r="E127" i="24"/>
  <c r="J94" i="24"/>
  <c r="H110" i="24"/>
  <c r="F105" i="24"/>
  <c r="J99" i="24"/>
  <c r="H94" i="24"/>
  <c r="F89" i="24"/>
  <c r="J131" i="24"/>
  <c r="H126" i="24"/>
  <c r="F121" i="24"/>
  <c r="J115" i="24"/>
  <c r="H105" i="24"/>
  <c r="H89" i="24"/>
  <c r="J126" i="24"/>
  <c r="G110" i="24"/>
  <c r="E105" i="24"/>
  <c r="I99" i="24"/>
  <c r="G94" i="24"/>
  <c r="E89" i="24"/>
  <c r="I131" i="24"/>
  <c r="G126" i="24"/>
  <c r="E121" i="24"/>
  <c r="I115" i="24"/>
  <c r="G96" i="24"/>
  <c r="F96" i="24"/>
  <c r="G101" i="24"/>
  <c r="E86" i="24"/>
  <c r="L86" i="24" s="1"/>
  <c r="I89" i="24"/>
  <c r="F110" i="24"/>
  <c r="J109" i="24"/>
  <c r="H104" i="24"/>
  <c r="F99" i="24"/>
  <c r="J93" i="24"/>
  <c r="H88" i="24"/>
  <c r="F131" i="24"/>
  <c r="J125" i="24"/>
  <c r="H120" i="24"/>
  <c r="F115" i="24"/>
  <c r="I109" i="24"/>
  <c r="G104" i="24"/>
  <c r="E99" i="24"/>
  <c r="I93" i="24"/>
  <c r="G88" i="24"/>
  <c r="E131" i="24"/>
  <c r="I125" i="24"/>
  <c r="G120" i="24"/>
  <c r="E115" i="24"/>
  <c r="G91" i="24"/>
  <c r="H106" i="24"/>
  <c r="G90" i="24"/>
  <c r="H95" i="24"/>
  <c r="I100" i="24"/>
  <c r="J89" i="24"/>
  <c r="G100" i="24"/>
  <c r="H99" i="24"/>
  <c r="E126" i="24"/>
  <c r="H109" i="24"/>
  <c r="F104" i="24"/>
  <c r="K104" i="24" s="1"/>
  <c r="J98" i="24"/>
  <c r="H93" i="24"/>
  <c r="F88" i="24"/>
  <c r="J130" i="24"/>
  <c r="H125" i="24"/>
  <c r="F120" i="24"/>
  <c r="E91" i="24"/>
  <c r="F106" i="24"/>
  <c r="G95" i="24"/>
  <c r="H100" i="24"/>
  <c r="E95" i="24"/>
  <c r="J104" i="24"/>
  <c r="G109" i="24"/>
  <c r="E104" i="24"/>
  <c r="I98" i="24"/>
  <c r="G93" i="24"/>
  <c r="E88" i="24"/>
  <c r="I130" i="24"/>
  <c r="G125" i="24"/>
  <c r="E120" i="24"/>
  <c r="K120" i="24" s="1"/>
  <c r="F91" i="24"/>
  <c r="K91" i="24" s="1"/>
  <c r="E107" i="24"/>
  <c r="I86" i="24"/>
  <c r="G86" i="24"/>
  <c r="J88" i="24"/>
  <c r="I88" i="24"/>
  <c r="F109" i="24"/>
  <c r="J103" i="24"/>
  <c r="H98" i="24"/>
  <c r="F93" i="24"/>
  <c r="J87" i="24"/>
  <c r="H130" i="24"/>
  <c r="F125" i="24"/>
  <c r="J119" i="24"/>
  <c r="K117" i="24"/>
  <c r="E94" i="24"/>
  <c r="E109" i="24"/>
  <c r="I103" i="24"/>
  <c r="G98" i="24"/>
  <c r="E93" i="24"/>
  <c r="I87" i="24"/>
  <c r="G130" i="24"/>
  <c r="E125" i="24"/>
  <c r="I119" i="24"/>
  <c r="H101" i="24"/>
  <c r="H90" i="24"/>
  <c r="G106" i="24"/>
  <c r="I104" i="24"/>
  <c r="J108" i="24"/>
  <c r="H103" i="24"/>
  <c r="F98" i="24"/>
  <c r="J92" i="24"/>
  <c r="H87" i="24"/>
  <c r="F130" i="24"/>
  <c r="J124" i="24"/>
  <c r="L124" i="24" s="1"/>
  <c r="H119" i="24"/>
  <c r="E97" i="24"/>
  <c r="K97" i="24" s="1"/>
  <c r="F102" i="24"/>
  <c r="E102" i="24"/>
  <c r="I101" i="24"/>
  <c r="I90" i="24"/>
  <c r="J95" i="24"/>
  <c r="I95" i="24"/>
  <c r="J100" i="24"/>
  <c r="E106" i="24"/>
  <c r="G99" i="24"/>
  <c r="I108" i="24"/>
  <c r="G103" i="24"/>
  <c r="K103" i="24" s="1"/>
  <c r="E98" i="24"/>
  <c r="I92" i="24"/>
  <c r="G87" i="24"/>
  <c r="E130" i="24"/>
  <c r="I124" i="24"/>
  <c r="K124" i="24" s="1"/>
  <c r="G119" i="24"/>
  <c r="G107" i="24"/>
  <c r="H96" i="24"/>
  <c r="J90" i="24"/>
  <c r="I106" i="24"/>
  <c r="F101" i="24"/>
  <c r="J86" i="24"/>
  <c r="J120" i="24"/>
  <c r="E110" i="24"/>
  <c r="H108" i="24"/>
  <c r="F103" i="24"/>
  <c r="H92" i="24"/>
  <c r="K92" i="24" s="1"/>
  <c r="F87" i="24"/>
  <c r="E101" i="24"/>
  <c r="F90" i="24"/>
  <c r="F95" i="24"/>
  <c r="I105" i="24"/>
  <c r="G108" i="24"/>
  <c r="E103" i="24"/>
  <c r="K106" i="24"/>
  <c r="K129" i="24"/>
  <c r="D13" i="24"/>
  <c r="E11" i="24" s="1"/>
  <c r="E17" i="24"/>
  <c r="F17" i="24" s="1"/>
  <c r="D23" i="24"/>
  <c r="E22" i="24" s="1"/>
  <c r="F22" i="24" s="1"/>
  <c r="D28" i="24"/>
  <c r="E27" i="24" s="1"/>
  <c r="F27" i="24" s="1"/>
  <c r="E26" i="24"/>
  <c r="E16" i="24"/>
  <c r="E18" i="24" s="1"/>
  <c r="E21" i="24"/>
  <c r="F21" i="24" s="1"/>
  <c r="F23" i="24" s="1"/>
  <c r="L114" i="24" l="1"/>
  <c r="L133" i="24"/>
  <c r="K118" i="24"/>
  <c r="L126" i="24"/>
  <c r="K123" i="24"/>
  <c r="K132" i="24"/>
  <c r="K133" i="24"/>
  <c r="K102" i="24"/>
  <c r="L90" i="24"/>
  <c r="L116" i="24"/>
  <c r="K96" i="24"/>
  <c r="L87" i="24"/>
  <c r="L123" i="24"/>
  <c r="L121" i="24"/>
  <c r="K126" i="24"/>
  <c r="K131" i="24"/>
  <c r="K108" i="24"/>
  <c r="K121" i="24"/>
  <c r="L125" i="24"/>
  <c r="K95" i="24"/>
  <c r="L132" i="24"/>
  <c r="L119" i="24"/>
  <c r="K107" i="24"/>
  <c r="K105" i="24"/>
  <c r="M105" i="24" s="1"/>
  <c r="K130" i="24"/>
  <c r="N133" i="24" s="1"/>
  <c r="L93" i="24"/>
  <c r="K88" i="24"/>
  <c r="L91" i="24"/>
  <c r="L120" i="24"/>
  <c r="L99" i="24"/>
  <c r="L127" i="24"/>
  <c r="L115" i="24"/>
  <c r="K109" i="24"/>
  <c r="M110" i="24" s="1"/>
  <c r="L94" i="24"/>
  <c r="L98" i="24"/>
  <c r="K90" i="24"/>
  <c r="L101" i="24"/>
  <c r="K101" i="24"/>
  <c r="L89" i="24"/>
  <c r="K98" i="24"/>
  <c r="L107" i="24"/>
  <c r="L110" i="24"/>
  <c r="K94" i="24"/>
  <c r="K119" i="24"/>
  <c r="L103" i="24"/>
  <c r="K86" i="24"/>
  <c r="L97" i="24"/>
  <c r="L105" i="24"/>
  <c r="K125" i="24"/>
  <c r="M125" i="24" s="1"/>
  <c r="K115" i="24"/>
  <c r="N117" i="24" s="1"/>
  <c r="K93" i="24"/>
  <c r="N95" i="24" s="1"/>
  <c r="K110" i="24"/>
  <c r="L96" i="24"/>
  <c r="L130" i="24"/>
  <c r="K127" i="24"/>
  <c r="M129" i="24" s="1"/>
  <c r="L108" i="24"/>
  <c r="L88" i="24"/>
  <c r="L92" i="24"/>
  <c r="L109" i="24"/>
  <c r="K89" i="24"/>
  <c r="L106" i="24"/>
  <c r="L131" i="24"/>
  <c r="K99" i="24"/>
  <c r="K87" i="24"/>
  <c r="L100" i="24"/>
  <c r="K100" i="24"/>
  <c r="N100" i="24" s="1"/>
  <c r="L95" i="24"/>
  <c r="L104" i="24"/>
  <c r="E28" i="24"/>
  <c r="F26" i="24"/>
  <c r="F28" i="24" s="1"/>
  <c r="F11" i="24"/>
  <c r="E23" i="24"/>
  <c r="E12" i="24"/>
  <c r="F12" i="24" s="1"/>
  <c r="F16" i="24"/>
  <c r="F18" i="24" s="1"/>
  <c r="C45" i="22"/>
  <c r="C44" i="22"/>
  <c r="C43" i="22"/>
  <c r="T39" i="22"/>
  <c r="S39" i="22"/>
  <c r="O51" i="22"/>
  <c r="N51" i="22"/>
  <c r="J65" i="22"/>
  <c r="I65" i="22"/>
  <c r="D39" i="22"/>
  <c r="C39" i="22"/>
  <c r="M133" i="24" l="1"/>
  <c r="N121" i="24"/>
  <c r="N105" i="24"/>
  <c r="M90" i="24"/>
  <c r="N110" i="24"/>
  <c r="N125" i="24"/>
  <c r="M121" i="24"/>
  <c r="M95" i="24"/>
  <c r="N129" i="24"/>
  <c r="M117" i="24"/>
  <c r="M100" i="24"/>
  <c r="N90" i="24"/>
  <c r="E13" i="24"/>
  <c r="F13" i="24"/>
  <c r="C46" i="22"/>
  <c r="G20" i="22"/>
  <c r="F20" i="22"/>
  <c r="E20" i="22"/>
  <c r="D20" i="22"/>
  <c r="C20" i="22"/>
  <c r="B20" i="22"/>
  <c r="D19" i="22"/>
  <c r="G18" i="22"/>
  <c r="G19" i="22" s="1"/>
  <c r="F18" i="22"/>
  <c r="F19" i="22" s="1"/>
  <c r="E18" i="22"/>
  <c r="E19" i="22" s="1"/>
  <c r="D18" i="22"/>
  <c r="C18" i="22"/>
  <c r="C19" i="22" s="1"/>
  <c r="B18" i="22"/>
  <c r="B19" i="22" s="1"/>
  <c r="G15" i="22"/>
  <c r="F15" i="22"/>
  <c r="E15" i="22"/>
  <c r="D15" i="22"/>
  <c r="C15" i="22"/>
  <c r="B15" i="22"/>
  <c r="G14" i="22"/>
  <c r="F14" i="22"/>
  <c r="G13" i="22"/>
  <c r="F13" i="22"/>
  <c r="E13" i="22"/>
  <c r="D13" i="22"/>
  <c r="C13" i="22"/>
  <c r="B13" i="22"/>
  <c r="H19" i="22" l="1"/>
  <c r="U50" i="15" l="1"/>
  <c r="U51" i="15"/>
  <c r="U52" i="15"/>
  <c r="U53" i="15"/>
  <c r="U61" i="15" s="1"/>
  <c r="U54" i="15"/>
  <c r="T54" i="15"/>
  <c r="T53" i="15"/>
  <c r="T52" i="15"/>
  <c r="T51" i="15"/>
  <c r="T50" i="15"/>
  <c r="D220" i="2"/>
  <c r="C220" i="2"/>
  <c r="D212" i="2"/>
  <c r="C212" i="2"/>
  <c r="B219" i="2"/>
  <c r="B220" i="2" s="1"/>
  <c r="E220" i="2" s="1"/>
  <c r="D219" i="2"/>
  <c r="C219" i="2"/>
  <c r="D211" i="2"/>
  <c r="C211" i="2"/>
  <c r="B211" i="2"/>
  <c r="B212" i="2" s="1"/>
  <c r="E212" i="2" s="1"/>
  <c r="F203" i="2"/>
  <c r="E203" i="2"/>
  <c r="F193" i="2"/>
  <c r="E193" i="2"/>
  <c r="F163" i="2"/>
  <c r="E163" i="2"/>
  <c r="F149" i="2"/>
  <c r="E149" i="2"/>
  <c r="F136" i="2"/>
  <c r="E136" i="2"/>
  <c r="F126" i="2"/>
  <c r="E126" i="2"/>
  <c r="F113" i="2"/>
  <c r="E113" i="2"/>
  <c r="F102" i="2"/>
  <c r="E102" i="2"/>
  <c r="E64" i="2"/>
  <c r="F64" i="2"/>
  <c r="F49" i="2"/>
  <c r="E49" i="2"/>
  <c r="F23" i="2"/>
  <c r="E23" i="2"/>
  <c r="F8" i="2"/>
  <c r="H8" i="2"/>
  <c r="G8" i="2"/>
  <c r="E32" i="13"/>
  <c r="F32" i="13"/>
  <c r="G32" i="13"/>
  <c r="H32" i="13"/>
  <c r="I32" i="13"/>
  <c r="J32" i="13"/>
  <c r="K32" i="13"/>
  <c r="L32" i="13"/>
  <c r="M32" i="13"/>
  <c r="N32" i="13"/>
  <c r="O32" i="13"/>
  <c r="P32" i="13"/>
  <c r="Q32" i="13"/>
  <c r="R32" i="13"/>
  <c r="S32" i="13"/>
  <c r="T32" i="13"/>
  <c r="U32" i="13"/>
  <c r="V32" i="13"/>
  <c r="W32" i="13"/>
  <c r="D32" i="13"/>
  <c r="U62" i="15" l="1"/>
  <c r="E59" i="15"/>
  <c r="P60" i="15"/>
  <c r="L60" i="15"/>
  <c r="J60" i="15"/>
  <c r="H60" i="15"/>
  <c r="G60" i="15"/>
  <c r="D60" i="15"/>
  <c r="D62" i="15"/>
  <c r="D59" i="15"/>
  <c r="M60" i="15"/>
  <c r="L59" i="15"/>
  <c r="J59" i="15"/>
  <c r="P62" i="15"/>
  <c r="P61" i="15"/>
  <c r="R62" i="15"/>
  <c r="R61" i="15"/>
  <c r="Q62" i="15"/>
  <c r="Q61" i="15"/>
  <c r="N62" i="15"/>
  <c r="N61" i="15"/>
  <c r="S62" i="15"/>
  <c r="S61" i="15"/>
  <c r="O62" i="15"/>
  <c r="O61" i="15"/>
  <c r="M62" i="15"/>
  <c r="M61" i="15"/>
  <c r="L62" i="15"/>
  <c r="L61" i="15"/>
  <c r="K62" i="15"/>
  <c r="K61" i="15"/>
  <c r="J62" i="15"/>
  <c r="J61" i="15"/>
  <c r="F62" i="15"/>
  <c r="F61" i="15"/>
  <c r="G62" i="15"/>
  <c r="G61" i="15"/>
  <c r="H62" i="15"/>
  <c r="H61" i="15"/>
  <c r="I62" i="15"/>
  <c r="I61" i="15"/>
  <c r="H30" i="11" l="1"/>
  <c r="M30" i="11"/>
  <c r="C15" i="11"/>
  <c r="C30" i="11"/>
  <c r="R30" i="11" l="1"/>
  <c r="W30" i="11"/>
  <c r="AB30" i="11"/>
  <c r="AB15" i="11"/>
  <c r="W15" i="11"/>
  <c r="R15" i="11"/>
  <c r="AC12" i="11"/>
  <c r="AB12" i="11"/>
  <c r="X12" i="11"/>
  <c r="W12" i="11"/>
  <c r="S12" i="11"/>
  <c r="R12" i="11"/>
  <c r="N12" i="11"/>
  <c r="M12" i="11"/>
  <c r="I27" i="11"/>
  <c r="H27" i="11"/>
  <c r="D12" i="11"/>
  <c r="C12" i="11"/>
  <c r="AC27" i="11"/>
  <c r="AB27" i="11"/>
  <c r="AC26" i="11"/>
  <c r="AB26" i="11"/>
  <c r="X27" i="11"/>
  <c r="W27" i="11"/>
  <c r="X26" i="11"/>
  <c r="W26" i="11"/>
  <c r="S27" i="11"/>
  <c r="R27" i="11"/>
  <c r="S26" i="11"/>
  <c r="R26" i="11"/>
  <c r="N27" i="11"/>
  <c r="M27" i="11"/>
  <c r="N26" i="11"/>
  <c r="M26" i="11"/>
  <c r="AC11" i="11"/>
  <c r="AB11" i="11"/>
  <c r="X11" i="11"/>
  <c r="W11" i="11"/>
  <c r="S11" i="11"/>
  <c r="R11" i="11"/>
  <c r="N11" i="11"/>
  <c r="M11" i="11"/>
  <c r="I26" i="11"/>
  <c r="H26" i="11"/>
  <c r="C11" i="11"/>
  <c r="D27" i="11" l="1"/>
  <c r="D26" i="11"/>
  <c r="C27" i="11"/>
  <c r="C26" i="11"/>
  <c r="D11" i="11" l="1"/>
  <c r="AM23" i="10"/>
  <c r="AL23" i="10"/>
  <c r="AK23" i="10"/>
  <c r="AJ23" i="10"/>
  <c r="AI23" i="10"/>
  <c r="AM22" i="10"/>
  <c r="AL22" i="10"/>
  <c r="AK22" i="10"/>
  <c r="AJ22" i="10"/>
  <c r="AI22" i="10"/>
  <c r="AE11" i="10" l="1"/>
  <c r="AD11" i="10"/>
  <c r="AC11" i="10"/>
  <c r="AB11" i="10"/>
  <c r="AA11" i="10"/>
  <c r="AE10" i="10"/>
  <c r="AD10" i="10"/>
  <c r="AC10" i="10"/>
  <c r="AB10" i="10"/>
  <c r="AA10" i="10"/>
  <c r="AS11" i="10" l="1"/>
  <c r="AS10" i="10"/>
  <c r="AR11" i="10"/>
  <c r="AR10" i="10"/>
  <c r="AE23" i="10" l="1"/>
  <c r="AD23" i="10"/>
  <c r="AC23" i="10"/>
  <c r="AB23" i="10"/>
  <c r="AA23" i="10"/>
  <c r="AE22" i="10"/>
  <c r="AD22" i="10"/>
  <c r="AC22" i="10"/>
  <c r="AB22" i="10"/>
  <c r="AA22" i="10"/>
  <c r="AU23" i="10"/>
  <c r="AT23" i="10"/>
  <c r="AS23" i="10"/>
  <c r="AR23" i="10"/>
  <c r="AQ23" i="10"/>
  <c r="AU22" i="10"/>
  <c r="AT22" i="10"/>
  <c r="AS22" i="10"/>
  <c r="AR22" i="10"/>
  <c r="AQ22" i="10"/>
  <c r="W23" i="10"/>
  <c r="V23" i="10"/>
  <c r="U23" i="10"/>
  <c r="T23" i="10"/>
  <c r="S23" i="10"/>
  <c r="W22" i="10"/>
  <c r="V22" i="10"/>
  <c r="U22" i="10"/>
  <c r="T22" i="10"/>
  <c r="S22" i="10"/>
  <c r="G23" i="10"/>
  <c r="F23" i="10"/>
  <c r="E23" i="10"/>
  <c r="D23" i="10"/>
  <c r="C23" i="10"/>
  <c r="G22" i="10"/>
  <c r="F22" i="10"/>
  <c r="E22" i="10"/>
  <c r="D22" i="10"/>
  <c r="C22" i="10"/>
  <c r="AU11" i="10"/>
  <c r="AQ11" i="10"/>
  <c r="AU10" i="10"/>
  <c r="AQ10" i="10"/>
  <c r="AM11" i="10"/>
  <c r="AL11" i="10"/>
  <c r="AK11" i="10"/>
  <c r="AJ11" i="10"/>
  <c r="AI11" i="10"/>
  <c r="AM10" i="10"/>
  <c r="AL10" i="10"/>
  <c r="AK10" i="10"/>
  <c r="AJ10" i="10"/>
  <c r="AI10" i="10"/>
  <c r="W11" i="10"/>
  <c r="V11" i="10"/>
  <c r="U11" i="10"/>
  <c r="T11" i="10"/>
  <c r="S11" i="10"/>
  <c r="W10" i="10"/>
  <c r="V10" i="10"/>
  <c r="U10" i="10"/>
  <c r="T10" i="10"/>
  <c r="S10" i="10"/>
  <c r="L10" i="10"/>
  <c r="M10" i="10"/>
  <c r="N10" i="10"/>
  <c r="O10" i="10"/>
  <c r="L11" i="10"/>
  <c r="M11" i="10"/>
  <c r="N11" i="10"/>
  <c r="O11" i="10"/>
  <c r="K11" i="10"/>
  <c r="K10" i="10"/>
  <c r="D10" i="10"/>
  <c r="E10" i="10"/>
  <c r="F10" i="10"/>
  <c r="G10" i="10"/>
  <c r="D11" i="10"/>
  <c r="E11" i="10"/>
  <c r="F11" i="10"/>
  <c r="G11" i="10"/>
  <c r="C11" i="10"/>
  <c r="C10" i="10"/>
  <c r="V61" i="3"/>
  <c r="V60" i="3"/>
  <c r="J96" i="3"/>
  <c r="K72" i="3"/>
  <c r="K71" i="3"/>
  <c r="AG216" i="3" l="1"/>
  <c r="AG215" i="3"/>
  <c r="AE15" i="3" l="1"/>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E90" i="3"/>
  <c r="AE91" i="3"/>
  <c r="AE92" i="3"/>
  <c r="AE93" i="3"/>
  <c r="AE94" i="3"/>
  <c r="AE95" i="3"/>
  <c r="AE96" i="3"/>
  <c r="AE97" i="3"/>
  <c r="AE98" i="3"/>
  <c r="AE99" i="3"/>
  <c r="AE100" i="3"/>
  <c r="AE101" i="3"/>
  <c r="AE102" i="3"/>
  <c r="AE103" i="3"/>
  <c r="AE104" i="3"/>
  <c r="AE105" i="3"/>
  <c r="AE106" i="3"/>
  <c r="AE107" i="3"/>
  <c r="AE108" i="3"/>
  <c r="AE109" i="3"/>
  <c r="AE110" i="3"/>
  <c r="AE111" i="3"/>
  <c r="AE112" i="3"/>
  <c r="AE113" i="3"/>
  <c r="AE114" i="3"/>
  <c r="AE115" i="3"/>
  <c r="AE116" i="3"/>
  <c r="AE117" i="3"/>
  <c r="AE118" i="3"/>
  <c r="AE119" i="3"/>
  <c r="AE120" i="3"/>
  <c r="AE121" i="3"/>
  <c r="AE122" i="3"/>
  <c r="AE123" i="3"/>
  <c r="AE124" i="3"/>
  <c r="AE125" i="3"/>
  <c r="AE126" i="3"/>
  <c r="AE127" i="3"/>
  <c r="AE128" i="3"/>
  <c r="AE129" i="3"/>
  <c r="AE130" i="3"/>
  <c r="AE131" i="3"/>
  <c r="AE132" i="3"/>
  <c r="AE133" i="3"/>
  <c r="AE134" i="3"/>
  <c r="AE135" i="3"/>
  <c r="AE136" i="3"/>
  <c r="AE137" i="3"/>
  <c r="AE138" i="3"/>
  <c r="AE139" i="3"/>
  <c r="AE140" i="3"/>
  <c r="AE141" i="3"/>
  <c r="AE142" i="3"/>
  <c r="AE143" i="3"/>
  <c r="AE144" i="3"/>
  <c r="AE145" i="3"/>
  <c r="AE146" i="3"/>
  <c r="AE147" i="3"/>
  <c r="AE148" i="3"/>
  <c r="AE149" i="3"/>
  <c r="AE150" i="3"/>
  <c r="AE151" i="3"/>
  <c r="AE152" i="3"/>
  <c r="AE153" i="3"/>
  <c r="AE154" i="3"/>
  <c r="AE155" i="3"/>
  <c r="AE156" i="3"/>
  <c r="AE157" i="3"/>
  <c r="AE158" i="3"/>
  <c r="AE159" i="3"/>
  <c r="AE160" i="3"/>
  <c r="AE161" i="3"/>
  <c r="AE162" i="3"/>
  <c r="AE163" i="3"/>
  <c r="AE164" i="3"/>
  <c r="AE165" i="3"/>
  <c r="AE166" i="3"/>
  <c r="AE167" i="3"/>
  <c r="AE168" i="3"/>
  <c r="AE169" i="3"/>
  <c r="AE170" i="3"/>
  <c r="AE171" i="3"/>
  <c r="AE172" i="3"/>
  <c r="AE173" i="3"/>
  <c r="AE174" i="3"/>
  <c r="AE175" i="3"/>
  <c r="AE176" i="3"/>
  <c r="AE177" i="3"/>
  <c r="AE178" i="3"/>
  <c r="AE179" i="3"/>
  <c r="AE180" i="3"/>
  <c r="AE181" i="3"/>
  <c r="AE182" i="3"/>
  <c r="AE183" i="3"/>
  <c r="AE184" i="3"/>
  <c r="AE185" i="3"/>
  <c r="AE186" i="3"/>
  <c r="AE187" i="3"/>
  <c r="AE188" i="3"/>
  <c r="AE189" i="3"/>
  <c r="AE190" i="3"/>
  <c r="AE191" i="3"/>
  <c r="AE192" i="3"/>
  <c r="AE193" i="3"/>
  <c r="AE194" i="3"/>
  <c r="AE195" i="3"/>
  <c r="AE196" i="3"/>
  <c r="AE197" i="3"/>
  <c r="AE198" i="3"/>
  <c r="AE199" i="3"/>
  <c r="AE200" i="3"/>
  <c r="AE201" i="3"/>
  <c r="AE202" i="3"/>
  <c r="AE203" i="3"/>
  <c r="AE204" i="3"/>
  <c r="AE205" i="3"/>
  <c r="AE206" i="3"/>
  <c r="AE207" i="3"/>
  <c r="AE208" i="3"/>
  <c r="AE209" i="3"/>
  <c r="AE210" i="3"/>
  <c r="AE211" i="3"/>
  <c r="AE212" i="3"/>
  <c r="AE213" i="3"/>
  <c r="AE214" i="3"/>
  <c r="AE215" i="3"/>
  <c r="AE216" i="3"/>
  <c r="AE217" i="3"/>
  <c r="AE218" i="3"/>
  <c r="AE219" i="3"/>
  <c r="AE220" i="3"/>
  <c r="AE221" i="3"/>
  <c r="AE222" i="3"/>
  <c r="AE223" i="3"/>
  <c r="AE224" i="3"/>
  <c r="AE225" i="3"/>
  <c r="AE14" i="3"/>
</calcChain>
</file>

<file path=xl/sharedStrings.xml><?xml version="1.0" encoding="utf-8"?>
<sst xmlns="http://schemas.openxmlformats.org/spreadsheetml/2006/main" count="9504" uniqueCount="1321">
  <si>
    <t>6AgliF2</t>
  </si>
  <si>
    <t>6AgliR1</t>
  </si>
  <si>
    <t>6BgliF4</t>
  </si>
  <si>
    <t>6BgliR3</t>
  </si>
  <si>
    <t>6DgliF2</t>
  </si>
  <si>
    <t>6DgliR2</t>
  </si>
  <si>
    <t>CATCATTCTCATTAGTAGAGCG</t>
  </si>
  <si>
    <t>CGAAGATGCCAAATGGTGCG</t>
  </si>
  <si>
    <t>GTGAACAAGATGAGTCATACG</t>
  </si>
  <si>
    <t>GCCCTGAGCTTGTAGGTTTA</t>
  </si>
  <si>
    <t>AGCAAGTTCCATTGGTACTAC</t>
  </si>
  <si>
    <t>GTTGTTGAGACTGTTGGATGC</t>
  </si>
  <si>
    <t>Primers used to screen the RIL143 radiation mutant population for deletions in the alpha gliadins</t>
  </si>
  <si>
    <t>Name</t>
  </si>
  <si>
    <t>Chr</t>
  </si>
  <si>
    <t>Seq</t>
  </si>
  <si>
    <t>DQ2.5-glia-a1a (=DQ2-a-I, a9)</t>
  </si>
  <si>
    <t>PFPQPQLPY</t>
  </si>
  <si>
    <t>DQ2.5-glia-a1b (=DQ2-a-III)</t>
  </si>
  <si>
    <t>6D only</t>
  </si>
  <si>
    <t>PYPQPQLPY</t>
  </si>
  <si>
    <t>DQ2.5-glia-a2 (=DQ2-a-II,  a2)</t>
  </si>
  <si>
    <t>PQPQLPYPQ</t>
  </si>
  <si>
    <t>A genome</t>
  </si>
  <si>
    <t>30816404-30817300</t>
  </si>
  <si>
    <t>30967105-30967992</t>
  </si>
  <si>
    <t>31005245-31006195</t>
  </si>
  <si>
    <t>31153332-31154196</t>
  </si>
  <si>
    <t>31190070-31190921</t>
  </si>
  <si>
    <t>31285626-31286549</t>
  </si>
  <si>
    <t>31395249-31396103</t>
  </si>
  <si>
    <t>31488877-31489752</t>
  </si>
  <si>
    <t>31552966-31553829</t>
  </si>
  <si>
    <t>31605401-31606291</t>
  </si>
  <si>
    <t>31660691-31661530</t>
  </si>
  <si>
    <t>48434800-48435714</t>
  </si>
  <si>
    <t>48485961-48486827</t>
  </si>
  <si>
    <t>48524290-48525294</t>
  </si>
  <si>
    <t>48580705-48581646</t>
  </si>
  <si>
    <t>48606768-48607718</t>
  </si>
  <si>
    <t>48617980-48618918</t>
  </si>
  <si>
    <t>48629176-48630123</t>
  </si>
  <si>
    <t>48965039-48965923</t>
  </si>
  <si>
    <t>48986576-48987451</t>
  </si>
  <si>
    <t>49002297-49003187</t>
  </si>
  <si>
    <t>49012708-49013601</t>
  </si>
  <si>
    <t>49023119-49024006</t>
  </si>
  <si>
    <t>49077547-49078362</t>
  </si>
  <si>
    <t>49086535-49087351</t>
  </si>
  <si>
    <t>67368032-67368955</t>
  </si>
  <si>
    <t>27370233-27371095</t>
  </si>
  <si>
    <t>27429890-27430765</t>
  </si>
  <si>
    <t>27465023-27465922</t>
  </si>
  <si>
    <t>27490189-27491079</t>
  </si>
  <si>
    <t>27510310-27511236</t>
  </si>
  <si>
    <t>27535469-27536398</t>
  </si>
  <si>
    <t>27560626-27561525</t>
  </si>
  <si>
    <t>27585160-27586011</t>
  </si>
  <si>
    <t>27609890-27610771</t>
  </si>
  <si>
    <t>27641439-27642299</t>
  </si>
  <si>
    <t>27666443-27667291</t>
  </si>
  <si>
    <t>27798697-27799848</t>
  </si>
  <si>
    <t>27889433-27890281</t>
  </si>
  <si>
    <t>Pseudogene</t>
  </si>
  <si>
    <t>Complete</t>
  </si>
  <si>
    <t xml:space="preserve"> </t>
  </si>
  <si>
    <r>
      <t xml:space="preserve">Complete or
</t>
    </r>
    <r>
      <rPr>
        <sz val="10"/>
        <color rgb="FFFF0000"/>
        <rFont val="Times New Roman"/>
        <family val="1"/>
      </rPr>
      <t>Pseudogene</t>
    </r>
  </si>
  <si>
    <t>TraesFLD6D01G062300</t>
  </si>
  <si>
    <t>TraesFLD6D01G062500</t>
  </si>
  <si>
    <t>TraesFLD6D01G062400</t>
  </si>
  <si>
    <t>TraesFLD6D01G062600</t>
  </si>
  <si>
    <t>TraesFLD6D01G062700</t>
  </si>
  <si>
    <t>TraesFLD6D01G062800</t>
  </si>
  <si>
    <t>TraesFLD6D01G063000</t>
  </si>
  <si>
    <t>TraesFLD6D01G063100</t>
  </si>
  <si>
    <t>TraesFLD6D01G063200</t>
  </si>
  <si>
    <t>TraesFLD6D01G063300</t>
  </si>
  <si>
    <t>TraesFLD6D01G063400</t>
  </si>
  <si>
    <t>TraesFLD6D01G063500</t>
  </si>
  <si>
    <t>TraesFLD6D01G062100</t>
  </si>
  <si>
    <t>TraesFLD6A01G061300</t>
  </si>
  <si>
    <t>TraesFLD6A01G061400</t>
  </si>
  <si>
    <t>TraesFLD6A01G061600</t>
  </si>
  <si>
    <t>TraesFLD6A01G061800</t>
  </si>
  <si>
    <t>TraesFLD6A01G061900</t>
  </si>
  <si>
    <t>TraesFLD6A01G062000</t>
  </si>
  <si>
    <t>TraesFLD6A01G062100</t>
  </si>
  <si>
    <t>TraesFLD6A01G062200</t>
  </si>
  <si>
    <t>Fielder name</t>
  </si>
  <si>
    <t>TraesFLD6A01G062300</t>
  </si>
  <si>
    <t>TraesFLD6A01G062400</t>
  </si>
  <si>
    <t>TraesFLD6A01G062500</t>
  </si>
  <si>
    <t>TraesFLD6B01G102300</t>
  </si>
  <si>
    <t>TraesFLD6B01G102400</t>
  </si>
  <si>
    <t>TraesFLD6B01G077600</t>
  </si>
  <si>
    <t>TraesFLD6B01G077700</t>
  </si>
  <si>
    <t>Blast hit not annotated</t>
  </si>
  <si>
    <t>TraesFLD6B01G077800</t>
  </si>
  <si>
    <t>TraesFLD6B01G078000</t>
  </si>
  <si>
    <t>TraesFLD6B01G078100</t>
  </si>
  <si>
    <t>TraesFLD6B01G078300</t>
  </si>
  <si>
    <t>TraesFLD6B01G078400</t>
  </si>
  <si>
    <t>TraesFLD6B01G078500</t>
  </si>
  <si>
    <t>TraesFLD6B01G078600</t>
  </si>
  <si>
    <t>48874768-48875667 *</t>
  </si>
  <si>
    <t>48569484-48570443 *</t>
  </si>
  <si>
    <t>* Different from annotation  in genome</t>
  </si>
  <si>
    <t>48896562-48897476 *</t>
  </si>
  <si>
    <t>TraesFLD6B01G078700</t>
  </si>
  <si>
    <t>TraesFLD6B01G078800</t>
  </si>
  <si>
    <t>48932823-48933701 *</t>
  </si>
  <si>
    <t>48949259-48950158 *</t>
  </si>
  <si>
    <t>TraesFLD6B01G078900a</t>
  </si>
  <si>
    <t>TraesFLD6B01G078900b</t>
  </si>
  <si>
    <t>TraesFLD6B01G079000</t>
  </si>
  <si>
    <t>TraesFLD6B01G079100</t>
  </si>
  <si>
    <t>TraesFLD6B01G079200</t>
  </si>
  <si>
    <t>TraesFLD6B01G079300</t>
  </si>
  <si>
    <t>TraesFLD6B01G079400</t>
  </si>
  <si>
    <t>TraesFLD6B01G079600</t>
  </si>
  <si>
    <t xml:space="preserve">67372040-67372888 </t>
  </si>
  <si>
    <t>49213457-49214350 *</t>
  </si>
  <si>
    <t>B genome</t>
  </si>
  <si>
    <t>6A</t>
  </si>
  <si>
    <t>6B</t>
  </si>
  <si>
    <t xml:space="preserve">D Genome </t>
  </si>
  <si>
    <t>6D</t>
  </si>
  <si>
    <t>Coordinates Fileder v1</t>
  </si>
  <si>
    <t>Earlier start than genome annotation (48,896,970), that also has incorrect intron.</t>
  </si>
  <si>
    <t>Earlier start than genome annotation (48,916,225).</t>
  </si>
  <si>
    <t>Last two annotated exons are a separate gliadin with not intron. Two complete gliadins incorrectly annotated as one.</t>
  </si>
  <si>
    <t>No. of 
 CYS</t>
  </si>
  <si>
    <t>Immuno-
dominant
 epitopes</t>
  </si>
  <si>
    <t>Comments</t>
  </si>
  <si>
    <t>6D and 6A</t>
  </si>
  <si>
    <t>48530430-48530684</t>
  </si>
  <si>
    <t>48915967-48916842 *</t>
  </si>
  <si>
    <t>Annotated start is 1 bp late and end is different (48,950,158) due to 2 gliadins incorrectly annotated as one with an intron.</t>
  </si>
  <si>
    <t>C1-C2</t>
  </si>
  <si>
    <t>C2-C3</t>
  </si>
  <si>
    <t>C3-C4</t>
  </si>
  <si>
    <t>C4-C5</t>
  </si>
  <si>
    <r>
      <t>33-</t>
    </r>
    <r>
      <rPr>
        <sz val="10"/>
        <color rgb="FF0070C0"/>
        <rFont val="Times New Roman"/>
        <family val="1"/>
      </rPr>
      <t>C</t>
    </r>
    <r>
      <rPr>
        <sz val="10"/>
        <color theme="1"/>
        <rFont val="Times New Roman"/>
        <family val="1"/>
      </rPr>
      <t>-50</t>
    </r>
  </si>
  <si>
    <t>28-30</t>
  </si>
  <si>
    <r>
      <t>37-</t>
    </r>
    <r>
      <rPr>
        <sz val="10"/>
        <color rgb="FF0070C0"/>
        <rFont val="Times New Roman"/>
        <family val="1"/>
      </rPr>
      <t>C</t>
    </r>
    <r>
      <rPr>
        <sz val="10"/>
        <color theme="1"/>
        <rFont val="Times New Roman"/>
        <family val="1"/>
      </rPr>
      <t>-50</t>
    </r>
  </si>
  <si>
    <t>77-119</t>
  </si>
  <si>
    <t>ArinaLrFor name</t>
  </si>
  <si>
    <t>Coordinates ArinaLrFor v3.0</t>
  </si>
  <si>
    <t>C5-C6</t>
  </si>
  <si>
    <t>25514490-25515428</t>
  </si>
  <si>
    <t>25745283-25746173</t>
  </si>
  <si>
    <t>26055109-26055987</t>
  </si>
  <si>
    <t>26077281-26078132</t>
  </si>
  <si>
    <t>26174384-26175242</t>
  </si>
  <si>
    <t>26234966-26235624</t>
  </si>
  <si>
    <t>26511336-26512184</t>
  </si>
  <si>
    <t>26608961-26609806</t>
  </si>
  <si>
    <t>26626981-26627832</t>
  </si>
  <si>
    <t>26667165-26668016</t>
  </si>
  <si>
    <t>26713368-26714195</t>
  </si>
  <si>
    <t>26789148-26789992</t>
  </si>
  <si>
    <t>26797636-26798480</t>
  </si>
  <si>
    <t>26833433-26834278</t>
  </si>
  <si>
    <t>26869342-26870187</t>
  </si>
  <si>
    <t>26908850-26909715</t>
  </si>
  <si>
    <t>26966636-26967490</t>
  </si>
  <si>
    <t>27032913-27033779</t>
  </si>
  <si>
    <t>27084487-27085346</t>
  </si>
  <si>
    <t>27136063-27136926</t>
  </si>
  <si>
    <t>27192434-27193294</t>
  </si>
  <si>
    <t>27240490-27241376</t>
  </si>
  <si>
    <t>27294531-27295391</t>
  </si>
  <si>
    <t>27342864-27343733</t>
  </si>
  <si>
    <t>27400169-27401026</t>
  </si>
  <si>
    <t>27461288-27462163</t>
  </si>
  <si>
    <t>27481864-27482730</t>
  </si>
  <si>
    <t>27539533-27540411</t>
  </si>
  <si>
    <t>27592810-27593709</t>
  </si>
  <si>
    <t>27634781-27635683</t>
  </si>
  <si>
    <t>27683761-27684621</t>
  </si>
  <si>
    <t>27732692-27733549</t>
  </si>
  <si>
    <t>44497412-44498350</t>
  </si>
  <si>
    <t>44528963-44529931</t>
  </si>
  <si>
    <t>44535636-44536693</t>
  </si>
  <si>
    <t>44577042-44578001</t>
  </si>
  <si>
    <t>44805313-44806209</t>
  </si>
  <si>
    <t>44810608-44811501</t>
  </si>
  <si>
    <t>45055263-45056186</t>
  </si>
  <si>
    <t>62972983-62973918</t>
  </si>
  <si>
    <t>62977003-62977854</t>
  </si>
  <si>
    <t>D genome</t>
  </si>
  <si>
    <t>28060046-28060911</t>
  </si>
  <si>
    <t>28120164-28121039</t>
  </si>
  <si>
    <t>28155373-28156278</t>
  </si>
  <si>
    <t>28179329-28180219</t>
  </si>
  <si>
    <r>
      <t>34-</t>
    </r>
    <r>
      <rPr>
        <sz val="10"/>
        <color rgb="FF0070C0"/>
        <rFont val="Times New Roman"/>
        <family val="1"/>
      </rPr>
      <t>C</t>
    </r>
    <r>
      <rPr>
        <sz val="10"/>
        <color theme="1"/>
        <rFont val="Times New Roman"/>
        <family val="1"/>
      </rPr>
      <t>-50</t>
    </r>
  </si>
  <si>
    <t>28198628-28199482</t>
  </si>
  <si>
    <t>28223364-28224236</t>
  </si>
  <si>
    <t>28254929-28255789</t>
  </si>
  <si>
    <t>28279844-28280695</t>
  </si>
  <si>
    <t>28411706-28412953</t>
  </si>
  <si>
    <t>28502558-28503406</t>
  </si>
  <si>
    <t>Un genome</t>
  </si>
  <si>
    <t>84411087-84411944</t>
  </si>
  <si>
    <t>84473215-84474084</t>
  </si>
  <si>
    <t>112840582-112841472</t>
  </si>
  <si>
    <t>251600324-251601194</t>
  </si>
  <si>
    <t>256369078-256369971</t>
  </si>
  <si>
    <t>343566768-343567640</t>
  </si>
  <si>
    <r>
      <t>27-</t>
    </r>
    <r>
      <rPr>
        <sz val="10"/>
        <color rgb="FF0070C0"/>
        <rFont val="Times New Roman"/>
        <family val="1"/>
      </rPr>
      <t>C</t>
    </r>
    <r>
      <rPr>
        <sz val="10"/>
        <color theme="1"/>
        <rFont val="Times New Roman"/>
        <family val="1"/>
      </rPr>
      <t>-50</t>
    </r>
  </si>
  <si>
    <t>405999555-406000484</t>
  </si>
  <si>
    <t>406875779-406876702</t>
  </si>
  <si>
    <t>6BS</t>
  </si>
  <si>
    <t>6DS 0 SNPs</t>
  </si>
  <si>
    <t xml:space="preserve">Distal </t>
  </si>
  <si>
    <t>border</t>
  </si>
  <si>
    <t xml:space="preserve">Proximal </t>
  </si>
  <si>
    <t>Size del.</t>
  </si>
  <si>
    <r>
      <t xml:space="preserve">6AS </t>
    </r>
    <r>
      <rPr>
        <i/>
        <sz val="10"/>
        <color theme="1"/>
        <rFont val="Times New Roman"/>
        <family val="1"/>
      </rPr>
      <t>GLI-A2</t>
    </r>
    <r>
      <rPr>
        <sz val="10"/>
        <color theme="1"/>
        <rFont val="Times New Roman"/>
        <family val="1"/>
      </rPr>
      <t xml:space="preserve"> 
1</t>
    </r>
    <r>
      <rPr>
        <vertAlign val="superscript"/>
        <sz val="10"/>
        <color theme="1"/>
        <rFont val="Times New Roman"/>
        <family val="1"/>
      </rPr>
      <t>st</t>
    </r>
    <r>
      <rPr>
        <sz val="10"/>
        <color theme="1"/>
        <rFont val="Times New Roman"/>
        <family val="1"/>
      </rPr>
      <t xml:space="preserve"> deletion</t>
    </r>
  </si>
  <si>
    <r>
      <t>6AS
2</t>
    </r>
    <r>
      <rPr>
        <vertAlign val="superscript"/>
        <sz val="10"/>
        <color theme="1"/>
        <rFont val="Times New Roman"/>
        <family val="1"/>
      </rPr>
      <t>nd</t>
    </r>
    <r>
      <rPr>
        <sz val="10"/>
        <color theme="1"/>
        <rFont val="Times New Roman"/>
        <family val="1"/>
      </rPr>
      <t xml:space="preserve"> deletion</t>
    </r>
  </si>
  <si>
    <t xml:space="preserve">Total non-Gli2 </t>
  </si>
  <si>
    <t>Summary JD 2024 03 08</t>
  </si>
  <si>
    <t>First gene</t>
  </si>
  <si>
    <t>Position</t>
  </si>
  <si>
    <t>TraesFLD6D01G046000</t>
  </si>
  <si>
    <t>TraesFLD6D01G046100</t>
  </si>
  <si>
    <t>TraesFLD6D01G046700</t>
  </si>
  <si>
    <t>TraesFLD6D01G046900</t>
  </si>
  <si>
    <t>TraesFLD6D01G047200</t>
  </si>
  <si>
    <t>TraesFLD6D01G047300</t>
  </si>
  <si>
    <t>TraesFLD6D01G047400</t>
  </si>
  <si>
    <t>TraesFLD6D01G047500</t>
  </si>
  <si>
    <t>TraesFLD6D01G047700</t>
  </si>
  <si>
    <t>TraesFLD6D01G047900</t>
  </si>
  <si>
    <t>TraesFLD6D01G048400</t>
  </si>
  <si>
    <t>TraesFLD6D01G048700</t>
  </si>
  <si>
    <t>TraesFLD6D01G048800</t>
  </si>
  <si>
    <t>TraesFLD6D01G048900</t>
  </si>
  <si>
    <t>TraesFLD6D01G049300</t>
  </si>
  <si>
    <t>TraesFLD6D01G049500</t>
  </si>
  <si>
    <t>TraesFLD6D01G049600</t>
  </si>
  <si>
    <t>TraesFLD6D01G049700</t>
  </si>
  <si>
    <t>TraesFLD6D01G049900</t>
  </si>
  <si>
    <t>TraesFLD6D01G050300</t>
  </si>
  <si>
    <t>TraesFLD6D01G050500</t>
  </si>
  <si>
    <t>TraesFLD6D01G050600</t>
  </si>
  <si>
    <t>TraesFLD6D01G050700</t>
  </si>
  <si>
    <t>TraesFLD6D01G050800</t>
  </si>
  <si>
    <t>TraesFLD6D01G051100</t>
  </si>
  <si>
    <t>TraesFLD6D01G051200</t>
  </si>
  <si>
    <t>TraesFLD6D01G051300</t>
  </si>
  <si>
    <t>TraesFLD6D01G051400</t>
  </si>
  <si>
    <t>TraesFLD6D01G051600</t>
  </si>
  <si>
    <t>TraesFLD6D01G051700</t>
  </si>
  <si>
    <t>TraesFLD6D01G051800</t>
  </si>
  <si>
    <t>TraesFLD6D01G051900</t>
  </si>
  <si>
    <t>TraesFLD6D01G052100</t>
  </si>
  <si>
    <t>TraesFLD6D01G052200</t>
  </si>
  <si>
    <t>TraesFLD6D01G052300</t>
  </si>
  <si>
    <t>TraesFLD6D01G052400</t>
  </si>
  <si>
    <t>TraesFLD6D01G052600</t>
  </si>
  <si>
    <t>TraesFLD6D01G052700</t>
  </si>
  <si>
    <t>TraesFLD6D01G052900</t>
  </si>
  <si>
    <t>TraesFLD6D01G053100</t>
  </si>
  <si>
    <t>TraesFLD6D01G053200</t>
  </si>
  <si>
    <t>TraesFLD6D01G053300</t>
  </si>
  <si>
    <t>TraesFLD6D01G053400</t>
  </si>
  <si>
    <t>TraesFLD6D01G053500</t>
  </si>
  <si>
    <t>TraesFLD6D01G053600</t>
  </si>
  <si>
    <t>TraesFLD6D01G053700</t>
  </si>
  <si>
    <t>TraesFLD6D01G053800</t>
  </si>
  <si>
    <t>TraesFLD6D01G053900</t>
  </si>
  <si>
    <t>TraesFLD6D01G054100</t>
  </si>
  <si>
    <t>TraesFLD6D01G054200</t>
  </si>
  <si>
    <t>TraesFLD6D01G054300</t>
  </si>
  <si>
    <t>TraesFLD6D01G054500</t>
  </si>
  <si>
    <t>TraesFLD6D01G054800</t>
  </si>
  <si>
    <t>TraesFLD6D01G054900</t>
  </si>
  <si>
    <t>TraesFLD6D01G055100</t>
  </si>
  <si>
    <t>TraesFLD6D01G055300</t>
  </si>
  <si>
    <t>TraesFLD6D01G055500</t>
  </si>
  <si>
    <t>TraesFLD6D01G055800</t>
  </si>
  <si>
    <t>TraesFLD6D01G056300</t>
  </si>
  <si>
    <t>TraesFLD6D01G056400</t>
  </si>
  <si>
    <t>TraesFLD6D01G056500</t>
  </si>
  <si>
    <t>TraesFLD6D01G056600</t>
  </si>
  <si>
    <t>TraesFLD6D01G056700</t>
  </si>
  <si>
    <t>TraesFLD6D01G056800</t>
  </si>
  <si>
    <t>TraesFLD6D01G056900</t>
  </si>
  <si>
    <t>TraesFLD6D01G057100</t>
  </si>
  <si>
    <t>TraesFLD6D01G057200</t>
  </si>
  <si>
    <t>TraesFLD6D01G057300</t>
  </si>
  <si>
    <t>TraesFLD6D01G057400</t>
  </si>
  <si>
    <t>TraesFLD6D01G057500</t>
  </si>
  <si>
    <t>TraesFLD6D01G057600</t>
  </si>
  <si>
    <t>TraesFLD6D01G057700</t>
  </si>
  <si>
    <t>TraesFLD6D01G058200</t>
  </si>
  <si>
    <t>TraesFLD6D01G058600</t>
  </si>
  <si>
    <t>TraesFLD6D01G058900</t>
  </si>
  <si>
    <t>TraesFLD6D01G059000</t>
  </si>
  <si>
    <t>TraesFLD6D01G059100</t>
  </si>
  <si>
    <t>TraesFLD6D01G059200</t>
  </si>
  <si>
    <t>TraesFLD6D01G059400</t>
  </si>
  <si>
    <t>TraesFLD6D01G059600</t>
  </si>
  <si>
    <t>TraesFLD6D01G059700</t>
  </si>
  <si>
    <t>TraesFLD6D01G059800</t>
  </si>
  <si>
    <t>TraesFLD6D01G059900</t>
  </si>
  <si>
    <t>TraesFLD6D01G060000</t>
  </si>
  <si>
    <t>TraesFLD6D01G060100</t>
  </si>
  <si>
    <t>TraesFLD6D01G060200</t>
  </si>
  <si>
    <t>TraesFLD6D01G060400</t>
  </si>
  <si>
    <t>TraesFLD6D01G060500</t>
  </si>
  <si>
    <t>TraesFLD6D01G060800</t>
  </si>
  <si>
    <t>TraesFLD6D01G060900</t>
  </si>
  <si>
    <t>TraesFLD6D01G061200</t>
  </si>
  <si>
    <t>TraesFLD6D01G061300</t>
  </si>
  <si>
    <t>TraesFLD6D01G061500</t>
  </si>
  <si>
    <t>TraesFLD6D01G061600</t>
  </si>
  <si>
    <t>TraesFLD6D01G062000</t>
  </si>
  <si>
    <t>TraesFLD6D01G062200</t>
  </si>
  <si>
    <t>TraesFLD6D01G063600</t>
  </si>
  <si>
    <t>TraesFLD6D01G063700</t>
  </si>
  <si>
    <t>TraesFLD6D01G063800</t>
  </si>
  <si>
    <t>TraesFLD6D01G063900</t>
  </si>
  <si>
    <t>TraesFLD6D01G064000</t>
  </si>
  <si>
    <t>TraesFLD6D01G064100</t>
  </si>
  <si>
    <t>TraesFLD6D01G064200</t>
  </si>
  <si>
    <t>TraesFLD6D01G064500</t>
  </si>
  <si>
    <t>TraesFLD6D01G064800</t>
  </si>
  <si>
    <t>TraesFLD6D01G065000</t>
  </si>
  <si>
    <t>TraesFLD6D01G065300</t>
  </si>
  <si>
    <t>TraesFLD6D01G065500</t>
  </si>
  <si>
    <t>TraesFLD6D01G065600</t>
  </si>
  <si>
    <t>TraesFLD6D01G065700</t>
  </si>
  <si>
    <t>TraesFLD6D01G065900</t>
  </si>
  <si>
    <t>TraesFLD6D01G066000</t>
  </si>
  <si>
    <t>TraesFLD6D01G066100</t>
  </si>
  <si>
    <t>TraesFLD6D01G066200</t>
  </si>
  <si>
    <t>TraesFLD6D01G066300</t>
  </si>
  <si>
    <t>TraesFLD6D01G066400</t>
  </si>
  <si>
    <t>TraesFLD6D01G066600</t>
  </si>
  <si>
    <t>TraesFLD6D01G066700</t>
  </si>
  <si>
    <t>TraesFLD6D01G066800</t>
  </si>
  <si>
    <t>TraesFLD6D01G066900</t>
  </si>
  <si>
    <t>TraesFLD6D01G067000</t>
  </si>
  <si>
    <t>TraesFLD6D01G067200</t>
  </si>
  <si>
    <t>TraesFLD6D01G067400</t>
  </si>
  <si>
    <t>TraesFLD6D01G067700</t>
  </si>
  <si>
    <t>TraesFLD6D01G067800</t>
  </si>
  <si>
    <t>TraesFLD6D01G068100</t>
  </si>
  <si>
    <t>TraesFLD6D01G068200</t>
  </si>
  <si>
    <t>TraesFLD6D01G068400</t>
  </si>
  <si>
    <t>TraesFLD6D01G068900</t>
  </si>
  <si>
    <t>TraesFLD6D01G069100</t>
  </si>
  <si>
    <t>TraesFLD6D01G069300</t>
  </si>
  <si>
    <t>TraesFLD6D01G069500</t>
  </si>
  <si>
    <t>TraesFLD6D01G070100</t>
  </si>
  <si>
    <t>TraesFLD6D01G070200</t>
  </si>
  <si>
    <t>TraesFLD6D01G070300</t>
  </si>
  <si>
    <t>TraesFLD6D01G070700</t>
  </si>
  <si>
    <t>TraesFLD6D01G071600</t>
  </si>
  <si>
    <t>TraesFLD6D01G072100</t>
  </si>
  <si>
    <t>TraesFLD6D01G072300</t>
  </si>
  <si>
    <t>TraesFLD6D01G072500</t>
  </si>
  <si>
    <t>TraesFLD6D01G072800</t>
  </si>
  <si>
    <t>TraesFLD6D01G073000</t>
  </si>
  <si>
    <t>TraesFLD6D01G073200</t>
  </si>
  <si>
    <t>TraesFLD6D01G073300</t>
  </si>
  <si>
    <t>TraesFLD6D01G073400</t>
  </si>
  <si>
    <t>TraesFLD6D01G073500</t>
  </si>
  <si>
    <t>TraesFLD6D01G073700</t>
  </si>
  <si>
    <t>TraesFLD6D01G073800</t>
  </si>
  <si>
    <t>TraesFLD6D01G073900</t>
  </si>
  <si>
    <t>TraesFLD6D01G074000</t>
  </si>
  <si>
    <t>TraesFLD6D01G074100</t>
  </si>
  <si>
    <t>TraesFLD6D01G074200</t>
  </si>
  <si>
    <t>TraesFLD6D01G074300</t>
  </si>
  <si>
    <t>TraesFLD6D01G074400</t>
  </si>
  <si>
    <t>TraesFLD6D01G074500</t>
  </si>
  <si>
    <t>TraesFLD6D01G074600</t>
  </si>
  <si>
    <t>TraesFLD6D01G074700</t>
  </si>
  <si>
    <t>TraesFLD6D01G074800</t>
  </si>
  <si>
    <t>TraesFLD6D01G074900</t>
  </si>
  <si>
    <t>TraesFLD6D01G075000</t>
  </si>
  <si>
    <t>TraesFLD6D01G075100</t>
  </si>
  <si>
    <t>TraesFLD6D01G075200</t>
  </si>
  <si>
    <t>TraesFLD6D01G075300</t>
  </si>
  <si>
    <t>TraesFLD6D01G075400</t>
  </si>
  <si>
    <t>TraesFLD6D01G075500</t>
  </si>
  <si>
    <t>TraesFLD6D01G075600</t>
  </si>
  <si>
    <t>TraesFLD6D01G075700</t>
  </si>
  <si>
    <t>TraesFLD6D01G075800</t>
  </si>
  <si>
    <t>TraesFLD6D01G075900</t>
  </si>
  <si>
    <t>TraesFLD6D01G076000</t>
  </si>
  <si>
    <t>TraesFLD6D01G076100</t>
  </si>
  <si>
    <t>TraesFLD6D01G076200</t>
  </si>
  <si>
    <t>TraesFLD6D01G076300</t>
  </si>
  <si>
    <t>TraesFLD6D01G076400</t>
  </si>
  <si>
    <t>TraesFLD6D01G076500</t>
  </si>
  <si>
    <t>TraesFLD6D01G076600</t>
  </si>
  <si>
    <t>TraesFLD6D01G076700</t>
  </si>
  <si>
    <t>TraesFLD6D01G076800</t>
  </si>
  <si>
    <t>TraesFLD6D01G077000</t>
  </si>
  <si>
    <t>TraesFLD6D01G077200</t>
  </si>
  <si>
    <t>TraesFLD6D01G077300</t>
  </si>
  <si>
    <t>TraesFLD6D01G077400</t>
  </si>
  <si>
    <t>TraesFLD6D01G077500</t>
  </si>
  <si>
    <t>TraesFLD6D01G077600</t>
  </si>
  <si>
    <t>TraesFLD6D01G078200</t>
  </si>
  <si>
    <t>TraesFLD6D01G078500</t>
  </si>
  <si>
    <t>TraesFLD6D01G078700</t>
  </si>
  <si>
    <t>TraesFLD6D01G079400</t>
  </si>
  <si>
    <t>TraesFLD6D01G079600</t>
  </si>
  <si>
    <t>TraesFLD6D01G079800</t>
  </si>
  <si>
    <t>TraesFLD6D01G079900</t>
  </si>
  <si>
    <t>TraesFLD6D01G080400</t>
  </si>
  <si>
    <t>TraesFLD6D01G080500</t>
  </si>
  <si>
    <t>TraesFLD6D01G080600</t>
  </si>
  <si>
    <t>Methods</t>
  </si>
  <si>
    <t>Internal border</t>
  </si>
  <si>
    <t>WT reads</t>
  </si>
  <si>
    <t>TraesFLD6D01G057000</t>
  </si>
  <si>
    <t>TraesFLD6D01G057900</t>
  </si>
  <si>
    <t>TraesFLD6D01G058500</t>
  </si>
  <si>
    <t>TraesFLD6D01G058700</t>
  </si>
  <si>
    <t>TraesFLD6D01G058800</t>
  </si>
  <si>
    <t>TraesFLD6D01G061400</t>
  </si>
  <si>
    <t>TraesFLD6D01G061700</t>
  </si>
  <si>
    <t>Gene
length</t>
  </si>
  <si>
    <t>Normalized
WT reads/kb</t>
  </si>
  <si>
    <t>Mutant
reads</t>
  </si>
  <si>
    <t>Normalized
mut. reads/kb</t>
  </si>
  <si>
    <t>External border</t>
  </si>
  <si>
    <t>14.69-16.90</t>
  </si>
  <si>
    <r>
      <t>1. Exome capture reads were mapped to Fielder at high stringency (</t>
    </r>
    <r>
      <rPr>
        <b/>
        <sz val="10"/>
        <color rgb="FFFF0000"/>
        <rFont val="Times New Roman"/>
        <family val="1"/>
      </rPr>
      <t>0 SNPs allowed</t>
    </r>
    <r>
      <rPr>
        <sz val="10"/>
        <color theme="1"/>
        <rFont val="Times New Roman"/>
        <family val="1"/>
      </rPr>
      <t>) to limit incorrect homeologous or paralogous mapping</t>
    </r>
  </si>
  <si>
    <t>2. Reads were normalized by total number and gene size (normalized reads/kb)</t>
  </si>
  <si>
    <t>3. Eliminate genes with less than 10 reads in WT</t>
  </si>
  <si>
    <t>4. Ratios between deletion/WT normalized reads were claculated</t>
  </si>
  <si>
    <t>5. We calculated averages from a sliding window of -5 and +5 genes to generate graphs (Fig. 2)</t>
  </si>
  <si>
    <r>
      <t xml:space="preserve">Borders of the 6D deletion including </t>
    </r>
    <r>
      <rPr>
        <b/>
        <i/>
        <sz val="10"/>
        <color theme="1"/>
        <rFont val="Times New Roman"/>
        <family val="1"/>
      </rPr>
      <t>GLI-D2</t>
    </r>
  </si>
  <si>
    <t>4.16-5.11</t>
  </si>
  <si>
    <t>Contig</t>
  </si>
  <si>
    <t>Start</t>
  </si>
  <si>
    <t>End</t>
  </si>
  <si>
    <t>Gene size</t>
  </si>
  <si>
    <t>Mutant 
reads</t>
  </si>
  <si>
    <t>Normalized 
mut. reads/kb</t>
  </si>
  <si>
    <t>Normalized 
WT reads/kb</t>
  </si>
  <si>
    <t>Normalized 
mutant/WT</t>
  </si>
  <si>
    <t xml:space="preserve">TraesFLD6A01G049500    </t>
  </si>
  <si>
    <t xml:space="preserve">TraesFLD6A01G049600    </t>
  </si>
  <si>
    <t xml:space="preserve">TraesFLD6A01G049900    </t>
  </si>
  <si>
    <t xml:space="preserve">TraesFLD6A01G050000    </t>
  </si>
  <si>
    <t xml:space="preserve">TraesFLD6A01G050200    </t>
  </si>
  <si>
    <t xml:space="preserve">TraesFLD6A01G050400    </t>
  </si>
  <si>
    <t xml:space="preserve">TraesFLD6A01G050500    </t>
  </si>
  <si>
    <t xml:space="preserve">TraesFLD6A01G051700    </t>
  </si>
  <si>
    <t xml:space="preserve">TraesFLD6A01G051900    </t>
  </si>
  <si>
    <t xml:space="preserve">TraesFLD6A01G053100    </t>
  </si>
  <si>
    <t xml:space="preserve">TraesFLD6A01G053900    </t>
  </si>
  <si>
    <t xml:space="preserve">TraesFLD6A01G054900    </t>
  </si>
  <si>
    <t xml:space="preserve">TraesFLD6A01G055100    </t>
  </si>
  <si>
    <t xml:space="preserve">TraesFLD6A01G055500    </t>
  </si>
  <si>
    <t xml:space="preserve">TraesFLD6A01G055600    </t>
  </si>
  <si>
    <t xml:space="preserve">TraesFLD6A01G055700    </t>
  </si>
  <si>
    <t xml:space="preserve">TraesFLD6A01G055800    </t>
  </si>
  <si>
    <t xml:space="preserve">TraesFLD6A01G055900    </t>
  </si>
  <si>
    <t xml:space="preserve">TraesFLD6A01G056000    </t>
  </si>
  <si>
    <t xml:space="preserve">TraesFLD6A01G056100    </t>
  </si>
  <si>
    <t xml:space="preserve">TraesFLD6A01G056500    </t>
  </si>
  <si>
    <t xml:space="preserve">TraesFLD6A01G056800    </t>
  </si>
  <si>
    <t xml:space="preserve">TraesFLD6A01G057000    </t>
  </si>
  <si>
    <t xml:space="preserve">TraesFLD6A01G057100    </t>
  </si>
  <si>
    <t xml:space="preserve">TraesFLD6A01G057300    </t>
  </si>
  <si>
    <t xml:space="preserve">TraesFLD6A01G057400    </t>
  </si>
  <si>
    <t xml:space="preserve">TraesFLD6A01G057600    </t>
  </si>
  <si>
    <t xml:space="preserve">TraesFLD6A01G057700    </t>
  </si>
  <si>
    <t xml:space="preserve">TraesFLD6A01G058100    </t>
  </si>
  <si>
    <t xml:space="preserve">TraesFLD6A01G058200    </t>
  </si>
  <si>
    <t xml:space="preserve">TraesFLD6A01G058300    </t>
  </si>
  <si>
    <t xml:space="preserve">TraesFLD6A01G058600    </t>
  </si>
  <si>
    <t xml:space="preserve">TraesFLD6A01G058700    </t>
  </si>
  <si>
    <t xml:space="preserve">TraesFLD6A01G058800    </t>
  </si>
  <si>
    <t xml:space="preserve">TraesFLD6A01G058900    </t>
  </si>
  <si>
    <t xml:space="preserve">TraesFLD6A01G059200    </t>
  </si>
  <si>
    <t xml:space="preserve">TraesFLD6A01G059300    </t>
  </si>
  <si>
    <t xml:space="preserve">TraesFLD6A01G059500    </t>
  </si>
  <si>
    <t xml:space="preserve">TraesFLD6A01G059600    </t>
  </si>
  <si>
    <t xml:space="preserve">TraesFLD6A01G059700    </t>
  </si>
  <si>
    <t xml:space="preserve">TraesFLD6A01G059800    </t>
  </si>
  <si>
    <t xml:space="preserve">TraesFLD6A01G060000    </t>
  </si>
  <si>
    <t xml:space="preserve">TraesFLD6A01G060100    </t>
  </si>
  <si>
    <t xml:space="preserve">TraesFLD6A01G060300    </t>
  </si>
  <si>
    <t xml:space="preserve">TraesFLD6A01G060400    </t>
  </si>
  <si>
    <t xml:space="preserve">TraesFLD6A01G060500    </t>
  </si>
  <si>
    <t xml:space="preserve">TraesFLD6A01G060600    </t>
  </si>
  <si>
    <t xml:space="preserve">TraesFLD6A01G060700    </t>
  </si>
  <si>
    <t xml:space="preserve">TraesFLD6A01G060800    </t>
  </si>
  <si>
    <t xml:space="preserve">TraesFLD6A01G061000    </t>
  </si>
  <si>
    <t xml:space="preserve">TraesFLD6A01G061100    </t>
  </si>
  <si>
    <t xml:space="preserve">TraesFLD6A01G061700    </t>
  </si>
  <si>
    <t xml:space="preserve">TraesFLD6A01G061900    </t>
  </si>
  <si>
    <t xml:space="preserve">TraesFLD6A01G062000    </t>
  </si>
  <si>
    <t xml:space="preserve">TraesFLD6A01G062100    </t>
  </si>
  <si>
    <t xml:space="preserve">TraesFLD6A01G062300    </t>
  </si>
  <si>
    <t xml:space="preserve">TraesFLD6A01G062400    </t>
  </si>
  <si>
    <t xml:space="preserve">TraesFLD6A01G062500    </t>
  </si>
  <si>
    <t xml:space="preserve">TraesFLD6A01G062600    </t>
  </si>
  <si>
    <t xml:space="preserve">TraesFLD6A01G062800    </t>
  </si>
  <si>
    <t xml:space="preserve">TraesFLD6A01G063100    </t>
  </si>
  <si>
    <t xml:space="preserve">TraesFLD6A01G064000    </t>
  </si>
  <si>
    <t xml:space="preserve">TraesFLD6A01G064300    </t>
  </si>
  <si>
    <t xml:space="preserve">TraesFLD6A01G064700    </t>
  </si>
  <si>
    <t xml:space="preserve">TraesFLD6A01G065400    </t>
  </si>
  <si>
    <t xml:space="preserve">TraesFLD6A01G065800    </t>
  </si>
  <si>
    <t xml:space="preserve">TraesFLD6A01G065900    </t>
  </si>
  <si>
    <t xml:space="preserve">TraesFLD6A01G066900    </t>
  </si>
  <si>
    <t xml:space="preserve">TraesFLD6A01G165900    </t>
  </si>
  <si>
    <t xml:space="preserve">TraesFLD6A01G166100    </t>
  </si>
  <si>
    <t xml:space="preserve">TraesFLD6A01G166200    </t>
  </si>
  <si>
    <t xml:space="preserve">TraesFLD6A01G166300    </t>
  </si>
  <si>
    <t xml:space="preserve">TraesFLD6A01G166500    </t>
  </si>
  <si>
    <t xml:space="preserve">TraesFLD6A01G167100    </t>
  </si>
  <si>
    <t xml:space="preserve">TraesFLD6A01G167200    </t>
  </si>
  <si>
    <t xml:space="preserve">TraesFLD6A01G167300    </t>
  </si>
  <si>
    <t xml:space="preserve">TraesFLD6A01G167500    </t>
  </si>
  <si>
    <t xml:space="preserve">TraesFLD6A01G167600    </t>
  </si>
  <si>
    <t xml:space="preserve">TraesFLD6A01G167900    </t>
  </si>
  <si>
    <t xml:space="preserve">TraesFLD6A01G168300    </t>
  </si>
  <si>
    <t xml:space="preserve">TraesFLD6A01G168400    </t>
  </si>
  <si>
    <t xml:space="preserve">TraesFLD6A01G168500    </t>
  </si>
  <si>
    <t xml:space="preserve">TraesFLD6A01G168700    </t>
  </si>
  <si>
    <t xml:space="preserve">TraesFLD6A01G168800    </t>
  </si>
  <si>
    <t xml:space="preserve">TraesFLD6A01G168900    </t>
  </si>
  <si>
    <t xml:space="preserve">TraesFLD6A01G169000    </t>
  </si>
  <si>
    <t xml:space="preserve">TraesFLD6A01G169100    </t>
  </si>
  <si>
    <t xml:space="preserve">TraesFLD6A01G169200    </t>
  </si>
  <si>
    <t xml:space="preserve">TraesFLD6A01G169400    </t>
  </si>
  <si>
    <t xml:space="preserve">TraesFLD6A01G169500    </t>
  </si>
  <si>
    <t xml:space="preserve">TraesFLD6A01G169600    </t>
  </si>
  <si>
    <t xml:space="preserve">TraesFLD6A01G169700    </t>
  </si>
  <si>
    <t xml:space="preserve">TraesFLD6A01G169800    </t>
  </si>
  <si>
    <t xml:space="preserve">TraesFLD6A01G169900    </t>
  </si>
  <si>
    <t xml:space="preserve">TraesFLD6A01G170000    </t>
  </si>
  <si>
    <t xml:space="preserve">TraesFLD6A01G170100    </t>
  </si>
  <si>
    <t xml:space="preserve">TraesFLD6A01G170200    </t>
  </si>
  <si>
    <t xml:space="preserve">TraesFLD6A01G170300    </t>
  </si>
  <si>
    <t xml:space="preserve">TraesFLD6A01G170400    </t>
  </si>
  <si>
    <t xml:space="preserve">TraesFLD6A01G170500    </t>
  </si>
  <si>
    <t xml:space="preserve">TraesFLD6A01G170600    </t>
  </si>
  <si>
    <t xml:space="preserve">TraesFLD6A01G170700    </t>
  </si>
  <si>
    <t xml:space="preserve">TraesFLD6A01G170800    </t>
  </si>
  <si>
    <t xml:space="preserve">TraesFLD6A01G170900    </t>
  </si>
  <si>
    <t xml:space="preserve">TraesFLD6A01G171000    </t>
  </si>
  <si>
    <t xml:space="preserve">TraesFLD6A01G171100    </t>
  </si>
  <si>
    <t xml:space="preserve">TraesFLD6A01G171300    </t>
  </si>
  <si>
    <t xml:space="preserve">TraesFLD6A01G171400    </t>
  </si>
  <si>
    <t xml:space="preserve">TraesFLD6A01G171500    </t>
  </si>
  <si>
    <t xml:space="preserve">TraesFLD6A01G171600    </t>
  </si>
  <si>
    <t xml:space="preserve">TraesFLD6A01G171700    </t>
  </si>
  <si>
    <t xml:space="preserve">TraesFLD6A01G171800    </t>
  </si>
  <si>
    <t xml:space="preserve">TraesFLD6A01G171900    </t>
  </si>
  <si>
    <t xml:space="preserve">TraesFLD6A01G172100    </t>
  </si>
  <si>
    <t xml:space="preserve">TraesFLD6A01G172300    </t>
  </si>
  <si>
    <t xml:space="preserve">TraesFLD6A01G172400    </t>
  </si>
  <si>
    <t xml:space="preserve">TraesFLD6A01G172500    </t>
  </si>
  <si>
    <t xml:space="preserve">TraesFLD6A01G172600    </t>
  </si>
  <si>
    <t xml:space="preserve">TraesFLD6A01G172700    </t>
  </si>
  <si>
    <t xml:space="preserve">TraesFLD6A01G172900    </t>
  </si>
  <si>
    <t xml:space="preserve">TraesFLD6A01G173200    </t>
  </si>
  <si>
    <t xml:space="preserve">TraesFLD6A01G173400    </t>
  </si>
  <si>
    <t xml:space="preserve">TraesFLD6A01G173500    </t>
  </si>
  <si>
    <t xml:space="preserve">TraesFLD6A01G173700    </t>
  </si>
  <si>
    <t xml:space="preserve">TraesFLD6A01G173800    </t>
  </si>
  <si>
    <t xml:space="preserve">TraesFLD6A01G173900    </t>
  </si>
  <si>
    <t xml:space="preserve">TraesFLD6A01G174000    </t>
  </si>
  <si>
    <t xml:space="preserve">TraesFLD6A01G174200    </t>
  </si>
  <si>
    <t xml:space="preserve">TraesFLD6A01G174300    </t>
  </si>
  <si>
    <t xml:space="preserve">TraesFLD6A01G174600    </t>
  </si>
  <si>
    <t xml:space="preserve">TraesFLD6A01G174700    </t>
  </si>
  <si>
    <t xml:space="preserve">TraesFLD6A01G174800    </t>
  </si>
  <si>
    <t xml:space="preserve">TraesFLD6A01G174900    </t>
  </si>
  <si>
    <t xml:space="preserve">TraesFLD6A01G175000    </t>
  </si>
  <si>
    <t xml:space="preserve">TraesFLD6A01G175100    </t>
  </si>
  <si>
    <t xml:space="preserve">TraesFLD6A01G175300    </t>
  </si>
  <si>
    <t xml:space="preserve">TraesFLD6A01G175400    </t>
  </si>
  <si>
    <t xml:space="preserve">TraesFLD6A01G175500    </t>
  </si>
  <si>
    <t xml:space="preserve">TraesFLD6A01G176000    </t>
  </si>
  <si>
    <t xml:space="preserve">TraesFLD6A01G176300    </t>
  </si>
  <si>
    <t xml:space="preserve">TraesFLD6A01G176400    </t>
  </si>
  <si>
    <t xml:space="preserve">TraesFLD6A01G176600    </t>
  </si>
  <si>
    <t xml:space="preserve">TraesFLD6A01G176700    </t>
  </si>
  <si>
    <t xml:space="preserve">TraesFLD6A01G176800    </t>
  </si>
  <si>
    <t xml:space="preserve">TraesFLD6A01G176900    </t>
  </si>
  <si>
    <t xml:space="preserve">TraesFLD6A01G177100    </t>
  </si>
  <si>
    <t xml:space="preserve">TraesFLD6A01G177400    </t>
  </si>
  <si>
    <t xml:space="preserve">TraesFLD6A01G177700    </t>
  </si>
  <si>
    <t xml:space="preserve">TraesFLD6A01G177800    </t>
  </si>
  <si>
    <t xml:space="preserve">TraesFLD6A01G177900    </t>
  </si>
  <si>
    <t xml:space="preserve">TraesFLD6A01G178000    </t>
  </si>
  <si>
    <t xml:space="preserve">TraesFLD6A01G178200    </t>
  </si>
  <si>
    <t xml:space="preserve">TraesFLD6A01G178300    </t>
  </si>
  <si>
    <t xml:space="preserve">TraesFLD6A01G178600    </t>
  </si>
  <si>
    <t xml:space="preserve">TraesFLD6A01G178700    </t>
  </si>
  <si>
    <t xml:space="preserve">TraesFLD6A01G178900    </t>
  </si>
  <si>
    <t xml:space="preserve">TraesFLD6A01G179100    </t>
  </si>
  <si>
    <t xml:space="preserve">TraesFLD6A01G179200    </t>
  </si>
  <si>
    <t xml:space="preserve">TraesFLD6A01G179300    </t>
  </si>
  <si>
    <t xml:space="preserve">TraesFLD6A01G179400    </t>
  </si>
  <si>
    <t xml:space="preserve">TraesFLD6A01G179500    </t>
  </si>
  <si>
    <t xml:space="preserve">TraesFLD6A01G179600    </t>
  </si>
  <si>
    <t xml:space="preserve">TraesFLD6A01G179800    </t>
  </si>
  <si>
    <t>20.07-22.50</t>
  </si>
  <si>
    <r>
      <t xml:space="preserve">Borders of the 6A deletion including </t>
    </r>
    <r>
      <rPr>
        <b/>
        <i/>
        <sz val="10"/>
        <color theme="1"/>
        <rFont val="Times New Roman"/>
        <family val="1"/>
      </rPr>
      <t>GLI-A2</t>
    </r>
  </si>
  <si>
    <t>Borders of the 6A secondary deletion</t>
  </si>
  <si>
    <t>Distance to distal deletion</t>
  </si>
  <si>
    <t>Pos</t>
  </si>
  <si>
    <t>Ref</t>
  </si>
  <si>
    <t>Alt</t>
  </si>
  <si>
    <t>Claire</t>
  </si>
  <si>
    <t>Norin61</t>
  </si>
  <si>
    <t>ArinaLrFor</t>
  </si>
  <si>
    <t>Robigus</t>
  </si>
  <si>
    <t>SY_Mattis</t>
  </si>
  <si>
    <t>Kronos</t>
  </si>
  <si>
    <t>Svevo</t>
  </si>
  <si>
    <t>Zavitan</t>
  </si>
  <si>
    <t>PI190962-Spelt</t>
  </si>
  <si>
    <t>Attraktion</t>
  </si>
  <si>
    <t>CDC_Landmark</t>
  </si>
  <si>
    <t>CDC_Stanley</t>
  </si>
  <si>
    <t>Fielder</t>
  </si>
  <si>
    <t>Julius</t>
  </si>
  <si>
    <t>Cadenza</t>
  </si>
  <si>
    <t>Jagger</t>
  </si>
  <si>
    <t>Kariega</t>
  </si>
  <si>
    <t>Lancer</t>
  </si>
  <si>
    <t>Mace</t>
  </si>
  <si>
    <t>Paragon</t>
  </si>
  <si>
    <t>RIL143</t>
  </si>
  <si>
    <t>RAC875</t>
  </si>
  <si>
    <t>TAM111</t>
  </si>
  <si>
    <t>CO940610</t>
  </si>
  <si>
    <t>16REG01643</t>
  </si>
  <si>
    <t>Gredho</t>
  </si>
  <si>
    <t>TAM112</t>
  </si>
  <si>
    <t>CCW3A49</t>
  </si>
  <si>
    <t>CCW3A37</t>
  </si>
  <si>
    <t>Duster</t>
  </si>
  <si>
    <t>CNN</t>
  </si>
  <si>
    <t>UI_Platinum</t>
  </si>
  <si>
    <t>KS05HW14-3</t>
  </si>
  <si>
    <t>CO960293</t>
  </si>
  <si>
    <t>AGS2000</t>
  </si>
  <si>
    <t>OPATA</t>
  </si>
  <si>
    <t>2045A</t>
  </si>
  <si>
    <t>Lyman</t>
  </si>
  <si>
    <t>PBW343</t>
  </si>
  <si>
    <t>Berkut</t>
  </si>
  <si>
    <t>Summit</t>
  </si>
  <si>
    <t>280-1-Yr15</t>
  </si>
  <si>
    <t>D447-DW1</t>
  </si>
  <si>
    <t>M6</t>
  </si>
  <si>
    <t>26R61</t>
  </si>
  <si>
    <t>Dayn</t>
  </si>
  <si>
    <t>Inayama</t>
  </si>
  <si>
    <t>LA95135</t>
  </si>
  <si>
    <t>MN99394-1</t>
  </si>
  <si>
    <t>MN98550-5</t>
  </si>
  <si>
    <t>Reeder</t>
  </si>
  <si>
    <t>Chateau</t>
  </si>
  <si>
    <t>Vida</t>
  </si>
  <si>
    <t>RSI5</t>
  </si>
  <si>
    <t>LCS_Star</t>
  </si>
  <si>
    <t>Platte</t>
  </si>
  <si>
    <t>Altamo</t>
  </si>
  <si>
    <t>McNeal</t>
  </si>
  <si>
    <t>Excalibur</t>
  </si>
  <si>
    <t>16REG01644</t>
  </si>
  <si>
    <t>SY_Capstone</t>
  </si>
  <si>
    <t>Overley</t>
  </si>
  <si>
    <t>Bakahtawar94</t>
  </si>
  <si>
    <t>RioBlanco</t>
  </si>
  <si>
    <t>Billings</t>
  </si>
  <si>
    <t>IDO444</t>
  </si>
  <si>
    <t>C</t>
  </si>
  <si>
    <t>T</t>
  </si>
  <si>
    <t>-</t>
  </si>
  <si>
    <t>A</t>
  </si>
  <si>
    <t>G</t>
  </si>
  <si>
    <t>.</t>
  </si>
  <si>
    <t>Normalized 
reads/kb</t>
  </si>
  <si>
    <t>Normalized WT
reads/kb</t>
  </si>
  <si>
    <t xml:space="preserve">TraesFLD6B01G074900    </t>
  </si>
  <si>
    <t xml:space="preserve">TraesFLD6B01G075000    </t>
  </si>
  <si>
    <t xml:space="preserve">TraesFLD6B01G075100    </t>
  </si>
  <si>
    <t xml:space="preserve">TraesFLD6B01G075200    </t>
  </si>
  <si>
    <t xml:space="preserve">TraesFLD6B01G075400    </t>
  </si>
  <si>
    <t xml:space="preserve">TraesFLD6B01G075500    </t>
  </si>
  <si>
    <t xml:space="preserve">TraesFLD6B01G075600    </t>
  </si>
  <si>
    <t xml:space="preserve">TraesFLD6B01G075800    </t>
  </si>
  <si>
    <t xml:space="preserve">TraesFLD6B01G075900    </t>
  </si>
  <si>
    <t xml:space="preserve">TraesFLD6B01G076100    </t>
  </si>
  <si>
    <t xml:space="preserve">TraesFLD6B01G076300    </t>
  </si>
  <si>
    <t xml:space="preserve">TraesFLD6B01G076400    </t>
  </si>
  <si>
    <t xml:space="preserve">TraesFLD6B01G076500    </t>
  </si>
  <si>
    <t xml:space="preserve">TraesFLD6B01G076600    </t>
  </si>
  <si>
    <t xml:space="preserve">TraesFLD6B01G076700    </t>
  </si>
  <si>
    <t xml:space="preserve">TraesFLD6B01G076800    </t>
  </si>
  <si>
    <t xml:space="preserve">TraesFLD6B01G076900    </t>
  </si>
  <si>
    <t xml:space="preserve">TraesFLD6B01G077000    </t>
  </si>
  <si>
    <t xml:space="preserve">TraesFLD6B01G077100    </t>
  </si>
  <si>
    <t xml:space="preserve">TraesFLD6B01G077300    </t>
  </si>
  <si>
    <t xml:space="preserve">TraesFLD6B01G077400    </t>
  </si>
  <si>
    <t xml:space="preserve">TraesFLD6B01G077500    </t>
  </si>
  <si>
    <t xml:space="preserve">TraesFLD6B01G077700    </t>
  </si>
  <si>
    <t xml:space="preserve">TraesFLD6B01G077800    </t>
  </si>
  <si>
    <t xml:space="preserve">TraesFLD6B01G077900    </t>
  </si>
  <si>
    <t xml:space="preserve">TraesFLD6B01G078000    </t>
  </si>
  <si>
    <t xml:space="preserve">TraesFLD6B01G078100    </t>
  </si>
  <si>
    <t xml:space="preserve">TraesFLD6B01G078300    </t>
  </si>
  <si>
    <t xml:space="preserve">TraesFLD6B01G078400    </t>
  </si>
  <si>
    <t xml:space="preserve">TraesFLD6B01G078600    </t>
  </si>
  <si>
    <t xml:space="preserve">TraesFLD6B01G078700    </t>
  </si>
  <si>
    <t xml:space="preserve">TraesFLD6B01G078800    </t>
  </si>
  <si>
    <t xml:space="preserve">TraesFLD6B01G078900    </t>
  </si>
  <si>
    <t xml:space="preserve">TraesFLD6B01G079000    </t>
  </si>
  <si>
    <t xml:space="preserve">TraesFLD6B01G079100    </t>
  </si>
  <si>
    <t xml:space="preserve">TraesFLD6B01G079200    </t>
  </si>
  <si>
    <t xml:space="preserve">TraesFLD6B01G079300    </t>
  </si>
  <si>
    <t xml:space="preserve">TraesFLD6B01G079400    </t>
  </si>
  <si>
    <t xml:space="preserve">TraesFLD6B01G079600    </t>
  </si>
  <si>
    <t xml:space="preserve">TraesFLD6B01G079700    </t>
  </si>
  <si>
    <t xml:space="preserve">TraesFLD6B01G079800    </t>
  </si>
  <si>
    <t xml:space="preserve">TraesFLD6B01G079900    </t>
  </si>
  <si>
    <t xml:space="preserve">TraesFLD6B01G080000    </t>
  </si>
  <si>
    <t xml:space="preserve">TraesFLD6B01G080100    </t>
  </si>
  <si>
    <t xml:space="preserve">TraesFLD6B01G080200    </t>
  </si>
  <si>
    <t xml:space="preserve">TraesFLD6B01G080300    </t>
  </si>
  <si>
    <t xml:space="preserve">TraesFLD6B01G080400    </t>
  </si>
  <si>
    <t xml:space="preserve">TraesFLD6B01G080900    </t>
  </si>
  <si>
    <t xml:space="preserve">TraesFLD6B01G081000    </t>
  </si>
  <si>
    <t xml:space="preserve">TraesFLD6B01G081300    </t>
  </si>
  <si>
    <t xml:space="preserve">TraesFLD6B01G081500    </t>
  </si>
  <si>
    <t xml:space="preserve">TraesFLD6B01G081600    </t>
  </si>
  <si>
    <t xml:space="preserve">TraesFLD6B01G081700    </t>
  </si>
  <si>
    <t xml:space="preserve">TraesFLD6B01G081900    </t>
  </si>
  <si>
    <t xml:space="preserve">TraesFLD6B01G082000    </t>
  </si>
  <si>
    <t xml:space="preserve">TraesFLD6B01G082600    </t>
  </si>
  <si>
    <t xml:space="preserve">TraesFLD6B01G084100    </t>
  </si>
  <si>
    <t>2.18-2.63</t>
  </si>
  <si>
    <r>
      <t xml:space="preserve">Borders of the 6B deletion including </t>
    </r>
    <r>
      <rPr>
        <b/>
        <i/>
        <sz val="10"/>
        <color theme="1"/>
        <rFont val="Times New Roman"/>
        <family val="1"/>
      </rPr>
      <t>GLI-B2</t>
    </r>
  </si>
  <si>
    <r>
      <rPr>
        <i/>
        <sz val="10"/>
        <color theme="1"/>
        <rFont val="Times New Roman"/>
        <family val="1"/>
      </rPr>
      <t>Gli2</t>
    </r>
    <r>
      <rPr>
        <sz val="10"/>
        <color theme="1"/>
        <rFont val="Times New Roman"/>
        <family val="1"/>
      </rPr>
      <t xml:space="preserve"> (excluding pseudogenes)</t>
    </r>
  </si>
  <si>
    <t>Chrom</t>
  </si>
  <si>
    <t>UC1036</t>
  </si>
  <si>
    <t>chr6B</t>
  </si>
  <si>
    <t>AY61</t>
  </si>
  <si>
    <t>AY17</t>
  </si>
  <si>
    <t>T093</t>
  </si>
  <si>
    <t>XJ02</t>
  </si>
  <si>
    <t>C0940610</t>
  </si>
  <si>
    <t>MN99294-1</t>
  </si>
  <si>
    <t>ID Number
in Fig. 1</t>
  </si>
  <si>
    <t>ArinaLrFor genome</t>
  </si>
  <si>
    <t>Fielder genome</t>
  </si>
  <si>
    <t>Chinese Spring name</t>
  </si>
  <si>
    <t>Coordinates CS v1.1</t>
  </si>
  <si>
    <t>Ta_Alphagli_1_6AS</t>
  </si>
  <si>
    <t>24921651-24922607</t>
  </si>
  <si>
    <t>Ta_Alphagli_2_6AS</t>
  </si>
  <si>
    <t>25070522-25071386 </t>
  </si>
  <si>
    <t>Ta_Alphagli_3_6AS</t>
  </si>
  <si>
    <t>25107550-25108401</t>
  </si>
  <si>
    <t>Ta_Alphagli_4_6AS</t>
  </si>
  <si>
    <t>25203493-25204413</t>
  </si>
  <si>
    <t>Ta_Alphagli_5_6AS</t>
  </si>
  <si>
    <t>25314279-25315133 </t>
  </si>
  <si>
    <t>Ta_Alphagli_6_6AS</t>
  </si>
  <si>
    <t xml:space="preserve">25408473-25409345 </t>
  </si>
  <si>
    <t>Ta_Alphagli_7_6AS</t>
  </si>
  <si>
    <t xml:space="preserve">25472841-25473704 </t>
  </si>
  <si>
    <t>Ta_Alphagli_8_6AS</t>
  </si>
  <si>
    <t>25525808-25526701</t>
  </si>
  <si>
    <t>Ta_Alphagli_9_6AS</t>
  </si>
  <si>
    <t xml:space="preserve">25581178-25582017 </t>
  </si>
  <si>
    <t>Ta_Alphagli_6_6B</t>
  </si>
  <si>
    <t>43384370-43385278 </t>
  </si>
  <si>
    <t>Ta_Alphagli_7_6B</t>
  </si>
  <si>
    <t>43436446-43437327</t>
  </si>
  <si>
    <t>Ta_Alphagli_8_6B</t>
  </si>
  <si>
    <t>43475077-43476320</t>
  </si>
  <si>
    <t>Ta_Alphagli_10_6B</t>
  </si>
  <si>
    <t>43520759-43521715</t>
  </si>
  <si>
    <t>Ta_Alphagli_5_6B</t>
  </si>
  <si>
    <t>43549250-43550200 </t>
  </si>
  <si>
    <t>Ta_Alphagli_4_6B</t>
  </si>
  <si>
    <t>43560471-43561412</t>
  </si>
  <si>
    <t>Ta_Alphagli_3_6B</t>
  </si>
  <si>
    <t>43571670-43572611</t>
  </si>
  <si>
    <t>Ta_Alphagli_2_6B</t>
  </si>
  <si>
    <t>43820081-43820659</t>
  </si>
  <si>
    <t>Ta_Alphagli_1_6B</t>
  </si>
  <si>
    <t>43843262-43843738</t>
  </si>
  <si>
    <t>Ta_Alphagli_11_6B</t>
  </si>
  <si>
    <t>44061847-44062725</t>
  </si>
  <si>
    <t>Ta_Alphagli_18_6B</t>
  </si>
  <si>
    <t>62653760-62654692</t>
  </si>
  <si>
    <t>Ta_Alphagli_19_6B</t>
  </si>
  <si>
    <t>62657777-62658631</t>
  </si>
  <si>
    <t>Ta_Alphagli_1_Un_6DS</t>
  </si>
  <si>
    <t>94214716-94215578</t>
  </si>
  <si>
    <t>Ta_Alphagli_2_Un_6DS</t>
  </si>
  <si>
    <r>
      <t>94274285-94274539</t>
    </r>
    <r>
      <rPr>
        <sz val="11"/>
        <color rgb="FFFF0000"/>
        <rFont val="Times New Roman"/>
        <family val="1"/>
      </rPr>
      <t xml:space="preserve"> </t>
    </r>
  </si>
  <si>
    <t>Ta_Alphagli_3_Un_6DS</t>
  </si>
  <si>
    <t>94280585-94281460</t>
  </si>
  <si>
    <t>Ta_Alphagli_4_Un_6DS</t>
  </si>
  <si>
    <t>94316506-94317405</t>
  </si>
  <si>
    <t>Ta_Alphagli_5_Un_6DS</t>
  </si>
  <si>
    <r>
      <t>94334048-94334305</t>
    </r>
    <r>
      <rPr>
        <sz val="11"/>
        <color rgb="FFFF0000"/>
        <rFont val="Times New Roman"/>
        <family val="1"/>
      </rPr>
      <t xml:space="preserve"> </t>
    </r>
  </si>
  <si>
    <t>Ta_Alphagli_6_Un_6DS</t>
  </si>
  <si>
    <t>94345857-94346759</t>
  </si>
  <si>
    <r>
      <t>38-</t>
    </r>
    <r>
      <rPr>
        <sz val="10"/>
        <color rgb="FF0070C0"/>
        <rFont val="Times New Roman"/>
        <family val="1"/>
      </rPr>
      <t>C</t>
    </r>
    <r>
      <rPr>
        <sz val="10"/>
        <color theme="1"/>
        <rFont val="Times New Roman"/>
        <family val="1"/>
      </rPr>
      <t>-50</t>
    </r>
  </si>
  <si>
    <t>Ta_Alphagli_7_Un_6DS</t>
  </si>
  <si>
    <t>94374903-94375754</t>
  </si>
  <si>
    <t>Ta_Alphagli_8_Un_6DS</t>
  </si>
  <si>
    <t xml:space="preserve">94399830-94400711 </t>
  </si>
  <si>
    <t>Ta_Alphagli_9_Un_6DS</t>
  </si>
  <si>
    <t>94432051-94432911</t>
  </si>
  <si>
    <t>Ta_Alphagli_10_Un_6DS</t>
  </si>
  <si>
    <t>94457038-94457886</t>
  </si>
  <si>
    <t>Ta_Alphagli_11_Un_6DS</t>
  </si>
  <si>
    <t>94682911-94683759</t>
  </si>
  <si>
    <t>Ta_Alphagli_12_Un_6BS</t>
  </si>
  <si>
    <t>180994411-180995292</t>
  </si>
  <si>
    <t>Ta_Alphagli_13_Un_6BS</t>
  </si>
  <si>
    <t>181008375-181008812</t>
  </si>
  <si>
    <t>Ta_Alphagli_14_Un_6BS</t>
  </si>
  <si>
    <t>181033106-181033978</t>
  </si>
  <si>
    <t>Ta_Alphagli_15_Un_6BS</t>
  </si>
  <si>
    <t>181048824-181049714</t>
  </si>
  <si>
    <t>Ta_Alphagli_16_Un_6AS</t>
  </si>
  <si>
    <t>197717590-197718474</t>
  </si>
  <si>
    <t>Ta_Alphagli_17_Un_6AS</t>
  </si>
  <si>
    <t>229104252-229105148</t>
  </si>
  <si>
    <t>Ta_Alphagli_18_Un_6AS</t>
  </si>
  <si>
    <t>284306851-284307774</t>
  </si>
  <si>
    <t>Ta_Alphagli_19_Un_6BS</t>
  </si>
  <si>
    <t>300784953-300785526</t>
  </si>
  <si>
    <t>325489505-325490398</t>
  </si>
  <si>
    <t>325950287-325951159 </t>
  </si>
  <si>
    <t>355223099-355224025</t>
  </si>
  <si>
    <t>Ta_Alphagli_23_Un_6AS</t>
  </si>
  <si>
    <t>387096605-387097112</t>
  </si>
  <si>
    <t>Ta_Alphagli_24_Un_6BS</t>
  </si>
  <si>
    <t>395591810-395592387</t>
  </si>
  <si>
    <t>Ta_Alphagli_25_Un_6BS</t>
  </si>
  <si>
    <t>400540998-400541307</t>
  </si>
  <si>
    <t>Ta_Alphagli_26_Un_6AS</t>
  </si>
  <si>
    <t>433932770-433933384</t>
  </si>
  <si>
    <t>Ta_Alphagli_27_Un_6BS</t>
  </si>
  <si>
    <t>442288664-442289362</t>
  </si>
  <si>
    <t>Ta_Alphagli_28_Un_6DS</t>
  </si>
  <si>
    <t>471537086-471537559</t>
  </si>
  <si>
    <t>CS genome</t>
  </si>
  <si>
    <t>Aegilops 
tauschii</t>
  </si>
  <si>
    <t>ATG82970</t>
  </si>
  <si>
    <t>ATG82971</t>
  </si>
  <si>
    <t>ATG82972</t>
  </si>
  <si>
    <t>ATG82973</t>
  </si>
  <si>
    <t>ATG82974</t>
  </si>
  <si>
    <r>
      <t xml:space="preserve">Aegilops tauschii </t>
    </r>
    <r>
      <rPr>
        <b/>
        <sz val="10"/>
        <color theme="1"/>
        <rFont val="Times New Roman"/>
        <family val="1"/>
      </rPr>
      <t>genome MF198620</t>
    </r>
  </si>
  <si>
    <t>Gene ID</t>
  </si>
  <si>
    <r>
      <t>24-</t>
    </r>
    <r>
      <rPr>
        <b/>
        <sz val="10"/>
        <color rgb="FF0070C0"/>
        <rFont val="Times New Roman"/>
        <family val="1"/>
      </rPr>
      <t>C</t>
    </r>
    <r>
      <rPr>
        <sz val="10"/>
        <color theme="1"/>
        <rFont val="Times New Roman"/>
        <family val="1"/>
      </rPr>
      <t>-50</t>
    </r>
  </si>
  <si>
    <r>
      <t>34-</t>
    </r>
    <r>
      <rPr>
        <b/>
        <sz val="10"/>
        <color rgb="FF0070C0"/>
        <rFont val="Times New Roman"/>
        <family val="1"/>
      </rPr>
      <t>C</t>
    </r>
    <r>
      <rPr>
        <sz val="10"/>
        <color theme="1"/>
        <rFont val="Times New Roman"/>
        <family val="1"/>
      </rPr>
      <t>-50</t>
    </r>
  </si>
  <si>
    <t>ATG82975</t>
  </si>
  <si>
    <t>Includes QLQPFPQPQLPYPQPQ 17-mer Anderson et al. 2000 Nat Med, 6, 337-342.</t>
  </si>
  <si>
    <t>BAC clones</t>
  </si>
  <si>
    <t>Block</t>
  </si>
  <si>
    <t>Control</t>
  </si>
  <si>
    <t>6A-deletion</t>
  </si>
  <si>
    <t>6AD-deletion</t>
  </si>
  <si>
    <t>6D-deletion</t>
  </si>
  <si>
    <t>6B-deletion</t>
  </si>
  <si>
    <t>Average</t>
  </si>
  <si>
    <t xml:space="preserve">SEM </t>
  </si>
  <si>
    <t>Grain yield kg/ha</t>
  </si>
  <si>
    <t>Year</t>
  </si>
  <si>
    <t>Dunnett</t>
  </si>
  <si>
    <t>Plant height (cm)</t>
  </si>
  <si>
    <t>Days to heading</t>
  </si>
  <si>
    <t>Thousand kernel weight (grams)</t>
  </si>
  <si>
    <t>Test Weight (kg/hl)</t>
  </si>
  <si>
    <t>Reduced grain yield of 2022 is reflected in higher grain protein content</t>
  </si>
  <si>
    <t>Lodging reduced grain yield in 2022</t>
  </si>
  <si>
    <t>Shapiro-Wilks</t>
  </si>
  <si>
    <t>NS</t>
  </si>
  <si>
    <t>**</t>
  </si>
  <si>
    <t>***</t>
  </si>
  <si>
    <t>*</t>
  </si>
  <si>
    <t>&lt;0.001</t>
  </si>
  <si>
    <t>Grain protein content (12% moisture, CWC)</t>
  </si>
  <si>
    <r>
      <t xml:space="preserve">Genotype </t>
    </r>
    <r>
      <rPr>
        <i/>
        <sz val="10"/>
        <color theme="1"/>
        <rFont val="Times New Roman"/>
        <family val="1"/>
      </rPr>
      <t>P</t>
    </r>
  </si>
  <si>
    <t>Combined ANOVA Grain Yield</t>
  </si>
  <si>
    <t>Combined ANOVA plant height</t>
  </si>
  <si>
    <t>Combined ANOVA TKW</t>
  </si>
  <si>
    <t>Combined ANOVA TW</t>
  </si>
  <si>
    <t>Convined ANOVA grain protein content</t>
  </si>
  <si>
    <t>Years</t>
  </si>
  <si>
    <t>1+2</t>
  </si>
  <si>
    <t>SEM</t>
  </si>
  <si>
    <t>LS-Means</t>
  </si>
  <si>
    <t>&lt;.0001</t>
  </si>
  <si>
    <r>
      <t xml:space="preserve">Year </t>
    </r>
    <r>
      <rPr>
        <i/>
        <sz val="10"/>
        <color theme="1"/>
        <rFont val="Times New Roman"/>
        <family val="1"/>
      </rPr>
      <t>P</t>
    </r>
  </si>
  <si>
    <r>
      <t xml:space="preserve">Block(Year) </t>
    </r>
    <r>
      <rPr>
        <i/>
        <sz val="10"/>
        <color theme="1"/>
        <rFont val="Times New Roman"/>
        <family val="1"/>
      </rPr>
      <t>P</t>
    </r>
  </si>
  <si>
    <t>Parameter</t>
  </si>
  <si>
    <t>*After Power **10 transforamtion</t>
  </si>
  <si>
    <r>
      <t xml:space="preserve">* Year </t>
    </r>
    <r>
      <rPr>
        <i/>
        <sz val="10"/>
        <color theme="1"/>
        <rFont val="Times New Roman"/>
        <family val="1"/>
      </rPr>
      <t>P</t>
    </r>
  </si>
  <si>
    <r>
      <t xml:space="preserve">* Block(Year) </t>
    </r>
    <r>
      <rPr>
        <i/>
        <sz val="10"/>
        <color theme="1"/>
        <rFont val="Times New Roman"/>
        <family val="1"/>
      </rPr>
      <t>P</t>
    </r>
  </si>
  <si>
    <r>
      <t xml:space="preserve">* Genotype </t>
    </r>
    <r>
      <rPr>
        <i/>
        <sz val="10"/>
        <color theme="1"/>
        <rFont val="Times New Roman"/>
        <family val="1"/>
      </rPr>
      <t>P</t>
    </r>
  </si>
  <si>
    <t>* Shapiro-Wilks</t>
  </si>
  <si>
    <r>
      <t>NS (</t>
    </r>
    <r>
      <rPr>
        <i/>
        <sz val="10"/>
        <rFont val="Times New Roman"/>
        <family val="1"/>
      </rPr>
      <t>P</t>
    </r>
    <r>
      <rPr>
        <sz val="10"/>
        <rFont val="Times New Roman"/>
        <family val="1"/>
      </rPr>
      <t>=0.066)</t>
    </r>
  </si>
  <si>
    <t>Not measured in 2022</t>
  </si>
  <si>
    <t>Replication</t>
  </si>
  <si>
    <t>2022/2023</t>
  </si>
  <si>
    <t>WJ-Josh</t>
  </si>
  <si>
    <r>
      <t>In the 2023 field trial each yield, heading day and height value is the average of three plots from three different BC</t>
    </r>
    <r>
      <rPr>
        <vertAlign val="subscript"/>
        <sz val="10"/>
        <color theme="1"/>
        <rFont val="Times New Roman"/>
        <family val="1"/>
      </rPr>
      <t>4</t>
    </r>
    <r>
      <rPr>
        <sz val="10"/>
        <color theme="1"/>
        <rFont val="Times New Roman"/>
        <family val="1"/>
      </rPr>
      <t>F</t>
    </r>
    <r>
      <rPr>
        <vertAlign val="subscript"/>
        <sz val="10"/>
        <color theme="1"/>
        <rFont val="Times New Roman"/>
        <family val="1"/>
      </rPr>
      <t>3</t>
    </r>
    <r>
      <rPr>
        <sz val="10"/>
        <color theme="1"/>
        <rFont val="Times New Roman"/>
        <family val="1"/>
      </rPr>
      <t xml:space="preserve"> lines (for TW</t>
    </r>
  </si>
  <si>
    <t xml:space="preserve"> Shapiro-Wilks</t>
  </si>
  <si>
    <t>Levene hom. Var.</t>
  </si>
  <si>
    <t>Shapiro-Wilks Norm.</t>
  </si>
  <si>
    <t>Power transformation **-10</t>
  </si>
  <si>
    <r>
      <t xml:space="preserve">Genotype </t>
    </r>
    <r>
      <rPr>
        <b/>
        <i/>
        <sz val="10"/>
        <color theme="1"/>
        <rFont val="Times New Roman"/>
        <family val="1"/>
      </rPr>
      <t>P</t>
    </r>
  </si>
  <si>
    <r>
      <rPr>
        <b/>
        <sz val="10"/>
        <color theme="1"/>
        <rFont val="Times New Roman"/>
        <family val="1"/>
      </rPr>
      <t xml:space="preserve">Genotype </t>
    </r>
    <r>
      <rPr>
        <b/>
        <i/>
        <sz val="10"/>
        <color theme="1"/>
        <rFont val="Times New Roman"/>
        <family val="1"/>
      </rPr>
      <t>t</t>
    </r>
    <r>
      <rPr>
        <b/>
        <sz val="10"/>
        <color theme="1"/>
        <rFont val="Times New Roman"/>
        <family val="1"/>
      </rPr>
      <t>-Test</t>
    </r>
  </si>
  <si>
    <t>FARINOGRAPH</t>
  </si>
  <si>
    <t>MIXOGRAPH</t>
  </si>
  <si>
    <t>REGULAR BREAD TEST</t>
  </si>
  <si>
    <t>Mutant</t>
  </si>
  <si>
    <t>6AD</t>
  </si>
  <si>
    <t>Flour
yield</t>
  </si>
  <si>
    <t>Wet
gluten</t>
  </si>
  <si>
    <t>Gluten
index</t>
  </si>
  <si>
    <t>Water
abs.%</t>
  </si>
  <si>
    <t>Peak
integral</t>
  </si>
  <si>
    <t>Baking
abs. %</t>
  </si>
  <si>
    <t>Loaf
vol. c.c.</t>
  </si>
  <si>
    <t>Dough
handling (1-10)</t>
  </si>
  <si>
    <t xml:space="preserve">6B </t>
  </si>
  <si>
    <t xml:space="preserve">6D </t>
  </si>
  <si>
    <t>Crumb
Grain</t>
  </si>
  <si>
    <t>Bread
sym. (1-10)</t>
  </si>
  <si>
    <t>Baking 
score</t>
  </si>
  <si>
    <t>LS Means</t>
  </si>
  <si>
    <t>Dunnet test</t>
  </si>
  <si>
    <t>% Change</t>
  </si>
  <si>
    <t>ns</t>
  </si>
  <si>
    <t>Tr. **0.01</t>
  </si>
  <si>
    <t>Tr. **-0.9</t>
  </si>
  <si>
    <r>
      <rPr>
        <i/>
        <sz val="10"/>
        <color theme="1"/>
        <rFont val="Times New Roman"/>
        <family val="1"/>
      </rPr>
      <t xml:space="preserve">P </t>
    </r>
    <r>
      <rPr>
        <sz val="10"/>
        <color theme="1"/>
        <rFont val="Times New Roman"/>
        <family val="1"/>
      </rPr>
      <t>values calculated from transfromed data are indicated in blue with the corresponding transformation at the bottom of the column</t>
    </r>
  </si>
  <si>
    <t>Parameters showinhg no significant differences</t>
  </si>
  <si>
    <t>Flour protein (14%)</t>
  </si>
  <si>
    <t>Ash (12%)</t>
  </si>
  <si>
    <t>Crumb texture</t>
  </si>
  <si>
    <t>Genotype</t>
  </si>
  <si>
    <t>Farinograph</t>
  </si>
  <si>
    <t>Mixograph</t>
  </si>
  <si>
    <t>Sedimen.</t>
  </si>
  <si>
    <t>Baking</t>
  </si>
  <si>
    <t>Mixing 
time (min)</t>
  </si>
  <si>
    <t>6D-del.</t>
  </si>
  <si>
    <t>C.Red</t>
  </si>
  <si>
    <t>Baking
score</t>
  </si>
  <si>
    <t>Bread
symmetry</t>
  </si>
  <si>
    <t>Crumb
texture</t>
  </si>
  <si>
    <t>Crumb
grain</t>
  </si>
  <si>
    <t>Dough
handling</t>
  </si>
  <si>
    <t>Peak
height</t>
  </si>
  <si>
    <t>Peak
time</t>
  </si>
  <si>
    <t>Development
time (min)</t>
  </si>
  <si>
    <t>Stability
time (min)</t>
  </si>
  <si>
    <t>LSMeans</t>
  </si>
  <si>
    <t>22-23</t>
  </si>
  <si>
    <t>% change</t>
  </si>
  <si>
    <t>ANOVA</t>
  </si>
  <si>
    <t>Tr. **5</t>
  </si>
  <si>
    <t>Tr. **10</t>
  </si>
  <si>
    <t>Tr. **4</t>
  </si>
  <si>
    <t>Significan traits where the 6D deletion has a possitive effect are highlighted in yellow.</t>
  </si>
  <si>
    <r>
      <rPr>
        <i/>
        <sz val="10"/>
        <color theme="1"/>
        <rFont val="Times New Roman"/>
        <family val="1"/>
      </rPr>
      <t xml:space="preserve">P </t>
    </r>
    <r>
      <rPr>
        <sz val="10"/>
        <color theme="1"/>
        <rFont val="Times New Roman"/>
        <family val="1"/>
      </rPr>
      <t>values calculated from transfromed data are indicated in blue with the corresponding transformation at the bottom of the column.</t>
    </r>
  </si>
  <si>
    <t>Gap2F1</t>
  </si>
  <si>
    <t>GTGCAATTCCTCCTCTTGTC</t>
  </si>
  <si>
    <t>TGACTGAGCCAAAGCATACC</t>
  </si>
  <si>
    <t>Gap2R1</t>
  </si>
  <si>
    <t xml:space="preserve">Primer pair to detect the second deletion in 6A. </t>
  </si>
  <si>
    <t>BARC54-F</t>
  </si>
  <si>
    <t>BARC54-R</t>
  </si>
  <si>
    <t>GCGAACAGGAGGACAGAGGGCACGAGAG</t>
  </si>
  <si>
    <t xml:space="preserve">GCGCTTTCCCACGTTCCATGTTTCT </t>
  </si>
  <si>
    <t>Primer pair to detect the 6D deletion in heterozygous state (useful for backcrossing).</t>
  </si>
  <si>
    <t>un</t>
  </si>
  <si>
    <t>Arina-LrFor</t>
  </si>
  <si>
    <t>CS</t>
  </si>
  <si>
    <t>Total</t>
  </si>
  <si>
    <t>Haplotype</t>
  </si>
  <si>
    <t>Sequenced Genome</t>
  </si>
  <si>
    <t>Y</t>
  </si>
  <si>
    <t>Patwin515HP</t>
  </si>
  <si>
    <t>PI 610750</t>
  </si>
  <si>
    <t>Dharwar_Dry</t>
  </si>
  <si>
    <t>CItr 7635</t>
  </si>
  <si>
    <t>PI 70613</t>
  </si>
  <si>
    <t>SS_MPV57</t>
  </si>
  <si>
    <t>chr6A</t>
  </si>
  <si>
    <t>PI70613</t>
  </si>
  <si>
    <t>PI610750</t>
  </si>
  <si>
    <t>CItr7635</t>
  </si>
  <si>
    <t>Aet4</t>
  </si>
  <si>
    <t>chr6D</t>
  </si>
  <si>
    <t>Tetraploid wheat accession are indicated in blue</t>
  </si>
  <si>
    <r>
      <t xml:space="preserve">Tetraploid wheat accession are indicated in blue and </t>
    </r>
    <r>
      <rPr>
        <i/>
        <sz val="10"/>
        <color theme="1"/>
        <rFont val="Times New Roman"/>
        <family val="1"/>
      </rPr>
      <t xml:space="preserve">Ae. Tauschii </t>
    </r>
    <r>
      <rPr>
        <sz val="10"/>
        <color theme="1"/>
        <rFont val="Times New Roman"/>
        <family val="1"/>
      </rPr>
      <t>accessions in green.</t>
    </r>
  </si>
  <si>
    <t>Ta_Alphagli_20_Un_6AS*</t>
  </si>
  <si>
    <t>Ta_Alphagli_21_Un_6AS*</t>
  </si>
  <si>
    <t>Ta_Alphagli_22_Un_6AS*</t>
  </si>
  <si>
    <r>
      <t>Almost identical to Fielder TraesFLD6D01G062500 (Fielder FD4) (except 15Q instead of 14Q).</t>
    </r>
    <r>
      <rPr>
        <b/>
        <sz val="10"/>
        <color rgb="FFFF0000"/>
        <rFont val="Times New Roman"/>
        <family val="1"/>
      </rPr>
      <t xml:space="preserve"> It is 6DS</t>
    </r>
    <r>
      <rPr>
        <sz val="10"/>
        <color theme="1"/>
        <rFont val="Times New Roman"/>
        <family val="1"/>
      </rPr>
      <t xml:space="preserve"> not 6AS.</t>
    </r>
  </si>
  <si>
    <r>
      <t>Almost identical to Fielder TraesFLD6D01G062800 (Fielder FD7) (except for 11 Q repeats and 1 SNP).</t>
    </r>
    <r>
      <rPr>
        <b/>
        <sz val="10"/>
        <color rgb="FFFF0000"/>
        <rFont val="Times New Roman"/>
        <family val="1"/>
      </rPr>
      <t xml:space="preserve"> It is 6DS </t>
    </r>
    <r>
      <rPr>
        <sz val="10"/>
        <color theme="1"/>
        <rFont val="Times New Roman"/>
        <family val="1"/>
      </rPr>
      <t>not 6AS.</t>
    </r>
  </si>
  <si>
    <r>
      <t>Almost identical to Fielder TraesFLD6D01G062500 (Fielder FD6) (except for 1one 3-bp repat).</t>
    </r>
    <r>
      <rPr>
        <b/>
        <sz val="10"/>
        <color rgb="FFFF0000"/>
        <rFont val="Times New Roman"/>
        <family val="1"/>
      </rPr>
      <t xml:space="preserve"> It is 6DS</t>
    </r>
    <r>
      <rPr>
        <sz val="10"/>
        <color theme="1"/>
        <rFont val="Times New Roman"/>
        <family val="1"/>
      </rPr>
      <t xml:space="preserve"> not 6AS.</t>
    </r>
  </si>
  <si>
    <r>
      <t>Very similar to Fielder FD10 (1 SNP).</t>
    </r>
    <r>
      <rPr>
        <b/>
        <sz val="10"/>
        <color rgb="FFFF0000"/>
        <rFont val="Times New Roman"/>
        <family val="1"/>
      </rPr>
      <t xml:space="preserve"> It is 6DS</t>
    </r>
    <r>
      <rPr>
        <sz val="10"/>
        <color theme="1"/>
        <rFont val="Times New Roman"/>
        <family val="1"/>
      </rPr>
      <t>.</t>
    </r>
  </si>
  <si>
    <r>
      <t xml:space="preserve">100% identical Fielder FD13. </t>
    </r>
    <r>
      <rPr>
        <b/>
        <sz val="10"/>
        <color rgb="FFFF0000"/>
        <rFont val="Times New Roman"/>
        <family val="1"/>
      </rPr>
      <t>It is 6DS</t>
    </r>
  </si>
  <si>
    <r>
      <t xml:space="preserve">99.66% identical to TraesFLD6B01G079100. </t>
    </r>
    <r>
      <rPr>
        <b/>
        <sz val="10"/>
        <color rgb="FF0070C0"/>
        <rFont val="Times New Roman"/>
        <family val="1"/>
      </rPr>
      <t>It is 6BS</t>
    </r>
  </si>
  <si>
    <r>
      <t xml:space="preserve">99.89% identical to TraesFLD6B01G079200. </t>
    </r>
    <r>
      <rPr>
        <b/>
        <sz val="10"/>
        <color rgb="FF0070C0"/>
        <rFont val="Times New Roman"/>
        <family val="1"/>
      </rPr>
      <t>It is 6BS</t>
    </r>
  </si>
  <si>
    <r>
      <t xml:space="preserve">99.66% identical to TraesFLD6A01G061400. </t>
    </r>
    <r>
      <rPr>
        <b/>
        <sz val="10"/>
        <color rgb="FF00B050"/>
        <rFont val="Times New Roman"/>
        <family val="1"/>
      </rPr>
      <t>It is 6AS</t>
    </r>
  </si>
  <si>
    <r>
      <t xml:space="preserve">99.59 identical to TraesFLD6D01G062600. </t>
    </r>
    <r>
      <rPr>
        <b/>
        <sz val="10"/>
        <color rgb="FFFF0000"/>
        <rFont val="Times New Roman"/>
        <family val="1"/>
      </rPr>
      <t>It is 6DS</t>
    </r>
    <r>
      <rPr>
        <sz val="10"/>
        <color theme="1"/>
        <rFont val="Times New Roman"/>
        <family val="1"/>
      </rPr>
      <t xml:space="preserve"> not 6AS.</t>
    </r>
  </si>
  <si>
    <r>
      <t xml:space="preserve">100% identical to TraesFLD6D01G062300 (Fielder FD2). </t>
    </r>
    <r>
      <rPr>
        <b/>
        <sz val="10"/>
        <color rgb="FFFF0000"/>
        <rFont val="Times New Roman"/>
        <family val="1"/>
      </rPr>
      <t>It is 6DS</t>
    </r>
  </si>
  <si>
    <r>
      <t>99.32 similar to TraesFLD6D01G063100 (Fielder FD9).</t>
    </r>
    <r>
      <rPr>
        <b/>
        <sz val="10"/>
        <color rgb="FFFF0000"/>
        <rFont val="Times New Roman"/>
        <family val="1"/>
      </rPr>
      <t xml:space="preserve"> It is 6DS</t>
    </r>
    <r>
      <rPr>
        <sz val="10"/>
        <color theme="1"/>
        <rFont val="Times New Roman"/>
        <family val="1"/>
      </rPr>
      <t>.</t>
    </r>
  </si>
  <si>
    <r>
      <t>99.67% identical to TraesFLD6D01G062800 (Fielder FD7).</t>
    </r>
    <r>
      <rPr>
        <b/>
        <sz val="10"/>
        <color rgb="FFFF0000"/>
        <rFont val="Times New Roman"/>
        <family val="1"/>
      </rPr>
      <t xml:space="preserve"> It is 6DS.</t>
    </r>
  </si>
  <si>
    <t>6D%</t>
  </si>
  <si>
    <t>Arina-LrFor *</t>
  </si>
  <si>
    <t>CS *</t>
  </si>
  <si>
    <t>Number
immunogenic
epitopes</t>
  </si>
  <si>
    <t>No.
immunogenic
epitopes</t>
  </si>
  <si>
    <t>No of CeD immunodominant epitopes</t>
  </si>
  <si>
    <t xml:space="preserve">No of immunogenic epitopes </t>
  </si>
  <si>
    <t>* Chromosome U inferred based on similarity with Fielder</t>
  </si>
  <si>
    <t>Distance at Break (mm)</t>
  </si>
  <si>
    <t>Force 
(g)</t>
  </si>
  <si>
    <t>Only 2022. One way-ANOVA</t>
  </si>
  <si>
    <t>Protein</t>
  </si>
  <si>
    <t>WT</t>
  </si>
  <si>
    <t>6D-del</t>
  </si>
  <si>
    <t>Alphagli_18_Un</t>
  </si>
  <si>
    <t>Alphagli_20_Un</t>
  </si>
  <si>
    <t>Alphagli_22_Un</t>
  </si>
  <si>
    <t>Alphagli_3_Un</t>
  </si>
  <si>
    <t>Alphagli_8_Un</t>
  </si>
  <si>
    <t>Alphagli_9_Un</t>
  </si>
  <si>
    <t>Alphagli_11_Un</t>
  </si>
  <si>
    <t>6DS-del.</t>
  </si>
  <si>
    <t>Spectral counts</t>
  </si>
  <si>
    <t>Sample</t>
  </si>
  <si>
    <t>Alpha gliadins from 6DS</t>
  </si>
  <si>
    <t>Other gliadins</t>
  </si>
  <si>
    <t>Alphagli_7_6AS</t>
  </si>
  <si>
    <t>Alphagli_1_6AS;</t>
  </si>
  <si>
    <t>Alphagli_4_6AS</t>
  </si>
  <si>
    <t>Alphagli_5_6AS</t>
  </si>
  <si>
    <t>Alphagli_5_6BS</t>
  </si>
  <si>
    <t>Alphagli_4_6BS</t>
  </si>
  <si>
    <t>Alphagli_18_6BS</t>
  </si>
  <si>
    <t>Gammagli_5_1AS</t>
  </si>
  <si>
    <t>Gammagli_2_1BS</t>
  </si>
  <si>
    <t>Gammagli_3_1BS</t>
  </si>
  <si>
    <t>Gammagli_6_1BS</t>
  </si>
  <si>
    <t>Gammagli_8_1BS</t>
  </si>
  <si>
    <t>Gammagli_2_1DS</t>
  </si>
  <si>
    <t>Gammagli_3_1DS</t>
  </si>
  <si>
    <t>Gammagli_1_1DS</t>
  </si>
  <si>
    <t>Deltagli_1DS</t>
  </si>
  <si>
    <t>Gammagli Fielder 1AS</t>
  </si>
  <si>
    <t>Omega_gli Fielder 3 1AS</t>
  </si>
  <si>
    <t>LMWglu_m_1_1DS</t>
  </si>
  <si>
    <t>HMWglu_x_1BL</t>
  </si>
  <si>
    <t>LMWglu_m_4_1BS</t>
  </si>
  <si>
    <t>GLu-D1 DY12</t>
  </si>
  <si>
    <t>Glo_1AL</t>
  </si>
  <si>
    <t>LMWglu_m_3_1DS</t>
  </si>
  <si>
    <t>FIELDER xChr1B</t>
  </si>
  <si>
    <t>Purinin_1_1DS</t>
  </si>
  <si>
    <t>LMWglu_m_6_1DS</t>
  </si>
  <si>
    <t>HMWglu-A1x Kronos</t>
  </si>
  <si>
    <t>Glo_1_3AL</t>
  </si>
  <si>
    <t>LMWglu_s_2_1DS</t>
  </si>
  <si>
    <t>HMWglu-B1y Kronos</t>
  </si>
  <si>
    <t>Pin-a_5DS</t>
  </si>
  <si>
    <t>LMWglu_m_8_1DS</t>
  </si>
  <si>
    <t>HMWglu-D1 Dx5</t>
  </si>
  <si>
    <t>Pin-b_5DS</t>
  </si>
  <si>
    <t>LMW FIELDER B9</t>
  </si>
  <si>
    <t>Pinb2_1_7A</t>
  </si>
  <si>
    <t>Other seed proteins</t>
  </si>
  <si>
    <t>Glutenins</t>
  </si>
  <si>
    <t>Glu-D1 DY12</t>
  </si>
  <si>
    <t>Avg WT</t>
  </si>
  <si>
    <t>Total glutenins</t>
  </si>
  <si>
    <t>Total gliadins</t>
  </si>
  <si>
    <t>Totals, percentages, and ratios</t>
  </si>
  <si>
    <t>Sample 1 counts</t>
  </si>
  <si>
    <t>Sample 2 counts</t>
  </si>
  <si>
    <t>Combined counts</t>
  </si>
  <si>
    <t>Avg 6D-del</t>
  </si>
  <si>
    <t>CS RefSeq v1.1</t>
  </si>
  <si>
    <t>Human.Readable.Description</t>
  </si>
  <si>
    <t>Rice</t>
  </si>
  <si>
    <t>Rice annotation</t>
  </si>
  <si>
    <t>Arabidopsis</t>
  </si>
  <si>
    <t>Arabidopsis annotation</t>
  </si>
  <si>
    <t>TraesFLD6B01G076300</t>
  </si>
  <si>
    <t>TraesCS6B02G064500</t>
  </si>
  <si>
    <t>Signal peptide peptidase</t>
  </si>
  <si>
    <t>Os02g0117400</t>
  </si>
  <si>
    <t>Peptidase A22B, signal peptide peptidase domain containing protein</t>
  </si>
  <si>
    <t>AT2G03120</t>
  </si>
  <si>
    <t>SPP; signal peptide peptidase</t>
  </si>
  <si>
    <t>TraesFLD6B01G076400</t>
  </si>
  <si>
    <t>TraesCS6B02G064600</t>
  </si>
  <si>
    <t>TraesFLD6B01G076500</t>
  </si>
  <si>
    <t>TraesCS6B02G064700</t>
  </si>
  <si>
    <t>Glucan endo-1,3-beta-glucosidase 3</t>
  </si>
  <si>
    <t>Os03g0374600</t>
  </si>
  <si>
    <t>Glycoside hydrolase, family 17 protein</t>
  </si>
  <si>
    <t>AT3G13560</t>
  </si>
  <si>
    <t>O-Glycosyl hydrolases family 17 protein</t>
  </si>
  <si>
    <t>TraesFLD6B01G076600</t>
  </si>
  <si>
    <t>TraesCS6B02G064800</t>
  </si>
  <si>
    <t>Os05g0207200</t>
  </si>
  <si>
    <t>Similar to rf1 protein</t>
  </si>
  <si>
    <t>AT1G53330</t>
  </si>
  <si>
    <t>Pentatricopeptide repeat (PPR) superfamily protein</t>
  </si>
  <si>
    <t>TraesFLD6B01G076700</t>
  </si>
  <si>
    <t>TraesCSU02G107400</t>
  </si>
  <si>
    <t>F-box protein</t>
  </si>
  <si>
    <t>Os03g0600800</t>
  </si>
  <si>
    <t>OsFbox154; Similar to F-box domain containing protein</t>
  </si>
  <si>
    <t>AT2G26160</t>
  </si>
  <si>
    <t>F-box SKIP23-like protein (DUF295)</t>
  </si>
  <si>
    <t>TraesFLD6B01G076800</t>
  </si>
  <si>
    <t>TraesCS6B02G064900</t>
  </si>
  <si>
    <t>Disease resistance protein RPM1</t>
  </si>
  <si>
    <t>Os08g0246300</t>
  </si>
  <si>
    <t>NB-ARC domain containing protein</t>
  </si>
  <si>
    <t>AT3G50950</t>
  </si>
  <si>
    <t>ZAR1; HOPZ-ACTIVATED RESISTANCE 1</t>
  </si>
  <si>
    <t>TraesFLD6B01G077000</t>
  </si>
  <si>
    <t>TraesCS6B02G065000</t>
  </si>
  <si>
    <t>Os08g0164100</t>
  </si>
  <si>
    <t>Os_F0733; Protein of unknown function DUF295 family protein</t>
  </si>
  <si>
    <t>AT3G25750</t>
  </si>
  <si>
    <t>TraesFLD6B01G077100</t>
  </si>
  <si>
    <t>TraesCS6B02G065100</t>
  </si>
  <si>
    <t>Cyclin-like F-box domain containing protein</t>
  </si>
  <si>
    <t>Os04g0479800</t>
  </si>
  <si>
    <t>OsFbox220; Cyclin-like F-box domain containing protein</t>
  </si>
  <si>
    <t>AT4G00160</t>
  </si>
  <si>
    <t>F-box/RNI-like/FBD-like domains-containing protein</t>
  </si>
  <si>
    <t>TraesFLD6B01G077200</t>
  </si>
  <si>
    <t>TraesCS6B02G065200</t>
  </si>
  <si>
    <t>Non-lysosomal glucosylceramidase</t>
  </si>
  <si>
    <t>Os06g0175800</t>
  </si>
  <si>
    <t>NA</t>
  </si>
  <si>
    <t>TraesFLD6B01G077300</t>
  </si>
  <si>
    <t>TraesCS6B02G065300</t>
  </si>
  <si>
    <t>Chlororespiratory reduction 6</t>
  </si>
  <si>
    <t>Os08g0167500</t>
  </si>
  <si>
    <t>OsCRR6; Protein of unknown function DUF1817 domain containing protein</t>
  </si>
  <si>
    <t>AT2G47910</t>
  </si>
  <si>
    <t>CRR6; chlororespiratory reduction 6</t>
  </si>
  <si>
    <t>TraesFLD6B01G077400</t>
  </si>
  <si>
    <t>TraesCS6B02G065400</t>
  </si>
  <si>
    <t>Glutamate receptor</t>
  </si>
  <si>
    <t>Os02g0117500</t>
  </si>
  <si>
    <t>OsGLR3.1; Similar to Glutamate receptor 3.3 precursor (Ligand-gated ion channel 3.3)</t>
  </si>
  <si>
    <t>AT1G42540</t>
  </si>
  <si>
    <t>GLR3.3; glutamate receptor 3.3</t>
  </si>
  <si>
    <t>TraesFLD6B01G077500</t>
  </si>
  <si>
    <t>TraesCS6B02G065500</t>
  </si>
  <si>
    <t>Similar to Cystathionine beta-lyase, chloroplast precursor (EC 4.4.1.8)</t>
  </si>
  <si>
    <t>6. Gliadin gene are in bold (red letters indicate pseudogenes)</t>
  </si>
  <si>
    <t>Pentatricopeptide repeat-containing protein</t>
  </si>
  <si>
    <r>
      <t>Alphagli_18_Un</t>
    </r>
    <r>
      <rPr>
        <vertAlign val="superscript"/>
        <sz val="10"/>
        <rFont val="Times New Roman"/>
        <family val="1"/>
      </rPr>
      <t>*</t>
    </r>
  </si>
  <si>
    <r>
      <t>Alphagli_20_Un</t>
    </r>
    <r>
      <rPr>
        <vertAlign val="superscript"/>
        <sz val="10"/>
        <rFont val="Times New Roman"/>
        <family val="1"/>
      </rPr>
      <t>*</t>
    </r>
  </si>
  <si>
    <r>
      <t>Alphagli_22_Un</t>
    </r>
    <r>
      <rPr>
        <vertAlign val="superscript"/>
        <sz val="10"/>
        <rFont val="Times New Roman"/>
        <family val="1"/>
      </rPr>
      <t>*</t>
    </r>
  </si>
  <si>
    <r>
      <rPr>
        <vertAlign val="superscript"/>
        <sz val="10"/>
        <color theme="1"/>
        <rFont val="Times New Roman"/>
        <family val="1"/>
      </rPr>
      <t>*</t>
    </r>
    <r>
      <rPr>
        <sz val="10"/>
        <color theme="1"/>
        <rFont val="Times New Roman"/>
        <family val="1"/>
      </rPr>
      <t xml:space="preserve"> Incorrectly annotated as A genome in CS RefSeq v1.0 (see Data S5)</t>
    </r>
  </si>
  <si>
    <r>
      <rPr>
        <b/>
        <sz val="10"/>
        <color theme="1"/>
        <rFont val="Times New Roman"/>
        <family val="1"/>
      </rPr>
      <t>Table S6</t>
    </r>
    <r>
      <rPr>
        <sz val="10"/>
        <color theme="1"/>
        <rFont val="Times New Roman"/>
        <family val="1"/>
      </rPr>
      <t xml:space="preserve">. Borders of the 6A, 6B and 6D deletions including the </t>
    </r>
    <r>
      <rPr>
        <i/>
        <sz val="10"/>
        <color theme="1"/>
        <rFont val="Times New Roman"/>
        <family val="1"/>
      </rPr>
      <t xml:space="preserve">GLI2 </t>
    </r>
    <r>
      <rPr>
        <sz val="10"/>
        <color theme="1"/>
        <rFont val="Times New Roman"/>
        <family val="1"/>
      </rPr>
      <t>loci.</t>
    </r>
  </si>
  <si>
    <r>
      <rPr>
        <b/>
        <sz val="10"/>
        <color theme="1"/>
        <rFont val="Times New Roman"/>
        <family val="1"/>
      </rPr>
      <t>Table S5</t>
    </r>
    <r>
      <rPr>
        <sz val="10"/>
        <color theme="1"/>
        <rFont val="Times New Roman"/>
        <family val="1"/>
      </rPr>
      <t>. Immunodominant CeD epitopes within the alpha gliadins</t>
    </r>
  </si>
  <si>
    <r>
      <rPr>
        <b/>
        <sz val="10"/>
        <color theme="1"/>
        <rFont val="Times New Roman"/>
        <family val="1"/>
      </rPr>
      <t>Table S4</t>
    </r>
    <r>
      <rPr>
        <sz val="10"/>
        <color theme="1"/>
        <rFont val="Times New Roman"/>
        <family val="1"/>
      </rPr>
      <t xml:space="preserve">. Haplotype analysis for the α-gliadin locus and flanking regions on chromosome 6D. </t>
    </r>
  </si>
  <si>
    <r>
      <rPr>
        <b/>
        <sz val="10"/>
        <color theme="1"/>
        <rFont val="Times New Roman"/>
        <family val="1"/>
      </rPr>
      <t>Table S2</t>
    </r>
    <r>
      <rPr>
        <sz val="10"/>
        <color theme="1"/>
        <rFont val="Times New Roman"/>
        <family val="1"/>
      </rPr>
      <t xml:space="preserve">. Haplotype analysis for the α-gliadin locus and flanking regions on chromosome 6A. </t>
    </r>
  </si>
  <si>
    <r>
      <rPr>
        <b/>
        <sz val="10"/>
        <color theme="1"/>
        <rFont val="Times New Roman"/>
        <family val="1"/>
      </rPr>
      <t xml:space="preserve">Table S1. </t>
    </r>
    <r>
      <rPr>
        <sz val="10"/>
        <color theme="1"/>
        <rFont val="Times New Roman"/>
        <family val="1"/>
      </rPr>
      <t>Primers used in this study</t>
    </r>
  </si>
  <si>
    <t>Samples were digested with trypsin and chymotrypsin. Peptides were mapped to the CS RefSeq V1.1 reference for grain proteins supplemented with Fielder and Kronos proteins missing in the Chinese Spring reference.</t>
  </si>
  <si>
    <r>
      <t xml:space="preserve">The genes listed below are deleted in the 6B deletion and are distal to the </t>
    </r>
    <r>
      <rPr>
        <i/>
        <sz val="10"/>
        <color theme="1"/>
        <rFont val="Times New Roman"/>
        <family val="1"/>
      </rPr>
      <t>Gli-B2</t>
    </r>
    <r>
      <rPr>
        <sz val="10"/>
        <color theme="1"/>
        <rFont val="Times New Roman"/>
        <family val="1"/>
      </rPr>
      <t xml:space="preserve"> locus. The colinear regions in the 6A and 6D deletions are also missing.</t>
    </r>
  </si>
  <si>
    <t>Alphagli Fielder 6BS</t>
  </si>
  <si>
    <t>Alphagli_14_Un-6BS</t>
  </si>
  <si>
    <t>% glutenins of total protein</t>
  </si>
  <si>
    <t>Total gliadins + glutenins</t>
  </si>
  <si>
    <t>Absolute increase</t>
  </si>
  <si>
    <t>Two independent samples from different plots were analyzed for both the RIL143 WT and the RIL143 with the 6D deletion (see Material and Methods).</t>
  </si>
  <si>
    <r>
      <rPr>
        <b/>
        <sz val="10"/>
        <color theme="1"/>
        <rFont val="Times New Roman"/>
        <family val="1"/>
      </rPr>
      <t>Table S12</t>
    </r>
    <r>
      <rPr>
        <sz val="10"/>
        <color theme="1"/>
        <rFont val="Times New Roman"/>
        <family val="1"/>
      </rPr>
      <t>. Effect of the 6D deletion of alpha gliadins on the abundance of other storage proteins and the ration of gliadins to glutenins</t>
    </r>
  </si>
  <si>
    <r>
      <rPr>
        <b/>
        <sz val="10"/>
        <color theme="1"/>
        <rFont val="Times New Roman"/>
        <family val="1"/>
      </rPr>
      <t>Table S11</t>
    </r>
    <r>
      <rPr>
        <sz val="10"/>
        <color theme="1"/>
        <rFont val="Times New Roman"/>
        <family val="1"/>
      </rPr>
      <t xml:space="preserve">. Combined ANOVA for breadmaking quality parameters of UC-Central Red with and witout the 6D deletion. Combined data from 2022 and 2023 (6 replications ) were analyzed using years as random factors and a comletelly randomized design. </t>
    </r>
  </si>
  <si>
    <r>
      <rPr>
        <b/>
        <sz val="10"/>
        <color theme="1"/>
        <rFont val="Times New Roman"/>
        <family val="1"/>
      </rPr>
      <t>Table S10</t>
    </r>
    <r>
      <rPr>
        <sz val="10"/>
        <color theme="1"/>
        <rFont val="Times New Roman"/>
        <family val="1"/>
      </rPr>
      <t xml:space="preserve">. Combined ANOVA for breadmaking quality parameters of RIL143 deletion lines. Combined data from 2021 (5 blocks) and 2022 (4 blocks) were analyzed using ANOVA with years and blocks within years as random factors. </t>
    </r>
  </si>
  <si>
    <r>
      <rPr>
        <b/>
        <sz val="10"/>
        <color theme="1"/>
        <rFont val="Times New Roman"/>
        <family val="1"/>
      </rPr>
      <t>Table S8</t>
    </r>
    <r>
      <rPr>
        <sz val="10"/>
        <color theme="1"/>
        <rFont val="Times New Roman"/>
        <family val="1"/>
      </rPr>
      <t>. Agronomic performance of RIL143 deletion lines in field trials perforemd at UCD in 2021 and 2022. Experiments were organized as RCBD with 5 blocks</t>
    </r>
  </si>
  <si>
    <r>
      <rPr>
        <b/>
        <sz val="10"/>
        <color theme="1"/>
        <rFont val="Times New Roman"/>
        <family val="1"/>
      </rPr>
      <t>Table S7.</t>
    </r>
    <r>
      <rPr>
        <sz val="10"/>
        <color theme="1"/>
        <rFont val="Times New Roman"/>
        <family val="1"/>
      </rPr>
      <t xml:space="preserve"> Fielder genes that can potentially affect the sterility phenotype observed in the AB and DB combined mutants.</t>
    </r>
  </si>
  <si>
    <r>
      <t xml:space="preserve">The A deletion is at the proximal border of the </t>
    </r>
    <r>
      <rPr>
        <i/>
        <sz val="10"/>
        <color theme="1"/>
        <rFont val="Times New Roman"/>
        <family val="1"/>
      </rPr>
      <t>Gli-A2</t>
    </r>
    <r>
      <rPr>
        <sz val="10"/>
        <color theme="1"/>
        <rFont val="Times New Roman"/>
        <family val="1"/>
      </rPr>
      <t xml:space="preserve"> locus (Table S6), so genes proximal to the </t>
    </r>
    <r>
      <rPr>
        <i/>
        <sz val="10"/>
        <color theme="1"/>
        <rFont val="Times New Roman"/>
        <family val="1"/>
      </rPr>
      <t>Gli2</t>
    </r>
    <r>
      <rPr>
        <sz val="10"/>
        <color theme="1"/>
        <rFont val="Times New Roman"/>
        <family val="1"/>
      </rPr>
      <t xml:space="preserve"> locus were excluded for the following analysis.</t>
    </r>
  </si>
  <si>
    <t>Ratio glutenins / gliadins</t>
  </si>
  <si>
    <r>
      <t xml:space="preserve">Total seed proteins </t>
    </r>
    <r>
      <rPr>
        <sz val="10"/>
        <color rgb="FFFF0000"/>
        <rFont val="Times New Roman"/>
        <family val="1"/>
      </rPr>
      <t>minus 6D-α-gli</t>
    </r>
  </si>
  <si>
    <r>
      <t xml:space="preserve">Total gliadins  </t>
    </r>
    <r>
      <rPr>
        <sz val="10"/>
        <color rgb="FFFF0000"/>
        <rFont val="Times New Roman"/>
        <family val="1"/>
      </rPr>
      <t>minus 6D-α-gli</t>
    </r>
  </si>
  <si>
    <r>
      <t xml:space="preserve">% glutenins of total protein </t>
    </r>
    <r>
      <rPr>
        <sz val="10"/>
        <color rgb="FFFF0000"/>
        <rFont val="Times New Roman"/>
        <family val="1"/>
      </rPr>
      <t>minus 6D-α-gli</t>
    </r>
  </si>
  <si>
    <r>
      <t xml:space="preserve">% gliadins </t>
    </r>
    <r>
      <rPr>
        <sz val="10"/>
        <color rgb="FFFF0000"/>
        <rFont val="Times New Roman"/>
        <family val="1"/>
      </rPr>
      <t>minus α-gli-D</t>
    </r>
    <r>
      <rPr>
        <sz val="10"/>
        <color rgb="FF000000"/>
        <rFont val="Times New Roman"/>
        <family val="1"/>
      </rPr>
      <t xml:space="preserve"> of total </t>
    </r>
    <r>
      <rPr>
        <sz val="10"/>
        <color rgb="FFFF0000"/>
        <rFont val="Times New Roman"/>
        <family val="1"/>
      </rPr>
      <t>minus 6D-α-gli</t>
    </r>
  </si>
  <si>
    <r>
      <t xml:space="preserve">Ratio glutenins / gliadins </t>
    </r>
    <r>
      <rPr>
        <sz val="10"/>
        <color rgb="FFFF0000"/>
        <rFont val="Times New Roman"/>
        <family val="1"/>
      </rPr>
      <t>minus 6D-α-gli</t>
    </r>
  </si>
  <si>
    <r>
      <t>Effect of 6D-</t>
    </r>
    <r>
      <rPr>
        <sz val="10"/>
        <color theme="1"/>
        <rFont val="Aptos Narrow"/>
        <family val="2"/>
      </rPr>
      <t>α</t>
    </r>
    <r>
      <rPr>
        <sz val="6"/>
        <color theme="1"/>
        <rFont val="Times New Roman"/>
        <family val="1"/>
      </rPr>
      <t>-</t>
    </r>
    <r>
      <rPr>
        <sz val="10"/>
        <color theme="1"/>
        <rFont val="Times New Roman"/>
        <family val="1"/>
      </rPr>
      <t>gli deletion on</t>
    </r>
    <r>
      <rPr>
        <b/>
        <sz val="10"/>
        <color theme="1"/>
        <rFont val="Times New Roman"/>
        <family val="1"/>
      </rPr>
      <t xml:space="preserve"> OTHER</t>
    </r>
    <r>
      <rPr>
        <sz val="10"/>
        <color theme="1"/>
        <rFont val="Times New Roman"/>
        <family val="1"/>
      </rPr>
      <t xml:space="preserve"> gluten proteins</t>
    </r>
  </si>
  <si>
    <r>
      <t>Effect of 6D-</t>
    </r>
    <r>
      <rPr>
        <sz val="10"/>
        <color theme="1"/>
        <rFont val="Aptos Narrow"/>
        <family val="2"/>
      </rPr>
      <t>α</t>
    </r>
    <r>
      <rPr>
        <sz val="6"/>
        <color theme="1"/>
        <rFont val="Times New Roman"/>
        <family val="1"/>
      </rPr>
      <t>-</t>
    </r>
    <r>
      <rPr>
        <sz val="10"/>
        <color theme="1"/>
        <rFont val="Times New Roman"/>
        <family val="1"/>
      </rPr>
      <t>gli deletion on</t>
    </r>
    <r>
      <rPr>
        <b/>
        <sz val="10"/>
        <color theme="1"/>
        <rFont val="Times New Roman"/>
        <family val="1"/>
      </rPr>
      <t xml:space="preserve"> total gluten proportions</t>
    </r>
  </si>
  <si>
    <r>
      <rPr>
        <b/>
        <sz val="10"/>
        <color theme="1"/>
        <rFont val="Times New Roman"/>
        <family val="1"/>
      </rPr>
      <t>Table S3</t>
    </r>
    <r>
      <rPr>
        <sz val="10"/>
        <color theme="1"/>
        <rFont val="Times New Roman"/>
        <family val="1"/>
      </rPr>
      <t xml:space="preserve">. Haplotype analysis for the α-gliadin locus and flanking regions on chromosome 6B. </t>
    </r>
  </si>
  <si>
    <t>Flour and crumb color</t>
  </si>
  <si>
    <t>% increase
in glutenins</t>
  </si>
  <si>
    <t>Subtracted
gliadin counts</t>
  </si>
  <si>
    <t>Expected counts
deletion line</t>
  </si>
  <si>
    <r>
      <t xml:space="preserve">Observed increase in %-glutenins based on proteomics experiment = </t>
    </r>
    <r>
      <rPr>
        <b/>
        <sz val="10"/>
        <color rgb="FFFF0000"/>
        <rFont val="Times New Roman"/>
        <family val="1"/>
      </rPr>
      <t>2.6%</t>
    </r>
    <r>
      <rPr>
        <sz val="10"/>
        <color theme="1"/>
        <rFont val="Times New Roman"/>
        <family val="1"/>
      </rPr>
      <t xml:space="preserve"> (Table S12).</t>
    </r>
  </si>
  <si>
    <r>
      <rPr>
        <b/>
        <sz val="10"/>
        <color theme="1"/>
        <rFont val="Times New Roman"/>
        <family val="1"/>
      </rPr>
      <t>Table 13</t>
    </r>
    <r>
      <rPr>
        <sz val="10"/>
        <color theme="1"/>
        <rFont val="Times New Roman"/>
        <family val="1"/>
      </rPr>
      <t>. Predicted effects of increases in %-glutenins on gluten strength estimated from 7 quality parameters.</t>
    </r>
  </si>
  <si>
    <t>Purinin_1AS</t>
  </si>
  <si>
    <t xml:space="preserve">This calculation assumes that resources previously allocated to the deleted α-gliadins were distributed proportionally among the remaining gliadins and glutenins. </t>
  </si>
  <si>
    <t>Gliadins</t>
  </si>
  <si>
    <r>
      <t>6A (</t>
    </r>
    <r>
      <rPr>
        <i/>
        <sz val="10"/>
        <color theme="1"/>
        <rFont val="Times New Roman"/>
        <family val="1"/>
      </rPr>
      <t>GLI-A2</t>
    </r>
    <r>
      <rPr>
        <sz val="10"/>
        <color theme="1"/>
        <rFont val="Times New Roman"/>
        <family val="1"/>
      </rPr>
      <t>)</t>
    </r>
  </si>
  <si>
    <r>
      <t>6B (</t>
    </r>
    <r>
      <rPr>
        <i/>
        <sz val="10"/>
        <color theme="1"/>
        <rFont val="Times New Roman"/>
        <family val="1"/>
      </rPr>
      <t>GLI-B2</t>
    </r>
    <r>
      <rPr>
        <sz val="10"/>
        <color theme="1"/>
        <rFont val="Times New Roman"/>
        <family val="1"/>
      </rPr>
      <t>)</t>
    </r>
  </si>
  <si>
    <r>
      <t>6D (</t>
    </r>
    <r>
      <rPr>
        <i/>
        <sz val="10"/>
        <color theme="1"/>
        <rFont val="Times New Roman"/>
        <family val="1"/>
      </rPr>
      <t>GLI-D2</t>
    </r>
    <r>
      <rPr>
        <sz val="10"/>
        <color theme="1"/>
        <rFont val="Times New Roman"/>
        <family val="1"/>
      </rPr>
      <t>)</t>
    </r>
  </si>
  <si>
    <t>6A + 6D</t>
  </si>
  <si>
    <t>GLI-A2</t>
  </si>
  <si>
    <t>GLI-B2</t>
  </si>
  <si>
    <t>GLI-D2</t>
  </si>
  <si>
    <r>
      <t xml:space="preserve">Relative abundance of </t>
    </r>
    <r>
      <rPr>
        <sz val="10"/>
        <color theme="1"/>
        <rFont val="Aptos Narrow"/>
        <family val="2"/>
      </rPr>
      <t>α</t>
    </r>
    <r>
      <rPr>
        <sz val="10"/>
        <color theme="1"/>
        <rFont val="Times New Roman"/>
        <family val="1"/>
      </rPr>
      <t>-gliadins</t>
    </r>
  </si>
  <si>
    <t>% counts (Table S12)</t>
  </si>
  <si>
    <t>WT %</t>
  </si>
  <si>
    <t>% spectral counts</t>
  </si>
  <si>
    <t>counts</t>
  </si>
  <si>
    <t>% total</t>
  </si>
  <si>
    <r>
      <t xml:space="preserve">No of </t>
    </r>
    <r>
      <rPr>
        <sz val="10"/>
        <color theme="1"/>
        <rFont val="Calibri"/>
        <family val="2"/>
      </rPr>
      <t>α</t>
    </r>
    <r>
      <rPr>
        <sz val="10"/>
        <color theme="1"/>
        <rFont val="Times New Roman"/>
        <family val="1"/>
      </rPr>
      <t>-gliadins with immunogenic epitopes</t>
    </r>
  </si>
  <si>
    <t>This assumption is based on the absence of significant differences among lines in total grain protein (Table S8) or in gliadins/glutenins ratio when 6D-α-gliadins were excluded from the analyses (Table S12).</t>
  </si>
  <si>
    <t>Wildtype</t>
  </si>
  <si>
    <r>
      <rPr>
        <i/>
        <sz val="10"/>
        <color rgb="FF000000"/>
        <rFont val="Symbol"/>
        <family val="1"/>
        <charset val="2"/>
      </rPr>
      <t>D</t>
    </r>
    <r>
      <rPr>
        <i/>
        <sz val="10"/>
        <color rgb="FF000000"/>
        <rFont val="Times New Roman"/>
        <family val="1"/>
      </rPr>
      <t>gli-A2</t>
    </r>
  </si>
  <si>
    <r>
      <rPr>
        <i/>
        <sz val="10"/>
        <color rgb="FF000000"/>
        <rFont val="Symbol"/>
        <family val="1"/>
        <charset val="2"/>
      </rPr>
      <t>D</t>
    </r>
    <r>
      <rPr>
        <i/>
        <sz val="10"/>
        <color rgb="FF000000"/>
        <rFont val="Times New Roman"/>
        <family val="1"/>
      </rPr>
      <t>gli-B2</t>
    </r>
  </si>
  <si>
    <r>
      <rPr>
        <i/>
        <sz val="10"/>
        <color rgb="FF000000"/>
        <rFont val="Symbol"/>
        <family val="1"/>
        <charset val="2"/>
      </rPr>
      <t>D</t>
    </r>
    <r>
      <rPr>
        <i/>
        <sz val="10"/>
        <color rgb="FF000000"/>
        <rFont val="Times New Roman"/>
        <family val="1"/>
      </rPr>
      <t>gli-D2</t>
    </r>
  </si>
  <si>
    <r>
      <rPr>
        <i/>
        <sz val="10"/>
        <color rgb="FF000000"/>
        <rFont val="Symbol"/>
        <family val="1"/>
        <charset val="2"/>
      </rPr>
      <t>D</t>
    </r>
    <r>
      <rPr>
        <i/>
        <sz val="10"/>
        <color rgb="FF000000"/>
        <rFont val="Times New Roman"/>
        <family val="1"/>
      </rPr>
      <t xml:space="preserve">gli-A2 </t>
    </r>
    <r>
      <rPr>
        <sz val="10"/>
        <color rgb="FF000000"/>
        <rFont val="Symbol"/>
        <family val="1"/>
        <charset val="2"/>
      </rPr>
      <t>D</t>
    </r>
    <r>
      <rPr>
        <i/>
        <sz val="10"/>
        <color rgb="FF000000"/>
        <rFont val="Times New Roman"/>
        <family val="1"/>
      </rPr>
      <t>gli-A2</t>
    </r>
  </si>
  <si>
    <t>SD</t>
  </si>
  <si>
    <t xml:space="preserve">Source                   </t>
  </si>
  <si>
    <t xml:space="preserve">Model                    </t>
  </si>
  <si>
    <t xml:space="preserve">Error                    </t>
  </si>
  <si>
    <t xml:space="preserve">Corrected Total          </t>
  </si>
  <si>
    <t xml:space="preserve">DF </t>
  </si>
  <si>
    <t xml:space="preserve">Source     </t>
  </si>
  <si>
    <t xml:space="preserve">Genotype   </t>
  </si>
  <si>
    <t>Covariable</t>
  </si>
  <si>
    <t xml:space="preserve">Type III SS </t>
  </si>
  <si>
    <t>DF</t>
  </si>
  <si>
    <r>
      <t>R</t>
    </r>
    <r>
      <rPr>
        <i/>
        <vertAlign val="superscript"/>
        <sz val="10"/>
        <color theme="1"/>
        <rFont val="Times New Roman"/>
        <family val="1"/>
      </rPr>
      <t>2</t>
    </r>
  </si>
  <si>
    <r>
      <t xml:space="preserve">Highly significant effect of the </t>
    </r>
    <r>
      <rPr>
        <i/>
        <sz val="10"/>
        <color theme="1"/>
        <rFont val="Symbol"/>
        <family val="1"/>
        <charset val="2"/>
      </rPr>
      <t>D</t>
    </r>
    <r>
      <rPr>
        <i/>
        <sz val="10"/>
        <color theme="1"/>
        <rFont val="Times New Roman"/>
        <family val="1"/>
      </rPr>
      <t>gli-D2</t>
    </r>
    <r>
      <rPr>
        <sz val="10"/>
        <color theme="1"/>
        <rFont val="Times New Roman"/>
        <family val="1"/>
      </rPr>
      <t xml:space="preserve"> deletion independently of the effect of the changes in %-glutenins.</t>
    </r>
  </si>
  <si>
    <r>
      <t xml:space="preserve">Note that the differences between WT and </t>
    </r>
    <r>
      <rPr>
        <i/>
        <sz val="10"/>
        <color theme="1"/>
        <rFont val="Symbol"/>
        <family val="1"/>
        <charset val="2"/>
      </rPr>
      <t>D</t>
    </r>
    <r>
      <rPr>
        <i/>
        <sz val="10"/>
        <color theme="1"/>
        <rFont val="Times New Roman"/>
        <family val="1"/>
      </rPr>
      <t>gli-D2</t>
    </r>
    <r>
      <rPr>
        <sz val="10"/>
        <color theme="1"/>
        <rFont val="Times New Roman"/>
        <family val="1"/>
      </rPr>
      <t xml:space="preserve"> are small and in opposite directions in sample 1 and sample 2, suggesting no significant differences.</t>
    </r>
  </si>
  <si>
    <t>Raw data</t>
  </si>
  <si>
    <t>Percents and ratios are relative measures within sample and do not require normalization.</t>
  </si>
  <si>
    <r>
      <t xml:space="preserve">Estimated increases in %-glutenins in the different α-gliadin deletion lines were calculated using the proportion of spectral counts present in each </t>
    </r>
    <r>
      <rPr>
        <i/>
        <sz val="10"/>
        <color theme="1"/>
        <rFont val="Times New Roman"/>
        <family val="1"/>
      </rPr>
      <t xml:space="preserve">GLI2 </t>
    </r>
    <r>
      <rPr>
        <sz val="10"/>
        <color theme="1"/>
        <rFont val="Times New Roman"/>
        <family val="1"/>
      </rPr>
      <t>locus (Table S12).</t>
    </r>
  </si>
  <si>
    <t>P &gt; F</t>
  </si>
  <si>
    <r>
      <rPr>
        <b/>
        <sz val="10"/>
        <color theme="1"/>
        <rFont val="Times New Roman"/>
        <family val="1"/>
      </rPr>
      <t>Table S9.</t>
    </r>
    <r>
      <rPr>
        <sz val="10"/>
        <color theme="1"/>
        <rFont val="Times New Roman"/>
        <family val="1"/>
      </rPr>
      <t xml:space="preserve"> Field evaluation of UC-Central Red sister lines with and without the 6D deletion. Complete Randomized design with 6 replications per genotype.</t>
    </r>
  </si>
  <si>
    <r>
      <t xml:space="preserve">Total spectral counts per protein were registered. The </t>
    </r>
    <r>
      <rPr>
        <i/>
        <sz val="10"/>
        <color theme="1"/>
        <rFont val="Symbol"/>
        <family val="1"/>
        <charset val="2"/>
      </rPr>
      <t>D</t>
    </r>
    <r>
      <rPr>
        <i/>
        <sz val="10"/>
        <color theme="1"/>
        <rFont val="Times New Roman"/>
        <family val="1"/>
      </rPr>
      <t xml:space="preserve">gli-D2 </t>
    </r>
    <r>
      <rPr>
        <sz val="10"/>
        <color theme="1"/>
        <rFont val="Times New Roman"/>
        <family val="1"/>
      </rPr>
      <t xml:space="preserve">deletion lines still show some spectral counts because peptides from the </t>
    </r>
    <r>
      <rPr>
        <i/>
        <sz val="10"/>
        <color theme="1"/>
        <rFont val="Times New Roman"/>
        <family val="1"/>
      </rPr>
      <t xml:space="preserve">GLI-A2 </t>
    </r>
    <r>
      <rPr>
        <sz val="10"/>
        <color theme="1"/>
        <rFont val="Times New Roman"/>
        <family val="1"/>
      </rPr>
      <t xml:space="preserve">and </t>
    </r>
    <r>
      <rPr>
        <i/>
        <sz val="10"/>
        <color theme="1"/>
        <rFont val="Times New Roman"/>
        <family val="1"/>
      </rPr>
      <t xml:space="preserve">GLI-B2 </t>
    </r>
    <r>
      <rPr>
        <sz val="10"/>
        <color theme="1"/>
        <rFont val="Times New Roman"/>
        <family val="1"/>
      </rPr>
      <t xml:space="preserve">loci that are identical to </t>
    </r>
    <r>
      <rPr>
        <i/>
        <sz val="10"/>
        <color theme="1"/>
        <rFont val="Times New Roman"/>
        <family val="1"/>
      </rPr>
      <t xml:space="preserve">GLI-D2 </t>
    </r>
    <r>
      <rPr>
        <sz val="10"/>
        <color theme="1"/>
        <rFont val="Times New Roman"/>
        <family val="1"/>
      </rPr>
      <t xml:space="preserve"> gliadins, are counted for all reference proteins where the peptide is peresent. </t>
    </r>
  </si>
  <si>
    <t>Gluten 
Strength</t>
  </si>
  <si>
    <t>Average
Gluten Stg.</t>
  </si>
  <si>
    <r>
      <t xml:space="preserve">We do not know if all the resources liberated by the deletion of the </t>
    </r>
    <r>
      <rPr>
        <sz val="10"/>
        <color theme="1"/>
        <rFont val="Aptos Narrow"/>
        <family val="2"/>
      </rPr>
      <t>α</t>
    </r>
    <r>
      <rPr>
        <sz val="10"/>
        <color theme="1"/>
        <rFont val="Times New Roman"/>
        <family val="1"/>
      </rPr>
      <t>-gliadins are all allocated to prolamins, so the estimated absolute %-glutenin increase may be overestimated. However, the relative changes among genotypes should be maintained.</t>
    </r>
  </si>
  <si>
    <t xml:space="preserve">The initial glutenin (35%) and gliadins (65%) average percentages in the grain are from Wieser et al. (2022) https://doi.org/10.1002/cche.10553 </t>
  </si>
  <si>
    <t>Average 6 traits</t>
  </si>
  <si>
    <t>Tests for Normality</t>
  </si>
  <si>
    <t xml:space="preserve">Test                  </t>
  </si>
  <si>
    <t xml:space="preserve">Shapiro-Wilk          </t>
  </si>
  <si>
    <t>W</t>
  </si>
  <si>
    <t>Statistic</t>
  </si>
  <si>
    <r>
      <t xml:space="preserve">P </t>
    </r>
    <r>
      <rPr>
        <sz val="10"/>
        <color theme="1"/>
        <rFont val="Times New Roman"/>
        <family val="1"/>
      </rPr>
      <t>value</t>
    </r>
  </si>
  <si>
    <r>
      <rPr>
        <i/>
        <sz val="10"/>
        <color theme="1"/>
        <rFont val="Times New Roman"/>
        <family val="1"/>
      </rPr>
      <t>P</t>
    </r>
    <r>
      <rPr>
        <sz val="10"/>
        <color theme="1"/>
        <rFont val="Times New Roman"/>
        <family val="1"/>
      </rPr>
      <t xml:space="preserve">  &lt; </t>
    </r>
    <r>
      <rPr>
        <i/>
        <sz val="10"/>
        <color theme="1"/>
        <rFont val="Times New Roman"/>
        <family val="1"/>
      </rPr>
      <t>W</t>
    </r>
  </si>
  <si>
    <r>
      <t>Highly significant correlation between %-glutenin and gluten strength (</t>
    </r>
    <r>
      <rPr>
        <i/>
        <sz val="10"/>
        <color theme="1"/>
        <rFont val="Times New Roman"/>
        <family val="1"/>
      </rPr>
      <t>R =</t>
    </r>
    <r>
      <rPr>
        <sz val="10"/>
        <color theme="1"/>
        <rFont val="Times New Roman"/>
        <family val="1"/>
      </rPr>
      <t>0.92)</t>
    </r>
  </si>
  <si>
    <t>ANALYSIS OF COVARIANCE with predicted %-glutenin increase as covariable</t>
  </si>
  <si>
    <t>Dependent Variable: Glutenin strength</t>
  </si>
  <si>
    <t>Data used in Figure 7</t>
  </si>
  <si>
    <t>Quality parameters associated with gluten strength that showed highly significant difference among wt and deletion lines (data from Table S10).</t>
  </si>
  <si>
    <r>
      <rPr>
        <b/>
        <sz val="10"/>
        <color theme="1"/>
        <rFont val="Times New Roman"/>
        <family val="1"/>
      </rPr>
      <t>Normalized data by year</t>
    </r>
    <r>
      <rPr>
        <sz val="10"/>
        <color theme="1"/>
        <rFont val="Times New Roman"/>
        <family val="1"/>
      </rPr>
      <t>: (value - trait mean)/ trait standard deviation.</t>
    </r>
  </si>
  <si>
    <t>EXTENSIBILITY &amp; EXTENSION</t>
  </si>
  <si>
    <t>Stops earlier (30,817,021) in genome annotation.</t>
  </si>
  <si>
    <t>Very small.</t>
  </si>
  <si>
    <t>Different end than genome annotation (48,570,443).</t>
  </si>
  <si>
    <t>Different end than genome annotation (48,875,349).</t>
  </si>
  <si>
    <t>Incorrect annotated intron.</t>
  </si>
  <si>
    <t>Genome annotation incorrect end (49,214,025).</t>
  </si>
  <si>
    <t>Separated from main cluster.</t>
  </si>
  <si>
    <t>Highly immunogenic 33-mer present.</t>
  </si>
  <si>
    <t>Highly immunogenic 33-mer present (six overlapping immunodominant epitopes).</t>
  </si>
  <si>
    <t>Starts later in non ATG in genome annotation (27,666,656).</t>
  </si>
  <si>
    <t>Most similar is Norin61 6A  (99.9%).</t>
  </si>
  <si>
    <t>Most similar is Fielder 6A TraesCS6A02G049200 (94.9%).</t>
  </si>
  <si>
    <t>Most similar is Fielder 6D TraesFLD6D01G062500 (99.4%).</t>
  </si>
  <si>
    <t>Most similar is Fielder 6D TraesFLD6D01G062500 (97.8%, or 99.7 adjusted for 18 bp indel).</t>
  </si>
  <si>
    <t>Most similar is Fielder 6DL TraesFLD6D01G062700 (99.36%).</t>
  </si>
  <si>
    <t>Most similar to Fielder 6D TraesFLD6D01G062600 (99.57%).</t>
  </si>
  <si>
    <t>Summary</t>
  </si>
  <si>
    <t xml:space="preserve">Regression between %-glutenin increase and gluten strength score </t>
  </si>
  <si>
    <t xml:space="preserve">Regression   </t>
  </si>
  <si>
    <t>Error</t>
  </si>
  <si>
    <t>Wieser et 
al. 2022</t>
  </si>
  <si>
    <t>Split % deleted
proportionally</t>
  </si>
  <si>
    <t>Mixing
peak time</t>
  </si>
  <si>
    <t>Mixing
peak height</t>
  </si>
  <si>
    <t>Expected increase
% glutenins</t>
  </si>
  <si>
    <t>Gluten 
strength</t>
  </si>
  <si>
    <t>Average gluten
strength score</t>
  </si>
  <si>
    <t xml:space="preserve"> Sum of  squares </t>
  </si>
  <si>
    <t xml:space="preserve"> Mean square</t>
  </si>
  <si>
    <t xml:space="preserve">Mean square </t>
  </si>
  <si>
    <r>
      <rPr>
        <i/>
        <sz val="10"/>
        <color theme="1"/>
        <rFont val="Times New Roman"/>
        <family val="1"/>
      </rPr>
      <t>F</t>
    </r>
    <r>
      <rPr>
        <sz val="10"/>
        <color theme="1"/>
        <rFont val="Times New Roman"/>
        <family val="1"/>
      </rPr>
      <t xml:space="preserve"> value</t>
    </r>
  </si>
  <si>
    <t xml:space="preserve"> Sum of squares </t>
  </si>
  <si>
    <t>Falling
number</t>
  </si>
  <si>
    <t>Flour
ash</t>
  </si>
  <si>
    <t>Water
abs. %</t>
  </si>
  <si>
    <t>Mixing
time (min)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</si>
</sst>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00"/>
    <numFmt numFmtId="166" formatCode="0.0000"/>
    <numFmt numFmtId="167" formatCode="0.0"/>
    <numFmt numFmtId="168" formatCode="0.00000"/>
    <numFmt numFmtId="169" formatCode="0.0%"/>
  </numFmts>
  <fonts count="45">
    <font>
      <sz val="11"/>
      <color theme="1"/>
      <name val="Calibri"/>
      <family val="2"/>
      <scheme val="minor"/>
    </font>
    <font>
      <sz val="10"/>
      <color theme="1"/>
      <name val="Times New Roman"/>
      <family val="1"/>
    </font>
    <font>
      <sz val="8"/>
      <color theme="1"/>
      <name val="Courier New"/>
      <family val="3"/>
    </font>
    <font>
      <b/>
      <sz val="10"/>
      <color theme="1"/>
      <name val="Times New Roman"/>
      <family val="1"/>
    </font>
    <font>
      <sz val="10"/>
      <color rgb="FFFF0000"/>
      <name val="Times New Roman"/>
      <family val="1"/>
    </font>
    <font>
      <sz val="10"/>
      <color rgb="FF333333"/>
      <name val="Times New Roman"/>
      <family val="1"/>
    </font>
    <font>
      <b/>
      <sz val="10"/>
      <color rgb="FF0070C0"/>
      <name val="Times New Roman"/>
      <family val="1"/>
    </font>
    <font>
      <b/>
      <sz val="10"/>
      <name val="Times New Roman"/>
      <family val="1"/>
    </font>
    <font>
      <sz val="10"/>
      <name val="Times New Roman"/>
      <family val="1"/>
    </font>
    <font>
      <sz val="10"/>
      <color rgb="FF0070C0"/>
      <name val="Times New Roman"/>
      <family val="1"/>
    </font>
    <font>
      <sz val="11"/>
      <color theme="1"/>
      <name val="Calibri"/>
      <family val="2"/>
      <scheme val="minor"/>
    </font>
    <font>
      <i/>
      <sz val="10"/>
      <color theme="1"/>
      <name val="Times New Roman"/>
      <family val="1"/>
    </font>
    <font>
      <vertAlign val="superscript"/>
      <sz val="10"/>
      <color theme="1"/>
      <name val="Times New Roman"/>
      <family val="1"/>
    </font>
    <font>
      <sz val="12"/>
      <color theme="1"/>
      <name val="Calibri"/>
      <family val="2"/>
    </font>
    <font>
      <sz val="10"/>
      <color rgb="FF000000"/>
      <name val="Times New Roman"/>
      <family val="1"/>
    </font>
    <font>
      <b/>
      <sz val="10"/>
      <color rgb="FFFF0000"/>
      <name val="Times New Roman"/>
      <family val="1"/>
    </font>
    <font>
      <b/>
      <i/>
      <sz val="10"/>
      <color theme="1"/>
      <name val="Times New Roman"/>
      <family val="1"/>
    </font>
    <font>
      <sz val="12"/>
      <name val="Times New Roman"/>
      <family val="1"/>
    </font>
    <font>
      <sz val="10"/>
      <color theme="1"/>
      <name val="Segoe UI Semilight"/>
      <family val="2"/>
    </font>
    <font>
      <sz val="10"/>
      <color rgb="FF0000FF"/>
      <name val="Times New Roman"/>
      <family val="1"/>
    </font>
    <font>
      <b/>
      <sz val="12"/>
      <color theme="1"/>
      <name val="Times New Roman"/>
      <family val="1"/>
    </font>
    <font>
      <sz val="11"/>
      <color rgb="FFFF0000"/>
      <name val="Times New Roman"/>
      <family val="1"/>
    </font>
    <font>
      <i/>
      <sz val="10"/>
      <name val="Times New Roman"/>
      <family val="1"/>
    </font>
    <font>
      <sz val="8"/>
      <color theme="1"/>
      <name val="Times New Roman"/>
      <family val="1"/>
    </font>
    <font>
      <sz val="10"/>
      <name val="Arial"/>
      <family val="2"/>
    </font>
    <font>
      <vertAlign val="subscript"/>
      <sz val="10"/>
      <color theme="1"/>
      <name val="Times New Roman"/>
      <family val="1"/>
    </font>
    <font>
      <b/>
      <sz val="10"/>
      <color rgb="FF0000FF"/>
      <name val="Times New Roman"/>
      <family val="1"/>
    </font>
    <font>
      <sz val="8"/>
      <color rgb="FF0000FF"/>
      <name val="Times New Roman"/>
      <family val="1"/>
    </font>
    <font>
      <sz val="10"/>
      <color theme="1"/>
      <name val="Calibri"/>
      <family val="2"/>
    </font>
    <font>
      <sz val="10"/>
      <color rgb="FF00B050"/>
      <name val="Times New Roman"/>
      <family val="1"/>
    </font>
    <font>
      <b/>
      <sz val="10"/>
      <color rgb="FF00B050"/>
      <name val="Times New Roman"/>
      <family val="1"/>
    </font>
    <font>
      <sz val="10"/>
      <color rgb="FF7030A0"/>
      <name val="Times New Roman"/>
      <family val="1"/>
    </font>
    <font>
      <i/>
      <sz val="10"/>
      <color rgb="FF000000"/>
      <name val="Times New Roman"/>
      <family val="1"/>
    </font>
    <font>
      <b/>
      <sz val="10"/>
      <color rgb="FF000000"/>
      <name val="Times New Roman"/>
      <family val="1"/>
    </font>
    <font>
      <sz val="10"/>
      <color rgb="FF4472C4"/>
      <name val="Times New Roman"/>
      <family val="1"/>
    </font>
    <font>
      <b/>
      <sz val="10"/>
      <color theme="1"/>
      <name val="Segoe UI Semilight"/>
      <family val="2"/>
    </font>
    <font>
      <b/>
      <sz val="10"/>
      <color rgb="FFFF0000"/>
      <name val="Segoe UI Semilight"/>
      <family val="2"/>
    </font>
    <font>
      <vertAlign val="superscript"/>
      <sz val="10"/>
      <name val="Times New Roman"/>
      <family val="1"/>
    </font>
    <font>
      <sz val="10"/>
      <color theme="1"/>
      <name val="Aptos Narrow"/>
      <family val="2"/>
    </font>
    <font>
      <sz val="6"/>
      <color theme="1"/>
      <name val="Times New Roman"/>
      <family val="1"/>
    </font>
    <font>
      <i/>
      <sz val="10"/>
      <color rgb="FF000000"/>
      <name val="Times New Roman"/>
      <family val="1"/>
      <charset val="2"/>
    </font>
    <font>
      <i/>
      <sz val="10"/>
      <color rgb="FF000000"/>
      <name val="Symbol"/>
      <family val="1"/>
      <charset val="2"/>
    </font>
    <font>
      <sz val="10"/>
      <color rgb="FF000000"/>
      <name val="Symbol"/>
      <family val="1"/>
      <charset val="2"/>
    </font>
    <font>
      <i/>
      <sz val="10"/>
      <color theme="1"/>
      <name val="Symbol"/>
      <family val="1"/>
      <charset val="2"/>
    </font>
    <font>
      <i/>
      <vertAlign val="superscript"/>
      <sz val="10"/>
      <color theme="1"/>
      <name val="Times New Roman"/>
      <family val="1"/>
    </font>
  </fonts>
  <fills count="13">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FFFF00"/>
        <bgColor rgb="FF000000"/>
      </patternFill>
    </fill>
    <fill>
      <patternFill patternType="solid">
        <fgColor rgb="FFE7E6E6"/>
        <bgColor rgb="FF000000"/>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theme="6" tint="0.79998168889431442"/>
        <bgColor indexed="64"/>
      </patternFill>
    </fill>
    <fill>
      <patternFill patternType="solid">
        <fgColor rgb="FFF2CEEF"/>
        <bgColor indexed="64"/>
      </patternFill>
    </fill>
    <fill>
      <patternFill patternType="solid">
        <fgColor rgb="FFDAF2D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bottom/>
      <diagonal/>
    </border>
    <border>
      <left style="dotted">
        <color theme="0" tint="-0.249977111117893"/>
      </left>
      <right style="dotted">
        <color theme="0" tint="-0.249977111117893"/>
      </right>
      <top style="dotted">
        <color theme="0" tint="-0.249977111117893"/>
      </top>
      <bottom style="dotted">
        <color theme="0" tint="-0.249977111117893"/>
      </bottom>
      <diagonal/>
    </border>
    <border>
      <left style="dotted">
        <color theme="0" tint="-0.249977111117893"/>
      </left>
      <right style="dotted">
        <color theme="0" tint="-0.249977111117893"/>
      </right>
      <top/>
      <bottom style="dotted">
        <color theme="0" tint="-0.249977111117893"/>
      </bottom>
      <diagonal/>
    </border>
    <border>
      <left style="dotted">
        <color theme="0" tint="-0.249977111117893"/>
      </left>
      <right style="dotted">
        <color theme="0" tint="-0.249977111117893"/>
      </right>
      <top style="dotted">
        <color theme="0" tint="-0.249977111117893"/>
      </top>
      <bottom style="thin">
        <color indexed="64"/>
      </bottom>
      <diagonal/>
    </border>
    <border>
      <left style="dotted">
        <color theme="0" tint="-0.249977111117893"/>
      </left>
      <right style="dotted">
        <color theme="0" tint="-0.249977111117893"/>
      </right>
      <top style="thin">
        <color indexed="64"/>
      </top>
      <bottom style="dotted">
        <color theme="0" tint="-0.249977111117893"/>
      </bottom>
      <diagonal/>
    </border>
    <border>
      <left style="dotted">
        <color theme="0" tint="-0.249977111117893"/>
      </left>
      <right style="dotted">
        <color theme="0" tint="-0.249977111117893"/>
      </right>
      <top style="dotted">
        <color theme="0" tint="-0.249977111117893"/>
      </top>
      <bottom/>
      <diagonal/>
    </border>
    <border>
      <left/>
      <right/>
      <top style="medium">
        <color indexed="64"/>
      </top>
      <bottom/>
      <diagonal/>
    </border>
  </borders>
  <cellStyleXfs count="4">
    <xf numFmtId="0" fontId="0" fillId="0" borderId="0"/>
    <xf numFmtId="43" fontId="10" fillId="0" borderId="0" applyFont="0" applyFill="0" applyBorder="0" applyAlignment="0" applyProtection="0"/>
    <xf numFmtId="0" fontId="24" fillId="0" borderId="0"/>
    <xf numFmtId="9" fontId="10" fillId="0" borderId="0" applyFont="0" applyFill="0" applyBorder="0" applyAlignment="0" applyProtection="0"/>
  </cellStyleXfs>
  <cellXfs count="374">
    <xf numFmtId="0" fontId="0" fillId="0" borderId="0" xfId="0"/>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vertical="center"/>
    </xf>
    <xf numFmtId="0" fontId="6" fillId="0" borderId="0" xfId="0" applyFont="1" applyAlignment="1">
      <alignment horizontal="center" vertical="center"/>
    </xf>
    <xf numFmtId="0" fontId="7" fillId="0" borderId="0" xfId="0" applyFont="1" applyAlignment="1">
      <alignment vertical="center" wrapText="1"/>
    </xf>
    <xf numFmtId="0" fontId="7" fillId="0" borderId="0" xfId="0" applyFont="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center" vertical="center" wrapText="1"/>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1" fillId="0" borderId="1" xfId="0" applyFont="1" applyBorder="1" applyAlignment="1">
      <alignment vertical="center" wrapText="1"/>
    </xf>
    <xf numFmtId="0" fontId="5" fillId="0" borderId="1"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1" fillId="0" borderId="1" xfId="0" applyFont="1" applyBorder="1" applyAlignment="1">
      <alignment vertical="center"/>
    </xf>
    <xf numFmtId="0" fontId="1" fillId="2" borderId="2" xfId="0" applyFont="1" applyFill="1" applyBorder="1" applyAlignment="1">
      <alignment horizontal="center" vertical="center"/>
    </xf>
    <xf numFmtId="0" fontId="8" fillId="2" borderId="2" xfId="0" applyFont="1" applyFill="1" applyBorder="1" applyAlignment="1">
      <alignment horizontal="center" vertical="center"/>
    </xf>
    <xf numFmtId="0" fontId="7" fillId="0" borderId="0" xfId="0" applyFont="1" applyAlignment="1">
      <alignment horizontal="center" vertical="center"/>
    </xf>
    <xf numFmtId="0" fontId="4" fillId="0" borderId="0" xfId="0" applyFont="1" applyAlignment="1">
      <alignment horizontal="center" vertical="center" wrapText="1"/>
    </xf>
    <xf numFmtId="0" fontId="8" fillId="0" borderId="0" xfId="0" applyFont="1" applyAlignment="1">
      <alignment horizontal="center" vertical="center" wrapText="1"/>
    </xf>
    <xf numFmtId="0" fontId="1" fillId="0" borderId="2" xfId="0" applyFont="1" applyBorder="1" applyAlignment="1">
      <alignment horizontal="center" vertical="center"/>
    </xf>
    <xf numFmtId="0" fontId="8" fillId="0" borderId="0" xfId="0" applyFont="1" applyAlignment="1">
      <alignment vertical="center" wrapText="1"/>
    </xf>
    <xf numFmtId="0" fontId="1" fillId="0" borderId="3" xfId="0" applyFont="1" applyBorder="1" applyAlignment="1">
      <alignment vertical="center"/>
    </xf>
    <xf numFmtId="0" fontId="1" fillId="0" borderId="2" xfId="0" applyFont="1" applyBorder="1" applyAlignment="1">
      <alignment vertical="center"/>
    </xf>
    <xf numFmtId="0" fontId="0" fillId="0" borderId="0" xfId="0" applyAlignment="1">
      <alignment vertical="center"/>
    </xf>
    <xf numFmtId="0" fontId="1" fillId="0" borderId="4" xfId="0" applyFont="1" applyBorder="1" applyAlignment="1">
      <alignment vertical="center"/>
    </xf>
    <xf numFmtId="0" fontId="1" fillId="0" borderId="0" xfId="0" applyFont="1" applyAlignment="1">
      <alignment horizontal="left" vertical="center"/>
    </xf>
    <xf numFmtId="165" fontId="1" fillId="0" borderId="0" xfId="0" applyNumberFormat="1" applyFont="1" applyAlignment="1">
      <alignment vertical="center"/>
    </xf>
    <xf numFmtId="2" fontId="1" fillId="0" borderId="0" xfId="0" applyNumberFormat="1" applyFont="1" applyAlignment="1">
      <alignment vertical="center"/>
    </xf>
    <xf numFmtId="164" fontId="3" fillId="0" borderId="0" xfId="0" applyNumberFormat="1" applyFont="1" applyAlignment="1">
      <alignment vertical="center"/>
    </xf>
    <xf numFmtId="0" fontId="0" fillId="0" borderId="0" xfId="0" applyAlignment="1">
      <alignment horizontal="center" vertical="center"/>
    </xf>
    <xf numFmtId="164" fontId="1" fillId="0" borderId="0" xfId="1" applyNumberFormat="1" applyFont="1" applyAlignment="1">
      <alignment vertical="center"/>
    </xf>
    <xf numFmtId="2" fontId="8" fillId="0" borderId="0" xfId="0" applyNumberFormat="1" applyFont="1" applyAlignment="1">
      <alignment vertical="center"/>
    </xf>
    <xf numFmtId="1" fontId="1" fillId="0" borderId="0" xfId="0" applyNumberFormat="1" applyFont="1" applyAlignment="1">
      <alignment vertical="center"/>
    </xf>
    <xf numFmtId="164" fontId="1" fillId="0" borderId="4" xfId="1" applyNumberFormat="1" applyFont="1" applyBorder="1" applyAlignment="1">
      <alignment vertical="center"/>
    </xf>
    <xf numFmtId="164" fontId="1" fillId="3" borderId="4" xfId="1" applyNumberFormat="1" applyFont="1" applyFill="1" applyBorder="1" applyAlignment="1">
      <alignment vertical="center"/>
    </xf>
    <xf numFmtId="2" fontId="1" fillId="0" borderId="4" xfId="0" applyNumberFormat="1" applyFont="1" applyBorder="1" applyAlignment="1">
      <alignment vertical="center"/>
    </xf>
    <xf numFmtId="2" fontId="8" fillId="0" borderId="4" xfId="0" applyNumberFormat="1" applyFont="1" applyBorder="1" applyAlignment="1">
      <alignment vertical="center"/>
    </xf>
    <xf numFmtId="164" fontId="1" fillId="3" borderId="0" xfId="1" applyNumberFormat="1" applyFont="1" applyFill="1" applyAlignment="1">
      <alignment vertical="center"/>
    </xf>
    <xf numFmtId="0" fontId="1" fillId="3" borderId="0" xfId="0" applyFont="1" applyFill="1" applyAlignment="1">
      <alignment vertical="center"/>
    </xf>
    <xf numFmtId="2" fontId="1" fillId="3" borderId="0" xfId="0" applyNumberFormat="1" applyFont="1" applyFill="1" applyAlignment="1">
      <alignment vertical="center"/>
    </xf>
    <xf numFmtId="164" fontId="1" fillId="0" borderId="0" xfId="1" applyNumberFormat="1" applyFont="1" applyFill="1" applyAlignment="1">
      <alignment vertical="center"/>
    </xf>
    <xf numFmtId="164" fontId="0" fillId="0" borderId="0" xfId="0" applyNumberFormat="1" applyAlignment="1">
      <alignment horizontal="center" vertical="center"/>
    </xf>
    <xf numFmtId="0" fontId="13" fillId="0" borderId="0" xfId="0" applyFont="1" applyAlignment="1">
      <alignment vertical="center"/>
    </xf>
    <xf numFmtId="0" fontId="14" fillId="5" borderId="2" xfId="0" applyFont="1" applyFill="1" applyBorder="1" applyAlignment="1">
      <alignment vertical="center"/>
    </xf>
    <xf numFmtId="0" fontId="14" fillId="5" borderId="2" xfId="0" applyFont="1" applyFill="1" applyBorder="1" applyAlignment="1">
      <alignment vertical="center" wrapText="1"/>
    </xf>
    <xf numFmtId="164" fontId="13" fillId="0" borderId="0" xfId="1" applyNumberFormat="1" applyFont="1" applyFill="1" applyBorder="1" applyAlignment="1">
      <alignment vertical="center"/>
    </xf>
    <xf numFmtId="2" fontId="13" fillId="0" borderId="0" xfId="0" applyNumberFormat="1" applyFont="1" applyAlignment="1">
      <alignment vertical="center"/>
    </xf>
    <xf numFmtId="2" fontId="17" fillId="0" borderId="0" xfId="0" applyNumberFormat="1" applyFont="1" applyAlignment="1">
      <alignment vertical="center"/>
    </xf>
    <xf numFmtId="0" fontId="13" fillId="0" borderId="4" xfId="0" applyFont="1" applyBorder="1" applyAlignment="1">
      <alignment vertical="center"/>
    </xf>
    <xf numFmtId="164" fontId="13" fillId="0" borderId="4" xfId="1" applyNumberFormat="1" applyFont="1" applyFill="1" applyBorder="1" applyAlignment="1">
      <alignment vertical="center"/>
    </xf>
    <xf numFmtId="164" fontId="13" fillId="4" borderId="4" xfId="1" applyNumberFormat="1" applyFont="1" applyFill="1" applyBorder="1" applyAlignment="1">
      <alignment vertical="center"/>
    </xf>
    <xf numFmtId="2" fontId="13" fillId="0" borderId="4" xfId="0" applyNumberFormat="1" applyFont="1" applyBorder="1" applyAlignment="1">
      <alignment vertical="center"/>
    </xf>
    <xf numFmtId="2" fontId="17" fillId="0" borderId="4" xfId="0" applyNumberFormat="1" applyFont="1" applyBorder="1" applyAlignment="1">
      <alignment vertical="center"/>
    </xf>
    <xf numFmtId="164" fontId="0" fillId="0" borderId="0" xfId="0" applyNumberFormat="1" applyAlignment="1">
      <alignment vertical="center"/>
    </xf>
    <xf numFmtId="164" fontId="13" fillId="4" borderId="0" xfId="1" applyNumberFormat="1" applyFont="1" applyFill="1" applyBorder="1" applyAlignment="1">
      <alignment vertical="center"/>
    </xf>
    <xf numFmtId="164" fontId="13" fillId="0" borderId="0" xfId="1" applyNumberFormat="1" applyFont="1" applyFill="1" applyBorder="1" applyAlignment="1">
      <alignment horizontal="center" vertical="center"/>
    </xf>
    <xf numFmtId="0" fontId="1" fillId="3" borderId="4" xfId="0" applyFont="1" applyFill="1" applyBorder="1" applyAlignment="1">
      <alignment vertical="center"/>
    </xf>
    <xf numFmtId="2" fontId="1" fillId="3" borderId="4" xfId="0" applyNumberFormat="1" applyFont="1" applyFill="1" applyBorder="1" applyAlignment="1">
      <alignment vertical="center"/>
    </xf>
    <xf numFmtId="1" fontId="1" fillId="0" borderId="4" xfId="0" applyNumberFormat="1" applyFont="1" applyBorder="1" applyAlignment="1">
      <alignment vertical="center"/>
    </xf>
    <xf numFmtId="165" fontId="1" fillId="0" borderId="4" xfId="0" applyNumberFormat="1" applyFont="1" applyBorder="1" applyAlignment="1">
      <alignment vertical="center"/>
    </xf>
    <xf numFmtId="0" fontId="14" fillId="2" borderId="2" xfId="0" applyFont="1" applyFill="1" applyBorder="1" applyAlignment="1">
      <alignment vertical="center"/>
    </xf>
    <xf numFmtId="0" fontId="14" fillId="2" borderId="2" xfId="0" applyFont="1" applyFill="1" applyBorder="1" applyAlignment="1">
      <alignment horizontal="center" vertical="center"/>
    </xf>
    <xf numFmtId="11" fontId="14" fillId="2" borderId="2" xfId="0" applyNumberFormat="1" applyFont="1" applyFill="1" applyBorder="1" applyAlignment="1">
      <alignment horizontal="center" vertical="center"/>
    </xf>
    <xf numFmtId="11" fontId="14" fillId="2" borderId="2" xfId="0" applyNumberFormat="1" applyFont="1" applyFill="1" applyBorder="1" applyAlignment="1">
      <alignment horizontal="center" vertical="center" wrapText="1"/>
    </xf>
    <xf numFmtId="0" fontId="18" fillId="2" borderId="2" xfId="0" applyFont="1" applyFill="1" applyBorder="1"/>
    <xf numFmtId="0" fontId="18" fillId="2" borderId="2" xfId="0" applyFont="1" applyFill="1" applyBorder="1" applyAlignment="1">
      <alignment wrapText="1"/>
    </xf>
    <xf numFmtId="0" fontId="18" fillId="0" borderId="0" xfId="0" applyFont="1"/>
    <xf numFmtId="2" fontId="18" fillId="0" borderId="0" xfId="0" applyNumberFormat="1" applyFont="1"/>
    <xf numFmtId="166" fontId="18" fillId="0" borderId="0" xfId="0" applyNumberFormat="1" applyFont="1"/>
    <xf numFmtId="0" fontId="18" fillId="0" borderId="4" xfId="0" applyFont="1" applyBorder="1"/>
    <xf numFmtId="2" fontId="18" fillId="0" borderId="4" xfId="0" applyNumberFormat="1" applyFont="1" applyBorder="1"/>
    <xf numFmtId="166" fontId="18" fillId="0" borderId="4" xfId="0" applyNumberFormat="1" applyFont="1" applyBorder="1"/>
    <xf numFmtId="0" fontId="18" fillId="3" borderId="4" xfId="0" applyFont="1" applyFill="1" applyBorder="1"/>
    <xf numFmtId="0" fontId="18" fillId="3" borderId="0" xfId="0" applyFont="1" applyFill="1"/>
    <xf numFmtId="2" fontId="18" fillId="3" borderId="4" xfId="0" applyNumberFormat="1" applyFont="1" applyFill="1" applyBorder="1"/>
    <xf numFmtId="2" fontId="18" fillId="3" borderId="0" xfId="0" applyNumberFormat="1" applyFont="1" applyFill="1"/>
    <xf numFmtId="164" fontId="18" fillId="0" borderId="0" xfId="1" applyNumberFormat="1" applyFont="1"/>
    <xf numFmtId="164" fontId="18" fillId="0" borderId="4" xfId="1" applyNumberFormat="1" applyFont="1" applyBorder="1"/>
    <xf numFmtId="164" fontId="18" fillId="3" borderId="4" xfId="1" applyNumberFormat="1" applyFont="1" applyFill="1" applyBorder="1"/>
    <xf numFmtId="164" fontId="18" fillId="3" borderId="0" xfId="1" applyNumberFormat="1" applyFont="1" applyFill="1"/>
    <xf numFmtId="49" fontId="1" fillId="0" borderId="2" xfId="1" applyNumberFormat="1" applyFont="1" applyBorder="1" applyAlignment="1">
      <alignment horizontal="center" vertical="center"/>
    </xf>
    <xf numFmtId="164" fontId="1" fillId="0" borderId="2" xfId="1" applyNumberFormat="1" applyFont="1" applyBorder="1" applyAlignment="1">
      <alignment horizontal="center" vertical="center"/>
    </xf>
    <xf numFmtId="1" fontId="1" fillId="0" borderId="2" xfId="1" applyNumberFormat="1" applyFont="1" applyBorder="1" applyAlignment="1">
      <alignment horizontal="center" vertical="center"/>
    </xf>
    <xf numFmtId="1" fontId="8" fillId="0" borderId="2" xfId="1" applyNumberFormat="1" applyFont="1" applyBorder="1" applyAlignment="1">
      <alignment horizontal="center" vertical="center"/>
    </xf>
    <xf numFmtId="49" fontId="1" fillId="2" borderId="2" xfId="1" applyNumberFormat="1" applyFont="1" applyFill="1" applyBorder="1" applyAlignment="1">
      <alignment horizontal="center" vertical="center" wrapText="1"/>
    </xf>
    <xf numFmtId="164" fontId="1" fillId="2" borderId="2" xfId="1" applyNumberFormat="1" applyFont="1" applyFill="1" applyBorder="1" applyAlignment="1">
      <alignment horizontal="center" vertical="center"/>
    </xf>
    <xf numFmtId="164" fontId="1" fillId="0" borderId="0" xfId="1" applyNumberFormat="1" applyFont="1" applyAlignment="1">
      <alignment horizontal="center" vertical="center"/>
    </xf>
    <xf numFmtId="164" fontId="1" fillId="0" borderId="1" xfId="1" applyNumberFormat="1" applyFont="1" applyBorder="1" applyAlignment="1">
      <alignment horizontal="center" vertical="center"/>
    </xf>
    <xf numFmtId="164" fontId="1" fillId="0" borderId="3" xfId="1" applyNumberFormat="1" applyFont="1" applyBorder="1" applyAlignment="1">
      <alignment horizontal="center" vertical="center"/>
    </xf>
    <xf numFmtId="0" fontId="4" fillId="0" borderId="0" xfId="0" applyFont="1"/>
    <xf numFmtId="0" fontId="1" fillId="0" borderId="0" xfId="0" applyFont="1"/>
    <xf numFmtId="0" fontId="1" fillId="0" borderId="0" xfId="0" applyFont="1" applyAlignment="1">
      <alignment textRotation="90"/>
    </xf>
    <xf numFmtId="0" fontId="19" fillId="0" borderId="0" xfId="0" applyFont="1" applyAlignment="1">
      <alignment textRotation="90"/>
    </xf>
    <xf numFmtId="0" fontId="19" fillId="0" borderId="5" xfId="0" applyFont="1" applyBorder="1" applyAlignment="1">
      <alignment textRotation="90"/>
    </xf>
    <xf numFmtId="0" fontId="1" fillId="0" borderId="5" xfId="0" applyFont="1" applyBorder="1"/>
    <xf numFmtId="0" fontId="1" fillId="0" borderId="5" xfId="0" applyFont="1" applyBorder="1" applyAlignment="1">
      <alignment textRotation="90"/>
    </xf>
    <xf numFmtId="0" fontId="1" fillId="2" borderId="2" xfId="0" applyFont="1" applyFill="1" applyBorder="1" applyAlignment="1">
      <alignment vertical="center" wrapText="1"/>
    </xf>
    <xf numFmtId="0" fontId="20" fillId="0" borderId="0" xfId="0" applyFont="1" applyAlignment="1">
      <alignment vertical="center"/>
    </xf>
    <xf numFmtId="0" fontId="5" fillId="0" borderId="0" xfId="0" applyFont="1" applyAlignment="1">
      <alignment horizontal="center"/>
    </xf>
    <xf numFmtId="0" fontId="4" fillId="0" borderId="0" xfId="0" applyFont="1" applyAlignment="1">
      <alignment horizontal="center"/>
    </xf>
    <xf numFmtId="0" fontId="5" fillId="0" borderId="0" xfId="0" applyFont="1"/>
    <xf numFmtId="0" fontId="8" fillId="0" borderId="0" xfId="0" applyFont="1" applyAlignment="1">
      <alignment vertical="center"/>
    </xf>
    <xf numFmtId="0" fontId="11" fillId="2" borderId="2" xfId="0" applyFont="1" applyFill="1" applyBorder="1" applyAlignment="1">
      <alignment vertical="center" wrapText="1"/>
    </xf>
    <xf numFmtId="0" fontId="16" fillId="0" borderId="0" xfId="0" applyFont="1" applyAlignment="1">
      <alignment vertical="center"/>
    </xf>
    <xf numFmtId="2" fontId="1" fillId="0" borderId="0" xfId="0" applyNumberFormat="1" applyFont="1"/>
    <xf numFmtId="167" fontId="1" fillId="0" borderId="0" xfId="0" applyNumberFormat="1" applyFont="1"/>
    <xf numFmtId="167" fontId="1" fillId="0" borderId="0" xfId="0" applyNumberFormat="1" applyFont="1" applyAlignment="1">
      <alignment horizontal="center"/>
    </xf>
    <xf numFmtId="167" fontId="8" fillId="0" borderId="0" xfId="0" applyNumberFormat="1" applyFont="1" applyAlignment="1">
      <alignment horizontal="center"/>
    </xf>
    <xf numFmtId="0" fontId="1" fillId="0" borderId="1" xfId="0" applyFont="1" applyBorder="1" applyAlignment="1">
      <alignment horizontal="center"/>
    </xf>
    <xf numFmtId="2" fontId="1" fillId="0" borderId="0" xfId="0" applyNumberFormat="1" applyFont="1" applyAlignment="1">
      <alignment horizontal="center"/>
    </xf>
    <xf numFmtId="0" fontId="1" fillId="0" borderId="0" xfId="0" applyFont="1" applyAlignment="1">
      <alignment horizontal="center"/>
    </xf>
    <xf numFmtId="167" fontId="1" fillId="0" borderId="1" xfId="0" applyNumberFormat="1" applyFont="1" applyBorder="1" applyAlignment="1">
      <alignment horizontal="center"/>
    </xf>
    <xf numFmtId="0" fontId="8" fillId="0" borderId="6" xfId="0" applyFont="1" applyBorder="1" applyAlignment="1">
      <alignment horizontal="center" vertical="center"/>
    </xf>
    <xf numFmtId="167" fontId="1" fillId="0" borderId="9" xfId="0" applyNumberFormat="1" applyFont="1" applyBorder="1" applyAlignment="1">
      <alignment horizontal="center" vertical="center"/>
    </xf>
    <xf numFmtId="167" fontId="1" fillId="0" borderId="3" xfId="0" applyNumberFormat="1" applyFont="1" applyBorder="1" applyAlignment="1">
      <alignment horizontal="center" vertical="center"/>
    </xf>
    <xf numFmtId="2" fontId="1" fillId="0" borderId="6" xfId="0" applyNumberFormat="1" applyFont="1" applyBorder="1" applyAlignment="1">
      <alignment horizontal="center" vertical="center"/>
    </xf>
    <xf numFmtId="167" fontId="1" fillId="0" borderId="0" xfId="0" applyNumberFormat="1" applyFont="1" applyAlignment="1">
      <alignment horizontal="center" vertical="center"/>
    </xf>
    <xf numFmtId="167" fontId="1" fillId="0" borderId="6" xfId="0" applyNumberFormat="1" applyFont="1" applyBorder="1" applyAlignment="1">
      <alignment horizontal="center" vertical="center"/>
    </xf>
    <xf numFmtId="0" fontId="8" fillId="0" borderId="8" xfId="0" applyFont="1" applyBorder="1" applyAlignment="1">
      <alignment horizontal="center" vertical="center"/>
    </xf>
    <xf numFmtId="167" fontId="1" fillId="0" borderId="8" xfId="0" applyNumberFormat="1" applyFont="1" applyBorder="1" applyAlignment="1">
      <alignment horizontal="center" vertical="center"/>
    </xf>
    <xf numFmtId="167" fontId="1" fillId="0" borderId="1" xfId="0" applyNumberFormat="1" applyFont="1" applyBorder="1" applyAlignment="1">
      <alignment horizontal="center" vertical="center"/>
    </xf>
    <xf numFmtId="2" fontId="1" fillId="0" borderId="8" xfId="0" applyNumberFormat="1" applyFont="1" applyBorder="1" applyAlignment="1">
      <alignment horizontal="center" vertical="center"/>
    </xf>
    <xf numFmtId="167" fontId="1" fillId="0" borderId="0" xfId="0" applyNumberFormat="1" applyFont="1" applyAlignment="1">
      <alignment vertical="center"/>
    </xf>
    <xf numFmtId="167" fontId="8" fillId="0" borderId="0" xfId="0" applyNumberFormat="1" applyFont="1" applyAlignment="1">
      <alignment horizontal="center" vertical="center"/>
    </xf>
    <xf numFmtId="1" fontId="1" fillId="0" borderId="0" xfId="0" applyNumberFormat="1" applyFont="1" applyAlignment="1">
      <alignment horizontal="center" vertical="center"/>
    </xf>
    <xf numFmtId="1" fontId="1" fillId="0" borderId="1" xfId="0" applyNumberFormat="1" applyFont="1" applyBorder="1" applyAlignment="1">
      <alignment horizontal="center" vertical="center"/>
    </xf>
    <xf numFmtId="0" fontId="1" fillId="0" borderId="3" xfId="0" applyFont="1" applyBorder="1" applyAlignment="1">
      <alignment horizontal="center" vertical="center"/>
    </xf>
    <xf numFmtId="166" fontId="1" fillId="0" borderId="3" xfId="0" applyNumberFormat="1" applyFont="1" applyBorder="1" applyAlignment="1">
      <alignment horizontal="center" vertical="center"/>
    </xf>
    <xf numFmtId="1" fontId="1" fillId="0" borderId="3" xfId="0" applyNumberFormat="1" applyFont="1" applyBorder="1" applyAlignment="1">
      <alignment horizontal="center" vertical="center"/>
    </xf>
    <xf numFmtId="166" fontId="1" fillId="0" borderId="1" xfId="0" applyNumberFormat="1" applyFont="1" applyBorder="1" applyAlignment="1">
      <alignment horizontal="center" vertical="center"/>
    </xf>
    <xf numFmtId="0" fontId="1" fillId="0" borderId="6" xfId="0" applyFont="1" applyBorder="1" applyAlignment="1">
      <alignment horizontal="center" vertical="center"/>
    </xf>
    <xf numFmtId="0" fontId="7" fillId="0" borderId="6" xfId="0" applyFont="1" applyBorder="1" applyAlignment="1">
      <alignment horizontal="center" vertical="center"/>
    </xf>
    <xf numFmtId="2" fontId="1" fillId="0" borderId="3" xfId="0" applyNumberFormat="1" applyFont="1" applyBorder="1" applyAlignment="1">
      <alignment horizontal="center" vertical="center"/>
    </xf>
    <xf numFmtId="2" fontId="1" fillId="0" borderId="0" xfId="0" applyNumberFormat="1" applyFont="1" applyAlignment="1">
      <alignment horizontal="center" vertical="center"/>
    </xf>
    <xf numFmtId="2" fontId="1" fillId="0" borderId="1" xfId="0" applyNumberFormat="1" applyFont="1" applyBorder="1" applyAlignment="1">
      <alignment horizontal="center" vertical="center"/>
    </xf>
    <xf numFmtId="165" fontId="1" fillId="0" borderId="3" xfId="0" applyNumberFormat="1" applyFont="1" applyBorder="1" applyAlignment="1">
      <alignment horizontal="center" vertical="center"/>
    </xf>
    <xf numFmtId="16" fontId="1" fillId="0" borderId="0" xfId="0" quotePrefix="1" applyNumberFormat="1" applyFont="1" applyAlignment="1">
      <alignment horizontal="center" vertical="center"/>
    </xf>
    <xf numFmtId="2" fontId="8" fillId="0" borderId="0" xfId="0" applyNumberFormat="1" applyFont="1" applyAlignment="1">
      <alignment horizontal="center" vertical="center"/>
    </xf>
    <xf numFmtId="167" fontId="1" fillId="0" borderId="0" xfId="1" applyNumberFormat="1" applyFont="1" applyAlignment="1">
      <alignment horizontal="center" vertical="center"/>
    </xf>
    <xf numFmtId="167" fontId="1" fillId="0" borderId="7" xfId="1" applyNumberFormat="1" applyFont="1" applyBorder="1" applyAlignment="1">
      <alignment horizontal="center" vertical="center"/>
    </xf>
    <xf numFmtId="167" fontId="1" fillId="0" borderId="6" xfId="1" applyNumberFormat="1" applyFont="1" applyBorder="1" applyAlignment="1">
      <alignment horizontal="center" vertical="center"/>
    </xf>
    <xf numFmtId="167" fontId="1" fillId="0" borderId="8" xfId="1" applyNumberFormat="1" applyFont="1" applyBorder="1" applyAlignment="1">
      <alignment horizontal="center" vertical="center"/>
    </xf>
    <xf numFmtId="0" fontId="8" fillId="0" borderId="10" xfId="0" applyFont="1" applyBorder="1" applyAlignment="1">
      <alignment horizontal="center" vertical="center"/>
    </xf>
    <xf numFmtId="0" fontId="1" fillId="0" borderId="0" xfId="0" applyFont="1" applyAlignment="1">
      <alignment horizontal="right" vertical="center"/>
    </xf>
    <xf numFmtId="0" fontId="1" fillId="0" borderId="1" xfId="0" applyFont="1" applyBorder="1" applyAlignment="1">
      <alignment horizontal="right"/>
    </xf>
    <xf numFmtId="0" fontId="3" fillId="0" borderId="10" xfId="0" applyFont="1" applyBorder="1" applyAlignment="1">
      <alignment horizontal="center" vertical="center"/>
    </xf>
    <xf numFmtId="0" fontId="1" fillId="0" borderId="10" xfId="0" applyFont="1" applyBorder="1" applyAlignment="1">
      <alignment horizontal="center" vertical="center"/>
    </xf>
    <xf numFmtId="1" fontId="8" fillId="0" borderId="1" xfId="0" applyNumberFormat="1" applyFont="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0" xfId="0" applyFont="1" applyAlignment="1">
      <alignment horizontal="center"/>
    </xf>
    <xf numFmtId="0" fontId="8" fillId="0" borderId="2" xfId="0" applyFont="1" applyBorder="1" applyAlignment="1">
      <alignment horizontal="center" vertical="center"/>
    </xf>
    <xf numFmtId="0" fontId="23" fillId="0" borderId="0" xfId="0" applyFont="1"/>
    <xf numFmtId="0" fontId="1" fillId="0" borderId="3" xfId="0" applyFont="1" applyBorder="1" applyAlignment="1">
      <alignment horizontal="center"/>
    </xf>
    <xf numFmtId="0" fontId="11" fillId="0" borderId="0" xfId="0" applyFont="1" applyAlignment="1">
      <alignment vertical="center"/>
    </xf>
    <xf numFmtId="167" fontId="1" fillId="0" borderId="10" xfId="0" applyNumberFormat="1" applyFont="1" applyBorder="1" applyAlignment="1">
      <alignment horizontal="center" vertical="center"/>
    </xf>
    <xf numFmtId="167" fontId="1" fillId="0" borderId="3" xfId="0" applyNumberFormat="1" applyFont="1" applyBorder="1" applyAlignment="1">
      <alignment horizontal="center"/>
    </xf>
    <xf numFmtId="1" fontId="1" fillId="0" borderId="3" xfId="0" applyNumberFormat="1" applyFont="1" applyBorder="1" applyAlignment="1">
      <alignment horizontal="center"/>
    </xf>
    <xf numFmtId="1" fontId="1" fillId="0" borderId="0" xfId="0" applyNumberFormat="1" applyFont="1" applyAlignment="1">
      <alignment horizontal="center"/>
    </xf>
    <xf numFmtId="1" fontId="1" fillId="0" borderId="1" xfId="0" applyNumberFormat="1" applyFont="1" applyBorder="1" applyAlignment="1">
      <alignment horizontal="center"/>
    </xf>
    <xf numFmtId="166" fontId="1" fillId="0" borderId="0" xfId="0" applyNumberFormat="1" applyFont="1" applyAlignment="1">
      <alignment horizontal="center" vertical="center"/>
    </xf>
    <xf numFmtId="0" fontId="4" fillId="0" borderId="1" xfId="0" applyFont="1" applyBorder="1" applyAlignment="1">
      <alignment horizontal="center" vertical="center"/>
    </xf>
    <xf numFmtId="167" fontId="8" fillId="0" borderId="6" xfId="0" applyNumberFormat="1" applyFont="1" applyBorder="1" applyAlignment="1">
      <alignment horizontal="center" vertical="center"/>
    </xf>
    <xf numFmtId="167" fontId="8" fillId="0" borderId="10" xfId="0" applyNumberFormat="1" applyFont="1" applyBorder="1" applyAlignment="1">
      <alignment horizontal="center" vertical="center"/>
    </xf>
    <xf numFmtId="167" fontId="8" fillId="0" borderId="8" xfId="0" applyNumberFormat="1" applyFont="1" applyBorder="1" applyAlignment="1">
      <alignment horizontal="center" vertical="center"/>
    </xf>
    <xf numFmtId="166" fontId="3" fillId="0" borderId="0" xfId="0" applyNumberFormat="1" applyFont="1" applyAlignment="1">
      <alignment horizontal="center" vertical="center"/>
    </xf>
    <xf numFmtId="2" fontId="1" fillId="0" borderId="0" xfId="1" applyNumberFormat="1" applyFont="1" applyAlignment="1">
      <alignment horizontal="center" vertical="center"/>
    </xf>
    <xf numFmtId="0" fontId="19" fillId="0" borderId="0" xfId="0" applyFont="1" applyAlignment="1">
      <alignment vertical="center"/>
    </xf>
    <xf numFmtId="2" fontId="8" fillId="0" borderId="1" xfId="0" applyNumberFormat="1" applyFont="1" applyBorder="1" applyAlignment="1">
      <alignment horizontal="center" vertical="center"/>
    </xf>
    <xf numFmtId="2" fontId="1" fillId="0" borderId="1" xfId="0" applyNumberFormat="1" applyFont="1" applyBorder="1" applyAlignment="1">
      <alignment vertical="center"/>
    </xf>
    <xf numFmtId="0" fontId="3" fillId="0" borderId="1" xfId="0" applyFont="1" applyBorder="1" applyAlignment="1">
      <alignment vertical="center"/>
    </xf>
    <xf numFmtId="0" fontId="16" fillId="0" borderId="1" xfId="0" applyFont="1" applyBorder="1" applyAlignment="1">
      <alignment vertical="center"/>
    </xf>
    <xf numFmtId="0" fontId="3" fillId="0" borderId="1" xfId="0" applyFont="1" applyBorder="1" applyAlignment="1">
      <alignment horizontal="center"/>
    </xf>
    <xf numFmtId="0" fontId="19" fillId="0" borderId="0" xfId="0" applyFont="1" applyAlignment="1">
      <alignment horizontal="center"/>
    </xf>
    <xf numFmtId="0" fontId="1" fillId="0" borderId="4" xfId="0" applyFont="1" applyBorder="1" applyAlignment="1">
      <alignment horizontal="center" vertical="center"/>
    </xf>
    <xf numFmtId="167" fontId="1" fillId="0" borderId="4" xfId="0" applyNumberFormat="1" applyFont="1" applyBorder="1" applyAlignment="1">
      <alignment horizontal="center" vertical="center"/>
    </xf>
    <xf numFmtId="2" fontId="1" fillId="0" borderId="4" xfId="0" applyNumberFormat="1" applyFont="1" applyBorder="1" applyAlignment="1">
      <alignment horizontal="center" vertical="center"/>
    </xf>
    <xf numFmtId="0" fontId="1" fillId="0" borderId="2" xfId="0" applyFont="1" applyBorder="1" applyAlignment="1">
      <alignment horizontal="center" vertical="center" wrapText="1"/>
    </xf>
    <xf numFmtId="0" fontId="1" fillId="6"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3" fillId="0" borderId="0" xfId="0" applyFont="1" applyAlignment="1">
      <alignment horizontal="left" vertical="center"/>
    </xf>
    <xf numFmtId="0" fontId="1" fillId="0" borderId="1" xfId="0" applyFont="1" applyBorder="1" applyAlignment="1">
      <alignment horizontal="left" vertical="center"/>
    </xf>
    <xf numFmtId="9" fontId="1" fillId="0" borderId="1" xfId="3" applyFont="1" applyBorder="1" applyAlignment="1">
      <alignment horizontal="center" vertical="center"/>
    </xf>
    <xf numFmtId="9" fontId="1" fillId="0" borderId="0" xfId="3" applyFont="1" applyAlignment="1">
      <alignment horizontal="center" vertical="center"/>
    </xf>
    <xf numFmtId="9" fontId="1" fillId="0" borderId="0" xfId="3" applyFont="1" applyBorder="1" applyAlignment="1">
      <alignment horizontal="center" vertical="center"/>
    </xf>
    <xf numFmtId="9" fontId="4" fillId="0" borderId="0" xfId="3" applyFont="1" applyAlignment="1">
      <alignment horizontal="center" vertical="center"/>
    </xf>
    <xf numFmtId="9" fontId="4" fillId="0" borderId="1" xfId="3" applyFont="1" applyBorder="1" applyAlignment="1">
      <alignment horizontal="center" vertical="center"/>
    </xf>
    <xf numFmtId="2" fontId="1" fillId="6" borderId="0" xfId="0" applyNumberFormat="1" applyFont="1" applyFill="1" applyAlignment="1">
      <alignment horizontal="center" vertical="center"/>
    </xf>
    <xf numFmtId="2" fontId="1" fillId="6" borderId="11" xfId="0" applyNumberFormat="1" applyFont="1" applyFill="1" applyBorder="1" applyAlignment="1">
      <alignment horizontal="center" vertical="center"/>
    </xf>
    <xf numFmtId="2" fontId="1" fillId="6" borderId="1" xfId="0" applyNumberFormat="1" applyFont="1" applyFill="1" applyBorder="1" applyAlignment="1">
      <alignment horizontal="center" vertical="center"/>
    </xf>
    <xf numFmtId="2" fontId="1" fillId="6" borderId="1" xfId="0" applyNumberFormat="1" applyFont="1" applyFill="1" applyBorder="1" applyAlignment="1">
      <alignment horizontal="center"/>
    </xf>
    <xf numFmtId="0" fontId="1" fillId="6" borderId="0" xfId="0" applyFont="1" applyFill="1" applyAlignment="1">
      <alignment horizontal="center" vertical="center"/>
    </xf>
    <xf numFmtId="0" fontId="1" fillId="6" borderId="1" xfId="0" applyFont="1" applyFill="1" applyBorder="1" applyAlignment="1">
      <alignment horizontal="center" vertical="center"/>
    </xf>
    <xf numFmtId="9" fontId="1" fillId="6" borderId="0" xfId="3" applyFont="1" applyFill="1" applyAlignment="1">
      <alignment horizontal="center" vertical="center"/>
    </xf>
    <xf numFmtId="9" fontId="1" fillId="6" borderId="1" xfId="3" applyFont="1" applyFill="1" applyBorder="1" applyAlignment="1">
      <alignment horizontal="center" vertical="center"/>
    </xf>
    <xf numFmtId="2" fontId="1" fillId="8" borderId="0" xfId="0" applyNumberFormat="1" applyFont="1" applyFill="1" applyAlignment="1">
      <alignment horizontal="center" vertical="center"/>
    </xf>
    <xf numFmtId="2" fontId="1" fillId="8" borderId="1" xfId="0" applyNumberFormat="1" applyFont="1" applyFill="1" applyBorder="1" applyAlignment="1">
      <alignment horizontal="center" vertical="center"/>
    </xf>
    <xf numFmtId="0" fontId="1" fillId="8" borderId="0" xfId="0" applyFont="1" applyFill="1" applyAlignment="1">
      <alignment horizontal="center" vertical="center"/>
    </xf>
    <xf numFmtId="0" fontId="1" fillId="8" borderId="1" xfId="0" applyFont="1" applyFill="1" applyBorder="1" applyAlignment="1">
      <alignment horizontal="center" vertical="center"/>
    </xf>
    <xf numFmtId="9" fontId="1" fillId="8" borderId="0" xfId="3" applyFont="1" applyFill="1" applyAlignment="1">
      <alignment horizontal="center" vertical="center"/>
    </xf>
    <xf numFmtId="9" fontId="1" fillId="8" borderId="1" xfId="3" applyFont="1" applyFill="1" applyBorder="1" applyAlignment="1">
      <alignment horizontal="center" vertical="center"/>
    </xf>
    <xf numFmtId="0" fontId="1" fillId="6" borderId="0" xfId="0" applyFont="1" applyFill="1" applyAlignment="1">
      <alignment horizontal="center"/>
    </xf>
    <xf numFmtId="0" fontId="1" fillId="7" borderId="0" xfId="0" applyFont="1" applyFill="1" applyAlignment="1">
      <alignment horizontal="center"/>
    </xf>
    <xf numFmtId="0" fontId="1" fillId="0" borderId="2" xfId="0" applyFont="1" applyBorder="1" applyAlignment="1">
      <alignment horizontal="center"/>
    </xf>
    <xf numFmtId="0" fontId="1" fillId="6" borderId="2" xfId="0" applyFont="1" applyFill="1" applyBorder="1" applyAlignment="1">
      <alignment horizontal="center" wrapText="1"/>
    </xf>
    <xf numFmtId="0" fontId="1" fillId="8" borderId="2" xfId="0" applyFont="1" applyFill="1" applyBorder="1" applyAlignment="1">
      <alignment horizontal="center" wrapText="1"/>
    </xf>
    <xf numFmtId="0" fontId="1" fillId="7" borderId="2" xfId="0" applyFont="1" applyFill="1" applyBorder="1" applyAlignment="1">
      <alignment horizontal="center" wrapText="1"/>
    </xf>
    <xf numFmtId="0" fontId="1" fillId="0" borderId="4" xfId="0" applyFont="1" applyBorder="1" applyAlignment="1">
      <alignment horizontal="center"/>
    </xf>
    <xf numFmtId="1" fontId="1" fillId="0" borderId="4" xfId="0" applyNumberFormat="1" applyFont="1" applyBorder="1" applyAlignment="1">
      <alignment horizontal="center"/>
    </xf>
    <xf numFmtId="2" fontId="1" fillId="0" borderId="4" xfId="0" applyNumberFormat="1" applyFont="1" applyBorder="1" applyAlignment="1">
      <alignment horizontal="center"/>
    </xf>
    <xf numFmtId="167" fontId="1" fillId="0" borderId="4" xfId="0" applyNumberFormat="1" applyFont="1" applyBorder="1" applyAlignment="1">
      <alignment horizontal="center"/>
    </xf>
    <xf numFmtId="0" fontId="3" fillId="0" borderId="0" xfId="0" applyFont="1" applyAlignment="1">
      <alignment horizontal="center"/>
    </xf>
    <xf numFmtId="0" fontId="23" fillId="0" borderId="0" xfId="0" applyFont="1" applyAlignment="1">
      <alignment horizontal="center"/>
    </xf>
    <xf numFmtId="0" fontId="23" fillId="0" borderId="1" xfId="0" applyFont="1" applyBorder="1" applyAlignment="1">
      <alignment horizontal="center"/>
    </xf>
    <xf numFmtId="0" fontId="1" fillId="6" borderId="1" xfId="0" applyFont="1" applyFill="1" applyBorder="1" applyAlignment="1">
      <alignment horizontal="center"/>
    </xf>
    <xf numFmtId="0" fontId="1" fillId="8" borderId="0" xfId="0" applyFont="1" applyFill="1" applyAlignment="1">
      <alignment horizontal="center"/>
    </xf>
    <xf numFmtId="0" fontId="1" fillId="8" borderId="1" xfId="0" applyFont="1" applyFill="1" applyBorder="1" applyAlignment="1">
      <alignment horizontal="center"/>
    </xf>
    <xf numFmtId="0" fontId="1" fillId="7" borderId="1" xfId="0" applyFont="1" applyFill="1" applyBorder="1" applyAlignment="1">
      <alignment horizontal="center"/>
    </xf>
    <xf numFmtId="169" fontId="1" fillId="0" borderId="0" xfId="3" applyNumberFormat="1" applyFont="1" applyAlignment="1">
      <alignment horizontal="center"/>
    </xf>
    <xf numFmtId="0" fontId="19" fillId="0" borderId="1" xfId="0" applyFont="1" applyBorder="1" applyAlignment="1">
      <alignment horizontal="center"/>
    </xf>
    <xf numFmtId="0" fontId="27" fillId="0" borderId="1" xfId="0" applyFont="1" applyBorder="1" applyAlignment="1">
      <alignment horizontal="center"/>
    </xf>
    <xf numFmtId="0" fontId="27" fillId="0" borderId="0" xfId="0" applyFont="1" applyAlignment="1">
      <alignment horizontal="center"/>
    </xf>
    <xf numFmtId="169" fontId="4" fillId="0" borderId="0" xfId="3" applyNumberFormat="1" applyFont="1" applyAlignment="1">
      <alignment horizontal="center"/>
    </xf>
    <xf numFmtId="0" fontId="26" fillId="0" borderId="1" xfId="0" applyFont="1" applyBorder="1" applyAlignment="1">
      <alignment horizontal="center"/>
    </xf>
    <xf numFmtId="169" fontId="8" fillId="3" borderId="0" xfId="3" applyNumberFormat="1" applyFont="1" applyFill="1" applyAlignment="1">
      <alignment horizontal="center"/>
    </xf>
    <xf numFmtId="169" fontId="1" fillId="3" borderId="0" xfId="3" applyNumberFormat="1" applyFont="1" applyFill="1" applyAlignment="1">
      <alignment horizontal="center"/>
    </xf>
    <xf numFmtId="0" fontId="3" fillId="6" borderId="1" xfId="0" applyFont="1" applyFill="1" applyBorder="1" applyAlignment="1">
      <alignment horizontal="center"/>
    </xf>
    <xf numFmtId="0" fontId="3" fillId="8" borderId="1" xfId="0" applyFont="1" applyFill="1" applyBorder="1" applyAlignment="1">
      <alignment horizontal="center"/>
    </xf>
    <xf numFmtId="169" fontId="1" fillId="6" borderId="0" xfId="3" applyNumberFormat="1" applyFont="1" applyFill="1" applyAlignment="1">
      <alignment horizontal="center"/>
    </xf>
    <xf numFmtId="169" fontId="1" fillId="8" borderId="0" xfId="3" applyNumberFormat="1" applyFont="1" applyFill="1" applyAlignment="1">
      <alignment horizontal="center"/>
    </xf>
    <xf numFmtId="169" fontId="1" fillId="7" borderId="0" xfId="3" applyNumberFormat="1" applyFont="1" applyFill="1" applyAlignment="1">
      <alignment horizontal="center"/>
    </xf>
    <xf numFmtId="166" fontId="23" fillId="0" borderId="1" xfId="0" applyNumberFormat="1" applyFont="1" applyBorder="1" applyAlignment="1">
      <alignment horizontal="center"/>
    </xf>
    <xf numFmtId="0" fontId="19" fillId="7" borderId="0" xfId="0" applyFont="1" applyFill="1" applyAlignment="1">
      <alignment horizontal="center"/>
    </xf>
    <xf numFmtId="0" fontId="26" fillId="7" borderId="1" xfId="0" applyFont="1" applyFill="1" applyBorder="1" applyAlignment="1">
      <alignment horizontal="center"/>
    </xf>
    <xf numFmtId="0" fontId="19" fillId="7" borderId="1" xfId="0" applyFont="1" applyFill="1" applyBorder="1" applyAlignment="1">
      <alignment horizontal="center"/>
    </xf>
    <xf numFmtId="0" fontId="1" fillId="0" borderId="2" xfId="0" applyFont="1" applyBorder="1" applyAlignment="1">
      <alignment horizontal="center" wrapText="1"/>
    </xf>
    <xf numFmtId="0" fontId="2" fillId="0" borderId="0" xfId="0" applyFont="1"/>
    <xf numFmtId="0" fontId="3" fillId="0" borderId="2" xfId="0" applyFont="1" applyBorder="1" applyAlignment="1">
      <alignment vertical="center"/>
    </xf>
    <xf numFmtId="0" fontId="3" fillId="0" borderId="2" xfId="0" applyFont="1" applyBorder="1" applyAlignment="1">
      <alignment horizontal="center" vertical="center"/>
    </xf>
    <xf numFmtId="0" fontId="2" fillId="0" borderId="0" xfId="0" applyFont="1" applyAlignment="1">
      <alignment horizontal="left"/>
    </xf>
    <xf numFmtId="0" fontId="4" fillId="3" borderId="0" xfId="0" applyFont="1" applyFill="1" applyAlignment="1">
      <alignment textRotation="90"/>
    </xf>
    <xf numFmtId="3" fontId="1" fillId="0" borderId="0" xfId="0" applyNumberFormat="1" applyFont="1"/>
    <xf numFmtId="0" fontId="8" fillId="0" borderId="0" xfId="0" applyFont="1"/>
    <xf numFmtId="169" fontId="1" fillId="0" borderId="0" xfId="0" applyNumberFormat="1" applyFont="1" applyAlignment="1">
      <alignment horizontal="center" vertical="center"/>
    </xf>
    <xf numFmtId="169" fontId="1" fillId="0" borderId="0" xfId="3" applyNumberFormat="1" applyFont="1" applyAlignment="1">
      <alignment horizontal="center" vertical="center"/>
    </xf>
    <xf numFmtId="0" fontId="19" fillId="0" borderId="2" xfId="0" applyFont="1" applyBorder="1" applyAlignment="1">
      <alignment horizontal="center" vertical="center"/>
    </xf>
    <xf numFmtId="0" fontId="19" fillId="0" borderId="0" xfId="0" applyFont="1" applyAlignment="1">
      <alignment horizontal="center" vertical="center"/>
    </xf>
    <xf numFmtId="0" fontId="1" fillId="0" borderId="2" xfId="0" applyFont="1" applyBorder="1" applyAlignment="1">
      <alignment horizontal="left" vertical="center"/>
    </xf>
    <xf numFmtId="0" fontId="1" fillId="0" borderId="5" xfId="0" applyFont="1" applyBorder="1" applyAlignment="1">
      <alignment vertical="center"/>
    </xf>
    <xf numFmtId="0" fontId="1" fillId="0" borderId="5" xfId="0" applyFont="1" applyBorder="1" applyAlignment="1">
      <alignment vertical="center" textRotation="90"/>
    </xf>
    <xf numFmtId="0" fontId="1" fillId="0" borderId="0" xfId="0" applyFont="1" applyAlignment="1">
      <alignment vertical="center" textRotation="90"/>
    </xf>
    <xf numFmtId="0" fontId="4" fillId="3" borderId="0" xfId="0" applyFont="1" applyFill="1" applyAlignment="1">
      <alignment vertical="center" textRotation="90"/>
    </xf>
    <xf numFmtId="0" fontId="29" fillId="0" borderId="5" xfId="0" applyFont="1" applyBorder="1" applyAlignment="1">
      <alignment vertical="center" textRotation="90"/>
    </xf>
    <xf numFmtId="0" fontId="29" fillId="0" borderId="0" xfId="0" applyFont="1" applyAlignment="1">
      <alignment vertical="center" textRotation="90"/>
    </xf>
    <xf numFmtId="0" fontId="8" fillId="0" borderId="0" xfId="0" applyFont="1" applyAlignment="1">
      <alignment vertical="center" textRotation="90"/>
    </xf>
    <xf numFmtId="3" fontId="1" fillId="0" borderId="0" xfId="0" applyNumberFormat="1" applyFont="1" applyAlignment="1">
      <alignment vertical="center"/>
    </xf>
    <xf numFmtId="0" fontId="19" fillId="0" borderId="0" xfId="0" applyFont="1" applyAlignment="1">
      <alignment vertical="center" textRotation="90"/>
    </xf>
    <xf numFmtId="1" fontId="8" fillId="9" borderId="0" xfId="0" applyNumberFormat="1" applyFont="1" applyFill="1" applyAlignment="1">
      <alignment horizontal="center" vertical="center" wrapText="1"/>
    </xf>
    <xf numFmtId="9" fontId="8" fillId="0" borderId="0" xfId="3" applyFont="1" applyAlignment="1">
      <alignment horizontal="center" vertical="center"/>
    </xf>
    <xf numFmtId="167" fontId="8" fillId="9" borderId="0" xfId="0" applyNumberFormat="1" applyFont="1" applyFill="1" applyAlignment="1">
      <alignment horizontal="center" vertical="center" wrapText="1"/>
    </xf>
    <xf numFmtId="2" fontId="8" fillId="0" borderId="11" xfId="0" applyNumberFormat="1" applyFont="1" applyBorder="1" applyAlignment="1">
      <alignment horizontal="center" vertical="center"/>
    </xf>
    <xf numFmtId="2" fontId="8" fillId="0" borderId="4" xfId="0" applyNumberFormat="1" applyFont="1" applyBorder="1" applyAlignment="1">
      <alignment horizontal="center" vertical="center"/>
    </xf>
    <xf numFmtId="0" fontId="14" fillId="0" borderId="0" xfId="0" applyFont="1" applyAlignment="1">
      <alignment vertical="center" wrapText="1"/>
    </xf>
    <xf numFmtId="0" fontId="14" fillId="0" borderId="0" xfId="0" applyFont="1" applyAlignment="1">
      <alignment vertical="center"/>
    </xf>
    <xf numFmtId="0" fontId="3" fillId="0" borderId="4" xfId="0" applyFont="1" applyBorder="1" applyAlignment="1">
      <alignment vertical="center"/>
    </xf>
    <xf numFmtId="0" fontId="35" fillId="0" borderId="0" xfId="0" applyFont="1"/>
    <xf numFmtId="0" fontId="15" fillId="0" borderId="0" xfId="0" applyFont="1" applyAlignment="1">
      <alignment vertical="center"/>
    </xf>
    <xf numFmtId="0" fontId="36" fillId="0" borderId="0" xfId="0" applyFont="1"/>
    <xf numFmtId="0" fontId="14" fillId="0" borderId="1" xfId="0" applyFont="1" applyBorder="1" applyAlignment="1">
      <alignment vertical="center" wrapText="1"/>
    </xf>
    <xf numFmtId="0" fontId="9" fillId="0" borderId="2" xfId="0" applyFont="1" applyBorder="1" applyAlignment="1">
      <alignment horizontal="center" vertical="center"/>
    </xf>
    <xf numFmtId="0" fontId="4" fillId="0" borderId="2" xfId="0" applyFont="1" applyBorder="1" applyAlignment="1">
      <alignment horizontal="center" vertical="center"/>
    </xf>
    <xf numFmtId="0" fontId="14" fillId="0" borderId="2" xfId="0" applyFont="1" applyBorder="1" applyAlignment="1">
      <alignment vertical="center"/>
    </xf>
    <xf numFmtId="0" fontId="9" fillId="0" borderId="2" xfId="0" applyFont="1" applyBorder="1" applyAlignment="1">
      <alignment vertical="center"/>
    </xf>
    <xf numFmtId="0" fontId="31" fillId="0" borderId="0" xfId="0" applyFont="1" applyAlignment="1">
      <alignment vertical="center"/>
    </xf>
    <xf numFmtId="0" fontId="6" fillId="0" borderId="2" xfId="0" applyFont="1" applyBorder="1" applyAlignment="1">
      <alignment horizontal="center" vertical="center"/>
    </xf>
    <xf numFmtId="0" fontId="15" fillId="0" borderId="2" xfId="0" applyFont="1" applyBorder="1" applyAlignment="1">
      <alignment horizontal="center" vertical="center"/>
    </xf>
    <xf numFmtId="0" fontId="9" fillId="0" borderId="0" xfId="0" applyFont="1" applyAlignment="1">
      <alignment horizontal="center" vertical="center"/>
    </xf>
    <xf numFmtId="167" fontId="31" fillId="0" borderId="0" xfId="0" applyNumberFormat="1" applyFont="1" applyAlignment="1">
      <alignment horizontal="center" vertical="center"/>
    </xf>
    <xf numFmtId="167" fontId="31" fillId="0" borderId="0" xfId="0" applyNumberFormat="1" applyFont="1" applyAlignment="1">
      <alignment vertical="center"/>
    </xf>
    <xf numFmtId="0" fontId="34" fillId="0" borderId="0" xfId="0" applyFont="1" applyAlignment="1">
      <alignment horizontal="center" vertical="center"/>
    </xf>
    <xf numFmtId="0" fontId="14" fillId="0" borderId="1" xfId="0" applyFont="1" applyBorder="1" applyAlignment="1">
      <alignment vertical="center"/>
    </xf>
    <xf numFmtId="0" fontId="34" fillId="0" borderId="1" xfId="0" applyFont="1" applyBorder="1" applyAlignment="1">
      <alignment horizontal="center" vertical="center"/>
    </xf>
    <xf numFmtId="0" fontId="9" fillId="0" borderId="1" xfId="0" applyFont="1" applyBorder="1" applyAlignment="1">
      <alignment horizontal="center" vertical="center"/>
    </xf>
    <xf numFmtId="169" fontId="9" fillId="0" borderId="0" xfId="3" applyNumberFormat="1" applyFont="1" applyFill="1" applyBorder="1" applyAlignment="1">
      <alignment horizontal="center" vertical="center"/>
    </xf>
    <xf numFmtId="169" fontId="4" fillId="0" borderId="0" xfId="3" applyNumberFormat="1" applyFont="1" applyFill="1" applyBorder="1" applyAlignment="1">
      <alignment horizontal="center" vertical="center"/>
    </xf>
    <xf numFmtId="169" fontId="6" fillId="0" borderId="0" xfId="3" applyNumberFormat="1" applyFont="1" applyFill="1" applyBorder="1" applyAlignment="1">
      <alignment horizontal="center" vertical="center"/>
    </xf>
    <xf numFmtId="169" fontId="15" fillId="0" borderId="0" xfId="3" applyNumberFormat="1" applyFont="1" applyFill="1" applyBorder="1" applyAlignment="1">
      <alignment horizontal="center" vertical="center"/>
    </xf>
    <xf numFmtId="0" fontId="8" fillId="0" borderId="1" xfId="0" applyFont="1" applyBorder="1" applyAlignment="1">
      <alignment vertical="center"/>
    </xf>
    <xf numFmtId="169" fontId="4" fillId="0" borderId="0" xfId="3" applyNumberFormat="1" applyFont="1" applyAlignment="1">
      <alignment horizontal="center" vertical="center"/>
    </xf>
    <xf numFmtId="0" fontId="33" fillId="0" borderId="2" xfId="0" applyFont="1" applyBorder="1" applyAlignment="1">
      <alignment vertical="center"/>
    </xf>
    <xf numFmtId="0" fontId="33" fillId="0" borderId="1" xfId="0" applyFont="1" applyBorder="1" applyAlignment="1">
      <alignment vertical="center"/>
    </xf>
    <xf numFmtId="169" fontId="31" fillId="0" borderId="0" xfId="3" applyNumberFormat="1" applyFont="1" applyFill="1" applyBorder="1" applyAlignment="1">
      <alignment vertical="center"/>
    </xf>
    <xf numFmtId="0" fontId="3" fillId="7" borderId="1" xfId="0" applyFont="1" applyFill="1" applyBorder="1" applyAlignment="1">
      <alignment horizontal="center"/>
    </xf>
    <xf numFmtId="2" fontId="34" fillId="0" borderId="1"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14" fillId="0" borderId="0" xfId="0" applyFont="1"/>
    <xf numFmtId="0" fontId="9" fillId="0" borderId="0" xfId="0" applyFont="1" applyAlignment="1">
      <alignment horizontal="center"/>
    </xf>
    <xf numFmtId="169" fontId="9" fillId="0" borderId="0" xfId="3" applyNumberFormat="1" applyFont="1" applyAlignment="1">
      <alignment horizontal="center" vertical="center"/>
    </xf>
    <xf numFmtId="2" fontId="9"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0" fontId="14" fillId="0" borderId="2" xfId="0" applyFont="1" applyBorder="1" applyAlignment="1">
      <alignment horizontal="center" vertical="center" wrapText="1"/>
    </xf>
    <xf numFmtId="169" fontId="15" fillId="0" borderId="0" xfId="0" applyNumberFormat="1" applyFont="1" applyAlignment="1">
      <alignment horizontal="center" vertical="center"/>
    </xf>
    <xf numFmtId="1" fontId="6" fillId="0" borderId="2" xfId="0" applyNumberFormat="1" applyFont="1" applyBorder="1" applyAlignment="1">
      <alignment horizontal="center" vertical="center"/>
    </xf>
    <xf numFmtId="0" fontId="4" fillId="0" borderId="1" xfId="0" applyFont="1" applyBorder="1" applyAlignment="1">
      <alignment horizontal="center"/>
    </xf>
    <xf numFmtId="1" fontId="15" fillId="0" borderId="2" xfId="0" applyNumberFormat="1" applyFont="1" applyBorder="1" applyAlignment="1">
      <alignment horizontal="center" vertical="center"/>
    </xf>
    <xf numFmtId="0" fontId="1" fillId="2" borderId="0" xfId="0" applyFont="1" applyFill="1" applyAlignment="1">
      <alignment horizontal="center" vertical="center"/>
    </xf>
    <xf numFmtId="167" fontId="15" fillId="3" borderId="0" xfId="0" applyNumberFormat="1" applyFont="1" applyFill="1" applyAlignment="1">
      <alignment horizontal="center" vertical="center"/>
    </xf>
    <xf numFmtId="167" fontId="1" fillId="10"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167" fontId="1" fillId="0" borderId="2" xfId="0" applyNumberFormat="1" applyFont="1" applyBorder="1" applyAlignment="1">
      <alignment horizontal="center" vertical="center"/>
    </xf>
    <xf numFmtId="10" fontId="1" fillId="0" borderId="0" xfId="3" applyNumberFormat="1" applyFont="1" applyAlignment="1">
      <alignment horizontal="center" vertical="center"/>
    </xf>
    <xf numFmtId="10" fontId="1" fillId="0" borderId="2" xfId="0" applyNumberFormat="1" applyFont="1" applyBorder="1" applyAlignment="1">
      <alignment horizontal="center" vertical="center"/>
    </xf>
    <xf numFmtId="0" fontId="14" fillId="0" borderId="0" xfId="0" applyFont="1" applyAlignment="1">
      <alignment horizontal="center" vertical="center" wrapText="1"/>
    </xf>
    <xf numFmtId="0" fontId="40" fillId="0" borderId="0" xfId="0" applyFont="1" applyAlignment="1">
      <alignment horizontal="center" vertical="center" wrapText="1"/>
    </xf>
    <xf numFmtId="0" fontId="1" fillId="0" borderId="2" xfId="0" applyFont="1" applyBorder="1" applyAlignment="1">
      <alignment vertical="center" wrapText="1"/>
    </xf>
    <xf numFmtId="0" fontId="14" fillId="11" borderId="2"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49" fontId="1" fillId="0" borderId="0" xfId="0" applyNumberFormat="1" applyFont="1" applyAlignment="1">
      <alignment horizontal="left" vertical="center"/>
    </xf>
    <xf numFmtId="165" fontId="1" fillId="0" borderId="0" xfId="0" applyNumberFormat="1" applyFont="1" applyAlignment="1">
      <alignment horizontal="center" vertical="center"/>
    </xf>
    <xf numFmtId="165" fontId="1" fillId="0" borderId="1" xfId="0" applyNumberFormat="1" applyFont="1" applyBorder="1" applyAlignment="1">
      <alignment horizontal="center" vertical="center"/>
    </xf>
    <xf numFmtId="0" fontId="1" fillId="0" borderId="1" xfId="0" applyFont="1" applyBorder="1"/>
    <xf numFmtId="166" fontId="1" fillId="0" borderId="0" xfId="0" applyNumberFormat="1" applyFont="1" applyAlignment="1">
      <alignment horizontal="center"/>
    </xf>
    <xf numFmtId="166" fontId="1" fillId="0" borderId="1" xfId="0" applyNumberFormat="1" applyFont="1" applyBorder="1" applyAlignment="1">
      <alignment horizontal="center"/>
    </xf>
    <xf numFmtId="0" fontId="3" fillId="0" borderId="0" xfId="0" applyFont="1" applyAlignment="1">
      <alignment horizontal="center" vertical="center"/>
    </xf>
    <xf numFmtId="2" fontId="1" fillId="0" borderId="1" xfId="0" applyNumberFormat="1" applyFont="1" applyBorder="1" applyAlignment="1">
      <alignment horizontal="center"/>
    </xf>
    <xf numFmtId="0" fontId="11" fillId="0" borderId="2" xfId="0" applyFont="1" applyBorder="1" applyAlignment="1">
      <alignment horizontal="center" vertical="center"/>
    </xf>
    <xf numFmtId="165" fontId="1" fillId="0" borderId="1" xfId="0" applyNumberFormat="1" applyFont="1" applyBorder="1" applyAlignment="1">
      <alignment vertical="center"/>
    </xf>
    <xf numFmtId="165" fontId="8" fillId="3" borderId="0" xfId="1" applyNumberFormat="1" applyFont="1" applyFill="1" applyAlignment="1">
      <alignment horizontal="center" vertical="center"/>
    </xf>
    <xf numFmtId="165" fontId="8" fillId="3" borderId="0" xfId="0" applyNumberFormat="1" applyFont="1" applyFill="1" applyAlignment="1">
      <alignment horizontal="center" vertical="center"/>
    </xf>
    <xf numFmtId="165" fontId="8" fillId="3" borderId="1" xfId="0" applyNumberFormat="1" applyFont="1" applyFill="1" applyBorder="1" applyAlignment="1">
      <alignment horizontal="center" vertical="center"/>
    </xf>
    <xf numFmtId="0" fontId="1" fillId="0" borderId="2" xfId="0" applyFont="1" applyBorder="1"/>
    <xf numFmtId="0" fontId="3" fillId="0" borderId="2" xfId="0" applyFont="1" applyBorder="1" applyAlignment="1">
      <alignment horizontal="center" vertical="center" wrapText="1"/>
    </xf>
    <xf numFmtId="0" fontId="1" fillId="6" borderId="2" xfId="0" applyFont="1" applyFill="1" applyBorder="1" applyAlignment="1">
      <alignment vertical="center" wrapText="1"/>
    </xf>
    <xf numFmtId="0" fontId="1" fillId="6" borderId="2" xfId="0" applyFont="1" applyFill="1" applyBorder="1" applyAlignment="1">
      <alignment horizontal="center" vertical="center"/>
    </xf>
    <xf numFmtId="0" fontId="3" fillId="6" borderId="0" xfId="0" applyFont="1" applyFill="1" applyAlignment="1">
      <alignment vertical="center"/>
    </xf>
    <xf numFmtId="0" fontId="1" fillId="6" borderId="0" xfId="0" applyFont="1" applyFill="1" applyAlignment="1">
      <alignment vertical="center"/>
    </xf>
    <xf numFmtId="0" fontId="4" fillId="0" borderId="1" xfId="0" applyFont="1" applyBorder="1"/>
    <xf numFmtId="0" fontId="4" fillId="0" borderId="1" xfId="0" applyFont="1" applyBorder="1" applyAlignment="1">
      <alignmen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3" fillId="0" borderId="1" xfId="0" applyFont="1" applyBorder="1" applyAlignment="1">
      <alignment horizontal="center" vertical="center" wrapText="1"/>
    </xf>
    <xf numFmtId="166" fontId="3" fillId="0" borderId="1" xfId="0" applyNumberFormat="1" applyFont="1" applyBorder="1" applyAlignment="1">
      <alignment horizontal="center" vertical="center"/>
    </xf>
    <xf numFmtId="166" fontId="1" fillId="0" borderId="0" xfId="0" applyNumberFormat="1" applyFont="1" applyAlignment="1">
      <alignment horizontal="center" vertical="center"/>
    </xf>
    <xf numFmtId="0" fontId="1" fillId="0" borderId="0" xfId="0" applyFont="1" applyAlignment="1">
      <alignment horizontal="center"/>
    </xf>
    <xf numFmtId="2" fontId="1" fillId="0" borderId="0" xfId="0" applyNumberFormat="1"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xf>
    <xf numFmtId="0" fontId="1" fillId="0" borderId="2" xfId="0" applyFont="1" applyBorder="1" applyAlignment="1">
      <alignment horizontal="center" vertical="center"/>
    </xf>
    <xf numFmtId="0" fontId="7" fillId="0" borderId="1" xfId="0" applyFont="1" applyBorder="1" applyAlignment="1">
      <alignment horizontal="center"/>
    </xf>
    <xf numFmtId="0" fontId="8" fillId="0" borderId="2" xfId="0" applyFont="1" applyBorder="1" applyAlignment="1">
      <alignment horizontal="center" vertical="center"/>
    </xf>
    <xf numFmtId="0" fontId="8" fillId="0" borderId="0" xfId="0" applyFont="1" applyAlignment="1">
      <alignment horizontal="center" vertical="center"/>
    </xf>
    <xf numFmtId="168" fontId="1" fillId="0" borderId="0" xfId="0" applyNumberFormat="1" applyFont="1" applyAlignment="1">
      <alignment horizontal="center" vertical="center"/>
    </xf>
    <xf numFmtId="166" fontId="26" fillId="0" borderId="1" xfId="0" applyNumberFormat="1" applyFont="1" applyBorder="1" applyAlignment="1">
      <alignment horizontal="center" vertical="center"/>
    </xf>
    <xf numFmtId="166" fontId="19" fillId="0" borderId="0" xfId="0" applyNumberFormat="1" applyFont="1" applyAlignment="1">
      <alignment horizontal="center" vertical="center"/>
    </xf>
    <xf numFmtId="0" fontId="19" fillId="0" borderId="0" xfId="0" applyFont="1" applyAlignment="1">
      <alignment horizontal="center"/>
    </xf>
    <xf numFmtId="0" fontId="1" fillId="6" borderId="3" xfId="0" applyFont="1" applyFill="1" applyBorder="1" applyAlignment="1">
      <alignment horizontal="center" vertical="center"/>
    </xf>
    <xf numFmtId="0" fontId="1" fillId="8" borderId="3" xfId="0" applyFont="1" applyFill="1" applyBorder="1" applyAlignment="1">
      <alignment horizontal="center" vertical="center"/>
    </xf>
    <xf numFmtId="0" fontId="1" fillId="7" borderId="3" xfId="0" applyFont="1" applyFill="1" applyBorder="1" applyAlignment="1">
      <alignment horizontal="center" vertical="center"/>
    </xf>
    <xf numFmtId="0" fontId="1" fillId="9" borderId="2" xfId="0" applyFont="1" applyFill="1" applyBorder="1" applyAlignment="1">
      <alignment horizontal="center" vertical="center"/>
    </xf>
    <xf numFmtId="0" fontId="1" fillId="8" borderId="0" xfId="0" applyFont="1" applyFill="1" applyAlignment="1">
      <alignment horizontal="center"/>
    </xf>
    <xf numFmtId="0" fontId="1" fillId="7" borderId="0" xfId="0" applyFont="1" applyFill="1" applyAlignment="1">
      <alignment horizontal="center"/>
    </xf>
    <xf numFmtId="0" fontId="11" fillId="0" borderId="2" xfId="0" applyFont="1" applyBorder="1" applyAlignment="1">
      <alignment horizontal="center" vertical="center"/>
    </xf>
  </cellXfs>
  <cellStyles count="4">
    <cellStyle name="Comma" xfId="1" builtinId="3"/>
    <cellStyle name="Normal" xfId="0" builtinId="0"/>
    <cellStyle name="Normal 3" xfId="2" xr:uid="{21EA27D6-5E7F-4D78-A5DA-995C92B0751C}"/>
    <cellStyle name="Percent" xfId="3" builtinId="5"/>
  </cellStyles>
  <dxfs count="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CCCF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5DC9-FE55-4953-8F84-9429116FC65E}">
  <dimension ref="A1:B17"/>
  <sheetViews>
    <sheetView tabSelected="1" zoomScale="81" zoomScaleNormal="81" workbookViewId="0">
      <selection activeCell="G17" sqref="G17"/>
    </sheetView>
  </sheetViews>
  <sheetFormatPr defaultColWidth="9.1796875" defaultRowHeight="13"/>
  <cols>
    <col min="1" max="1" width="9.1796875" style="2"/>
    <col min="2" max="2" width="23.453125" style="2" bestFit="1" customWidth="1"/>
    <col min="3" max="16384" width="9.1796875" style="2"/>
  </cols>
  <sheetData>
    <row r="1" spans="1:2">
      <c r="A1" s="2" t="s">
        <v>1193</v>
      </c>
    </row>
    <row r="3" spans="1:2">
      <c r="A3" s="2" t="s">
        <v>12</v>
      </c>
    </row>
    <row r="4" spans="1:2">
      <c r="A4" s="2" t="s">
        <v>0</v>
      </c>
      <c r="B4" s="1" t="s">
        <v>6</v>
      </c>
    </row>
    <row r="5" spans="1:2">
      <c r="A5" s="2" t="s">
        <v>1</v>
      </c>
      <c r="B5" s="1" t="s">
        <v>7</v>
      </c>
    </row>
    <row r="6" spans="1:2">
      <c r="A6" s="2" t="s">
        <v>2</v>
      </c>
      <c r="B6" s="1" t="s">
        <v>8</v>
      </c>
    </row>
    <row r="7" spans="1:2">
      <c r="A7" s="2" t="s">
        <v>3</v>
      </c>
      <c r="B7" s="1" t="s">
        <v>9</v>
      </c>
    </row>
    <row r="8" spans="1:2">
      <c r="A8" s="2" t="s">
        <v>4</v>
      </c>
      <c r="B8" s="1" t="s">
        <v>10</v>
      </c>
    </row>
    <row r="9" spans="1:2">
      <c r="A9" s="2" t="s">
        <v>5</v>
      </c>
      <c r="B9" s="1" t="s">
        <v>11</v>
      </c>
    </row>
    <row r="10" spans="1:2">
      <c r="B10" s="1"/>
    </row>
    <row r="11" spans="1:2">
      <c r="A11" s="98" t="s">
        <v>991</v>
      </c>
      <c r="B11" s="1"/>
    </row>
    <row r="12" spans="1:2">
      <c r="A12" s="98" t="s">
        <v>987</v>
      </c>
      <c r="B12" s="1" t="s">
        <v>988</v>
      </c>
    </row>
    <row r="13" spans="1:2">
      <c r="A13" s="98" t="s">
        <v>990</v>
      </c>
      <c r="B13" s="249" t="s">
        <v>989</v>
      </c>
    </row>
    <row r="14" spans="1:2">
      <c r="A14" s="98"/>
      <c r="B14" s="246"/>
    </row>
    <row r="15" spans="1:2">
      <c r="A15" s="98" t="s">
        <v>996</v>
      </c>
      <c r="B15" s="1"/>
    </row>
    <row r="16" spans="1:2">
      <c r="A16" s="2" t="s">
        <v>992</v>
      </c>
      <c r="B16" s="246" t="s">
        <v>994</v>
      </c>
    </row>
    <row r="17" spans="1:2">
      <c r="A17" s="2" t="s">
        <v>993</v>
      </c>
      <c r="B17" s="1" t="s">
        <v>995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1A8A2-7E53-42AA-8835-71C67511C1ED}">
  <dimension ref="A1:U70"/>
  <sheetViews>
    <sheetView zoomScale="66" zoomScaleNormal="66" workbookViewId="0">
      <pane ySplit="4" topLeftCell="A47" activePane="bottomLeft" state="frozen"/>
      <selection pane="bottomLeft" activeCell="H4" sqref="H4"/>
    </sheetView>
  </sheetViews>
  <sheetFormatPr defaultColWidth="8.7265625" defaultRowHeight="13"/>
  <cols>
    <col min="1" max="1" width="11.1796875" style="4" customWidth="1"/>
    <col min="2" max="6" width="8.7265625" style="4"/>
    <col min="7" max="7" width="9.54296875" style="4" customWidth="1"/>
    <col min="8" max="8" width="14.26953125" style="4" customWidth="1"/>
    <col min="9" max="9" width="9.7265625" style="4" customWidth="1"/>
    <col min="10" max="10" width="8.7265625" style="4"/>
    <col min="11" max="11" width="12.81640625" style="4" customWidth="1"/>
    <col min="12" max="12" width="8.7265625" style="4"/>
    <col min="13" max="13" width="9.81640625" style="4" customWidth="1"/>
    <col min="14" max="15" width="8.7265625" style="4"/>
    <col min="16" max="16" width="13.26953125" style="4" customWidth="1"/>
    <col min="17" max="17" width="8.7265625" style="4"/>
    <col min="18" max="18" width="11.54296875" style="4" customWidth="1"/>
    <col min="19" max="19" width="8.7265625" style="4"/>
    <col min="20" max="20" width="16.54296875" style="4" customWidth="1"/>
    <col min="21" max="16384" width="8.7265625" style="4"/>
  </cols>
  <sheetData>
    <row r="1" spans="1:21" ht="24" customHeight="1">
      <c r="A1" s="33" t="s">
        <v>1204</v>
      </c>
    </row>
    <row r="2" spans="1:21" ht="19.5" customHeight="1">
      <c r="A2" s="33" t="s">
        <v>956</v>
      </c>
      <c r="T2" s="33" t="s">
        <v>1043</v>
      </c>
    </row>
    <row r="3" spans="1:21" ht="18.75" customHeight="1">
      <c r="A3" s="19"/>
      <c r="B3" s="134"/>
      <c r="C3" s="134"/>
      <c r="D3" s="134"/>
      <c r="E3" s="134"/>
      <c r="F3" s="134"/>
      <c r="G3" s="367" t="s">
        <v>932</v>
      </c>
      <c r="H3" s="367"/>
      <c r="I3" s="367"/>
      <c r="J3" s="368" t="s">
        <v>933</v>
      </c>
      <c r="K3" s="368"/>
      <c r="L3" s="368"/>
      <c r="M3" s="369" t="s">
        <v>934</v>
      </c>
      <c r="N3" s="369"/>
      <c r="O3" s="369"/>
      <c r="P3" s="369"/>
      <c r="Q3" s="369"/>
      <c r="R3" s="369"/>
      <c r="S3" s="369"/>
      <c r="T3" s="370" t="s">
        <v>1284</v>
      </c>
      <c r="U3" s="370"/>
    </row>
    <row r="4" spans="1:21" ht="31.5" customHeight="1">
      <c r="A4" s="27" t="s">
        <v>886</v>
      </c>
      <c r="B4" s="27" t="s">
        <v>877</v>
      </c>
      <c r="C4" s="27" t="s">
        <v>935</v>
      </c>
      <c r="D4" s="186" t="s">
        <v>937</v>
      </c>
      <c r="E4" s="186" t="s">
        <v>938</v>
      </c>
      <c r="F4" s="186" t="s">
        <v>939</v>
      </c>
      <c r="G4" s="187" t="s">
        <v>940</v>
      </c>
      <c r="H4" s="187" t="s">
        <v>976</v>
      </c>
      <c r="I4" s="187" t="s">
        <v>977</v>
      </c>
      <c r="J4" s="188" t="s">
        <v>1307</v>
      </c>
      <c r="K4" s="188" t="s">
        <v>1308</v>
      </c>
      <c r="L4" s="188" t="s">
        <v>941</v>
      </c>
      <c r="M4" s="189" t="s">
        <v>942</v>
      </c>
      <c r="N4" s="189" t="s">
        <v>1320</v>
      </c>
      <c r="O4" s="189" t="s">
        <v>943</v>
      </c>
      <c r="P4" s="189" t="s">
        <v>944</v>
      </c>
      <c r="Q4" s="189" t="s">
        <v>947</v>
      </c>
      <c r="R4" s="189" t="s">
        <v>948</v>
      </c>
      <c r="S4" s="189" t="s">
        <v>949</v>
      </c>
      <c r="T4" s="269" t="s">
        <v>1041</v>
      </c>
      <c r="U4" s="267" t="s">
        <v>1042</v>
      </c>
    </row>
    <row r="5" spans="1:21" ht="15" customHeight="1">
      <c r="A5" s="4">
        <v>2021</v>
      </c>
      <c r="B5" s="4">
        <v>1</v>
      </c>
      <c r="C5" s="4" t="s">
        <v>878</v>
      </c>
      <c r="D5" s="124">
        <v>65.511441963054864</v>
      </c>
      <c r="E5" s="124">
        <v>36.701565719512928</v>
      </c>
      <c r="F5" s="124">
        <v>74.260619256744292</v>
      </c>
      <c r="G5" s="4">
        <v>62.4</v>
      </c>
      <c r="H5" s="4">
        <v>2.78</v>
      </c>
      <c r="I5" s="4">
        <v>1.78</v>
      </c>
      <c r="J5" s="4">
        <v>1.07</v>
      </c>
      <c r="K5" s="141">
        <v>60.383000000000003</v>
      </c>
      <c r="L5" s="141">
        <v>44.168999999999997</v>
      </c>
      <c r="M5" s="141">
        <v>63.5</v>
      </c>
      <c r="N5" s="141">
        <v>1.1166666666666667</v>
      </c>
      <c r="O5" s="4">
        <v>630</v>
      </c>
      <c r="P5" s="4">
        <v>1</v>
      </c>
      <c r="Q5" s="4">
        <v>2</v>
      </c>
      <c r="R5" s="4">
        <v>1</v>
      </c>
      <c r="S5" s="4">
        <v>1.5</v>
      </c>
    </row>
    <row r="6" spans="1:21" ht="15" customHeight="1">
      <c r="A6" s="4">
        <v>2021</v>
      </c>
      <c r="B6" s="4">
        <v>2</v>
      </c>
      <c r="C6" s="4" t="s">
        <v>878</v>
      </c>
      <c r="D6" s="124">
        <v>65.315713811788115</v>
      </c>
      <c r="E6" s="124">
        <v>37.249774354377877</v>
      </c>
      <c r="F6" s="124">
        <v>67.156527195459347</v>
      </c>
      <c r="G6" s="4">
        <v>62.5</v>
      </c>
      <c r="H6" s="4">
        <v>2.82</v>
      </c>
      <c r="I6" s="4">
        <v>1.49</v>
      </c>
      <c r="J6" s="4">
        <v>0.95</v>
      </c>
      <c r="K6" s="141">
        <v>57.652999999999999</v>
      </c>
      <c r="L6" s="141">
        <v>40.027999999999999</v>
      </c>
      <c r="M6" s="141">
        <v>62.5</v>
      </c>
      <c r="N6" s="141">
        <v>1.1499999999999999</v>
      </c>
      <c r="O6" s="4">
        <v>635</v>
      </c>
      <c r="P6" s="4">
        <v>1</v>
      </c>
      <c r="Q6" s="4">
        <v>1</v>
      </c>
      <c r="R6" s="4">
        <v>1</v>
      </c>
      <c r="S6" s="4">
        <v>1.25</v>
      </c>
    </row>
    <row r="7" spans="1:21" ht="15" customHeight="1">
      <c r="A7" s="4">
        <v>2021</v>
      </c>
      <c r="B7" s="4">
        <v>3</v>
      </c>
      <c r="C7" s="4" t="s">
        <v>878</v>
      </c>
      <c r="D7" s="124">
        <v>65.20991625533803</v>
      </c>
      <c r="E7" s="124">
        <v>40.593465388711394</v>
      </c>
      <c r="F7" s="124">
        <v>57.218879311902569</v>
      </c>
      <c r="G7" s="4">
        <v>63.1</v>
      </c>
      <c r="H7" s="4">
        <v>2.94</v>
      </c>
      <c r="I7" s="4">
        <v>2.0299999999999998</v>
      </c>
      <c r="J7" s="4">
        <v>0.99</v>
      </c>
      <c r="K7" s="141">
        <v>59.837000000000003</v>
      </c>
      <c r="L7" s="141">
        <v>41.335000000000001</v>
      </c>
      <c r="M7" s="141">
        <v>63</v>
      </c>
      <c r="N7" s="141">
        <v>1.1333333333333333</v>
      </c>
      <c r="O7" s="4">
        <v>655</v>
      </c>
      <c r="P7" s="4">
        <v>2</v>
      </c>
      <c r="Q7" s="4">
        <v>3</v>
      </c>
      <c r="R7" s="4">
        <v>2</v>
      </c>
      <c r="S7" s="4">
        <v>2.5</v>
      </c>
    </row>
    <row r="8" spans="1:21" ht="15" customHeight="1">
      <c r="A8" s="4">
        <v>2021</v>
      </c>
      <c r="B8" s="4">
        <v>4</v>
      </c>
      <c r="C8" s="4" t="s">
        <v>878</v>
      </c>
      <c r="D8" s="124">
        <v>66.701779675112263</v>
      </c>
      <c r="E8" s="124">
        <v>42.672348211204458</v>
      </c>
      <c r="F8" s="124">
        <v>62.245475113122168</v>
      </c>
      <c r="G8" s="4">
        <v>62.4</v>
      </c>
      <c r="H8" s="4">
        <v>2.57</v>
      </c>
      <c r="I8" s="4">
        <v>1.58</v>
      </c>
      <c r="J8" s="4">
        <v>1.1100000000000001</v>
      </c>
      <c r="K8" s="141">
        <v>58.384999999999998</v>
      </c>
      <c r="L8" s="141">
        <v>44.332999999999998</v>
      </c>
      <c r="M8" s="141">
        <v>62.5</v>
      </c>
      <c r="N8" s="141">
        <v>1.2333333333333334</v>
      </c>
      <c r="O8" s="4">
        <v>650</v>
      </c>
      <c r="P8" s="4">
        <v>1</v>
      </c>
      <c r="Q8" s="4">
        <v>1</v>
      </c>
      <c r="R8" s="4">
        <v>1</v>
      </c>
      <c r="S8" s="4">
        <v>1.25</v>
      </c>
    </row>
    <row r="9" spans="1:21" ht="15" customHeight="1">
      <c r="A9" s="4">
        <v>2021</v>
      </c>
      <c r="B9" s="4">
        <v>5</v>
      </c>
      <c r="C9" s="4" t="s">
        <v>878</v>
      </c>
      <c r="D9" s="124">
        <v>65.94034153914393</v>
      </c>
      <c r="E9" s="124">
        <v>40.988839104776766</v>
      </c>
      <c r="F9" s="124">
        <v>69.197700132684645</v>
      </c>
      <c r="G9" s="4">
        <v>62.8</v>
      </c>
      <c r="H9" s="4">
        <v>2.5299999999999998</v>
      </c>
      <c r="I9" s="4">
        <v>1.68</v>
      </c>
      <c r="J9" s="4">
        <v>1.05</v>
      </c>
      <c r="K9" s="141">
        <v>57.298999999999999</v>
      </c>
      <c r="L9" s="141">
        <v>41.55</v>
      </c>
      <c r="M9" s="4">
        <v>62.5</v>
      </c>
      <c r="N9" s="141">
        <v>1.1666666666666667</v>
      </c>
      <c r="O9" s="4">
        <v>615</v>
      </c>
      <c r="P9" s="4">
        <v>1</v>
      </c>
      <c r="Q9" s="4">
        <v>3</v>
      </c>
      <c r="R9" s="4">
        <v>1</v>
      </c>
      <c r="S9" s="4">
        <v>2</v>
      </c>
    </row>
    <row r="10" spans="1:21" ht="15" customHeight="1">
      <c r="A10" s="4">
        <v>2021</v>
      </c>
      <c r="B10" s="4">
        <v>1</v>
      </c>
      <c r="C10" s="4" t="s">
        <v>123</v>
      </c>
      <c r="D10" s="124">
        <v>65.710974364634779</v>
      </c>
      <c r="E10" s="124">
        <v>52.2909794334048</v>
      </c>
      <c r="F10" s="124">
        <v>62.329439286179877</v>
      </c>
      <c r="G10" s="4">
        <v>63.4</v>
      </c>
      <c r="H10" s="4">
        <v>3</v>
      </c>
      <c r="I10" s="4">
        <v>1.96</v>
      </c>
      <c r="J10" s="4">
        <v>1.18</v>
      </c>
      <c r="K10" s="141">
        <v>63.057000000000002</v>
      </c>
      <c r="L10" s="141">
        <v>50.661000000000001</v>
      </c>
      <c r="M10" s="141">
        <v>63.5</v>
      </c>
      <c r="N10" s="141">
        <v>1.1666666666666667</v>
      </c>
      <c r="O10" s="4">
        <v>635</v>
      </c>
      <c r="P10" s="4">
        <v>1</v>
      </c>
      <c r="Q10" s="4">
        <v>2</v>
      </c>
      <c r="R10" s="4">
        <v>1</v>
      </c>
      <c r="S10" s="4">
        <v>1.5</v>
      </c>
    </row>
    <row r="11" spans="1:21" ht="15" customHeight="1">
      <c r="A11" s="4">
        <v>2021</v>
      </c>
      <c r="B11" s="4">
        <v>2</v>
      </c>
      <c r="C11" s="4" t="s">
        <v>123</v>
      </c>
      <c r="D11" s="124">
        <v>65.213322323148915</v>
      </c>
      <c r="E11" s="124">
        <v>52.582965745856328</v>
      </c>
      <c r="F11" s="124">
        <v>65.353597012513688</v>
      </c>
      <c r="G11" s="4">
        <v>63.9</v>
      </c>
      <c r="H11" s="4">
        <v>3.07</v>
      </c>
      <c r="I11" s="4">
        <v>2.2400000000000002</v>
      </c>
      <c r="J11" s="4">
        <v>1.07</v>
      </c>
      <c r="K11" s="141">
        <v>64.466999999999999</v>
      </c>
      <c r="L11" s="141">
        <v>48.643999999999998</v>
      </c>
      <c r="M11" s="141">
        <v>63.5</v>
      </c>
      <c r="N11" s="141">
        <v>1.1333333333333333</v>
      </c>
      <c r="O11" s="4">
        <v>680</v>
      </c>
      <c r="P11" s="4">
        <v>1</v>
      </c>
      <c r="Q11" s="4">
        <v>3</v>
      </c>
      <c r="R11" s="4">
        <v>2</v>
      </c>
      <c r="S11" s="4">
        <v>2</v>
      </c>
    </row>
    <row r="12" spans="1:21" ht="15" customHeight="1">
      <c r="A12" s="4">
        <v>2021</v>
      </c>
      <c r="B12" s="4">
        <v>3</v>
      </c>
      <c r="C12" s="4" t="s">
        <v>123</v>
      </c>
      <c r="D12" s="124">
        <v>67.016876240900061</v>
      </c>
      <c r="E12" s="124">
        <v>41.456704834605574</v>
      </c>
      <c r="F12" s="124">
        <v>70.662010766768518</v>
      </c>
      <c r="G12" s="4">
        <v>62.9</v>
      </c>
      <c r="H12" s="4">
        <v>3.23</v>
      </c>
      <c r="I12" s="4">
        <v>1.9</v>
      </c>
      <c r="J12" s="4">
        <v>1.19</v>
      </c>
      <c r="K12" s="141">
        <v>67.867999999999995</v>
      </c>
      <c r="L12" s="141">
        <v>53.966999999999999</v>
      </c>
      <c r="M12" s="141">
        <v>62.5</v>
      </c>
      <c r="N12" s="141">
        <v>1.2666666666666666</v>
      </c>
      <c r="O12" s="4">
        <v>650</v>
      </c>
      <c r="P12" s="4">
        <v>2</v>
      </c>
      <c r="Q12" s="4">
        <v>3</v>
      </c>
      <c r="R12" s="4">
        <v>3</v>
      </c>
      <c r="S12" s="4">
        <v>3</v>
      </c>
    </row>
    <row r="13" spans="1:21" ht="15" customHeight="1">
      <c r="A13" s="4">
        <v>2021</v>
      </c>
      <c r="B13" s="4">
        <v>4</v>
      </c>
      <c r="C13" s="4" t="s">
        <v>123</v>
      </c>
      <c r="D13" s="124">
        <v>66.363460421908272</v>
      </c>
      <c r="E13" s="124">
        <v>38.77223704483734</v>
      </c>
      <c r="F13" s="124">
        <v>79.913133619388788</v>
      </c>
      <c r="G13" s="4">
        <v>64.099999999999994</v>
      </c>
      <c r="H13" s="4">
        <v>2.92</v>
      </c>
      <c r="I13" s="4">
        <v>2.2200000000000002</v>
      </c>
      <c r="J13" s="4">
        <v>1.19</v>
      </c>
      <c r="K13" s="141">
        <v>59.277000000000001</v>
      </c>
      <c r="L13" s="141">
        <v>47.575000000000003</v>
      </c>
      <c r="M13" s="141">
        <v>64</v>
      </c>
      <c r="N13" s="141">
        <v>1.1833333333333333</v>
      </c>
      <c r="O13" s="4">
        <v>675</v>
      </c>
      <c r="P13" s="4">
        <v>2</v>
      </c>
      <c r="Q13" s="4">
        <v>4</v>
      </c>
      <c r="R13" s="4">
        <v>2</v>
      </c>
      <c r="S13" s="4">
        <v>2.75</v>
      </c>
    </row>
    <row r="14" spans="1:21" ht="15" customHeight="1">
      <c r="A14" s="4">
        <v>2021</v>
      </c>
      <c r="B14" s="4">
        <v>5</v>
      </c>
      <c r="C14" s="4" t="s">
        <v>123</v>
      </c>
      <c r="D14" s="124">
        <v>65.526664458429948</v>
      </c>
      <c r="E14" s="124">
        <v>51.149233728157547</v>
      </c>
      <c r="F14" s="124">
        <v>68.9355324619996</v>
      </c>
      <c r="G14" s="4">
        <v>63.7</v>
      </c>
      <c r="H14" s="4">
        <v>3.48</v>
      </c>
      <c r="I14" s="4">
        <v>2.27</v>
      </c>
      <c r="J14" s="4">
        <v>1.1399999999999999</v>
      </c>
      <c r="K14" s="141">
        <v>61.500999999999998</v>
      </c>
      <c r="L14" s="141">
        <v>48.447000000000003</v>
      </c>
      <c r="M14" s="141">
        <v>63.5</v>
      </c>
      <c r="N14" s="141">
        <v>1.25</v>
      </c>
      <c r="O14" s="4">
        <v>660</v>
      </c>
      <c r="P14" s="4">
        <v>1</v>
      </c>
      <c r="Q14" s="4">
        <v>3</v>
      </c>
      <c r="R14" s="4">
        <v>4</v>
      </c>
      <c r="S14" s="4">
        <v>2.75</v>
      </c>
    </row>
    <row r="15" spans="1:21" ht="15" customHeight="1">
      <c r="A15" s="4">
        <v>2021</v>
      </c>
      <c r="B15" s="4">
        <v>1</v>
      </c>
      <c r="C15" s="4" t="s">
        <v>945</v>
      </c>
      <c r="D15" s="124">
        <v>64.861658988717551</v>
      </c>
      <c r="E15" s="124">
        <v>45.448991063931906</v>
      </c>
      <c r="F15" s="124">
        <v>68.630884234628596</v>
      </c>
      <c r="G15" s="4">
        <v>63.5</v>
      </c>
      <c r="H15" s="4">
        <v>3.23</v>
      </c>
      <c r="I15" s="4">
        <v>2.2200000000000002</v>
      </c>
      <c r="J15" s="4">
        <v>1.18</v>
      </c>
      <c r="K15" s="141">
        <v>64.537999999999997</v>
      </c>
      <c r="L15" s="141">
        <v>52.128999999999998</v>
      </c>
      <c r="M15" s="141">
        <v>64.5</v>
      </c>
      <c r="N15" s="141">
        <v>1.1666666666666667</v>
      </c>
      <c r="O15" s="4">
        <v>655</v>
      </c>
      <c r="P15" s="4">
        <v>2</v>
      </c>
      <c r="Q15" s="4">
        <v>2</v>
      </c>
      <c r="R15" s="4">
        <v>1</v>
      </c>
      <c r="S15" s="4">
        <v>1.75</v>
      </c>
    </row>
    <row r="16" spans="1:21" ht="15" customHeight="1">
      <c r="A16" s="4">
        <v>2021</v>
      </c>
      <c r="B16" s="4">
        <v>2</v>
      </c>
      <c r="C16" s="4" t="s">
        <v>945</v>
      </c>
      <c r="D16" s="124">
        <v>64.590055431455283</v>
      </c>
      <c r="E16" s="124">
        <v>41.100392077137549</v>
      </c>
      <c r="F16" s="124">
        <v>68.371303640670845</v>
      </c>
      <c r="G16" s="4">
        <v>63.6</v>
      </c>
      <c r="H16" s="4">
        <v>3.4</v>
      </c>
      <c r="I16" s="4">
        <v>2.2000000000000002</v>
      </c>
      <c r="J16" s="4">
        <v>1.21</v>
      </c>
      <c r="K16" s="141">
        <v>63.149000000000001</v>
      </c>
      <c r="L16" s="141">
        <v>51.521999999999998</v>
      </c>
      <c r="M16" s="141">
        <v>65.5</v>
      </c>
      <c r="N16" s="141">
        <v>1.1333333333333333</v>
      </c>
      <c r="O16" s="4">
        <v>655</v>
      </c>
      <c r="P16" s="4">
        <v>2</v>
      </c>
      <c r="Q16" s="4">
        <v>2</v>
      </c>
      <c r="R16" s="4">
        <v>1</v>
      </c>
      <c r="S16" s="4">
        <v>1.75</v>
      </c>
    </row>
    <row r="17" spans="1:21" ht="15" customHeight="1">
      <c r="A17" s="4">
        <v>2021</v>
      </c>
      <c r="B17" s="4">
        <v>3</v>
      </c>
      <c r="C17" s="4" t="s">
        <v>945</v>
      </c>
      <c r="D17" s="124">
        <v>65.052258046630257</v>
      </c>
      <c r="E17" s="124">
        <v>47.048288311237144</v>
      </c>
      <c r="F17" s="124">
        <v>49.250429092469425</v>
      </c>
      <c r="G17" s="4">
        <v>63.8</v>
      </c>
      <c r="H17" s="4">
        <v>3.38</v>
      </c>
      <c r="I17" s="4">
        <v>2.4300000000000002</v>
      </c>
      <c r="J17" s="4">
        <v>1.28</v>
      </c>
      <c r="K17" s="141">
        <v>61.179000000000002</v>
      </c>
      <c r="L17" s="141">
        <v>52.326999999999998</v>
      </c>
      <c r="M17" s="141">
        <v>64</v>
      </c>
      <c r="N17" s="141">
        <v>1.3666666666666667</v>
      </c>
      <c r="O17" s="4">
        <v>655</v>
      </c>
      <c r="P17" s="4">
        <v>2</v>
      </c>
      <c r="Q17" s="4">
        <v>2</v>
      </c>
      <c r="R17" s="4">
        <v>1</v>
      </c>
      <c r="S17" s="4">
        <v>1.75</v>
      </c>
    </row>
    <row r="18" spans="1:21" ht="15" customHeight="1">
      <c r="A18" s="4">
        <v>2021</v>
      </c>
      <c r="B18" s="4">
        <v>4</v>
      </c>
      <c r="C18" s="4" t="s">
        <v>945</v>
      </c>
      <c r="D18" s="124">
        <v>65.05877471995575</v>
      </c>
      <c r="E18" s="124">
        <v>41.718552431435853</v>
      </c>
      <c r="F18" s="124">
        <v>78.322922905792751</v>
      </c>
      <c r="G18" s="4">
        <v>64.099999999999994</v>
      </c>
      <c r="H18" s="4">
        <v>3.29</v>
      </c>
      <c r="I18" s="4">
        <v>2.82</v>
      </c>
      <c r="J18" s="4">
        <v>1.27</v>
      </c>
      <c r="K18" s="141">
        <v>60.226999999999997</v>
      </c>
      <c r="L18" s="141">
        <v>52.198</v>
      </c>
      <c r="M18" s="141">
        <v>64</v>
      </c>
      <c r="N18" s="141">
        <v>1.2666666666666666</v>
      </c>
      <c r="O18" s="4">
        <v>655</v>
      </c>
      <c r="P18" s="4">
        <v>2</v>
      </c>
      <c r="Q18" s="4">
        <v>4</v>
      </c>
      <c r="R18" s="4">
        <v>3</v>
      </c>
      <c r="S18" s="4">
        <v>3.25</v>
      </c>
    </row>
    <row r="19" spans="1:21" ht="15" customHeight="1">
      <c r="A19" s="4">
        <v>2021</v>
      </c>
      <c r="B19" s="4">
        <v>5</v>
      </c>
      <c r="C19" s="4" t="s">
        <v>945</v>
      </c>
      <c r="D19" s="124">
        <v>64.918405230931199</v>
      </c>
      <c r="E19" s="124">
        <v>42.991398490080236</v>
      </c>
      <c r="F19" s="124">
        <v>74.800666236836463</v>
      </c>
      <c r="G19" s="4">
        <v>64</v>
      </c>
      <c r="H19" s="4">
        <v>3.04</v>
      </c>
      <c r="I19" s="4">
        <v>2.12</v>
      </c>
      <c r="J19" s="4">
        <v>1.25</v>
      </c>
      <c r="K19" s="141">
        <v>60.570999999999998</v>
      </c>
      <c r="L19" s="141">
        <v>50.173999999999999</v>
      </c>
      <c r="M19" s="141">
        <v>64</v>
      </c>
      <c r="N19" s="141">
        <v>1.2333333333333334</v>
      </c>
      <c r="O19" s="4">
        <v>670</v>
      </c>
      <c r="P19" s="4">
        <v>1</v>
      </c>
      <c r="Q19" s="4">
        <v>2</v>
      </c>
      <c r="R19" s="4">
        <v>1</v>
      </c>
      <c r="S19" s="4">
        <v>1.75</v>
      </c>
    </row>
    <row r="20" spans="1:21" ht="15" customHeight="1">
      <c r="A20" s="4">
        <v>2021</v>
      </c>
      <c r="B20" s="4">
        <v>1</v>
      </c>
      <c r="C20" s="4" t="s">
        <v>946</v>
      </c>
      <c r="D20" s="124">
        <v>65.6707771248862</v>
      </c>
      <c r="E20" s="124">
        <v>35.22296940010375</v>
      </c>
      <c r="F20" s="124">
        <v>79.090183559457301</v>
      </c>
      <c r="G20" s="4">
        <v>64.8</v>
      </c>
      <c r="H20" s="141">
        <v>5</v>
      </c>
      <c r="I20" s="4">
        <v>4.05</v>
      </c>
      <c r="J20" s="4">
        <v>1.65</v>
      </c>
      <c r="K20" s="141">
        <v>64.483000000000004</v>
      </c>
      <c r="L20" s="141">
        <v>69.040000000000006</v>
      </c>
      <c r="M20" s="141">
        <v>65</v>
      </c>
      <c r="N20" s="141">
        <v>1.3</v>
      </c>
      <c r="O20" s="4">
        <v>730</v>
      </c>
      <c r="P20" s="4">
        <v>3</v>
      </c>
      <c r="Q20" s="4">
        <v>3</v>
      </c>
      <c r="R20" s="4">
        <v>5</v>
      </c>
      <c r="S20" s="4">
        <v>3.25</v>
      </c>
    </row>
    <row r="21" spans="1:21" ht="15" customHeight="1">
      <c r="A21" s="4">
        <v>2021</v>
      </c>
      <c r="B21" s="4">
        <v>2</v>
      </c>
      <c r="C21" s="4" t="s">
        <v>946</v>
      </c>
      <c r="D21" s="124">
        <v>65.728254003131084</v>
      </c>
      <c r="E21" s="124">
        <v>39.657255118202663</v>
      </c>
      <c r="F21" s="124">
        <v>73.721141645044597</v>
      </c>
      <c r="G21" s="4">
        <v>64.8</v>
      </c>
      <c r="H21" s="4">
        <v>4.53</v>
      </c>
      <c r="I21" s="4">
        <v>4.1399999999999997</v>
      </c>
      <c r="J21" s="4">
        <v>1.64</v>
      </c>
      <c r="K21" s="141">
        <v>60.646000000000001</v>
      </c>
      <c r="L21" s="141">
        <v>66.558999999999997</v>
      </c>
      <c r="M21" s="141">
        <v>65.5</v>
      </c>
      <c r="N21" s="141">
        <v>1.4</v>
      </c>
      <c r="O21" s="4">
        <v>740</v>
      </c>
      <c r="P21" s="4">
        <v>3</v>
      </c>
      <c r="Q21" s="4">
        <v>3</v>
      </c>
      <c r="R21" s="4">
        <v>4</v>
      </c>
      <c r="S21" s="4">
        <v>3.25</v>
      </c>
    </row>
    <row r="22" spans="1:21" ht="15" customHeight="1">
      <c r="A22" s="4">
        <v>2021</v>
      </c>
      <c r="B22" s="4">
        <v>3</v>
      </c>
      <c r="C22" s="4" t="s">
        <v>946</v>
      </c>
      <c r="D22" s="124">
        <v>66.747767425143081</v>
      </c>
      <c r="E22" s="124">
        <v>42.859572117059557</v>
      </c>
      <c r="F22" s="124">
        <v>76.297499433406358</v>
      </c>
      <c r="G22" s="4">
        <v>64.599999999999994</v>
      </c>
      <c r="H22" s="4">
        <v>3.58</v>
      </c>
      <c r="I22" s="4">
        <v>3.29</v>
      </c>
      <c r="J22" s="4">
        <v>1.59</v>
      </c>
      <c r="K22" s="141">
        <v>68.828000000000003</v>
      </c>
      <c r="L22" s="141">
        <v>73.853999999999999</v>
      </c>
      <c r="M22" s="141">
        <v>65.5</v>
      </c>
      <c r="N22" s="141">
        <v>1.5166666666666666</v>
      </c>
      <c r="O22" s="4">
        <v>740</v>
      </c>
      <c r="P22" s="4">
        <v>2</v>
      </c>
      <c r="Q22" s="4">
        <v>4</v>
      </c>
      <c r="R22" s="4">
        <v>3</v>
      </c>
      <c r="S22" s="4">
        <v>3.25</v>
      </c>
    </row>
    <row r="23" spans="1:21" ht="15" customHeight="1">
      <c r="A23" s="4">
        <v>2021</v>
      </c>
      <c r="B23" s="4">
        <v>4</v>
      </c>
      <c r="C23" s="4" t="s">
        <v>946</v>
      </c>
      <c r="D23" s="124">
        <v>66.565525611673522</v>
      </c>
      <c r="E23" s="124">
        <v>39.911838985449791</v>
      </c>
      <c r="F23" s="124">
        <v>84.142667340331968</v>
      </c>
      <c r="G23" s="4">
        <v>64.5</v>
      </c>
      <c r="H23" s="4">
        <v>3.93</v>
      </c>
      <c r="I23" s="4">
        <v>3.79</v>
      </c>
      <c r="J23" s="4">
        <v>1.39</v>
      </c>
      <c r="K23" s="141">
        <v>66.245999999999995</v>
      </c>
      <c r="L23" s="141">
        <v>64.239999999999995</v>
      </c>
      <c r="M23" s="141">
        <v>65.5</v>
      </c>
      <c r="N23" s="141">
        <v>1.3166666666666667</v>
      </c>
      <c r="O23" s="4">
        <v>740</v>
      </c>
      <c r="P23" s="4">
        <v>2</v>
      </c>
      <c r="Q23" s="4">
        <v>1</v>
      </c>
      <c r="R23" s="4">
        <v>2</v>
      </c>
      <c r="S23" s="4">
        <v>1.75</v>
      </c>
    </row>
    <row r="24" spans="1:21" ht="15" customHeight="1">
      <c r="A24" s="4">
        <v>2021</v>
      </c>
      <c r="B24" s="4">
        <v>5</v>
      </c>
      <c r="C24" s="4" t="s">
        <v>946</v>
      </c>
      <c r="D24" s="124">
        <v>65.110102910257822</v>
      </c>
      <c r="E24" s="124">
        <v>48.564896600486456</v>
      </c>
      <c r="F24" s="124">
        <v>71.985217624752508</v>
      </c>
      <c r="G24" s="4">
        <v>65.099999999999994</v>
      </c>
      <c r="H24" s="4">
        <v>4.05</v>
      </c>
      <c r="I24" s="4">
        <v>3.9</v>
      </c>
      <c r="J24" s="4">
        <v>1.62</v>
      </c>
      <c r="K24" s="141">
        <v>62.716000000000001</v>
      </c>
      <c r="L24" s="141">
        <v>68.153999999999996</v>
      </c>
      <c r="M24" s="141">
        <v>65</v>
      </c>
      <c r="N24" s="141">
        <v>1.4</v>
      </c>
      <c r="O24" s="4">
        <v>675</v>
      </c>
      <c r="P24" s="4">
        <v>3</v>
      </c>
      <c r="Q24" s="4">
        <v>4</v>
      </c>
      <c r="R24" s="4">
        <v>4</v>
      </c>
      <c r="S24" s="4">
        <v>4</v>
      </c>
    </row>
    <row r="25" spans="1:21" ht="15" customHeight="1">
      <c r="A25" s="4">
        <v>2021</v>
      </c>
      <c r="B25" s="4">
        <v>1</v>
      </c>
      <c r="C25" s="4" t="s">
        <v>936</v>
      </c>
      <c r="D25" s="124">
        <v>64.32685682789031</v>
      </c>
      <c r="E25" s="124">
        <v>37.12780866983374</v>
      </c>
      <c r="F25" s="124">
        <v>90.080428954423581</v>
      </c>
      <c r="G25" s="4">
        <v>66.2</v>
      </c>
      <c r="H25" s="4">
        <v>4.18</v>
      </c>
      <c r="I25" s="4">
        <v>4.43</v>
      </c>
      <c r="J25" s="4">
        <v>1.77</v>
      </c>
      <c r="K25" s="141">
        <v>64.468999999999994</v>
      </c>
      <c r="L25" s="141">
        <v>77.224000000000004</v>
      </c>
      <c r="M25" s="141">
        <v>66.5</v>
      </c>
      <c r="N25" s="141">
        <v>1.3166666666666667</v>
      </c>
      <c r="O25" s="4">
        <v>720</v>
      </c>
      <c r="P25" s="4">
        <v>2</v>
      </c>
      <c r="Q25" s="4">
        <v>2</v>
      </c>
      <c r="R25" s="4">
        <v>1</v>
      </c>
      <c r="S25" s="4">
        <v>1.75</v>
      </c>
    </row>
    <row r="26" spans="1:21" ht="15" customHeight="1">
      <c r="A26" s="4">
        <v>2021</v>
      </c>
      <c r="B26" s="4">
        <v>2</v>
      </c>
      <c r="C26" s="4" t="s">
        <v>936</v>
      </c>
      <c r="D26" s="124">
        <v>64.172379478107047</v>
      </c>
      <c r="E26" s="124">
        <v>39.138947052089271</v>
      </c>
      <c r="F26" s="124">
        <v>86.082247725392875</v>
      </c>
      <c r="G26" s="4">
        <v>66.5</v>
      </c>
      <c r="H26" s="4">
        <v>4.33</v>
      </c>
      <c r="I26" s="4">
        <v>4.45</v>
      </c>
      <c r="J26" s="4">
        <v>1.8</v>
      </c>
      <c r="K26" s="141">
        <v>63.274000000000001</v>
      </c>
      <c r="L26" s="141">
        <v>79.117999999999995</v>
      </c>
      <c r="M26" s="141">
        <v>66.5</v>
      </c>
      <c r="N26" s="141">
        <v>1.3833333333333333</v>
      </c>
      <c r="O26" s="4">
        <v>755</v>
      </c>
      <c r="P26" s="4">
        <v>2</v>
      </c>
      <c r="Q26" s="4">
        <v>3</v>
      </c>
      <c r="R26" s="4">
        <v>3</v>
      </c>
      <c r="S26" s="4">
        <v>2.5</v>
      </c>
    </row>
    <row r="27" spans="1:21" ht="15" customHeight="1">
      <c r="A27" s="4">
        <v>2021</v>
      </c>
      <c r="B27" s="4">
        <v>3</v>
      </c>
      <c r="C27" s="4" t="s">
        <v>936</v>
      </c>
      <c r="D27" s="124">
        <v>62.965234603696771</v>
      </c>
      <c r="E27" s="124">
        <v>36.94715897494698</v>
      </c>
      <c r="F27" s="124">
        <v>86.363272930795119</v>
      </c>
      <c r="G27" s="4">
        <v>67.099999999999994</v>
      </c>
      <c r="H27" s="4">
        <v>4.68</v>
      </c>
      <c r="I27" s="4">
        <v>5.12</v>
      </c>
      <c r="J27" s="4">
        <v>1.9</v>
      </c>
      <c r="K27" s="141">
        <v>63.82</v>
      </c>
      <c r="L27" s="141">
        <v>82.28</v>
      </c>
      <c r="M27" s="141">
        <v>66.5</v>
      </c>
      <c r="N27" s="141">
        <v>1.65</v>
      </c>
      <c r="O27" s="4">
        <v>725</v>
      </c>
      <c r="P27" s="4">
        <v>3</v>
      </c>
      <c r="Q27" s="4">
        <v>4</v>
      </c>
      <c r="R27" s="4">
        <v>5</v>
      </c>
      <c r="S27" s="4">
        <v>4</v>
      </c>
    </row>
    <row r="28" spans="1:21" ht="15" customHeight="1">
      <c r="A28" s="4">
        <v>2021</v>
      </c>
      <c r="B28" s="4">
        <v>4</v>
      </c>
      <c r="C28" s="4" t="s">
        <v>936</v>
      </c>
      <c r="D28" s="124">
        <v>65.201707283491658</v>
      </c>
      <c r="E28" s="124">
        <v>38.332618258683723</v>
      </c>
      <c r="F28" s="124">
        <v>91.419549420075697</v>
      </c>
      <c r="G28" s="4">
        <v>66.900000000000006</v>
      </c>
      <c r="H28" s="4">
        <v>4.75</v>
      </c>
      <c r="I28" s="4">
        <v>4.68</v>
      </c>
      <c r="J28" s="4">
        <v>1.9</v>
      </c>
      <c r="K28" s="141">
        <v>61.557000000000002</v>
      </c>
      <c r="L28" s="141">
        <v>79.004999999999995</v>
      </c>
      <c r="M28" s="141">
        <v>66.5</v>
      </c>
      <c r="N28" s="141">
        <v>1.4166666666666667</v>
      </c>
      <c r="O28" s="4">
        <v>750</v>
      </c>
      <c r="P28" s="4">
        <v>3</v>
      </c>
      <c r="Q28" s="4">
        <v>4</v>
      </c>
      <c r="R28" s="4">
        <v>3</v>
      </c>
      <c r="S28" s="4">
        <v>3.75</v>
      </c>
    </row>
    <row r="29" spans="1:21" ht="15" customHeight="1" thickBot="1">
      <c r="A29" s="183">
        <v>2021</v>
      </c>
      <c r="B29" s="183">
        <v>5</v>
      </c>
      <c r="C29" s="183" t="s">
        <v>936</v>
      </c>
      <c r="D29" s="184">
        <v>64.288689567076716</v>
      </c>
      <c r="E29" s="184">
        <v>51.079728053107537</v>
      </c>
      <c r="F29" s="184">
        <v>75.319158602516922</v>
      </c>
      <c r="G29" s="183">
        <v>66.7</v>
      </c>
      <c r="H29" s="183">
        <v>4.18</v>
      </c>
      <c r="I29" s="183">
        <v>3.95</v>
      </c>
      <c r="J29" s="183">
        <v>1.67</v>
      </c>
      <c r="K29" s="185">
        <v>61.881999999999998</v>
      </c>
      <c r="L29" s="185">
        <v>73.209999999999994</v>
      </c>
      <c r="M29" s="185">
        <v>66.5</v>
      </c>
      <c r="N29" s="185">
        <v>1.7833333333333332</v>
      </c>
      <c r="O29" s="183">
        <v>715</v>
      </c>
      <c r="P29" s="183">
        <v>3</v>
      </c>
      <c r="Q29" s="183">
        <v>4</v>
      </c>
      <c r="R29" s="183">
        <v>5</v>
      </c>
      <c r="S29" s="183">
        <v>4.25</v>
      </c>
      <c r="T29" s="183"/>
      <c r="U29" s="183"/>
    </row>
    <row r="30" spans="1:21" ht="15" customHeight="1">
      <c r="A30" s="4">
        <v>2022</v>
      </c>
      <c r="B30" s="4">
        <v>1</v>
      </c>
      <c r="C30" s="4" t="s">
        <v>878</v>
      </c>
      <c r="D30" s="124">
        <v>69.675772626931575</v>
      </c>
      <c r="E30" s="124">
        <v>39.19</v>
      </c>
      <c r="F30" s="141">
        <v>65.959999999999994</v>
      </c>
      <c r="G30" s="124">
        <v>65.400000000000006</v>
      </c>
      <c r="H30" s="124">
        <v>3.2</v>
      </c>
      <c r="I30" s="124">
        <v>1.9</v>
      </c>
      <c r="J30" s="4">
        <v>0.82</v>
      </c>
      <c r="K30" s="124">
        <v>55.834000000000003</v>
      </c>
      <c r="L30" s="124">
        <v>34.761000000000003</v>
      </c>
      <c r="M30" s="124">
        <v>65.400000000000006</v>
      </c>
      <c r="N30" s="141">
        <v>0.75</v>
      </c>
      <c r="O30" s="4">
        <v>595</v>
      </c>
      <c r="P30" s="4">
        <v>2</v>
      </c>
      <c r="Q30" s="4">
        <v>4</v>
      </c>
      <c r="R30" s="4">
        <v>3</v>
      </c>
      <c r="S30" s="141">
        <v>3</v>
      </c>
      <c r="T30" s="270">
        <v>66.018000000000001</v>
      </c>
      <c r="U30" s="270">
        <v>9.1999999999999993</v>
      </c>
    </row>
    <row r="31" spans="1:21" ht="15" customHeight="1">
      <c r="A31" s="4">
        <v>2022</v>
      </c>
      <c r="B31" s="4">
        <v>2</v>
      </c>
      <c r="C31" s="4" t="s">
        <v>878</v>
      </c>
      <c r="D31" s="124">
        <v>69.019580900034356</v>
      </c>
      <c r="E31" s="124">
        <v>34.67</v>
      </c>
      <c r="F31" s="141">
        <v>47.3</v>
      </c>
      <c r="G31" s="124">
        <v>65.7</v>
      </c>
      <c r="H31" s="124">
        <v>3.3</v>
      </c>
      <c r="I31" s="124">
        <v>2.1</v>
      </c>
      <c r="J31" s="4">
        <v>0.93</v>
      </c>
      <c r="K31" s="124">
        <v>57.792000000000002</v>
      </c>
      <c r="L31" s="124">
        <v>38.283999999999999</v>
      </c>
      <c r="M31" s="124">
        <v>65.7</v>
      </c>
      <c r="N31" s="141">
        <v>1</v>
      </c>
      <c r="O31" s="4">
        <v>620</v>
      </c>
      <c r="P31" s="4">
        <v>1</v>
      </c>
      <c r="Q31" s="4">
        <v>3</v>
      </c>
      <c r="R31" s="4">
        <v>2</v>
      </c>
      <c r="S31" s="141">
        <v>2.75</v>
      </c>
      <c r="T31" s="145">
        <v>58.905999999999992</v>
      </c>
      <c r="U31" s="145">
        <v>8.1999999999999993</v>
      </c>
    </row>
    <row r="32" spans="1:21" ht="15" customHeight="1">
      <c r="A32" s="4">
        <v>2022</v>
      </c>
      <c r="B32" s="4">
        <v>3</v>
      </c>
      <c r="C32" s="4" t="s">
        <v>878</v>
      </c>
      <c r="D32" s="124">
        <v>68.993551231880062</v>
      </c>
      <c r="E32" s="124">
        <v>48.08</v>
      </c>
      <c r="F32" s="141">
        <v>54.76</v>
      </c>
      <c r="G32" s="124">
        <v>64.5</v>
      </c>
      <c r="H32" s="124">
        <v>3.4</v>
      </c>
      <c r="I32" s="124">
        <v>2.4</v>
      </c>
      <c r="J32" s="4">
        <v>1.01</v>
      </c>
      <c r="K32" s="124">
        <v>59.069000000000003</v>
      </c>
      <c r="L32" s="124">
        <v>42.274999999999999</v>
      </c>
      <c r="M32" s="124">
        <v>64.5</v>
      </c>
      <c r="N32" s="141">
        <v>1.0833333333333333</v>
      </c>
      <c r="O32" s="4">
        <v>600</v>
      </c>
      <c r="P32" s="4">
        <v>1</v>
      </c>
      <c r="Q32" s="4">
        <v>3</v>
      </c>
      <c r="R32" s="4">
        <v>2</v>
      </c>
      <c r="S32" s="141">
        <v>2.25</v>
      </c>
      <c r="T32" s="145">
        <v>66.796000000000006</v>
      </c>
      <c r="U32" s="145">
        <v>10.8</v>
      </c>
    </row>
    <row r="33" spans="1:21" ht="15" customHeight="1">
      <c r="A33" s="4">
        <v>2022</v>
      </c>
      <c r="B33" s="4">
        <v>4</v>
      </c>
      <c r="C33" s="4" t="s">
        <v>878</v>
      </c>
      <c r="D33" s="124">
        <v>69.798814937301913</v>
      </c>
      <c r="E33" s="124">
        <v>45.08</v>
      </c>
      <c r="F33" s="141">
        <v>47.09</v>
      </c>
      <c r="G33" s="124">
        <v>64.900000000000006</v>
      </c>
      <c r="H33" s="124">
        <v>3.2</v>
      </c>
      <c r="I33" s="124">
        <v>1.7</v>
      </c>
      <c r="J33" s="4">
        <v>0.91</v>
      </c>
      <c r="K33" s="124">
        <v>56.573</v>
      </c>
      <c r="L33" s="124">
        <v>37.314999999999998</v>
      </c>
      <c r="M33" s="124">
        <v>64.900000000000006</v>
      </c>
      <c r="N33" s="141">
        <v>0.83333333333333337</v>
      </c>
      <c r="O33" s="4">
        <v>595</v>
      </c>
      <c r="P33" s="4">
        <v>1</v>
      </c>
      <c r="Q33" s="4">
        <v>2</v>
      </c>
      <c r="R33" s="4">
        <v>4</v>
      </c>
      <c r="S33" s="141">
        <v>2.5</v>
      </c>
      <c r="T33" s="145">
        <v>63.72740000000001</v>
      </c>
      <c r="U33" s="145">
        <v>9.1999999999999993</v>
      </c>
    </row>
    <row r="34" spans="1:21" ht="15" customHeight="1">
      <c r="A34" s="4">
        <v>2022</v>
      </c>
      <c r="B34" s="4">
        <v>1</v>
      </c>
      <c r="C34" s="4" t="s">
        <v>123</v>
      </c>
      <c r="D34" s="124">
        <v>65.824460749158717</v>
      </c>
      <c r="E34" s="124">
        <v>60.94</v>
      </c>
      <c r="F34" s="141">
        <v>71.099999999999994</v>
      </c>
      <c r="G34" s="124">
        <v>64.599999999999994</v>
      </c>
      <c r="H34" s="124">
        <v>3.7</v>
      </c>
      <c r="I34" s="124">
        <v>2.6</v>
      </c>
      <c r="J34" s="4">
        <v>1.1499999999999999</v>
      </c>
      <c r="K34" s="124">
        <v>59.835000000000001</v>
      </c>
      <c r="L34" s="124">
        <v>48.128</v>
      </c>
      <c r="M34" s="124">
        <v>64.599999999999994</v>
      </c>
      <c r="N34" s="141">
        <v>0.91666666666666663</v>
      </c>
      <c r="O34" s="4">
        <v>555</v>
      </c>
      <c r="P34" s="4">
        <v>2</v>
      </c>
      <c r="Q34" s="4">
        <v>4</v>
      </c>
      <c r="R34" s="4">
        <v>3</v>
      </c>
      <c r="S34" s="141">
        <v>3</v>
      </c>
      <c r="T34" s="145">
        <v>65.798000000000002</v>
      </c>
      <c r="U34" s="145">
        <v>9.1999999999999993</v>
      </c>
    </row>
    <row r="35" spans="1:21" ht="15" customHeight="1">
      <c r="A35" s="4">
        <v>2022</v>
      </c>
      <c r="B35" s="4">
        <v>2</v>
      </c>
      <c r="C35" s="4" t="s">
        <v>123</v>
      </c>
      <c r="D35" s="124">
        <v>67.130487286100475</v>
      </c>
      <c r="E35" s="124">
        <v>61</v>
      </c>
      <c r="F35" s="141">
        <v>56.91</v>
      </c>
      <c r="G35" s="124">
        <v>66.5</v>
      </c>
      <c r="H35" s="124">
        <v>3.8</v>
      </c>
      <c r="I35" s="124">
        <v>2.2000000000000002</v>
      </c>
      <c r="J35" s="4">
        <v>0.87</v>
      </c>
      <c r="K35" s="124">
        <v>61.844999999999999</v>
      </c>
      <c r="L35" s="124">
        <v>42.363</v>
      </c>
      <c r="M35" s="124">
        <v>66.5</v>
      </c>
      <c r="N35" s="141">
        <v>0.83333333333333337</v>
      </c>
      <c r="O35" s="4">
        <v>530</v>
      </c>
      <c r="P35" s="4">
        <v>1</v>
      </c>
      <c r="Q35" s="4">
        <v>3</v>
      </c>
      <c r="R35" s="4">
        <v>3</v>
      </c>
      <c r="S35" s="141">
        <v>2.25</v>
      </c>
      <c r="T35" s="145">
        <v>69.183999999999997</v>
      </c>
      <c r="U35" s="145">
        <v>8.8000000000000007</v>
      </c>
    </row>
    <row r="36" spans="1:21" ht="15" customHeight="1">
      <c r="A36" s="4">
        <v>2022</v>
      </c>
      <c r="B36" s="4">
        <v>3</v>
      </c>
      <c r="C36" s="4" t="s">
        <v>123</v>
      </c>
      <c r="D36" s="124">
        <v>66.108634337184967</v>
      </c>
      <c r="E36" s="124">
        <v>42.84</v>
      </c>
      <c r="F36" s="141">
        <v>54.8</v>
      </c>
      <c r="G36" s="124">
        <v>65.5</v>
      </c>
      <c r="H36" s="124">
        <v>3</v>
      </c>
      <c r="I36" s="124">
        <v>1.5</v>
      </c>
      <c r="J36" s="4">
        <v>0.97</v>
      </c>
      <c r="K36" s="124">
        <v>52.792999999999999</v>
      </c>
      <c r="L36" s="124">
        <v>35.871000000000002</v>
      </c>
      <c r="M36" s="124">
        <v>65.5</v>
      </c>
      <c r="N36" s="141">
        <v>1</v>
      </c>
      <c r="O36" s="4">
        <v>525</v>
      </c>
      <c r="P36" s="4">
        <v>2</v>
      </c>
      <c r="Q36" s="4">
        <v>3</v>
      </c>
      <c r="R36" s="4">
        <v>3</v>
      </c>
      <c r="S36" s="141">
        <v>2.75</v>
      </c>
      <c r="T36" s="145">
        <v>47.905999999999992</v>
      </c>
      <c r="U36" s="145">
        <v>9.1999999999999993</v>
      </c>
    </row>
    <row r="37" spans="1:21" ht="15" customHeight="1">
      <c r="A37" s="4">
        <v>2022</v>
      </c>
      <c r="B37" s="4">
        <v>4</v>
      </c>
      <c r="C37" s="4" t="s">
        <v>123</v>
      </c>
      <c r="D37" s="124">
        <v>66.189616762076639</v>
      </c>
      <c r="E37" s="124">
        <v>41.47</v>
      </c>
      <c r="F37" s="141">
        <v>47.91</v>
      </c>
      <c r="G37" s="124">
        <v>66.400000000000006</v>
      </c>
      <c r="H37" s="124">
        <v>2.9</v>
      </c>
      <c r="I37" s="124">
        <v>1.4</v>
      </c>
      <c r="J37" s="4">
        <v>0.97</v>
      </c>
      <c r="K37" s="124">
        <v>55.563000000000002</v>
      </c>
      <c r="L37" s="124">
        <v>38.722999999999999</v>
      </c>
      <c r="M37" s="124">
        <v>66.400000000000006</v>
      </c>
      <c r="N37" s="141">
        <v>0.91666666666666663</v>
      </c>
      <c r="O37" s="4">
        <v>550</v>
      </c>
      <c r="P37" s="4">
        <v>2</v>
      </c>
      <c r="Q37" s="4">
        <v>4</v>
      </c>
      <c r="R37" s="4">
        <v>4</v>
      </c>
      <c r="S37" s="141">
        <v>3.25</v>
      </c>
      <c r="T37" s="145">
        <v>53.515799999999999</v>
      </c>
      <c r="U37" s="145">
        <v>10.199999999999999</v>
      </c>
    </row>
    <row r="38" spans="1:21" ht="15" customHeight="1">
      <c r="A38" s="4">
        <v>2022</v>
      </c>
      <c r="B38" s="4">
        <v>1</v>
      </c>
      <c r="C38" s="4" t="s">
        <v>945</v>
      </c>
      <c r="D38" s="124">
        <v>66.500033960470006</v>
      </c>
      <c r="E38" s="124">
        <v>37.090000000000003</v>
      </c>
      <c r="F38" s="141">
        <v>50.88</v>
      </c>
      <c r="G38" s="124">
        <v>67</v>
      </c>
      <c r="H38" s="124">
        <v>3.7</v>
      </c>
      <c r="I38" s="124">
        <v>2.5</v>
      </c>
      <c r="J38" s="4">
        <v>1.05</v>
      </c>
      <c r="K38" s="124">
        <v>59.615000000000002</v>
      </c>
      <c r="L38" s="124">
        <v>44.685000000000002</v>
      </c>
      <c r="M38" s="124">
        <v>67</v>
      </c>
      <c r="N38" s="141">
        <v>0.66666666666666663</v>
      </c>
      <c r="O38" s="4">
        <v>580</v>
      </c>
      <c r="P38" s="4">
        <v>3</v>
      </c>
      <c r="Q38" s="4">
        <v>5</v>
      </c>
      <c r="R38" s="4">
        <v>3</v>
      </c>
      <c r="S38" s="141">
        <v>3.75</v>
      </c>
      <c r="T38" s="145">
        <v>62.598399999999991</v>
      </c>
      <c r="U38" s="145">
        <v>10.8</v>
      </c>
    </row>
    <row r="39" spans="1:21" ht="15" customHeight="1">
      <c r="A39" s="4">
        <v>2022</v>
      </c>
      <c r="B39" s="4">
        <v>2</v>
      </c>
      <c r="C39" s="4" t="s">
        <v>945</v>
      </c>
      <c r="D39" s="124">
        <v>66.125708397733135</v>
      </c>
      <c r="E39" s="124">
        <v>39.94</v>
      </c>
      <c r="F39" s="141">
        <v>61.97</v>
      </c>
      <c r="G39" s="124">
        <v>66.8</v>
      </c>
      <c r="H39" s="124">
        <v>3.9</v>
      </c>
      <c r="I39" s="124">
        <v>2.4</v>
      </c>
      <c r="J39" s="4">
        <v>1.0900000000000001</v>
      </c>
      <c r="K39" s="124">
        <v>57.76</v>
      </c>
      <c r="L39" s="124">
        <v>44.633000000000003</v>
      </c>
      <c r="M39" s="124">
        <v>66.8</v>
      </c>
      <c r="N39" s="141">
        <v>0.5</v>
      </c>
      <c r="O39" s="4">
        <v>630</v>
      </c>
      <c r="P39" s="4">
        <v>3</v>
      </c>
      <c r="Q39" s="4">
        <v>4</v>
      </c>
      <c r="R39" s="4">
        <v>4</v>
      </c>
      <c r="S39" s="141">
        <v>4</v>
      </c>
      <c r="T39" s="145">
        <v>63.246399999999994</v>
      </c>
      <c r="U39" s="145">
        <v>10.8</v>
      </c>
    </row>
    <row r="40" spans="1:21" ht="15" customHeight="1">
      <c r="A40" s="4">
        <v>2022</v>
      </c>
      <c r="B40" s="4">
        <v>3</v>
      </c>
      <c r="C40" s="4" t="s">
        <v>945</v>
      </c>
      <c r="D40" s="124">
        <v>67.852805937973301</v>
      </c>
      <c r="E40" s="124">
        <v>47.08</v>
      </c>
      <c r="F40" s="141">
        <v>61</v>
      </c>
      <c r="G40" s="124">
        <v>67.099999999999994</v>
      </c>
      <c r="H40" s="124">
        <v>3.9</v>
      </c>
      <c r="I40" s="124">
        <v>2.2000000000000002</v>
      </c>
      <c r="J40" s="4">
        <v>1.01</v>
      </c>
      <c r="K40" s="124">
        <v>57.665999999999997</v>
      </c>
      <c r="L40" s="124">
        <v>41.823</v>
      </c>
      <c r="M40" s="124">
        <v>67.099999999999994</v>
      </c>
      <c r="N40" s="141">
        <v>0.58333333333333337</v>
      </c>
      <c r="O40" s="4">
        <v>620</v>
      </c>
      <c r="P40" s="4">
        <v>3</v>
      </c>
      <c r="Q40" s="4">
        <v>5</v>
      </c>
      <c r="R40" s="4">
        <v>3</v>
      </c>
      <c r="S40" s="141">
        <v>4.25</v>
      </c>
      <c r="T40" s="145">
        <v>63.518000000000008</v>
      </c>
      <c r="U40" s="145">
        <v>11.6</v>
      </c>
    </row>
    <row r="41" spans="1:21" ht="15" customHeight="1">
      <c r="A41" s="4">
        <v>2022</v>
      </c>
      <c r="B41" s="4">
        <v>4</v>
      </c>
      <c r="C41" s="4" t="s">
        <v>945</v>
      </c>
      <c r="D41" s="124">
        <v>70.011521369397045</v>
      </c>
      <c r="E41" s="124">
        <v>49.55</v>
      </c>
      <c r="F41" s="141">
        <v>57.07</v>
      </c>
      <c r="G41" s="124">
        <v>67</v>
      </c>
      <c r="H41" s="124">
        <v>3.5</v>
      </c>
      <c r="I41" s="124">
        <v>2.1</v>
      </c>
      <c r="J41" s="4">
        <v>1.08</v>
      </c>
      <c r="K41" s="124">
        <v>56.073</v>
      </c>
      <c r="L41" s="124">
        <v>43.47</v>
      </c>
      <c r="M41" s="124">
        <v>67</v>
      </c>
      <c r="N41" s="141">
        <v>0.91666666666666663</v>
      </c>
      <c r="O41" s="4">
        <v>630</v>
      </c>
      <c r="P41" s="4">
        <v>2</v>
      </c>
      <c r="Q41" s="4">
        <v>3</v>
      </c>
      <c r="R41" s="4">
        <v>3</v>
      </c>
      <c r="S41" s="141">
        <v>3</v>
      </c>
      <c r="T41" s="145">
        <v>64.84</v>
      </c>
      <c r="U41" s="145">
        <v>9.8000000000000007</v>
      </c>
    </row>
    <row r="42" spans="1:21" ht="15" customHeight="1">
      <c r="A42" s="4">
        <v>2022</v>
      </c>
      <c r="B42" s="4">
        <v>1</v>
      </c>
      <c r="C42" s="4" t="s">
        <v>946</v>
      </c>
      <c r="D42" s="124">
        <v>69.750183488732432</v>
      </c>
      <c r="E42" s="124">
        <v>43.22</v>
      </c>
      <c r="F42" s="141">
        <v>71.650000000000006</v>
      </c>
      <c r="G42" s="124">
        <v>68.400000000000006</v>
      </c>
      <c r="H42" s="124">
        <v>5.2</v>
      </c>
      <c r="I42" s="124">
        <v>3.9</v>
      </c>
      <c r="J42" s="4">
        <v>1.32</v>
      </c>
      <c r="K42" s="124">
        <v>58.750999999999998</v>
      </c>
      <c r="L42" s="124">
        <v>55.883000000000003</v>
      </c>
      <c r="M42" s="124">
        <v>68.400000000000006</v>
      </c>
      <c r="N42" s="141">
        <v>1.1666666666666667</v>
      </c>
      <c r="O42" s="4">
        <v>690</v>
      </c>
      <c r="P42" s="4">
        <v>4</v>
      </c>
      <c r="Q42" s="4">
        <v>6</v>
      </c>
      <c r="R42" s="4">
        <v>4</v>
      </c>
      <c r="S42" s="141">
        <v>5</v>
      </c>
      <c r="T42" s="145">
        <v>52.431999999999995</v>
      </c>
      <c r="U42" s="145">
        <v>11.6</v>
      </c>
    </row>
    <row r="43" spans="1:21" ht="15" customHeight="1">
      <c r="A43" s="4">
        <v>2022</v>
      </c>
      <c r="B43" s="4">
        <v>2</v>
      </c>
      <c r="C43" s="4" t="s">
        <v>946</v>
      </c>
      <c r="D43" s="124">
        <v>69.487646792825132</v>
      </c>
      <c r="E43" s="124">
        <v>36.340000000000003</v>
      </c>
      <c r="F43" s="141">
        <v>79.56</v>
      </c>
      <c r="G43" s="124">
        <v>68.2</v>
      </c>
      <c r="H43" s="124">
        <v>4.7</v>
      </c>
      <c r="I43" s="124">
        <v>3.8</v>
      </c>
      <c r="J43" s="4">
        <v>1.37</v>
      </c>
      <c r="K43" s="124">
        <v>57.930999999999997</v>
      </c>
      <c r="L43" s="124">
        <v>56.198</v>
      </c>
      <c r="M43" s="124">
        <v>68.2</v>
      </c>
      <c r="N43" s="141">
        <v>1</v>
      </c>
      <c r="O43" s="4">
        <v>660</v>
      </c>
      <c r="P43" s="4">
        <v>4</v>
      </c>
      <c r="Q43" s="4">
        <v>6</v>
      </c>
      <c r="R43" s="4">
        <v>4</v>
      </c>
      <c r="S43" s="141">
        <v>4.75</v>
      </c>
      <c r="T43" s="145">
        <v>61.012</v>
      </c>
      <c r="U43" s="145">
        <v>12.2</v>
      </c>
    </row>
    <row r="44" spans="1:21" ht="15" customHeight="1">
      <c r="A44" s="4">
        <v>2022</v>
      </c>
      <c r="B44" s="4">
        <v>3</v>
      </c>
      <c r="C44" s="4" t="s">
        <v>946</v>
      </c>
      <c r="D44" s="124">
        <v>69.355614495581776</v>
      </c>
      <c r="E44" s="124">
        <v>42.95</v>
      </c>
      <c r="F44" s="141">
        <v>67.87</v>
      </c>
      <c r="G44" s="124">
        <v>68.3</v>
      </c>
      <c r="H44" s="124">
        <v>8.6999999999999993</v>
      </c>
      <c r="I44" s="124">
        <v>8.6999999999999993</v>
      </c>
      <c r="J44" s="4">
        <v>1.51</v>
      </c>
      <c r="K44" s="124">
        <v>66.100999999999999</v>
      </c>
      <c r="L44" s="124">
        <v>69.853999999999999</v>
      </c>
      <c r="M44" s="124">
        <v>68.3</v>
      </c>
      <c r="N44" s="141">
        <v>1</v>
      </c>
      <c r="O44" s="4">
        <v>665</v>
      </c>
      <c r="P44" s="4">
        <v>4</v>
      </c>
      <c r="Q44" s="4">
        <v>5</v>
      </c>
      <c r="R44" s="4">
        <v>3</v>
      </c>
      <c r="S44" s="141">
        <v>4.25</v>
      </c>
      <c r="T44" s="145">
        <v>61.224000000000004</v>
      </c>
      <c r="U44" s="145">
        <v>16.2</v>
      </c>
    </row>
    <row r="45" spans="1:21" ht="15" customHeight="1">
      <c r="A45" s="4">
        <v>2022</v>
      </c>
      <c r="B45" s="4">
        <v>4</v>
      </c>
      <c r="C45" s="4" t="s">
        <v>946</v>
      </c>
      <c r="D45" s="124">
        <v>69.722413082314134</v>
      </c>
      <c r="E45" s="124">
        <v>54.68</v>
      </c>
      <c r="F45" s="141">
        <v>71.94</v>
      </c>
      <c r="G45" s="124">
        <v>65.8</v>
      </c>
      <c r="H45" s="124">
        <v>3.7</v>
      </c>
      <c r="I45" s="124">
        <v>3.2</v>
      </c>
      <c r="J45" s="4">
        <v>1.35</v>
      </c>
      <c r="K45" s="124">
        <v>54.475000000000001</v>
      </c>
      <c r="L45" s="124">
        <v>53.244999999999997</v>
      </c>
      <c r="M45" s="124">
        <v>65.8</v>
      </c>
      <c r="N45" s="141">
        <v>0.83333333333333337</v>
      </c>
      <c r="O45" s="4">
        <v>620</v>
      </c>
      <c r="P45" s="4">
        <v>3</v>
      </c>
      <c r="Q45" s="4">
        <v>4</v>
      </c>
      <c r="R45" s="4">
        <v>3</v>
      </c>
      <c r="S45" s="141">
        <v>3.5</v>
      </c>
      <c r="T45" s="145">
        <v>58.785199999999996</v>
      </c>
      <c r="U45" s="145">
        <v>11.8</v>
      </c>
    </row>
    <row r="46" spans="1:21" ht="15" customHeight="1">
      <c r="A46" s="4">
        <v>2022</v>
      </c>
      <c r="B46" s="4">
        <v>1</v>
      </c>
      <c r="C46" s="4" t="s">
        <v>936</v>
      </c>
      <c r="D46" s="124">
        <v>66.012063789351913</v>
      </c>
      <c r="E46" s="124">
        <v>39.869999999999997</v>
      </c>
      <c r="F46" s="141">
        <v>80.010000000000005</v>
      </c>
      <c r="G46" s="124">
        <v>66.900000000000006</v>
      </c>
      <c r="H46" s="124">
        <v>6.3</v>
      </c>
      <c r="I46" s="124">
        <v>5.6</v>
      </c>
      <c r="J46" s="4">
        <v>1.58</v>
      </c>
      <c r="K46" s="124">
        <v>59.726999999999997</v>
      </c>
      <c r="L46" s="124">
        <v>67.582999999999998</v>
      </c>
      <c r="M46" s="124">
        <v>66.900000000000006</v>
      </c>
      <c r="N46" s="141">
        <v>1.0833333333333333</v>
      </c>
      <c r="O46" s="4">
        <v>605</v>
      </c>
      <c r="P46" s="4">
        <v>2</v>
      </c>
      <c r="Q46" s="4">
        <v>4</v>
      </c>
      <c r="R46" s="4">
        <v>4</v>
      </c>
      <c r="S46" s="141">
        <v>3.5</v>
      </c>
      <c r="T46" s="145">
        <v>68.64</v>
      </c>
      <c r="U46" s="145">
        <v>13.8</v>
      </c>
    </row>
    <row r="47" spans="1:21" ht="15" customHeight="1">
      <c r="A47" s="4">
        <v>2022</v>
      </c>
      <c r="B47" s="4">
        <v>2</v>
      </c>
      <c r="C47" s="4" t="s">
        <v>936</v>
      </c>
      <c r="D47" s="124">
        <v>66.250515039142982</v>
      </c>
      <c r="E47" s="124">
        <v>46.2</v>
      </c>
      <c r="F47" s="141">
        <v>87.46</v>
      </c>
      <c r="G47" s="124">
        <v>67.3</v>
      </c>
      <c r="H47" s="124">
        <v>5.9</v>
      </c>
      <c r="I47" s="124">
        <v>6.9</v>
      </c>
      <c r="J47" s="4">
        <v>1.63</v>
      </c>
      <c r="K47" s="124">
        <v>60.527000000000001</v>
      </c>
      <c r="L47" s="124">
        <v>72.010999999999996</v>
      </c>
      <c r="M47" s="124">
        <v>67.3</v>
      </c>
      <c r="N47" s="141">
        <v>1.25</v>
      </c>
      <c r="O47" s="4">
        <v>635</v>
      </c>
      <c r="P47" s="4">
        <v>4</v>
      </c>
      <c r="Q47" s="4">
        <v>3</v>
      </c>
      <c r="R47" s="4">
        <v>3</v>
      </c>
      <c r="S47" s="141">
        <v>3.25</v>
      </c>
      <c r="T47" s="145">
        <v>63.603999999999999</v>
      </c>
      <c r="U47" s="145">
        <v>15.4</v>
      </c>
    </row>
    <row r="48" spans="1:21" ht="15" customHeight="1">
      <c r="A48" s="4">
        <v>2022</v>
      </c>
      <c r="B48" s="4">
        <v>3</v>
      </c>
      <c r="C48" s="4" t="s">
        <v>936</v>
      </c>
      <c r="D48" s="124">
        <v>66.609353507565345</v>
      </c>
      <c r="E48" s="124">
        <v>35.35</v>
      </c>
      <c r="F48" s="141">
        <v>88.53</v>
      </c>
      <c r="G48" s="124">
        <v>66.7</v>
      </c>
      <c r="H48" s="124">
        <v>6</v>
      </c>
      <c r="I48" s="124">
        <v>8.1999999999999993</v>
      </c>
      <c r="J48" s="4">
        <v>1.71</v>
      </c>
      <c r="K48" s="124">
        <v>63.292000000000002</v>
      </c>
      <c r="L48" s="124">
        <v>77.974000000000004</v>
      </c>
      <c r="M48" s="124">
        <v>66.7</v>
      </c>
      <c r="N48" s="141">
        <v>1.25</v>
      </c>
      <c r="O48" s="4">
        <v>585</v>
      </c>
      <c r="P48" s="4">
        <v>4</v>
      </c>
      <c r="Q48" s="4">
        <v>4</v>
      </c>
      <c r="R48" s="4">
        <v>4</v>
      </c>
      <c r="S48" s="141">
        <v>3.75</v>
      </c>
      <c r="T48" s="145">
        <v>65.412000000000006</v>
      </c>
      <c r="U48" s="145">
        <v>15.8</v>
      </c>
    </row>
    <row r="49" spans="1:21" ht="15" customHeight="1" thickBot="1">
      <c r="A49" s="183">
        <v>2022</v>
      </c>
      <c r="B49" s="183">
        <v>4</v>
      </c>
      <c r="C49" s="183" t="s">
        <v>936</v>
      </c>
      <c r="D49" s="184">
        <v>65.648326170549652</v>
      </c>
      <c r="E49" s="184">
        <v>37.299999999999997</v>
      </c>
      <c r="F49" s="185">
        <v>86.42</v>
      </c>
      <c r="G49" s="184">
        <v>67.8</v>
      </c>
      <c r="H49" s="184">
        <v>5.7</v>
      </c>
      <c r="I49" s="184">
        <v>7.8</v>
      </c>
      <c r="J49" s="183">
        <v>1.7</v>
      </c>
      <c r="K49" s="184">
        <v>62.058</v>
      </c>
      <c r="L49" s="184">
        <v>74.813999999999993</v>
      </c>
      <c r="M49" s="184">
        <v>67.8</v>
      </c>
      <c r="N49" s="185">
        <v>1.1666666666666667</v>
      </c>
      <c r="O49" s="183">
        <v>610</v>
      </c>
      <c r="P49" s="183">
        <v>3</v>
      </c>
      <c r="Q49" s="183">
        <v>5</v>
      </c>
      <c r="R49" s="183">
        <v>3</v>
      </c>
      <c r="S49" s="185">
        <v>3.75</v>
      </c>
      <c r="T49" s="271">
        <v>67.458200000000005</v>
      </c>
      <c r="U49" s="271">
        <v>16</v>
      </c>
    </row>
    <row r="50" spans="1:21" ht="15" customHeight="1">
      <c r="A50" s="190" t="s">
        <v>950</v>
      </c>
      <c r="C50" s="4" t="s">
        <v>878</v>
      </c>
      <c r="D50" s="141">
        <v>67.488461099999995</v>
      </c>
      <c r="E50" s="141">
        <v>40.673222199999998</v>
      </c>
      <c r="F50" s="141">
        <v>60.147972199999998</v>
      </c>
      <c r="G50" s="197">
        <v>63.869111099999998</v>
      </c>
      <c r="H50" s="197">
        <v>3.0127222200000001</v>
      </c>
      <c r="I50" s="198">
        <v>1.89683333</v>
      </c>
      <c r="J50" s="205">
        <v>0.97328333</v>
      </c>
      <c r="K50" s="205">
        <v>57.889494399999997</v>
      </c>
      <c r="L50" s="205">
        <v>40.058</v>
      </c>
      <c r="M50" s="141">
        <v>63.947777799999997</v>
      </c>
      <c r="N50" s="141">
        <v>1.03106111</v>
      </c>
      <c r="O50" s="124">
        <v>617.35555599999998</v>
      </c>
      <c r="P50" s="141">
        <v>1.2572222200000001</v>
      </c>
      <c r="Q50" s="141">
        <v>2.51333333</v>
      </c>
      <c r="R50" s="141">
        <v>1.9361111099999999</v>
      </c>
      <c r="S50" s="141">
        <v>2.2124999999999999</v>
      </c>
      <c r="T50" s="141">
        <f>AVERAGE(T30:T33)</f>
        <v>63.861850000000004</v>
      </c>
      <c r="U50" s="141">
        <f t="shared" ref="U50" si="0">AVERAGE(U30:U33)</f>
        <v>9.35</v>
      </c>
    </row>
    <row r="51" spans="1:21" ht="15" customHeight="1">
      <c r="A51" s="33"/>
      <c r="C51" s="4" t="s">
        <v>123</v>
      </c>
      <c r="D51" s="141">
        <v>66.2562389</v>
      </c>
      <c r="E51" s="141">
        <v>49.2598889</v>
      </c>
      <c r="F51" s="141">
        <v>63.782416699999999</v>
      </c>
      <c r="G51" s="197">
        <v>64.680222200000003</v>
      </c>
      <c r="H51" s="197">
        <v>3.2793888899999999</v>
      </c>
      <c r="I51" s="197">
        <v>2.0746111100000002</v>
      </c>
      <c r="J51" s="205">
        <v>1.0721722199999999</v>
      </c>
      <c r="K51" s="205">
        <v>60.489494399999998</v>
      </c>
      <c r="L51" s="205">
        <v>45.649111099999999</v>
      </c>
      <c r="M51" s="141">
        <v>64.558888899999999</v>
      </c>
      <c r="N51" s="141">
        <v>1.05439444</v>
      </c>
      <c r="O51" s="124">
        <v>602.35555599999998</v>
      </c>
      <c r="P51" s="141">
        <v>1.5905555600000001</v>
      </c>
      <c r="Q51" s="141">
        <v>3.2911111100000001</v>
      </c>
      <c r="R51" s="141">
        <v>2.8250000000000002</v>
      </c>
      <c r="S51" s="141">
        <v>2.74027778</v>
      </c>
      <c r="T51" s="141">
        <f>AVERAGE(T34:T37)</f>
        <v>59.100949999999997</v>
      </c>
      <c r="U51" s="141">
        <f t="shared" ref="U51" si="1">AVERAGE(U34:U37)</f>
        <v>9.35</v>
      </c>
    </row>
    <row r="52" spans="1:21" ht="15" customHeight="1">
      <c r="A52" s="33"/>
      <c r="C52" s="4" t="s">
        <v>945</v>
      </c>
      <c r="D52" s="141">
        <v>66.244016700000003</v>
      </c>
      <c r="E52" s="141">
        <v>43.645444400000002</v>
      </c>
      <c r="F52" s="141">
        <v>62.935749999999999</v>
      </c>
      <c r="G52" s="197">
        <v>65.335777800000002</v>
      </c>
      <c r="H52" s="197">
        <v>3.52383333</v>
      </c>
      <c r="I52" s="197">
        <v>2.3635000000000002</v>
      </c>
      <c r="J52" s="205">
        <v>1.1488388899999999</v>
      </c>
      <c r="K52" s="205">
        <v>59.886161100000002</v>
      </c>
      <c r="L52" s="205">
        <v>47.713555599999999</v>
      </c>
      <c r="M52" s="141">
        <v>65.658888899999994</v>
      </c>
      <c r="N52" s="141">
        <v>0.96217222000000002</v>
      </c>
      <c r="O52" s="124">
        <v>634.57777799999997</v>
      </c>
      <c r="P52" s="141">
        <v>2.2572222200000001</v>
      </c>
      <c r="Q52" s="141">
        <v>3.2911111100000001</v>
      </c>
      <c r="R52" s="141">
        <v>2.26944444</v>
      </c>
      <c r="S52" s="141">
        <v>2.9347222199999998</v>
      </c>
      <c r="T52" s="141">
        <f>AVERAGE(T38:T41)</f>
        <v>63.550699999999999</v>
      </c>
      <c r="U52" s="141">
        <f t="shared" ref="U52" si="2">AVERAGE(U38:U41)</f>
        <v>10.75</v>
      </c>
    </row>
    <row r="53" spans="1:21" ht="15" customHeight="1">
      <c r="A53" s="33"/>
      <c r="C53" s="4" t="s">
        <v>946</v>
      </c>
      <c r="D53" s="141">
        <v>67.708461099999994</v>
      </c>
      <c r="E53" s="141">
        <v>42.693222200000001</v>
      </c>
      <c r="F53" s="141">
        <v>74.710194400000006</v>
      </c>
      <c r="G53" s="197">
        <v>66.180222200000003</v>
      </c>
      <c r="H53" s="197">
        <v>4.8682777799999997</v>
      </c>
      <c r="I53" s="197">
        <v>4.3523888900000003</v>
      </c>
      <c r="J53" s="205">
        <v>1.48439444</v>
      </c>
      <c r="K53" s="205">
        <v>62.041716700000002</v>
      </c>
      <c r="L53" s="205">
        <v>63.720222200000002</v>
      </c>
      <c r="M53" s="141">
        <v>66.47</v>
      </c>
      <c r="N53" s="141">
        <v>1.19550556</v>
      </c>
      <c r="O53" s="124">
        <v>691.24444400000004</v>
      </c>
      <c r="P53" s="141">
        <v>3.1461111100000001</v>
      </c>
      <c r="Q53" s="141">
        <v>4.0688888900000002</v>
      </c>
      <c r="R53" s="141">
        <v>3.6027777799999998</v>
      </c>
      <c r="S53" s="141">
        <v>3.6569444400000002</v>
      </c>
      <c r="T53" s="141">
        <f>AVERAGE(T42:T45)</f>
        <v>58.363300000000002</v>
      </c>
      <c r="U53" s="141">
        <f t="shared" ref="U53" si="3">AVERAGE(U42:U45)</f>
        <v>12.95</v>
      </c>
    </row>
    <row r="54" spans="1:21" ht="15" customHeight="1">
      <c r="A54" s="191"/>
      <c r="B54" s="19"/>
      <c r="C54" s="19" t="s">
        <v>936</v>
      </c>
      <c r="D54" s="142">
        <v>65.189572200000001</v>
      </c>
      <c r="E54" s="142">
        <v>40.243222199999998</v>
      </c>
      <c r="F54" s="142">
        <v>85.3124167</v>
      </c>
      <c r="G54" s="199">
        <v>67.024666699999997</v>
      </c>
      <c r="H54" s="199">
        <v>5.1682777800000004</v>
      </c>
      <c r="I54" s="200">
        <v>5.73016667</v>
      </c>
      <c r="J54" s="206">
        <v>1.73106111</v>
      </c>
      <c r="K54" s="206">
        <v>62.088383299999997</v>
      </c>
      <c r="L54" s="206">
        <v>75.519111100000003</v>
      </c>
      <c r="M54" s="142">
        <v>66.914444399999994</v>
      </c>
      <c r="N54" s="142">
        <v>1.34661667</v>
      </c>
      <c r="O54" s="128">
        <v>673.46666700000003</v>
      </c>
      <c r="P54" s="142">
        <v>2.9238888900000002</v>
      </c>
      <c r="Q54" s="142">
        <v>3.7355555599999999</v>
      </c>
      <c r="R54" s="142">
        <v>3.4916666699999999</v>
      </c>
      <c r="S54" s="142">
        <v>3.5180555600000001</v>
      </c>
      <c r="T54" s="142">
        <f>AVERAGE(T46:T49)</f>
        <v>66.278549999999996</v>
      </c>
      <c r="U54" s="142">
        <f t="shared" ref="U54" si="4">AVERAGE(U46:U49)</f>
        <v>15.25</v>
      </c>
    </row>
    <row r="55" spans="1:21" ht="15" customHeight="1">
      <c r="A55" s="190" t="s">
        <v>951</v>
      </c>
      <c r="C55" s="4" t="s">
        <v>123</v>
      </c>
      <c r="D55" s="4" t="s">
        <v>898</v>
      </c>
      <c r="E55" s="4" t="s">
        <v>898</v>
      </c>
      <c r="F55" s="4" t="s">
        <v>953</v>
      </c>
      <c r="G55" s="201" t="s">
        <v>953</v>
      </c>
      <c r="H55" s="201" t="s">
        <v>953</v>
      </c>
      <c r="I55" s="201" t="s">
        <v>953</v>
      </c>
      <c r="J55" s="207" t="s">
        <v>898</v>
      </c>
      <c r="K55" s="207" t="s">
        <v>953</v>
      </c>
      <c r="L55" s="207" t="s">
        <v>896</v>
      </c>
      <c r="M55" s="4" t="s">
        <v>953</v>
      </c>
      <c r="N55" s="4" t="s">
        <v>953</v>
      </c>
      <c r="O55" s="4" t="s">
        <v>953</v>
      </c>
      <c r="P55" s="4" t="s">
        <v>953</v>
      </c>
      <c r="Q55" s="4" t="s">
        <v>953</v>
      </c>
      <c r="R55" s="4" t="s">
        <v>953</v>
      </c>
      <c r="S55" s="4" t="s">
        <v>953</v>
      </c>
      <c r="T55" s="4" t="s">
        <v>953</v>
      </c>
      <c r="U55" s="4" t="s">
        <v>953</v>
      </c>
    </row>
    <row r="56" spans="1:21" ht="15" customHeight="1">
      <c r="A56" s="33"/>
      <c r="C56" s="4" t="s">
        <v>945</v>
      </c>
      <c r="D56" s="4" t="s">
        <v>898</v>
      </c>
      <c r="E56" s="4" t="s">
        <v>953</v>
      </c>
      <c r="F56" s="4" t="s">
        <v>953</v>
      </c>
      <c r="G56" s="201" t="s">
        <v>896</v>
      </c>
      <c r="H56" s="201" t="s">
        <v>896</v>
      </c>
      <c r="I56" s="201" t="s">
        <v>953</v>
      </c>
      <c r="J56" s="207" t="s">
        <v>897</v>
      </c>
      <c r="K56" s="207" t="s">
        <v>953</v>
      </c>
      <c r="L56" s="207" t="s">
        <v>897</v>
      </c>
      <c r="M56" s="4" t="s">
        <v>897</v>
      </c>
      <c r="N56" s="4" t="s">
        <v>953</v>
      </c>
      <c r="O56" s="4" t="s">
        <v>953</v>
      </c>
      <c r="P56" s="4" t="s">
        <v>897</v>
      </c>
      <c r="Q56" s="4" t="s">
        <v>953</v>
      </c>
      <c r="R56" s="4" t="s">
        <v>953</v>
      </c>
      <c r="S56" s="4" t="s">
        <v>953</v>
      </c>
      <c r="T56" s="4" t="s">
        <v>953</v>
      </c>
      <c r="U56" s="4" t="s">
        <v>953</v>
      </c>
    </row>
    <row r="57" spans="1:21" ht="15" customHeight="1">
      <c r="A57" s="33"/>
      <c r="C57" s="4" t="s">
        <v>946</v>
      </c>
      <c r="D57" s="4" t="s">
        <v>953</v>
      </c>
      <c r="E57" s="4" t="s">
        <v>953</v>
      </c>
      <c r="F57" s="4" t="s">
        <v>897</v>
      </c>
      <c r="G57" s="201" t="s">
        <v>897</v>
      </c>
      <c r="H57" s="201" t="s">
        <v>897</v>
      </c>
      <c r="I57" s="201" t="s">
        <v>897</v>
      </c>
      <c r="J57" s="207" t="s">
        <v>897</v>
      </c>
      <c r="K57" s="207" t="s">
        <v>897</v>
      </c>
      <c r="L57" s="207" t="s">
        <v>897</v>
      </c>
      <c r="M57" s="4" t="s">
        <v>897</v>
      </c>
      <c r="N57" s="4" t="s">
        <v>898</v>
      </c>
      <c r="O57" s="4" t="s">
        <v>897</v>
      </c>
      <c r="P57" s="4" t="s">
        <v>897</v>
      </c>
      <c r="Q57" s="4" t="s">
        <v>896</v>
      </c>
      <c r="R57" s="4" t="s">
        <v>896</v>
      </c>
      <c r="S57" s="4" t="s">
        <v>897</v>
      </c>
      <c r="T57" s="4" t="s">
        <v>953</v>
      </c>
      <c r="U57" s="4" t="s">
        <v>896</v>
      </c>
    </row>
    <row r="58" spans="1:21" ht="15" customHeight="1">
      <c r="A58" s="191"/>
      <c r="B58" s="19"/>
      <c r="C58" s="19" t="s">
        <v>936</v>
      </c>
      <c r="D58" s="19" t="s">
        <v>897</v>
      </c>
      <c r="E58" s="19" t="s">
        <v>953</v>
      </c>
      <c r="F58" s="19" t="s">
        <v>897</v>
      </c>
      <c r="G58" s="202" t="s">
        <v>897</v>
      </c>
      <c r="H58" s="202" t="s">
        <v>897</v>
      </c>
      <c r="I58" s="202" t="s">
        <v>897</v>
      </c>
      <c r="J58" s="208" t="s">
        <v>897</v>
      </c>
      <c r="K58" s="208" t="s">
        <v>897</v>
      </c>
      <c r="L58" s="208" t="s">
        <v>897</v>
      </c>
      <c r="M58" s="19" t="s">
        <v>897</v>
      </c>
      <c r="N58" s="19" t="s">
        <v>897</v>
      </c>
      <c r="O58" s="19" t="s">
        <v>897</v>
      </c>
      <c r="P58" s="19" t="s">
        <v>897</v>
      </c>
      <c r="Q58" s="19" t="s">
        <v>898</v>
      </c>
      <c r="R58" s="19" t="s">
        <v>896</v>
      </c>
      <c r="S58" s="19" t="s">
        <v>897</v>
      </c>
      <c r="T58" s="19" t="s">
        <v>953</v>
      </c>
      <c r="U58" s="19" t="s">
        <v>897</v>
      </c>
    </row>
    <row r="59" spans="1:21" ht="15" customHeight="1">
      <c r="A59" s="190" t="s">
        <v>952</v>
      </c>
      <c r="C59" s="4" t="s">
        <v>123</v>
      </c>
      <c r="D59" s="195">
        <f>(D51-D50)/D50</f>
        <v>-1.825826489322625E-2</v>
      </c>
      <c r="E59" s="193">
        <f>(E51-E50)/E50</f>
        <v>0.21111350995938558</v>
      </c>
      <c r="F59" s="4" t="s">
        <v>953</v>
      </c>
      <c r="G59" s="201" t="s">
        <v>953</v>
      </c>
      <c r="H59" s="201" t="s">
        <v>953</v>
      </c>
      <c r="I59" s="201" t="s">
        <v>953</v>
      </c>
      <c r="J59" s="209">
        <f>(J51-J50)/J50</f>
        <v>0.10160339435794086</v>
      </c>
      <c r="K59" s="207" t="s">
        <v>953</v>
      </c>
      <c r="L59" s="209">
        <f>(L51-L50)/L50</f>
        <v>0.13957539317988915</v>
      </c>
      <c r="M59" s="4" t="s">
        <v>953</v>
      </c>
      <c r="N59" s="4" t="s">
        <v>953</v>
      </c>
      <c r="O59" s="4" t="s">
        <v>953</v>
      </c>
      <c r="P59" s="4" t="s">
        <v>953</v>
      </c>
      <c r="Q59" s="4" t="s">
        <v>953</v>
      </c>
      <c r="R59" s="4" t="s">
        <v>953</v>
      </c>
      <c r="S59" s="4" t="s">
        <v>953</v>
      </c>
      <c r="T59" s="4" t="s">
        <v>953</v>
      </c>
      <c r="U59" s="4" t="s">
        <v>953</v>
      </c>
    </row>
    <row r="60" spans="1:21" ht="15" customHeight="1">
      <c r="A60" s="33"/>
      <c r="C60" s="4" t="s">
        <v>945</v>
      </c>
      <c r="D60" s="195">
        <f>(D52-D50)/D50</f>
        <v>-1.8439365481397709E-2</v>
      </c>
      <c r="E60" s="4" t="s">
        <v>953</v>
      </c>
      <c r="F60" s="4" t="s">
        <v>953</v>
      </c>
      <c r="G60" s="203">
        <f>(G52-G50)/G50</f>
        <v>2.2963631006287868E-2</v>
      </c>
      <c r="H60" s="203">
        <f>(H52-H50)/H50</f>
        <v>0.16965092453827352</v>
      </c>
      <c r="I60" s="201" t="s">
        <v>953</v>
      </c>
      <c r="J60" s="209">
        <f>(J52-J50)/J50</f>
        <v>0.18037456780442335</v>
      </c>
      <c r="K60" s="207" t="s">
        <v>953</v>
      </c>
      <c r="L60" s="209">
        <f>(L52-L50)/L50</f>
        <v>0.19111177792201306</v>
      </c>
      <c r="M60" s="194">
        <f>(M52-M50)/M50</f>
        <v>2.6757944667781662E-2</v>
      </c>
      <c r="N60" s="4" t="s">
        <v>953</v>
      </c>
      <c r="O60" s="4" t="s">
        <v>953</v>
      </c>
      <c r="P60" s="193">
        <f>(P52-P50)/P50</f>
        <v>0.79540433194061744</v>
      </c>
      <c r="Q60" s="4" t="s">
        <v>953</v>
      </c>
      <c r="R60" s="4" t="s">
        <v>953</v>
      </c>
      <c r="S60" s="4" t="s">
        <v>953</v>
      </c>
      <c r="T60" s="4" t="s">
        <v>953</v>
      </c>
      <c r="U60" s="4" t="s">
        <v>953</v>
      </c>
    </row>
    <row r="61" spans="1:21" ht="15" customHeight="1">
      <c r="A61" s="190"/>
      <c r="C61" s="4" t="s">
        <v>946</v>
      </c>
      <c r="D61" s="4" t="s">
        <v>953</v>
      </c>
      <c r="E61" s="4" t="s">
        <v>953</v>
      </c>
      <c r="F61" s="193">
        <f t="shared" ref="F61:S61" si="5">(F53-F50)/F50</f>
        <v>0.24210661918208456</v>
      </c>
      <c r="G61" s="203">
        <f t="shared" si="5"/>
        <v>3.6185114528703766E-2</v>
      </c>
      <c r="H61" s="203">
        <f t="shared" si="5"/>
        <v>0.61590662015962405</v>
      </c>
      <c r="I61" s="203">
        <f t="shared" si="5"/>
        <v>1.2945552575249195</v>
      </c>
      <c r="J61" s="209">
        <f t="shared" si="5"/>
        <v>0.52514113233604853</v>
      </c>
      <c r="K61" s="209">
        <f t="shared" si="5"/>
        <v>7.1726698307456732E-2</v>
      </c>
      <c r="L61" s="209">
        <f t="shared" si="5"/>
        <v>0.59069904138998452</v>
      </c>
      <c r="M61" s="193">
        <f t="shared" si="5"/>
        <v>3.9441905360470583E-2</v>
      </c>
      <c r="N61" s="193">
        <f t="shared" si="5"/>
        <v>0.15949049809472493</v>
      </c>
      <c r="O61" s="193">
        <f t="shared" si="5"/>
        <v>0.11968611488449951</v>
      </c>
      <c r="P61" s="193">
        <f t="shared" si="5"/>
        <v>1.5024304056605045</v>
      </c>
      <c r="Q61" s="193">
        <f t="shared" si="5"/>
        <v>0.61892131116567817</v>
      </c>
      <c r="R61" s="193">
        <f t="shared" si="5"/>
        <v>0.86083213994882757</v>
      </c>
      <c r="S61" s="193">
        <f t="shared" si="5"/>
        <v>0.65285624406779674</v>
      </c>
      <c r="T61" s="4" t="s">
        <v>953</v>
      </c>
      <c r="U61" s="268">
        <f t="shared" ref="U61" si="6">(U53-U$50)/U$50</f>
        <v>0.38502673796791442</v>
      </c>
    </row>
    <row r="62" spans="1:21" ht="15" customHeight="1">
      <c r="A62" s="19"/>
      <c r="B62" s="19"/>
      <c r="C62" s="19" t="s">
        <v>936</v>
      </c>
      <c r="D62" s="196">
        <f>(D54-D53)/D53</f>
        <v>-3.72019812454428E-2</v>
      </c>
      <c r="E62" s="19" t="s">
        <v>953</v>
      </c>
      <c r="F62" s="192">
        <f t="shared" ref="F62:S62" si="7">(F54-F50)/F50</f>
        <v>0.4183756090118031</v>
      </c>
      <c r="G62" s="204">
        <f t="shared" si="7"/>
        <v>4.9406599616821652E-2</v>
      </c>
      <c r="H62" s="204">
        <f t="shared" si="7"/>
        <v>0.71548433695291036</v>
      </c>
      <c r="I62" s="204">
        <f t="shared" si="7"/>
        <v>2.0209120534591198</v>
      </c>
      <c r="J62" s="210">
        <f t="shared" si="7"/>
        <v>0.77857881322183953</v>
      </c>
      <c r="K62" s="210">
        <f t="shared" si="7"/>
        <v>7.2532830758321495E-2</v>
      </c>
      <c r="L62" s="210">
        <f t="shared" si="7"/>
        <v>0.88524417344849982</v>
      </c>
      <c r="M62" s="192">
        <f t="shared" si="7"/>
        <v>4.639202020871469E-2</v>
      </c>
      <c r="N62" s="192">
        <f t="shared" si="7"/>
        <v>0.30604932815281916</v>
      </c>
      <c r="O62" s="192">
        <f t="shared" si="7"/>
        <v>9.0889456577596672E-2</v>
      </c>
      <c r="P62" s="192">
        <f t="shared" si="7"/>
        <v>1.3256738892190436</v>
      </c>
      <c r="Q62" s="192">
        <f t="shared" si="7"/>
        <v>0.48629531762108125</v>
      </c>
      <c r="R62" s="192">
        <f t="shared" si="7"/>
        <v>0.80344333130757151</v>
      </c>
      <c r="S62" s="192">
        <f t="shared" si="7"/>
        <v>0.59008160903954809</v>
      </c>
      <c r="T62" s="19" t="s">
        <v>953</v>
      </c>
      <c r="U62" s="268">
        <f t="shared" ref="U62" si="8">(U54-U$50)/U$50</f>
        <v>0.63101604278074874</v>
      </c>
    </row>
    <row r="63" spans="1:21" ht="15" customHeight="1">
      <c r="A63" s="257" t="s">
        <v>894</v>
      </c>
      <c r="B63" s="27"/>
      <c r="C63" s="27"/>
      <c r="D63" s="27">
        <v>0.45660000000000001</v>
      </c>
      <c r="E63" s="27">
        <v>0.60560000000000003</v>
      </c>
      <c r="F63" s="27">
        <v>0.14580000000000001</v>
      </c>
      <c r="G63" s="27">
        <v>0.28179999999999999</v>
      </c>
      <c r="H63" s="255">
        <v>0.1862</v>
      </c>
      <c r="I63" s="255">
        <v>9.2700000000000005E-2</v>
      </c>
      <c r="J63" s="27">
        <v>0.41570000000000001</v>
      </c>
      <c r="K63" s="27">
        <v>0.26290000000000002</v>
      </c>
      <c r="L63" s="27">
        <v>0.41570000000000001</v>
      </c>
      <c r="M63" s="27">
        <v>0.23719999999999999</v>
      </c>
      <c r="N63" s="27">
        <v>0.48120000000000002</v>
      </c>
      <c r="O63" s="27">
        <v>5.62E-2</v>
      </c>
      <c r="P63" s="255">
        <v>8.0199999999999994E-2</v>
      </c>
      <c r="Q63" s="27">
        <v>0.37809999999999999</v>
      </c>
      <c r="R63" s="27">
        <v>0.13950000000000001</v>
      </c>
      <c r="S63" s="27">
        <v>0.23089999999999999</v>
      </c>
      <c r="T63" s="27">
        <v>0.57779999999999998</v>
      </c>
      <c r="U63" s="27">
        <v>0.49340000000000001</v>
      </c>
    </row>
    <row r="64" spans="1:21">
      <c r="H64" s="256" t="s">
        <v>955</v>
      </c>
      <c r="I64" s="256" t="s">
        <v>954</v>
      </c>
      <c r="P64" s="256" t="s">
        <v>954</v>
      </c>
      <c r="T64" s="256"/>
    </row>
    <row r="65" spans="1:1">
      <c r="A65" s="190" t="s">
        <v>957</v>
      </c>
    </row>
    <row r="66" spans="1:1">
      <c r="A66" s="33" t="s">
        <v>958</v>
      </c>
    </row>
    <row r="67" spans="1:1">
      <c r="A67" s="33" t="s">
        <v>959</v>
      </c>
    </row>
    <row r="68" spans="1:1">
      <c r="A68" s="33" t="s">
        <v>960</v>
      </c>
    </row>
    <row r="69" spans="1:1">
      <c r="A69" s="33" t="s">
        <v>1217</v>
      </c>
    </row>
    <row r="70" spans="1:1">
      <c r="A70" s="33"/>
    </row>
  </sheetData>
  <mergeCells count="4">
    <mergeCell ref="G3:I3"/>
    <mergeCell ref="J3:L3"/>
    <mergeCell ref="M3:S3"/>
    <mergeCell ref="T3:U3"/>
  </mergeCells>
  <pageMargins left="0.7" right="0.7" top="0.75" bottom="0.75" header="0.3" footer="0.3"/>
  <ignoredErrors>
    <ignoredError sqref="T50:T54 U50:U54"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5CFA0-EAE8-457F-9E19-A072BC0817C2}">
  <sheetPr>
    <pageSetUpPr fitToPage="1"/>
  </sheetPr>
  <dimension ref="A1:W36"/>
  <sheetViews>
    <sheetView zoomScale="74" zoomScaleNormal="74" workbookViewId="0">
      <pane ySplit="5" topLeftCell="A17" activePane="bottomLeft" state="frozen"/>
      <selection pane="bottomLeft" activeCell="D5" sqref="D5:I5"/>
    </sheetView>
  </sheetViews>
  <sheetFormatPr defaultColWidth="8.7265625" defaultRowHeight="15" customHeight="1"/>
  <cols>
    <col min="1" max="1" width="8.7265625" style="118"/>
    <col min="2" max="2" width="10.54296875" style="118" customWidth="1"/>
    <col min="3" max="10" width="8.7265625" style="118"/>
    <col min="11" max="11" width="10.453125" style="118" customWidth="1"/>
    <col min="12" max="12" width="10.1796875" style="118" customWidth="1"/>
    <col min="13" max="23" width="8.7265625" style="118"/>
    <col min="24" max="16384" width="8.7265625" style="98"/>
  </cols>
  <sheetData>
    <row r="1" spans="1:23" s="4" customFormat="1" ht="13">
      <c r="A1" s="33" t="s">
        <v>1203</v>
      </c>
    </row>
    <row r="2" spans="1:23" s="4" customFormat="1" ht="13">
      <c r="A2" s="33" t="s">
        <v>986</v>
      </c>
    </row>
    <row r="3" spans="1:23" ht="15" customHeight="1">
      <c r="A3" s="118" t="s">
        <v>985</v>
      </c>
    </row>
    <row r="4" spans="1:23" ht="15" customHeight="1">
      <c r="J4" s="211"/>
      <c r="K4" s="211" t="s">
        <v>962</v>
      </c>
      <c r="L4" s="211"/>
      <c r="M4" s="371" t="s">
        <v>963</v>
      </c>
      <c r="N4" s="371"/>
      <c r="O4" s="371"/>
      <c r="P4" s="372" t="s">
        <v>965</v>
      </c>
      <c r="Q4" s="372"/>
      <c r="R4" s="372"/>
      <c r="S4" s="372"/>
      <c r="T4" s="372"/>
      <c r="U4" s="372"/>
      <c r="V4" s="372"/>
      <c r="W4" s="372"/>
    </row>
    <row r="5" spans="1:23" ht="25" customHeight="1">
      <c r="A5" s="213" t="s">
        <v>886</v>
      </c>
      <c r="B5" s="213" t="s">
        <v>961</v>
      </c>
      <c r="C5" s="213" t="s">
        <v>922</v>
      </c>
      <c r="D5" s="245" t="s">
        <v>1317</v>
      </c>
      <c r="E5" s="245" t="s">
        <v>937</v>
      </c>
      <c r="F5" s="245" t="s">
        <v>1318</v>
      </c>
      <c r="G5" s="245" t="s">
        <v>938</v>
      </c>
      <c r="H5" s="245" t="s">
        <v>939</v>
      </c>
      <c r="I5" s="213" t="s">
        <v>964</v>
      </c>
      <c r="J5" s="214" t="s">
        <v>1319</v>
      </c>
      <c r="K5" s="214" t="s">
        <v>976</v>
      </c>
      <c r="L5" s="214" t="s">
        <v>977</v>
      </c>
      <c r="M5" s="215" t="s">
        <v>975</v>
      </c>
      <c r="N5" s="215" t="s">
        <v>974</v>
      </c>
      <c r="O5" s="215" t="s">
        <v>941</v>
      </c>
      <c r="P5" s="216" t="s">
        <v>942</v>
      </c>
      <c r="Q5" s="216" t="s">
        <v>966</v>
      </c>
      <c r="R5" s="216" t="s">
        <v>943</v>
      </c>
      <c r="S5" s="216" t="s">
        <v>973</v>
      </c>
      <c r="T5" s="216" t="s">
        <v>972</v>
      </c>
      <c r="U5" s="216" t="s">
        <v>971</v>
      </c>
      <c r="V5" s="216" t="s">
        <v>970</v>
      </c>
      <c r="W5" s="216" t="s">
        <v>969</v>
      </c>
    </row>
    <row r="6" spans="1:23" ht="15" customHeight="1">
      <c r="A6" s="118">
        <v>2022</v>
      </c>
      <c r="B6" s="118" t="s">
        <v>967</v>
      </c>
      <c r="C6" s="118">
        <v>1</v>
      </c>
      <c r="D6" s="167">
        <v>502</v>
      </c>
      <c r="E6" s="117">
        <v>70.717221785649514</v>
      </c>
      <c r="F6" s="117">
        <v>0.51563538222970728</v>
      </c>
      <c r="G6" s="117">
        <v>27.593582887700535</v>
      </c>
      <c r="H6" s="117">
        <v>97.666666666666671</v>
      </c>
      <c r="I6" s="118">
        <v>55</v>
      </c>
      <c r="J6" s="114">
        <v>65.7</v>
      </c>
      <c r="K6" s="114">
        <v>6.8</v>
      </c>
      <c r="L6" s="114">
        <v>28.4</v>
      </c>
      <c r="M6" s="118">
        <v>3.49</v>
      </c>
      <c r="N6" s="117">
        <v>60.761000000000003</v>
      </c>
      <c r="O6" s="117">
        <v>156.30099999999999</v>
      </c>
      <c r="P6" s="118">
        <v>65.7</v>
      </c>
      <c r="Q6" s="117">
        <v>1.76</v>
      </c>
      <c r="R6" s="114">
        <v>772.5</v>
      </c>
      <c r="S6" s="114">
        <v>5</v>
      </c>
      <c r="T6" s="114">
        <v>7</v>
      </c>
      <c r="U6" s="114">
        <v>6.5</v>
      </c>
      <c r="V6" s="114">
        <v>4.5</v>
      </c>
      <c r="W6" s="114">
        <v>5.75</v>
      </c>
    </row>
    <row r="7" spans="1:23" ht="15" customHeight="1">
      <c r="A7" s="118">
        <v>2022</v>
      </c>
      <c r="B7" s="118" t="s">
        <v>967</v>
      </c>
      <c r="C7" s="118">
        <v>2</v>
      </c>
      <c r="D7" s="167">
        <v>498.5</v>
      </c>
      <c r="E7" s="117">
        <v>67.219123735050587</v>
      </c>
      <c r="F7" s="117">
        <v>0.46941645007207294</v>
      </c>
      <c r="G7" s="117">
        <v>28.697326203208558</v>
      </c>
      <c r="H7" s="117">
        <v>94.551282051282044</v>
      </c>
      <c r="I7" s="118">
        <v>45</v>
      </c>
      <c r="J7" s="114">
        <v>66.7</v>
      </c>
      <c r="K7" s="114">
        <v>5.2</v>
      </c>
      <c r="L7" s="114">
        <v>22.2</v>
      </c>
      <c r="M7" s="118">
        <v>3.43</v>
      </c>
      <c r="N7" s="117">
        <v>54.511000000000003</v>
      </c>
      <c r="O7" s="117">
        <v>143.79400000000001</v>
      </c>
      <c r="P7" s="118">
        <v>66.7</v>
      </c>
      <c r="Q7" s="117">
        <v>1.54</v>
      </c>
      <c r="R7" s="114">
        <v>802.5</v>
      </c>
      <c r="S7" s="114">
        <v>6.5</v>
      </c>
      <c r="T7" s="114">
        <v>6</v>
      </c>
      <c r="U7" s="114">
        <v>6.5</v>
      </c>
      <c r="V7" s="114">
        <v>5</v>
      </c>
      <c r="W7" s="114">
        <v>6</v>
      </c>
    </row>
    <row r="8" spans="1:23" ht="15" customHeight="1">
      <c r="A8" s="118">
        <v>2022</v>
      </c>
      <c r="B8" s="118" t="s">
        <v>967</v>
      </c>
      <c r="C8" s="118">
        <v>3</v>
      </c>
      <c r="D8" s="167">
        <v>491</v>
      </c>
      <c r="E8" s="117">
        <v>68.163253769731909</v>
      </c>
      <c r="F8" s="117">
        <v>0.48551475464583133</v>
      </c>
      <c r="G8" s="117">
        <v>29.525133689839574</v>
      </c>
      <c r="H8" s="117">
        <v>95.638629283489095</v>
      </c>
      <c r="I8" s="118">
        <v>58</v>
      </c>
      <c r="J8" s="114">
        <v>65.3</v>
      </c>
      <c r="K8" s="114">
        <v>8</v>
      </c>
      <c r="L8" s="114">
        <v>19.399999999999999</v>
      </c>
      <c r="M8" s="118">
        <v>2.82</v>
      </c>
      <c r="N8" s="117">
        <v>55.759</v>
      </c>
      <c r="O8" s="117">
        <v>118.461</v>
      </c>
      <c r="P8" s="118">
        <v>65.3</v>
      </c>
      <c r="Q8" s="117">
        <v>1.4649999999999999</v>
      </c>
      <c r="R8" s="114">
        <v>820</v>
      </c>
      <c r="S8" s="114">
        <v>6</v>
      </c>
      <c r="T8" s="114">
        <v>5</v>
      </c>
      <c r="U8" s="114">
        <v>6.5</v>
      </c>
      <c r="V8" s="114">
        <v>5</v>
      </c>
      <c r="W8" s="114">
        <v>5.625</v>
      </c>
    </row>
    <row r="9" spans="1:23" ht="15" customHeight="1">
      <c r="A9" s="118">
        <v>2022</v>
      </c>
      <c r="B9" s="118" t="s">
        <v>967</v>
      </c>
      <c r="C9" s="118">
        <v>4</v>
      </c>
      <c r="D9" s="167">
        <v>475</v>
      </c>
      <c r="E9" s="117">
        <v>68.305873475034588</v>
      </c>
      <c r="F9" s="117">
        <v>0.50441919492944265</v>
      </c>
      <c r="G9" s="117">
        <v>29.459574468085108</v>
      </c>
      <c r="H9" s="117">
        <v>96.273291925465827</v>
      </c>
      <c r="I9" s="118">
        <v>58</v>
      </c>
      <c r="J9" s="114">
        <v>65</v>
      </c>
      <c r="K9" s="114">
        <v>6.8</v>
      </c>
      <c r="L9" s="114">
        <v>20.6</v>
      </c>
      <c r="M9" s="118">
        <v>3.51</v>
      </c>
      <c r="N9" s="117">
        <v>54.481000000000002</v>
      </c>
      <c r="O9" s="117">
        <v>146.559</v>
      </c>
      <c r="P9" s="118">
        <v>65</v>
      </c>
      <c r="Q9" s="117">
        <v>1.6</v>
      </c>
      <c r="R9" s="114">
        <v>777.5</v>
      </c>
      <c r="S9" s="114">
        <v>7</v>
      </c>
      <c r="T9" s="114">
        <v>5</v>
      </c>
      <c r="U9" s="114">
        <v>6</v>
      </c>
      <c r="V9" s="114">
        <v>4.5</v>
      </c>
      <c r="W9" s="114">
        <v>5.625</v>
      </c>
    </row>
    <row r="10" spans="1:23" ht="15" customHeight="1">
      <c r="A10" s="118">
        <v>2022</v>
      </c>
      <c r="B10" s="118" t="s">
        <v>967</v>
      </c>
      <c r="C10" s="118">
        <v>5</v>
      </c>
      <c r="D10" s="167">
        <v>453</v>
      </c>
      <c r="E10" s="117">
        <v>67.65853114900257</v>
      </c>
      <c r="F10" s="117">
        <v>0.49678988931630269</v>
      </c>
      <c r="G10" s="117">
        <v>30.886021505376348</v>
      </c>
      <c r="H10" s="117">
        <v>93.41317365269461</v>
      </c>
      <c r="I10" s="118">
        <v>58</v>
      </c>
      <c r="J10" s="114">
        <v>65.900000000000006</v>
      </c>
      <c r="K10" s="114">
        <v>9.4</v>
      </c>
      <c r="L10" s="114">
        <v>23.9</v>
      </c>
      <c r="M10" s="118">
        <v>3.22</v>
      </c>
      <c r="N10" s="117">
        <v>53.606000000000002</v>
      </c>
      <c r="O10" s="117">
        <v>133.75899999999999</v>
      </c>
      <c r="P10" s="118">
        <v>65.900000000000006</v>
      </c>
      <c r="Q10" s="117">
        <v>1.65</v>
      </c>
      <c r="R10" s="114">
        <v>775</v>
      </c>
      <c r="S10" s="114">
        <v>6.5</v>
      </c>
      <c r="T10" s="114">
        <v>5</v>
      </c>
      <c r="U10" s="114">
        <v>7</v>
      </c>
      <c r="V10" s="114">
        <v>5.5</v>
      </c>
      <c r="W10" s="114">
        <v>6</v>
      </c>
    </row>
    <row r="11" spans="1:23" ht="15" customHeight="1">
      <c r="A11" s="118">
        <v>2022</v>
      </c>
      <c r="B11" s="118" t="s">
        <v>967</v>
      </c>
      <c r="C11" s="118">
        <v>6</v>
      </c>
      <c r="D11" s="167">
        <v>464</v>
      </c>
      <c r="E11" s="117">
        <v>70.453552143692988</v>
      </c>
      <c r="F11" s="117">
        <v>0.51268462320046393</v>
      </c>
      <c r="G11" s="117">
        <v>30.030270270270268</v>
      </c>
      <c r="H11" s="117">
        <v>92.879256965944265</v>
      </c>
      <c r="I11" s="118">
        <v>53</v>
      </c>
      <c r="J11" s="114">
        <v>65.599999999999994</v>
      </c>
      <c r="K11" s="114">
        <v>8</v>
      </c>
      <c r="L11" s="114">
        <v>19.2</v>
      </c>
      <c r="M11" s="118">
        <v>2.78</v>
      </c>
      <c r="N11" s="117">
        <v>59.094999999999999</v>
      </c>
      <c r="O11" s="117">
        <v>122.011</v>
      </c>
      <c r="P11" s="118">
        <v>65.599999999999994</v>
      </c>
      <c r="Q11" s="117">
        <v>1.57</v>
      </c>
      <c r="R11" s="114">
        <v>772.5</v>
      </c>
      <c r="S11" s="114">
        <v>6</v>
      </c>
      <c r="T11" s="114">
        <v>4.5</v>
      </c>
      <c r="U11" s="114">
        <v>7.5</v>
      </c>
      <c r="V11" s="114">
        <v>4.5</v>
      </c>
      <c r="W11" s="114">
        <v>5.625</v>
      </c>
    </row>
    <row r="12" spans="1:23" ht="15" customHeight="1">
      <c r="A12" s="118">
        <v>2022</v>
      </c>
      <c r="B12" s="118" t="s">
        <v>968</v>
      </c>
      <c r="C12" s="118">
        <v>1</v>
      </c>
      <c r="D12" s="167">
        <v>478.5</v>
      </c>
      <c r="E12" s="117">
        <v>68.63655248492141</v>
      </c>
      <c r="F12" s="117">
        <v>0.53679911171983452</v>
      </c>
      <c r="G12" s="117">
        <v>31.548663101604276</v>
      </c>
      <c r="H12" s="117">
        <v>83.381924198250729</v>
      </c>
      <c r="I12" s="118">
        <v>53</v>
      </c>
      <c r="J12" s="114">
        <v>67.099999999999994</v>
      </c>
      <c r="K12" s="114">
        <v>7.5</v>
      </c>
      <c r="L12" s="114">
        <v>9.9</v>
      </c>
      <c r="M12" s="118">
        <v>2.56</v>
      </c>
      <c r="N12" s="117">
        <v>60.503999999999998</v>
      </c>
      <c r="O12" s="117">
        <v>112.273</v>
      </c>
      <c r="P12" s="118">
        <v>67.099999999999994</v>
      </c>
      <c r="Q12" s="117">
        <v>1.6515</v>
      </c>
      <c r="R12" s="114">
        <v>782.5</v>
      </c>
      <c r="S12" s="114">
        <v>5</v>
      </c>
      <c r="T12" s="114">
        <v>5</v>
      </c>
      <c r="U12" s="114">
        <v>6.5</v>
      </c>
      <c r="V12" s="114">
        <v>4</v>
      </c>
      <c r="W12" s="114">
        <v>5.125</v>
      </c>
    </row>
    <row r="13" spans="1:23" ht="15" customHeight="1">
      <c r="A13" s="118">
        <v>2022</v>
      </c>
      <c r="B13" s="118" t="s">
        <v>968</v>
      </c>
      <c r="C13" s="118">
        <v>2</v>
      </c>
      <c r="D13" s="167">
        <v>491.5</v>
      </c>
      <c r="E13" s="117">
        <v>68.394636735756535</v>
      </c>
      <c r="F13" s="117">
        <v>0.48594466630028055</v>
      </c>
      <c r="G13" s="117">
        <v>39.182887700534756</v>
      </c>
      <c r="H13" s="117">
        <v>81.690140845070431</v>
      </c>
      <c r="I13" s="118">
        <v>52</v>
      </c>
      <c r="J13" s="114">
        <v>66.099999999999994</v>
      </c>
      <c r="K13" s="114">
        <v>8</v>
      </c>
      <c r="L13" s="114">
        <v>12.6</v>
      </c>
      <c r="M13" s="118">
        <v>2.73</v>
      </c>
      <c r="N13" s="117">
        <v>58.43</v>
      </c>
      <c r="O13" s="117">
        <v>114.661</v>
      </c>
      <c r="P13" s="118">
        <v>66.099999999999994</v>
      </c>
      <c r="Q13" s="117">
        <v>1.4950000000000001</v>
      </c>
      <c r="R13" s="114">
        <v>815</v>
      </c>
      <c r="S13" s="114">
        <v>6</v>
      </c>
      <c r="T13" s="114">
        <v>6.5</v>
      </c>
      <c r="U13" s="114">
        <v>6.5</v>
      </c>
      <c r="V13" s="114">
        <v>4.5</v>
      </c>
      <c r="W13" s="114">
        <v>5.875</v>
      </c>
    </row>
    <row r="14" spans="1:23" ht="15" customHeight="1">
      <c r="A14" s="118">
        <v>2022</v>
      </c>
      <c r="B14" s="118" t="s">
        <v>968</v>
      </c>
      <c r="C14" s="118">
        <v>3</v>
      </c>
      <c r="D14" s="167">
        <v>509.5</v>
      </c>
      <c r="E14" s="117">
        <v>68.302237754354323</v>
      </c>
      <c r="F14" s="117">
        <v>0.54143132937280514</v>
      </c>
      <c r="G14" s="117">
        <v>31.824598930481287</v>
      </c>
      <c r="H14" s="117">
        <v>64.450867052023114</v>
      </c>
      <c r="I14" s="118">
        <v>48</v>
      </c>
      <c r="J14" s="114">
        <v>65.2</v>
      </c>
      <c r="K14" s="114">
        <v>5.5</v>
      </c>
      <c r="L14" s="114">
        <v>7.9</v>
      </c>
      <c r="M14" s="118">
        <v>2.4</v>
      </c>
      <c r="N14" s="117">
        <v>55.764000000000003</v>
      </c>
      <c r="O14" s="117">
        <v>97.463999999999999</v>
      </c>
      <c r="P14" s="118">
        <v>65.2</v>
      </c>
      <c r="Q14" s="117">
        <v>1.51</v>
      </c>
      <c r="R14" s="114">
        <v>792.5</v>
      </c>
      <c r="S14" s="114">
        <v>5</v>
      </c>
      <c r="T14" s="114">
        <v>6</v>
      </c>
      <c r="U14" s="114">
        <v>6.5</v>
      </c>
      <c r="V14" s="114">
        <v>5</v>
      </c>
      <c r="W14" s="114">
        <v>5.625</v>
      </c>
    </row>
    <row r="15" spans="1:23" ht="15" customHeight="1">
      <c r="A15" s="118">
        <v>2022</v>
      </c>
      <c r="B15" s="118" t="s">
        <v>968</v>
      </c>
      <c r="C15" s="118">
        <v>4</v>
      </c>
      <c r="D15" s="167">
        <v>443</v>
      </c>
      <c r="E15" s="117">
        <v>66.773584637874507</v>
      </c>
      <c r="F15" s="117">
        <v>0.53188834923173001</v>
      </c>
      <c r="G15" s="117">
        <v>32.661702127659574</v>
      </c>
      <c r="H15" s="117">
        <v>91.876750700280112</v>
      </c>
      <c r="I15" s="118">
        <v>51</v>
      </c>
      <c r="J15" s="114">
        <v>66.400000000000006</v>
      </c>
      <c r="K15" s="114">
        <v>6.7</v>
      </c>
      <c r="L15" s="114">
        <v>14.8</v>
      </c>
      <c r="M15" s="118">
        <v>2.5499999999999998</v>
      </c>
      <c r="N15" s="117">
        <v>58.124000000000002</v>
      </c>
      <c r="O15" s="117">
        <v>106.864</v>
      </c>
      <c r="P15" s="118">
        <v>66.400000000000006</v>
      </c>
      <c r="Q15" s="117">
        <v>1.5</v>
      </c>
      <c r="R15" s="114">
        <v>780</v>
      </c>
      <c r="S15" s="114">
        <v>5.5</v>
      </c>
      <c r="T15" s="114">
        <v>4.5</v>
      </c>
      <c r="U15" s="114">
        <v>6</v>
      </c>
      <c r="V15" s="114">
        <v>4</v>
      </c>
      <c r="W15" s="114">
        <v>5</v>
      </c>
    </row>
    <row r="16" spans="1:23" ht="15" customHeight="1">
      <c r="A16" s="118">
        <v>2022</v>
      </c>
      <c r="B16" s="118" t="s">
        <v>968</v>
      </c>
      <c r="C16" s="118">
        <v>5</v>
      </c>
      <c r="D16" s="167">
        <v>466</v>
      </c>
      <c r="E16" s="117">
        <v>68.755984903959899</v>
      </c>
      <c r="F16" s="117">
        <v>0.49819037941865385</v>
      </c>
      <c r="G16" s="117">
        <v>32.827956989247312</v>
      </c>
      <c r="H16" s="117">
        <v>89.014084507042242</v>
      </c>
      <c r="I16" s="118">
        <v>56</v>
      </c>
      <c r="J16" s="114">
        <v>65.3</v>
      </c>
      <c r="K16" s="114">
        <v>8</v>
      </c>
      <c r="L16" s="114">
        <v>15.4</v>
      </c>
      <c r="M16" s="118">
        <v>2.58</v>
      </c>
      <c r="N16" s="117">
        <v>57.247999999999998</v>
      </c>
      <c r="O16" s="117">
        <v>108.474</v>
      </c>
      <c r="P16" s="118">
        <v>65.3</v>
      </c>
      <c r="Q16" s="117">
        <v>1.3399999999999999</v>
      </c>
      <c r="R16" s="114">
        <v>772.5</v>
      </c>
      <c r="S16" s="114">
        <v>5</v>
      </c>
      <c r="T16" s="114">
        <v>7</v>
      </c>
      <c r="U16" s="114">
        <v>7</v>
      </c>
      <c r="V16" s="114">
        <v>4.5</v>
      </c>
      <c r="W16" s="114">
        <v>5.875</v>
      </c>
    </row>
    <row r="17" spans="1:23" ht="15" customHeight="1" thickBot="1">
      <c r="A17" s="217">
        <v>2022</v>
      </c>
      <c r="B17" s="217" t="s">
        <v>968</v>
      </c>
      <c r="C17" s="217">
        <v>6</v>
      </c>
      <c r="D17" s="218">
        <v>467.5</v>
      </c>
      <c r="E17" s="219">
        <v>69.770124764997433</v>
      </c>
      <c r="F17" s="219">
        <v>0.51903499627798444</v>
      </c>
      <c r="G17" s="219">
        <v>34.948936170212768</v>
      </c>
      <c r="H17" s="219">
        <v>82.198952879581142</v>
      </c>
      <c r="I17" s="217">
        <v>48</v>
      </c>
      <c r="J17" s="220">
        <v>66</v>
      </c>
      <c r="K17" s="220">
        <v>6</v>
      </c>
      <c r="L17" s="220">
        <v>10.9</v>
      </c>
      <c r="M17" s="217">
        <v>2.2200000000000002</v>
      </c>
      <c r="N17" s="219">
        <v>53.445</v>
      </c>
      <c r="O17" s="219">
        <v>89.204999999999998</v>
      </c>
      <c r="P17" s="217">
        <v>66</v>
      </c>
      <c r="Q17" s="219">
        <v>1.3149999999999999</v>
      </c>
      <c r="R17" s="220">
        <v>795</v>
      </c>
      <c r="S17" s="220">
        <v>4.5</v>
      </c>
      <c r="T17" s="220">
        <v>5</v>
      </c>
      <c r="U17" s="220">
        <v>6</v>
      </c>
      <c r="V17" s="220">
        <v>4.5</v>
      </c>
      <c r="W17" s="220">
        <v>5</v>
      </c>
    </row>
    <row r="18" spans="1:23" ht="15" customHeight="1">
      <c r="A18" s="118">
        <v>2023</v>
      </c>
      <c r="B18" s="118" t="s">
        <v>967</v>
      </c>
      <c r="C18" s="118">
        <v>1</v>
      </c>
      <c r="D18" s="167">
        <v>328</v>
      </c>
      <c r="E18" s="117">
        <v>60.952904061742998</v>
      </c>
      <c r="F18" s="117">
        <v>0.40558868469721132</v>
      </c>
      <c r="G18" s="117">
        <v>27.648118759852867</v>
      </c>
      <c r="H18" s="117">
        <v>97.658563191522518</v>
      </c>
      <c r="I18" s="118">
        <v>58</v>
      </c>
      <c r="J18" s="114">
        <v>61.6</v>
      </c>
      <c r="K18" s="114">
        <v>6.5</v>
      </c>
      <c r="L18" s="114">
        <v>17.399999999999999</v>
      </c>
      <c r="M18" s="118">
        <v>4.3</v>
      </c>
      <c r="N18" s="117">
        <v>54.838000000000001</v>
      </c>
      <c r="O18" s="117">
        <v>193.18299999999999</v>
      </c>
      <c r="P18" s="118">
        <v>63.6</v>
      </c>
      <c r="Q18" s="117">
        <v>2.8333333333333335</v>
      </c>
      <c r="R18" s="114">
        <v>825</v>
      </c>
      <c r="S18" s="114">
        <v>8</v>
      </c>
      <c r="T18" s="114">
        <v>7</v>
      </c>
      <c r="U18" s="114">
        <v>7</v>
      </c>
      <c r="V18" s="114">
        <v>5</v>
      </c>
      <c r="W18" s="114">
        <v>6.75</v>
      </c>
    </row>
    <row r="19" spans="1:23" ht="15" customHeight="1">
      <c r="A19" s="118">
        <v>2023</v>
      </c>
      <c r="B19" s="118" t="s">
        <v>967</v>
      </c>
      <c r="C19" s="118">
        <v>2</v>
      </c>
      <c r="D19" s="167">
        <v>393.5</v>
      </c>
      <c r="E19" s="117">
        <v>63.357732914527666</v>
      </c>
      <c r="F19" s="117">
        <v>0.40186488196075543</v>
      </c>
      <c r="G19" s="117">
        <v>28.906134317041868</v>
      </c>
      <c r="H19" s="117">
        <v>97.437275985663092</v>
      </c>
      <c r="I19" s="118">
        <v>55</v>
      </c>
      <c r="J19" s="114">
        <v>62.5</v>
      </c>
      <c r="K19" s="114">
        <v>3.8</v>
      </c>
      <c r="L19" s="114">
        <v>15.1</v>
      </c>
      <c r="M19" s="118">
        <v>4.91</v>
      </c>
      <c r="N19" s="117">
        <v>50.003999999999998</v>
      </c>
      <c r="O19" s="117">
        <v>210.173</v>
      </c>
      <c r="P19" s="118">
        <v>64.5</v>
      </c>
      <c r="Q19" s="117">
        <v>2.2166666666666668</v>
      </c>
      <c r="R19" s="114">
        <v>825</v>
      </c>
      <c r="S19" s="114">
        <v>8</v>
      </c>
      <c r="T19" s="114">
        <v>6</v>
      </c>
      <c r="U19" s="114">
        <v>8</v>
      </c>
      <c r="V19" s="114">
        <v>5</v>
      </c>
      <c r="W19" s="114">
        <v>6.75</v>
      </c>
    </row>
    <row r="20" spans="1:23" ht="15" customHeight="1">
      <c r="A20" s="118">
        <v>2023</v>
      </c>
      <c r="B20" s="118" t="s">
        <v>967</v>
      </c>
      <c r="C20" s="118">
        <v>3</v>
      </c>
      <c r="D20" s="167">
        <v>365.5</v>
      </c>
      <c r="E20" s="117">
        <v>54.530966642853215</v>
      </c>
      <c r="F20" s="117">
        <v>0.40533282160188117</v>
      </c>
      <c r="G20" s="117">
        <v>29.857763104663924</v>
      </c>
      <c r="H20" s="117">
        <v>98.328282828282823</v>
      </c>
      <c r="I20" s="118">
        <v>60</v>
      </c>
      <c r="J20" s="114">
        <v>62.9</v>
      </c>
      <c r="K20" s="114">
        <v>5.2</v>
      </c>
      <c r="L20" s="114">
        <v>22</v>
      </c>
      <c r="M20" s="118">
        <v>4.46</v>
      </c>
      <c r="N20" s="117">
        <v>50.31</v>
      </c>
      <c r="O20" s="117">
        <v>186.40799999999999</v>
      </c>
      <c r="P20" s="118">
        <v>64.900000000000006</v>
      </c>
      <c r="Q20" s="117">
        <v>2.3333333333333335</v>
      </c>
      <c r="R20" s="114">
        <v>795</v>
      </c>
      <c r="S20" s="114">
        <v>9</v>
      </c>
      <c r="T20" s="114">
        <v>5</v>
      </c>
      <c r="U20" s="114">
        <v>5</v>
      </c>
      <c r="V20" s="114">
        <v>3</v>
      </c>
      <c r="W20" s="114">
        <v>5.5</v>
      </c>
    </row>
    <row r="21" spans="1:23" ht="15" customHeight="1">
      <c r="A21" s="118">
        <v>2023</v>
      </c>
      <c r="B21" s="118" t="s">
        <v>967</v>
      </c>
      <c r="C21" s="118">
        <v>4</v>
      </c>
      <c r="D21" s="167">
        <v>355.5</v>
      </c>
      <c r="E21" s="117">
        <v>62.358339984038309</v>
      </c>
      <c r="F21" s="117">
        <v>0.39200354802619813</v>
      </c>
      <c r="G21" s="117">
        <v>27.870594756900328</v>
      </c>
      <c r="H21" s="117">
        <v>98.771929824561397</v>
      </c>
      <c r="I21" s="118">
        <v>59</v>
      </c>
      <c r="J21" s="114">
        <v>62.4</v>
      </c>
      <c r="K21" s="114">
        <v>4.8</v>
      </c>
      <c r="L21" s="114">
        <v>15.1</v>
      </c>
      <c r="M21" s="118">
        <v>4.37</v>
      </c>
      <c r="N21" s="117">
        <v>47.826000000000001</v>
      </c>
      <c r="O21" s="117">
        <v>177.857</v>
      </c>
      <c r="P21" s="118">
        <v>64.900000000000006</v>
      </c>
      <c r="Q21" s="117">
        <v>2.1666666666666665</v>
      </c>
      <c r="R21" s="114">
        <v>810</v>
      </c>
      <c r="S21" s="114">
        <v>7</v>
      </c>
      <c r="T21" s="114">
        <v>5</v>
      </c>
      <c r="U21" s="114">
        <v>5</v>
      </c>
      <c r="V21" s="114">
        <v>5</v>
      </c>
      <c r="W21" s="114">
        <v>5.5</v>
      </c>
    </row>
    <row r="22" spans="1:23" ht="15" customHeight="1">
      <c r="A22" s="118">
        <v>2023</v>
      </c>
      <c r="B22" s="118" t="s">
        <v>967</v>
      </c>
      <c r="C22" s="118">
        <v>5</v>
      </c>
      <c r="D22" s="167">
        <v>327.5</v>
      </c>
      <c r="E22" s="117">
        <v>61.06206934720646</v>
      </c>
      <c r="F22" s="117">
        <v>0.43949270602824586</v>
      </c>
      <c r="G22" s="117">
        <v>21.708394000810703</v>
      </c>
      <c r="H22" s="114">
        <v>100</v>
      </c>
      <c r="I22" s="118">
        <v>59</v>
      </c>
      <c r="J22" s="114">
        <v>62.7</v>
      </c>
      <c r="K22" s="114">
        <v>6</v>
      </c>
      <c r="L22" s="114">
        <v>21.5</v>
      </c>
      <c r="M22" s="118">
        <v>4.8</v>
      </c>
      <c r="N22" s="117">
        <v>46.963999999999999</v>
      </c>
      <c r="O22" s="117">
        <v>192.875</v>
      </c>
      <c r="P22" s="118">
        <v>64.7</v>
      </c>
      <c r="Q22" s="117">
        <v>2.4166666666666665</v>
      </c>
      <c r="R22" s="114">
        <v>835</v>
      </c>
      <c r="S22" s="114">
        <v>9</v>
      </c>
      <c r="T22" s="114">
        <v>7</v>
      </c>
      <c r="U22" s="114">
        <v>9</v>
      </c>
      <c r="V22" s="114">
        <v>6</v>
      </c>
      <c r="W22" s="114">
        <v>7.75</v>
      </c>
    </row>
    <row r="23" spans="1:23" ht="15" customHeight="1">
      <c r="A23" s="118">
        <v>2023</v>
      </c>
      <c r="B23" s="118" t="s">
        <v>967</v>
      </c>
      <c r="C23" s="118">
        <v>6</v>
      </c>
      <c r="D23" s="167">
        <v>345.5</v>
      </c>
      <c r="E23" s="117">
        <v>60.819160013884073</v>
      </c>
      <c r="F23" s="117">
        <v>0.40259447605868193</v>
      </c>
      <c r="G23" s="117">
        <v>27.878596099953292</v>
      </c>
      <c r="H23" s="114">
        <v>100</v>
      </c>
      <c r="I23" s="118">
        <v>58</v>
      </c>
      <c r="J23" s="114">
        <v>62.5</v>
      </c>
      <c r="K23" s="114">
        <v>6</v>
      </c>
      <c r="L23" s="114">
        <v>19</v>
      </c>
      <c r="M23" s="118">
        <v>4.3899999999999997</v>
      </c>
      <c r="N23" s="117">
        <v>47.392000000000003</v>
      </c>
      <c r="O23" s="117">
        <v>173.85300000000001</v>
      </c>
      <c r="P23" s="118">
        <v>65</v>
      </c>
      <c r="Q23" s="117">
        <v>2.15</v>
      </c>
      <c r="R23" s="114">
        <v>830</v>
      </c>
      <c r="S23" s="114">
        <v>8</v>
      </c>
      <c r="T23" s="114">
        <v>5</v>
      </c>
      <c r="U23" s="114">
        <v>7</v>
      </c>
      <c r="V23" s="114">
        <v>6</v>
      </c>
      <c r="W23" s="114">
        <v>6.5</v>
      </c>
    </row>
    <row r="24" spans="1:23" ht="15" customHeight="1">
      <c r="A24" s="118">
        <v>2023</v>
      </c>
      <c r="B24" s="118" t="s">
        <v>968</v>
      </c>
      <c r="C24" s="118">
        <v>1</v>
      </c>
      <c r="D24" s="167">
        <v>368</v>
      </c>
      <c r="E24" s="117">
        <v>61.982727093706913</v>
      </c>
      <c r="F24" s="117">
        <v>0.39576871128958852</v>
      </c>
      <c r="G24" s="117">
        <v>28.485473118907258</v>
      </c>
      <c r="H24" s="117">
        <v>99.12027583845844</v>
      </c>
      <c r="I24" s="118">
        <v>60</v>
      </c>
      <c r="J24" s="114">
        <v>61.7</v>
      </c>
      <c r="K24" s="114">
        <v>5.5</v>
      </c>
      <c r="L24" s="114">
        <v>14</v>
      </c>
      <c r="M24" s="118">
        <v>3.46</v>
      </c>
      <c r="N24" s="117">
        <v>52.234999999999999</v>
      </c>
      <c r="O24" s="117">
        <v>146.19499999999999</v>
      </c>
      <c r="P24" s="118">
        <v>63.7</v>
      </c>
      <c r="Q24" s="117">
        <v>2.2666666666666666</v>
      </c>
      <c r="R24" s="114">
        <v>815</v>
      </c>
      <c r="S24" s="114">
        <v>8</v>
      </c>
      <c r="T24" s="114">
        <v>6</v>
      </c>
      <c r="U24" s="114">
        <v>7</v>
      </c>
      <c r="V24" s="114">
        <v>5</v>
      </c>
      <c r="W24" s="114">
        <v>6.5</v>
      </c>
    </row>
    <row r="25" spans="1:23" ht="15" customHeight="1">
      <c r="A25" s="118">
        <v>2023</v>
      </c>
      <c r="B25" s="118" t="s">
        <v>968</v>
      </c>
      <c r="C25" s="118">
        <v>2</v>
      </c>
      <c r="D25" s="167">
        <v>377</v>
      </c>
      <c r="E25" s="117">
        <v>63.804153486453032</v>
      </c>
      <c r="F25" s="117">
        <v>0.39094010507470356</v>
      </c>
      <c r="G25" s="117">
        <v>30.915209372462563</v>
      </c>
      <c r="H25" s="117">
        <v>96.617550650891275</v>
      </c>
      <c r="I25" s="118">
        <v>57</v>
      </c>
      <c r="J25" s="114">
        <v>61.6</v>
      </c>
      <c r="K25" s="114">
        <v>5</v>
      </c>
      <c r="L25" s="114">
        <v>17</v>
      </c>
      <c r="M25" s="118">
        <v>3.35</v>
      </c>
      <c r="N25" s="117">
        <v>50.454000000000001</v>
      </c>
      <c r="O25" s="117">
        <v>137.583</v>
      </c>
      <c r="P25" s="118">
        <v>64.099999999999994</v>
      </c>
      <c r="Q25" s="117">
        <v>2.1333333333333333</v>
      </c>
      <c r="R25" s="114">
        <v>790</v>
      </c>
      <c r="S25" s="114">
        <v>8</v>
      </c>
      <c r="T25" s="114">
        <v>7</v>
      </c>
      <c r="U25" s="114">
        <v>7</v>
      </c>
      <c r="V25" s="114">
        <v>4</v>
      </c>
      <c r="W25" s="114">
        <v>6.5</v>
      </c>
    </row>
    <row r="26" spans="1:23" ht="15" customHeight="1">
      <c r="A26" s="118">
        <v>2023</v>
      </c>
      <c r="B26" s="118" t="s">
        <v>968</v>
      </c>
      <c r="C26" s="118">
        <v>3</v>
      </c>
      <c r="D26" s="167">
        <v>384.5</v>
      </c>
      <c r="E26" s="117">
        <v>63.261003490998689</v>
      </c>
      <c r="F26" s="117">
        <v>0.39616024947925338</v>
      </c>
      <c r="G26" s="117">
        <v>31.216189658184355</v>
      </c>
      <c r="H26" s="117">
        <v>96.962104443351365</v>
      </c>
      <c r="I26" s="118">
        <v>55</v>
      </c>
      <c r="J26" s="114">
        <v>61.5</v>
      </c>
      <c r="K26" s="114">
        <v>6.7</v>
      </c>
      <c r="L26" s="114">
        <v>18.8</v>
      </c>
      <c r="M26" s="118">
        <v>3.78</v>
      </c>
      <c r="N26" s="117">
        <v>49.491999999999997</v>
      </c>
      <c r="O26" s="117">
        <v>150.6</v>
      </c>
      <c r="P26" s="118">
        <v>63.5</v>
      </c>
      <c r="Q26" s="117">
        <v>2.1833333333333331</v>
      </c>
      <c r="R26" s="114">
        <v>790</v>
      </c>
      <c r="S26" s="114">
        <v>8</v>
      </c>
      <c r="T26" s="114">
        <v>6</v>
      </c>
      <c r="U26" s="114">
        <v>5</v>
      </c>
      <c r="V26" s="114">
        <v>4</v>
      </c>
      <c r="W26" s="114">
        <v>5.75</v>
      </c>
    </row>
    <row r="27" spans="1:23" ht="15" customHeight="1">
      <c r="A27" s="118">
        <v>2023</v>
      </c>
      <c r="B27" s="118" t="s">
        <v>968</v>
      </c>
      <c r="C27" s="118">
        <v>4</v>
      </c>
      <c r="D27" s="167">
        <v>344.5</v>
      </c>
      <c r="E27" s="117">
        <v>62.790104565161954</v>
      </c>
      <c r="F27" s="117">
        <v>0.42890051545787777</v>
      </c>
      <c r="G27" s="117">
        <v>25.210093206128935</v>
      </c>
      <c r="H27" s="117">
        <v>99.796747967479675</v>
      </c>
      <c r="I27" s="118">
        <v>57</v>
      </c>
      <c r="J27" s="114">
        <v>62</v>
      </c>
      <c r="K27" s="114">
        <v>8.1999999999999993</v>
      </c>
      <c r="L27" s="114">
        <v>14.8</v>
      </c>
      <c r="M27" s="118">
        <v>3.03</v>
      </c>
      <c r="N27" s="117">
        <v>52.624000000000002</v>
      </c>
      <c r="O27" s="117">
        <v>124.524</v>
      </c>
      <c r="P27" s="118">
        <v>64</v>
      </c>
      <c r="Q27" s="117">
        <v>2.0666666666666669</v>
      </c>
      <c r="R27" s="114">
        <v>700</v>
      </c>
      <c r="S27" s="114">
        <v>5</v>
      </c>
      <c r="T27" s="114">
        <v>5</v>
      </c>
      <c r="U27" s="114">
        <v>5</v>
      </c>
      <c r="V27" s="114">
        <v>2</v>
      </c>
      <c r="W27" s="114">
        <v>4.25</v>
      </c>
    </row>
    <row r="28" spans="1:23" ht="15" customHeight="1">
      <c r="A28" s="118">
        <v>2023</v>
      </c>
      <c r="B28" s="118" t="s">
        <v>968</v>
      </c>
      <c r="C28" s="118">
        <v>5</v>
      </c>
      <c r="D28" s="167">
        <v>408.5</v>
      </c>
      <c r="E28" s="117">
        <v>60.149552165219532</v>
      </c>
      <c r="F28" s="117">
        <v>0.40601136414589262</v>
      </c>
      <c r="G28" s="117">
        <v>30.429441083547879</v>
      </c>
      <c r="H28" s="117">
        <v>96.884100174723358</v>
      </c>
      <c r="I28" s="118">
        <v>55</v>
      </c>
      <c r="J28" s="114">
        <v>62</v>
      </c>
      <c r="K28" s="114">
        <v>6.9</v>
      </c>
      <c r="L28" s="114">
        <v>16</v>
      </c>
      <c r="M28" s="118">
        <v>3.05</v>
      </c>
      <c r="N28" s="117">
        <v>52.906999999999996</v>
      </c>
      <c r="O28" s="117">
        <v>126.16500000000001</v>
      </c>
      <c r="P28" s="118">
        <v>63.5</v>
      </c>
      <c r="Q28" s="117">
        <v>2.2666666666666666</v>
      </c>
      <c r="R28" s="114">
        <v>825</v>
      </c>
      <c r="S28" s="114">
        <v>9</v>
      </c>
      <c r="T28" s="114">
        <v>6</v>
      </c>
      <c r="U28" s="114">
        <v>6</v>
      </c>
      <c r="V28" s="114">
        <v>5</v>
      </c>
      <c r="W28" s="114">
        <v>6.5</v>
      </c>
    </row>
    <row r="29" spans="1:23" ht="15" customHeight="1" thickBot="1">
      <c r="A29" s="217">
        <v>2023</v>
      </c>
      <c r="B29" s="217" t="s">
        <v>968</v>
      </c>
      <c r="C29" s="217">
        <v>6</v>
      </c>
      <c r="D29" s="218">
        <v>355</v>
      </c>
      <c r="E29" s="219">
        <v>59.264987584249724</v>
      </c>
      <c r="F29" s="219">
        <v>0.42401705111407278</v>
      </c>
      <c r="G29" s="219">
        <v>24.416597871355872</v>
      </c>
      <c r="H29" s="219">
        <v>99.603174603174608</v>
      </c>
      <c r="I29" s="217">
        <v>55</v>
      </c>
      <c r="J29" s="220">
        <v>61.4</v>
      </c>
      <c r="K29" s="220">
        <v>3.3</v>
      </c>
      <c r="L29" s="220">
        <v>13.4</v>
      </c>
      <c r="M29" s="217">
        <v>3.71</v>
      </c>
      <c r="N29" s="219">
        <v>46.453000000000003</v>
      </c>
      <c r="O29" s="219">
        <v>145.99799999999999</v>
      </c>
      <c r="P29" s="217">
        <v>62.9</v>
      </c>
      <c r="Q29" s="219">
        <v>2.15</v>
      </c>
      <c r="R29" s="220">
        <v>865</v>
      </c>
      <c r="S29" s="220">
        <v>7</v>
      </c>
      <c r="T29" s="220">
        <v>6</v>
      </c>
      <c r="U29" s="220">
        <v>7</v>
      </c>
      <c r="V29" s="220">
        <v>6</v>
      </c>
      <c r="W29" s="220">
        <v>6.5</v>
      </c>
    </row>
    <row r="30" spans="1:23" ht="15" customHeight="1">
      <c r="A30" s="221" t="s">
        <v>978</v>
      </c>
      <c r="B30" s="118" t="s">
        <v>968</v>
      </c>
      <c r="D30" s="118">
        <v>424.75</v>
      </c>
      <c r="E30" s="118">
        <v>65.16</v>
      </c>
      <c r="F30" s="118">
        <v>0.46400000000000002</v>
      </c>
      <c r="G30" s="118">
        <v>31.14</v>
      </c>
      <c r="H30" s="118">
        <v>90.12</v>
      </c>
      <c r="I30" s="117">
        <v>53.916600000000003</v>
      </c>
      <c r="J30" s="211">
        <v>63.86</v>
      </c>
      <c r="K30" s="211">
        <v>6.44</v>
      </c>
      <c r="L30" s="211">
        <v>13.79</v>
      </c>
      <c r="M30" s="225">
        <v>2.95</v>
      </c>
      <c r="N30" s="225">
        <v>53.97</v>
      </c>
      <c r="O30" s="225">
        <v>121.67</v>
      </c>
      <c r="P30" s="212">
        <v>64.819999999999993</v>
      </c>
      <c r="Q30" s="212">
        <v>1.82</v>
      </c>
      <c r="R30" s="212">
        <v>793.5</v>
      </c>
      <c r="S30" s="212">
        <v>6.33</v>
      </c>
      <c r="T30" s="212">
        <v>5.83</v>
      </c>
      <c r="U30" s="212">
        <v>6.29</v>
      </c>
      <c r="V30" s="212">
        <v>4.37</v>
      </c>
      <c r="W30" s="212">
        <v>5.72</v>
      </c>
    </row>
    <row r="31" spans="1:23" ht="15" customHeight="1">
      <c r="A31" s="116" t="s">
        <v>979</v>
      </c>
      <c r="B31" s="116" t="s">
        <v>967</v>
      </c>
      <c r="C31" s="116"/>
      <c r="D31" s="116">
        <v>416.83</v>
      </c>
      <c r="E31" s="116">
        <v>64.63</v>
      </c>
      <c r="F31" s="116">
        <v>0.45300000000000001</v>
      </c>
      <c r="G31" s="116">
        <v>28.34</v>
      </c>
      <c r="H31" s="116">
        <v>96.88</v>
      </c>
      <c r="I31" s="116">
        <v>56.33</v>
      </c>
      <c r="J31" s="224">
        <v>64.069999999999993</v>
      </c>
      <c r="K31" s="224">
        <v>6.38</v>
      </c>
      <c r="L31" s="224">
        <v>20.32</v>
      </c>
      <c r="M31" s="226">
        <v>3.87</v>
      </c>
      <c r="N31" s="226">
        <v>52.96</v>
      </c>
      <c r="O31" s="226">
        <v>162.94</v>
      </c>
      <c r="P31" s="227">
        <v>65.150000000000006</v>
      </c>
      <c r="Q31" s="227">
        <v>1.98</v>
      </c>
      <c r="R31" s="227">
        <v>803.3</v>
      </c>
      <c r="S31" s="227">
        <v>7.17</v>
      </c>
      <c r="T31" s="227">
        <v>5.63</v>
      </c>
      <c r="U31" s="227">
        <v>6.75</v>
      </c>
      <c r="V31" s="227">
        <v>4.92</v>
      </c>
      <c r="W31" s="227">
        <v>6.13</v>
      </c>
    </row>
    <row r="32" spans="1:23" ht="15" customHeight="1">
      <c r="B32" s="118" t="s">
        <v>980</v>
      </c>
      <c r="D32" s="228">
        <f>(D31-D30)/D30</f>
        <v>-1.8646262507357306E-2</v>
      </c>
      <c r="E32" s="228">
        <f t="shared" ref="E32:W32" si="0">(E31-E30)/E30</f>
        <v>-8.133824432166991E-3</v>
      </c>
      <c r="F32" s="228">
        <f t="shared" si="0"/>
        <v>-2.3706896551724158E-2</v>
      </c>
      <c r="G32" s="232">
        <f t="shared" si="0"/>
        <v>-8.9916506101477223E-2</v>
      </c>
      <c r="H32" s="234">
        <f t="shared" si="0"/>
        <v>7.5011096316022971E-2</v>
      </c>
      <c r="I32" s="234">
        <f t="shared" si="0"/>
        <v>4.4761724589458457E-2</v>
      </c>
      <c r="J32" s="238">
        <f t="shared" si="0"/>
        <v>3.2884434700907257E-3</v>
      </c>
      <c r="K32" s="238">
        <f t="shared" si="0"/>
        <v>-9.3167701863354803E-3</v>
      </c>
      <c r="L32" s="235">
        <f t="shared" si="0"/>
        <v>0.47353154459753455</v>
      </c>
      <c r="M32" s="235">
        <f t="shared" si="0"/>
        <v>0.31186440677966099</v>
      </c>
      <c r="N32" s="239">
        <f t="shared" si="0"/>
        <v>-1.8714100426162648E-2</v>
      </c>
      <c r="O32" s="235">
        <f t="shared" si="0"/>
        <v>0.33919618640585186</v>
      </c>
      <c r="P32" s="240">
        <f t="shared" si="0"/>
        <v>5.0910212897255867E-3</v>
      </c>
      <c r="Q32" s="235">
        <f t="shared" si="0"/>
        <v>8.7912087912087863E-2</v>
      </c>
      <c r="R32" s="240">
        <f t="shared" si="0"/>
        <v>1.2350346565847454E-2</v>
      </c>
      <c r="S32" s="235">
        <f t="shared" si="0"/>
        <v>0.13270142180094785</v>
      </c>
      <c r="T32" s="240">
        <f t="shared" si="0"/>
        <v>-3.4305317324185278E-2</v>
      </c>
      <c r="U32" s="240">
        <f t="shared" si="0"/>
        <v>7.3131955484896649E-2</v>
      </c>
      <c r="V32" s="240">
        <f t="shared" si="0"/>
        <v>0.12585812356979401</v>
      </c>
      <c r="W32" s="240">
        <f t="shared" si="0"/>
        <v>7.1678321678321708E-2</v>
      </c>
    </row>
    <row r="33" spans="1:23" ht="15" customHeight="1">
      <c r="A33" s="118" t="s">
        <v>981</v>
      </c>
      <c r="B33" s="118" t="s">
        <v>912</v>
      </c>
      <c r="D33" s="118" t="s">
        <v>899</v>
      </c>
      <c r="E33" s="182" t="s">
        <v>899</v>
      </c>
      <c r="F33" s="118" t="s">
        <v>899</v>
      </c>
      <c r="G33" s="118">
        <v>2.7000000000000001E-3</v>
      </c>
      <c r="H33" s="182" t="s">
        <v>899</v>
      </c>
      <c r="I33" s="182">
        <v>1.9E-3</v>
      </c>
      <c r="J33" s="211" t="s">
        <v>899</v>
      </c>
      <c r="K33" s="211">
        <v>1.1299999999999999E-2</v>
      </c>
      <c r="L33" s="211">
        <v>0.94950000000000001</v>
      </c>
      <c r="M33" s="225" t="s">
        <v>899</v>
      </c>
      <c r="N33" s="225" t="s">
        <v>899</v>
      </c>
      <c r="O33" s="225" t="s">
        <v>899</v>
      </c>
      <c r="P33" s="212" t="s">
        <v>899</v>
      </c>
      <c r="Q33" s="242" t="s">
        <v>899</v>
      </c>
      <c r="R33" s="242">
        <v>3.5299999999999998E-2</v>
      </c>
      <c r="S33" s="212" t="s">
        <v>899</v>
      </c>
      <c r="T33" s="212">
        <v>0.3029</v>
      </c>
      <c r="U33" s="212">
        <v>0.91759999999999997</v>
      </c>
      <c r="V33" s="212">
        <v>0.27510000000000001</v>
      </c>
      <c r="W33" s="212">
        <v>2.2200000000000001E-2</v>
      </c>
    </row>
    <row r="34" spans="1:23" ht="15" customHeight="1">
      <c r="A34" s="116" t="s">
        <v>981</v>
      </c>
      <c r="B34" s="116" t="s">
        <v>901</v>
      </c>
      <c r="C34" s="116"/>
      <c r="D34" s="116">
        <v>0.41249999999999998</v>
      </c>
      <c r="E34" s="229">
        <v>0.70660000000000001</v>
      </c>
      <c r="F34" s="116">
        <v>0.15959999999999999</v>
      </c>
      <c r="G34" s="181">
        <v>1.7999999999999999E-2</v>
      </c>
      <c r="H34" s="233">
        <v>2.5999999999999999E-3</v>
      </c>
      <c r="I34" s="233">
        <v>3.6799999999999999E-2</v>
      </c>
      <c r="J34" s="224">
        <v>0.39250000000000002</v>
      </c>
      <c r="K34" s="224">
        <v>0.90300000000000002</v>
      </c>
      <c r="L34" s="236">
        <v>2.0000000000000001E-4</v>
      </c>
      <c r="M34" s="237" t="s">
        <v>899</v>
      </c>
      <c r="N34" s="226">
        <v>0.3569</v>
      </c>
      <c r="O34" s="237" t="s">
        <v>899</v>
      </c>
      <c r="P34" s="227">
        <v>0.2268</v>
      </c>
      <c r="Q34" s="243">
        <v>1.5599999999999999E-2</v>
      </c>
      <c r="R34" s="244">
        <v>0.63370000000000004</v>
      </c>
      <c r="S34" s="302">
        <v>3.0099999999999998E-2</v>
      </c>
      <c r="T34" s="227">
        <v>0.56359999999999999</v>
      </c>
      <c r="U34" s="227">
        <v>0.26250000000000001</v>
      </c>
      <c r="V34" s="227">
        <v>0.14649999999999999</v>
      </c>
      <c r="W34" s="227">
        <v>0.1406</v>
      </c>
    </row>
    <row r="35" spans="1:23" s="161" customFormat="1" ht="15" customHeight="1">
      <c r="A35" s="116" t="s">
        <v>981</v>
      </c>
      <c r="B35" s="223" t="s">
        <v>894</v>
      </c>
      <c r="C35" s="223"/>
      <c r="D35" s="223">
        <v>0.85399999999999998</v>
      </c>
      <c r="E35" s="230">
        <v>0.61129999999999995</v>
      </c>
      <c r="F35" s="223">
        <v>0.875</v>
      </c>
      <c r="G35" s="223">
        <v>0.52480000000000004</v>
      </c>
      <c r="H35" s="230">
        <v>0.11119999999999999</v>
      </c>
      <c r="I35" s="230">
        <v>0.45419999999999999</v>
      </c>
      <c r="J35" s="223">
        <v>0.51829999999999998</v>
      </c>
      <c r="K35" s="223">
        <v>0.66990000000000005</v>
      </c>
      <c r="L35" s="223">
        <v>0.81379999999999997</v>
      </c>
      <c r="M35" s="241">
        <v>0.19400000000000001</v>
      </c>
      <c r="N35" s="223">
        <v>0.82789999999999997</v>
      </c>
      <c r="O35" s="241">
        <v>0.64700000000000002</v>
      </c>
      <c r="P35" s="223">
        <v>0.52610000000000001</v>
      </c>
      <c r="Q35" s="230">
        <v>0.2752</v>
      </c>
      <c r="R35" s="230">
        <v>5.0500000000000003E-2</v>
      </c>
      <c r="S35" s="223">
        <v>0.11360000000000001</v>
      </c>
      <c r="T35" s="241">
        <v>7.9000000000000001E-2</v>
      </c>
      <c r="U35" s="223">
        <v>0.28399999999999997</v>
      </c>
      <c r="V35" s="223">
        <v>0.1888</v>
      </c>
      <c r="W35" s="223">
        <v>6.4299999999999996E-2</v>
      </c>
    </row>
    <row r="36" spans="1:23" s="161" customFormat="1" ht="15" customHeight="1">
      <c r="A36" s="222"/>
      <c r="B36" s="222"/>
      <c r="C36" s="222"/>
      <c r="D36" s="222"/>
      <c r="E36" s="231" t="s">
        <v>982</v>
      </c>
      <c r="F36" s="222"/>
      <c r="G36" s="222"/>
      <c r="H36" s="231" t="s">
        <v>982</v>
      </c>
      <c r="I36" s="231" t="s">
        <v>982</v>
      </c>
      <c r="J36" s="222"/>
      <c r="K36" s="222"/>
      <c r="L36" s="222"/>
      <c r="M36" s="222"/>
      <c r="N36" s="222"/>
      <c r="O36" s="222"/>
      <c r="P36" s="222"/>
      <c r="Q36" s="231" t="s">
        <v>954</v>
      </c>
      <c r="R36" s="231" t="s">
        <v>983</v>
      </c>
      <c r="S36" s="222"/>
      <c r="T36" s="222"/>
      <c r="U36" s="222"/>
      <c r="V36" s="231" t="s">
        <v>984</v>
      </c>
      <c r="W36" s="222"/>
    </row>
  </sheetData>
  <sortState xmlns:xlrd2="http://schemas.microsoft.com/office/spreadsheetml/2017/richdata2" ref="A6:W29">
    <sortCondition ref="A6:A29"/>
    <sortCondition ref="B6:B29"/>
    <sortCondition ref="C6:C29"/>
  </sortState>
  <mergeCells count="2">
    <mergeCell ref="M4:O4"/>
    <mergeCell ref="P4:W4"/>
  </mergeCells>
  <pageMargins left="0.7" right="0.7" top="0.75" bottom="0.75" header="0.3" footer="0.3"/>
  <pageSetup scale="60"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6FBC-618F-490E-95AF-4BE96A43D36F}">
  <dimension ref="A1:T69"/>
  <sheetViews>
    <sheetView zoomScale="64" zoomScaleNormal="64" workbookViewId="0">
      <selection activeCell="A5" sqref="A5"/>
    </sheetView>
  </sheetViews>
  <sheetFormatPr defaultColWidth="8.7265625" defaultRowHeight="16" customHeight="1"/>
  <cols>
    <col min="1" max="1" width="42.1796875" style="2" customWidth="1"/>
    <col min="2" max="2" width="8.453125" style="2" customWidth="1"/>
    <col min="3" max="3" width="8.7265625" style="2"/>
    <col min="4" max="4" width="11.1796875" style="2" customWidth="1"/>
    <col min="5" max="6" width="8.7265625" style="2"/>
    <col min="7" max="7" width="22.7265625" style="2" customWidth="1"/>
    <col min="8" max="9" width="8.7265625" style="2"/>
    <col min="10" max="10" width="11.81640625" style="2" customWidth="1"/>
    <col min="11" max="11" width="8.7265625" style="2"/>
    <col min="12" max="12" width="18" style="2" customWidth="1"/>
    <col min="13" max="14" width="8.7265625" style="2"/>
    <col min="15" max="15" width="12.453125" style="2" customWidth="1"/>
    <col min="16" max="16" width="8.7265625" style="2"/>
    <col min="17" max="17" width="12.54296875" style="2" bestFit="1" customWidth="1"/>
    <col min="18" max="19" width="8.7265625" style="2"/>
    <col min="20" max="20" width="12.54296875" style="2" customWidth="1"/>
    <col min="21" max="21" width="8.7265625" style="2"/>
    <col min="22" max="22" width="60.81640625" style="2" customWidth="1"/>
    <col min="23" max="27" width="8.7265625" style="2"/>
    <col min="28" max="28" width="9.54296875" style="2" customWidth="1"/>
    <col min="29" max="29" width="17.54296875" style="2" bestFit="1" customWidth="1"/>
    <col min="30" max="16384" width="8.7265625" style="2"/>
  </cols>
  <sheetData>
    <row r="1" spans="1:8" ht="29.5" customHeight="1">
      <c r="A1" s="2" t="s">
        <v>1202</v>
      </c>
    </row>
    <row r="2" spans="1:8" ht="16" customHeight="1">
      <c r="A2" s="2" t="s">
        <v>1201</v>
      </c>
    </row>
    <row r="3" spans="1:8" ht="16" customHeight="1">
      <c r="A3" s="2" t="s">
        <v>1194</v>
      </c>
    </row>
    <row r="4" spans="1:8" ht="16" customHeight="1">
      <c r="A4" s="2" t="s">
        <v>1265</v>
      </c>
    </row>
    <row r="5" spans="1:8" ht="16" customHeight="1">
      <c r="A5" s="2" t="s">
        <v>1261</v>
      </c>
    </row>
    <row r="7" spans="1:8" ht="16" customHeight="1">
      <c r="A7" s="30" t="s">
        <v>1214</v>
      </c>
      <c r="B7" s="359" t="s">
        <v>1103</v>
      </c>
      <c r="C7" s="359"/>
      <c r="D7" s="359" t="s">
        <v>1104</v>
      </c>
      <c r="E7" s="359"/>
      <c r="F7" s="359" t="s">
        <v>1105</v>
      </c>
      <c r="G7" s="359"/>
    </row>
    <row r="8" spans="1:8" ht="16" customHeight="1">
      <c r="A8" s="281" t="s">
        <v>1102</v>
      </c>
      <c r="B8" s="279" t="s">
        <v>1045</v>
      </c>
      <c r="C8" s="280" t="s">
        <v>1046</v>
      </c>
      <c r="D8" s="279" t="s">
        <v>1045</v>
      </c>
      <c r="E8" s="280" t="s">
        <v>1046</v>
      </c>
      <c r="F8" s="284" t="s">
        <v>1099</v>
      </c>
      <c r="G8" s="285" t="s">
        <v>1106</v>
      </c>
    </row>
    <row r="9" spans="1:8" ht="16" customHeight="1">
      <c r="A9" s="273" t="s">
        <v>1209</v>
      </c>
      <c r="B9" s="286">
        <v>4310</v>
      </c>
      <c r="C9" s="6">
        <v>5940</v>
      </c>
      <c r="D9" s="286">
        <v>5064</v>
      </c>
      <c r="E9" s="6">
        <v>4720</v>
      </c>
      <c r="F9" s="286">
        <v>9374</v>
      </c>
      <c r="G9" s="6">
        <v>10660</v>
      </c>
    </row>
    <row r="10" spans="1:8" ht="16" customHeight="1">
      <c r="A10" s="273" t="s">
        <v>1100</v>
      </c>
      <c r="B10" s="286">
        <v>2424</v>
      </c>
      <c r="C10" s="6">
        <v>3095</v>
      </c>
      <c r="D10" s="286">
        <v>2756</v>
      </c>
      <c r="E10" s="6">
        <v>2620</v>
      </c>
      <c r="F10" s="286">
        <v>5180</v>
      </c>
      <c r="G10" s="6">
        <v>5715</v>
      </c>
    </row>
    <row r="11" spans="1:8" ht="16" customHeight="1">
      <c r="A11" s="273" t="s">
        <v>1101</v>
      </c>
      <c r="B11" s="289">
        <v>2042</v>
      </c>
      <c r="C11" s="6">
        <v>2522</v>
      </c>
      <c r="D11" s="289">
        <v>2460</v>
      </c>
      <c r="E11" s="6">
        <v>1946</v>
      </c>
      <c r="F11" s="286">
        <v>4502</v>
      </c>
      <c r="G11" s="6">
        <v>4468</v>
      </c>
    </row>
    <row r="12" spans="1:8" ht="16" customHeight="1">
      <c r="A12" s="290" t="s">
        <v>1210</v>
      </c>
      <c r="B12" s="291">
        <v>1500</v>
      </c>
      <c r="C12" s="170">
        <v>2180</v>
      </c>
      <c r="D12" s="291">
        <v>1826</v>
      </c>
      <c r="E12" s="170">
        <v>1705</v>
      </c>
      <c r="F12" s="292">
        <v>3326</v>
      </c>
      <c r="G12" s="170">
        <v>3885</v>
      </c>
    </row>
    <row r="13" spans="1:8" ht="16" customHeight="1">
      <c r="A13" s="273" t="s">
        <v>1211</v>
      </c>
      <c r="B13" s="293">
        <f t="shared" ref="B13:G13" si="0">B10/B9</f>
        <v>0.56241299303944314</v>
      </c>
      <c r="C13" s="294">
        <f t="shared" si="0"/>
        <v>0.52104377104377109</v>
      </c>
      <c r="D13" s="293">
        <f t="shared" si="0"/>
        <v>0.54423380726698267</v>
      </c>
      <c r="E13" s="294">
        <f t="shared" si="0"/>
        <v>0.55508474576271183</v>
      </c>
      <c r="F13" s="295">
        <f t="shared" si="0"/>
        <v>0.55259227650949438</v>
      </c>
      <c r="G13" s="296">
        <f t="shared" si="0"/>
        <v>0.53611632270168852</v>
      </c>
      <c r="H13" s="2" t="s">
        <v>1259</v>
      </c>
    </row>
    <row r="14" spans="1:8" ht="16" customHeight="1">
      <c r="A14" s="273" t="s">
        <v>1212</v>
      </c>
      <c r="B14" s="293">
        <v>0.3480278422273782</v>
      </c>
      <c r="C14" s="294">
        <v>0.367003367003367</v>
      </c>
      <c r="D14" s="293">
        <v>0.36058451816745657</v>
      </c>
      <c r="E14" s="294">
        <v>0.36122881355932202</v>
      </c>
      <c r="F14" s="295">
        <f>F12/F9</f>
        <v>0.35481117985918498</v>
      </c>
      <c r="G14" s="296">
        <f>G12/G9</f>
        <v>0.36444652908067543</v>
      </c>
    </row>
    <row r="15" spans="1:8" ht="16" customHeight="1">
      <c r="A15" s="290" t="s">
        <v>1213</v>
      </c>
      <c r="B15" s="303">
        <f t="shared" ref="B15:G15" si="1">B10/B12</f>
        <v>1.6160000000000001</v>
      </c>
      <c r="C15" s="304">
        <f t="shared" si="1"/>
        <v>1.4197247706422018</v>
      </c>
      <c r="D15" s="303">
        <f t="shared" si="1"/>
        <v>1.5093099671412924</v>
      </c>
      <c r="E15" s="304">
        <f t="shared" si="1"/>
        <v>1.5366568914956011</v>
      </c>
      <c r="F15" s="303">
        <f t="shared" si="1"/>
        <v>1.5574263379434756</v>
      </c>
      <c r="G15" s="304">
        <f t="shared" si="1"/>
        <v>1.471042471042471</v>
      </c>
      <c r="H15" s="2" t="s">
        <v>1259</v>
      </c>
    </row>
    <row r="17" spans="1:20" ht="16" customHeight="1">
      <c r="A17" s="30" t="s">
        <v>1215</v>
      </c>
      <c r="B17" s="359" t="s">
        <v>1103</v>
      </c>
      <c r="C17" s="359"/>
      <c r="D17" s="359" t="s">
        <v>1104</v>
      </c>
      <c r="E17" s="359"/>
      <c r="F17" s="359" t="s">
        <v>1105</v>
      </c>
      <c r="G17" s="359"/>
    </row>
    <row r="18" spans="1:20" ht="16" customHeight="1">
      <c r="A18" s="305" t="s">
        <v>1199</v>
      </c>
      <c r="B18" s="306">
        <f t="shared" ref="B18:G18" si="2">B10+B11</f>
        <v>4466</v>
      </c>
      <c r="C18" s="107">
        <f t="shared" si="2"/>
        <v>5617</v>
      </c>
      <c r="D18" s="306">
        <f t="shared" si="2"/>
        <v>5216</v>
      </c>
      <c r="E18" s="107">
        <f t="shared" si="2"/>
        <v>4566</v>
      </c>
      <c r="F18" s="306">
        <f t="shared" si="2"/>
        <v>9682</v>
      </c>
      <c r="G18" s="107">
        <f t="shared" si="2"/>
        <v>10183</v>
      </c>
      <c r="H18" s="33" t="s">
        <v>1200</v>
      </c>
    </row>
    <row r="19" spans="1:20" ht="16" customHeight="1">
      <c r="A19" s="273" t="s">
        <v>1198</v>
      </c>
      <c r="B19" s="307">
        <f>B10/B18</f>
        <v>0.54276757725033586</v>
      </c>
      <c r="C19" s="298">
        <f t="shared" ref="C19:G19" si="3">C10/C18</f>
        <v>0.55100587502225384</v>
      </c>
      <c r="D19" s="307">
        <f t="shared" si="3"/>
        <v>0.52837423312883436</v>
      </c>
      <c r="E19" s="298">
        <f t="shared" si="3"/>
        <v>0.5738063950941743</v>
      </c>
      <c r="F19" s="307">
        <f t="shared" si="3"/>
        <v>0.53501342697789711</v>
      </c>
      <c r="G19" s="298">
        <f t="shared" si="3"/>
        <v>0.56122950014730433</v>
      </c>
      <c r="H19" s="311">
        <f>G19-F19</f>
        <v>2.6216073169407217E-2</v>
      </c>
    </row>
    <row r="20" spans="1:20" ht="16" customHeight="1">
      <c r="A20" s="290" t="s">
        <v>1208</v>
      </c>
      <c r="B20" s="308">
        <f>B10/B11</f>
        <v>1.1870714985308521</v>
      </c>
      <c r="C20" s="309">
        <f t="shared" ref="C20:G20" si="4">C10/C11</f>
        <v>1.2272006344171293</v>
      </c>
      <c r="D20" s="308">
        <f t="shared" si="4"/>
        <v>1.1203252032520326</v>
      </c>
      <c r="E20" s="309">
        <f t="shared" si="4"/>
        <v>1.3463514902363822</v>
      </c>
      <c r="F20" s="308">
        <f t="shared" si="4"/>
        <v>1.1505997334517992</v>
      </c>
      <c r="G20" s="309">
        <f t="shared" si="4"/>
        <v>1.2790957923008057</v>
      </c>
      <c r="H20" s="253"/>
    </row>
    <row r="22" spans="1:20" ht="16" customHeight="1">
      <c r="A22" s="7" t="s">
        <v>1260</v>
      </c>
    </row>
    <row r="23" spans="1:20" ht="16" customHeight="1">
      <c r="A23" s="273" t="s">
        <v>1057</v>
      </c>
      <c r="B23" s="273"/>
      <c r="C23" s="273" t="s">
        <v>1055</v>
      </c>
      <c r="D23" s="273"/>
      <c r="G23" s="2" t="s">
        <v>1058</v>
      </c>
      <c r="I23" s="273" t="s">
        <v>1055</v>
      </c>
      <c r="L23" s="273" t="s">
        <v>1097</v>
      </c>
      <c r="N23" s="273" t="s">
        <v>1055</v>
      </c>
      <c r="O23" s="273"/>
      <c r="P23" s="273"/>
      <c r="Q23" s="273" t="s">
        <v>1096</v>
      </c>
      <c r="R23" s="273"/>
      <c r="S23" s="273" t="s">
        <v>1055</v>
      </c>
      <c r="T23" s="273"/>
    </row>
    <row r="24" spans="1:20" ht="16" customHeight="1">
      <c r="A24" s="281" t="s">
        <v>1044</v>
      </c>
      <c r="B24" s="281" t="s">
        <v>1056</v>
      </c>
      <c r="C24" s="279" t="s">
        <v>1045</v>
      </c>
      <c r="D24" s="280" t="s">
        <v>1054</v>
      </c>
      <c r="G24" s="281" t="s">
        <v>1044</v>
      </c>
      <c r="H24" s="281" t="s">
        <v>1056</v>
      </c>
      <c r="I24" s="279" t="s">
        <v>1045</v>
      </c>
      <c r="J24" s="280" t="s">
        <v>1054</v>
      </c>
      <c r="L24" s="281" t="s">
        <v>1044</v>
      </c>
      <c r="M24" s="281" t="s">
        <v>1056</v>
      </c>
      <c r="N24" s="282" t="s">
        <v>1045</v>
      </c>
      <c r="O24" s="280" t="s">
        <v>1054</v>
      </c>
      <c r="P24" s="283"/>
      <c r="Q24" s="281" t="s">
        <v>1044</v>
      </c>
      <c r="R24" s="281" t="s">
        <v>1056</v>
      </c>
      <c r="S24" s="282" t="s">
        <v>1045</v>
      </c>
      <c r="T24" s="280" t="s">
        <v>1054</v>
      </c>
    </row>
    <row r="25" spans="1:20" ht="16" customHeight="1">
      <c r="A25" s="109" t="s">
        <v>1185</v>
      </c>
      <c r="B25" s="156">
        <v>1</v>
      </c>
      <c r="C25" s="286">
        <v>87</v>
      </c>
      <c r="D25" s="6">
        <v>41</v>
      </c>
      <c r="G25" s="273" t="s">
        <v>1059</v>
      </c>
      <c r="H25" s="156">
        <v>1</v>
      </c>
      <c r="I25" s="286">
        <v>72</v>
      </c>
      <c r="J25" s="107">
        <v>97</v>
      </c>
      <c r="L25" s="273" t="s">
        <v>1077</v>
      </c>
      <c r="M25" s="156">
        <v>1</v>
      </c>
      <c r="N25" s="286">
        <v>161</v>
      </c>
      <c r="O25" s="107">
        <v>198</v>
      </c>
      <c r="P25" s="288"/>
      <c r="Q25" s="273" t="s">
        <v>1223</v>
      </c>
      <c r="R25" s="156">
        <v>1</v>
      </c>
      <c r="S25" s="286">
        <v>110</v>
      </c>
      <c r="T25" s="107">
        <v>220</v>
      </c>
    </row>
    <row r="26" spans="1:20" ht="16" customHeight="1">
      <c r="A26" s="109" t="s">
        <v>1186</v>
      </c>
      <c r="B26" s="156">
        <v>1</v>
      </c>
      <c r="C26" s="286">
        <v>69</v>
      </c>
      <c r="D26" s="6">
        <v>30</v>
      </c>
      <c r="G26" s="273" t="s">
        <v>1060</v>
      </c>
      <c r="H26" s="156">
        <v>1</v>
      </c>
      <c r="I26" s="286">
        <v>17</v>
      </c>
      <c r="J26" s="107">
        <v>30</v>
      </c>
      <c r="L26" s="273" t="s">
        <v>1079</v>
      </c>
      <c r="M26" s="156">
        <v>1</v>
      </c>
      <c r="N26" s="286">
        <v>112</v>
      </c>
      <c r="O26" s="107">
        <v>130</v>
      </c>
      <c r="P26" s="288"/>
      <c r="Q26" s="273" t="s">
        <v>1081</v>
      </c>
      <c r="R26" s="156">
        <v>1</v>
      </c>
      <c r="S26" s="286">
        <v>58</v>
      </c>
      <c r="T26" s="107">
        <v>91</v>
      </c>
    </row>
    <row r="27" spans="1:20" ht="16" customHeight="1">
      <c r="A27" s="109" t="s">
        <v>1187</v>
      </c>
      <c r="B27" s="156">
        <v>1</v>
      </c>
      <c r="C27" s="286">
        <v>89</v>
      </c>
      <c r="D27" s="6">
        <v>43</v>
      </c>
      <c r="G27" s="273" t="s">
        <v>1061</v>
      </c>
      <c r="H27" s="156">
        <v>1</v>
      </c>
      <c r="I27" s="286">
        <v>69</v>
      </c>
      <c r="J27" s="107">
        <v>105</v>
      </c>
      <c r="L27" s="273" t="s">
        <v>1082</v>
      </c>
      <c r="M27" s="156">
        <v>1</v>
      </c>
      <c r="N27" s="286">
        <v>61</v>
      </c>
      <c r="O27" s="107">
        <v>81</v>
      </c>
      <c r="P27" s="288"/>
      <c r="Q27" s="273" t="s">
        <v>1084</v>
      </c>
      <c r="R27" s="156">
        <v>1</v>
      </c>
      <c r="S27" s="286">
        <v>134</v>
      </c>
      <c r="T27" s="107">
        <v>262</v>
      </c>
    </row>
    <row r="28" spans="1:20" ht="16" customHeight="1">
      <c r="A28" s="109" t="s">
        <v>1050</v>
      </c>
      <c r="B28" s="156">
        <v>1</v>
      </c>
      <c r="C28" s="286">
        <v>77</v>
      </c>
      <c r="D28" s="6">
        <v>67</v>
      </c>
      <c r="G28" s="273" t="s">
        <v>1062</v>
      </c>
      <c r="H28" s="156">
        <v>1</v>
      </c>
      <c r="I28" s="286">
        <v>71</v>
      </c>
      <c r="J28" s="107">
        <v>109</v>
      </c>
      <c r="L28" s="273" t="s">
        <v>1085</v>
      </c>
      <c r="M28" s="156">
        <v>1</v>
      </c>
      <c r="N28" s="286">
        <v>110</v>
      </c>
      <c r="O28" s="107">
        <v>158</v>
      </c>
      <c r="P28" s="288"/>
      <c r="Q28" s="273" t="s">
        <v>1087</v>
      </c>
      <c r="R28" s="156">
        <v>1</v>
      </c>
      <c r="S28" s="286">
        <v>1</v>
      </c>
      <c r="T28" s="107">
        <v>0</v>
      </c>
    </row>
    <row r="29" spans="1:20" ht="16" customHeight="1">
      <c r="A29" s="109" t="s">
        <v>1051</v>
      </c>
      <c r="B29" s="156">
        <v>1</v>
      </c>
      <c r="C29" s="286">
        <v>82</v>
      </c>
      <c r="D29" s="6">
        <v>47</v>
      </c>
      <c r="G29" s="273" t="s">
        <v>1063</v>
      </c>
      <c r="H29" s="156">
        <v>1</v>
      </c>
      <c r="I29" s="286">
        <v>61</v>
      </c>
      <c r="J29" s="107">
        <v>93</v>
      </c>
      <c r="L29" s="273" t="s">
        <v>1088</v>
      </c>
      <c r="M29" s="156">
        <v>1</v>
      </c>
      <c r="N29" s="286">
        <v>121</v>
      </c>
      <c r="O29" s="107">
        <v>163</v>
      </c>
      <c r="P29" s="288"/>
      <c r="Q29" s="273" t="s">
        <v>1090</v>
      </c>
      <c r="R29" s="156">
        <v>1</v>
      </c>
      <c r="S29" s="286">
        <v>46</v>
      </c>
      <c r="T29" s="107">
        <v>55</v>
      </c>
    </row>
    <row r="30" spans="1:20" ht="16" customHeight="1">
      <c r="A30" s="109" t="s">
        <v>1052</v>
      </c>
      <c r="B30" s="156">
        <v>1</v>
      </c>
      <c r="C30" s="286">
        <v>82</v>
      </c>
      <c r="D30" s="6">
        <v>48</v>
      </c>
      <c r="G30" s="273" t="s">
        <v>1064</v>
      </c>
      <c r="H30" s="156">
        <v>1</v>
      </c>
      <c r="I30" s="286">
        <v>75</v>
      </c>
      <c r="J30" s="107">
        <v>104</v>
      </c>
      <c r="L30" s="273" t="s">
        <v>1091</v>
      </c>
      <c r="M30" s="156">
        <v>1</v>
      </c>
      <c r="N30" s="286">
        <v>102</v>
      </c>
      <c r="O30" s="107">
        <v>138</v>
      </c>
      <c r="P30" s="288"/>
      <c r="Q30" s="273" t="s">
        <v>1093</v>
      </c>
      <c r="R30" s="156">
        <v>1</v>
      </c>
      <c r="S30" s="286">
        <v>33</v>
      </c>
      <c r="T30" s="107">
        <v>36</v>
      </c>
    </row>
    <row r="31" spans="1:20" ht="16" customHeight="1">
      <c r="A31" s="297" t="s">
        <v>1053</v>
      </c>
      <c r="B31" s="157">
        <v>1</v>
      </c>
      <c r="C31" s="292">
        <v>56</v>
      </c>
      <c r="D31" s="170">
        <v>66</v>
      </c>
      <c r="G31" s="273" t="s">
        <v>1065</v>
      </c>
      <c r="H31" s="156">
        <v>1</v>
      </c>
      <c r="I31" s="286">
        <v>23</v>
      </c>
      <c r="J31" s="107">
        <v>30</v>
      </c>
      <c r="L31" s="290" t="s">
        <v>1094</v>
      </c>
      <c r="M31" s="157">
        <v>1</v>
      </c>
      <c r="N31" s="292">
        <v>275</v>
      </c>
      <c r="O31" s="313">
        <v>353</v>
      </c>
      <c r="P31" s="288"/>
      <c r="Q31" s="290" t="s">
        <v>1095</v>
      </c>
      <c r="R31" s="157">
        <v>1</v>
      </c>
      <c r="S31" s="292">
        <v>4</v>
      </c>
      <c r="T31" s="313">
        <v>1</v>
      </c>
    </row>
    <row r="32" spans="1:20" ht="16" customHeight="1">
      <c r="A32" s="109" t="s">
        <v>1047</v>
      </c>
      <c r="B32" s="156">
        <v>2</v>
      </c>
      <c r="C32" s="286">
        <v>98</v>
      </c>
      <c r="D32" s="6">
        <v>29</v>
      </c>
      <c r="G32" s="273" t="s">
        <v>1197</v>
      </c>
      <c r="H32" s="156">
        <v>1</v>
      </c>
      <c r="I32" s="286">
        <v>60</v>
      </c>
      <c r="J32" s="107">
        <v>94</v>
      </c>
      <c r="L32" s="273" t="s">
        <v>1077</v>
      </c>
      <c r="M32" s="156">
        <v>2</v>
      </c>
      <c r="N32" s="286">
        <v>183</v>
      </c>
      <c r="O32" s="107">
        <v>158</v>
      </c>
      <c r="P32" s="288"/>
      <c r="Q32" s="273" t="s">
        <v>1223</v>
      </c>
      <c r="R32" s="156">
        <v>2</v>
      </c>
      <c r="S32" s="286">
        <v>139</v>
      </c>
      <c r="T32" s="107">
        <v>109</v>
      </c>
    </row>
    <row r="33" spans="1:20" ht="16" customHeight="1">
      <c r="A33" s="109" t="s">
        <v>1048</v>
      </c>
      <c r="B33" s="156">
        <v>2</v>
      </c>
      <c r="C33" s="286">
        <v>74</v>
      </c>
      <c r="D33" s="6">
        <v>20</v>
      </c>
      <c r="G33" s="273" t="s">
        <v>1066</v>
      </c>
      <c r="H33" s="156">
        <v>1</v>
      </c>
      <c r="I33" s="286">
        <v>114</v>
      </c>
      <c r="J33" s="107">
        <v>150</v>
      </c>
      <c r="L33" s="273" t="s">
        <v>1079</v>
      </c>
      <c r="M33" s="156">
        <v>2</v>
      </c>
      <c r="N33" s="286">
        <v>125</v>
      </c>
      <c r="O33" s="107">
        <v>111</v>
      </c>
      <c r="P33" s="288"/>
      <c r="Q33" s="273" t="s">
        <v>1081</v>
      </c>
      <c r="R33" s="156">
        <v>2</v>
      </c>
      <c r="S33" s="286">
        <v>81</v>
      </c>
      <c r="T33" s="107">
        <v>83</v>
      </c>
    </row>
    <row r="34" spans="1:20" ht="16" customHeight="1">
      <c r="A34" s="109" t="s">
        <v>1049</v>
      </c>
      <c r="B34" s="156">
        <v>2</v>
      </c>
      <c r="C34" s="286">
        <v>102</v>
      </c>
      <c r="D34" s="6">
        <v>29</v>
      </c>
      <c r="G34" s="273" t="s">
        <v>1067</v>
      </c>
      <c r="H34" s="156">
        <v>1</v>
      </c>
      <c r="I34" s="286">
        <v>97</v>
      </c>
      <c r="J34" s="107">
        <v>132</v>
      </c>
      <c r="L34" s="273" t="s">
        <v>1082</v>
      </c>
      <c r="M34" s="156">
        <v>2</v>
      </c>
      <c r="N34" s="286">
        <v>83</v>
      </c>
      <c r="O34" s="107">
        <v>75</v>
      </c>
      <c r="P34" s="288"/>
      <c r="Q34" s="273" t="s">
        <v>1084</v>
      </c>
      <c r="R34" s="156">
        <v>2</v>
      </c>
      <c r="S34" s="286">
        <v>170</v>
      </c>
      <c r="T34" s="107">
        <v>126</v>
      </c>
    </row>
    <row r="35" spans="1:20" ht="16" customHeight="1">
      <c r="A35" s="109" t="s">
        <v>1050</v>
      </c>
      <c r="B35" s="156">
        <v>2</v>
      </c>
      <c r="C35" s="286">
        <v>99</v>
      </c>
      <c r="D35" s="6">
        <v>47</v>
      </c>
      <c r="G35" s="273" t="s">
        <v>1068</v>
      </c>
      <c r="H35" s="156">
        <v>1</v>
      </c>
      <c r="I35" s="286">
        <v>90</v>
      </c>
      <c r="J35" s="107">
        <v>119</v>
      </c>
      <c r="L35" s="273" t="s">
        <v>1085</v>
      </c>
      <c r="M35" s="156">
        <v>2</v>
      </c>
      <c r="N35" s="286">
        <v>119</v>
      </c>
      <c r="O35" s="107">
        <v>126</v>
      </c>
      <c r="P35" s="288"/>
      <c r="Q35" s="273" t="s">
        <v>1087</v>
      </c>
      <c r="R35" s="156">
        <v>2</v>
      </c>
      <c r="S35" s="286">
        <v>1</v>
      </c>
      <c r="T35" s="107">
        <v>1</v>
      </c>
    </row>
    <row r="36" spans="1:20" ht="16" customHeight="1">
      <c r="A36" s="109" t="s">
        <v>1051</v>
      </c>
      <c r="B36" s="156">
        <v>2</v>
      </c>
      <c r="C36" s="286">
        <v>101</v>
      </c>
      <c r="D36" s="6">
        <v>34</v>
      </c>
      <c r="G36" s="273" t="s">
        <v>1069</v>
      </c>
      <c r="H36" s="156">
        <v>1</v>
      </c>
      <c r="I36" s="286">
        <v>80</v>
      </c>
      <c r="J36" s="107">
        <v>141</v>
      </c>
      <c r="L36" s="273" t="s">
        <v>1088</v>
      </c>
      <c r="M36" s="156">
        <v>2</v>
      </c>
      <c r="N36" s="286">
        <v>148</v>
      </c>
      <c r="O36" s="107">
        <v>116</v>
      </c>
      <c r="P36" s="288"/>
      <c r="Q36" s="273" t="s">
        <v>1090</v>
      </c>
      <c r="R36" s="156">
        <v>2</v>
      </c>
      <c r="S36" s="286">
        <v>54</v>
      </c>
      <c r="T36" s="107">
        <v>40</v>
      </c>
    </row>
    <row r="37" spans="1:20" ht="16" customHeight="1">
      <c r="A37" s="109" t="s">
        <v>1052</v>
      </c>
      <c r="B37" s="156">
        <v>2</v>
      </c>
      <c r="C37" s="286">
        <v>95</v>
      </c>
      <c r="D37" s="6">
        <v>36</v>
      </c>
      <c r="G37" s="273" t="s">
        <v>1070</v>
      </c>
      <c r="H37" s="156">
        <v>1</v>
      </c>
      <c r="I37" s="286">
        <v>78</v>
      </c>
      <c r="J37" s="107">
        <v>122</v>
      </c>
      <c r="L37" s="273" t="s">
        <v>1091</v>
      </c>
      <c r="M37" s="156">
        <v>2</v>
      </c>
      <c r="N37" s="286">
        <v>130</v>
      </c>
      <c r="O37" s="107">
        <v>102</v>
      </c>
      <c r="P37" s="288"/>
      <c r="Q37" s="273" t="s">
        <v>1093</v>
      </c>
      <c r="R37" s="156">
        <v>2</v>
      </c>
      <c r="S37" s="286">
        <v>34</v>
      </c>
      <c r="T37" s="107">
        <v>32</v>
      </c>
    </row>
    <row r="38" spans="1:20" ht="16" customHeight="1">
      <c r="A38" s="297" t="s">
        <v>1053</v>
      </c>
      <c r="B38" s="157">
        <v>2</v>
      </c>
      <c r="C38" s="286">
        <v>65</v>
      </c>
      <c r="D38" s="6">
        <v>46</v>
      </c>
      <c r="G38" s="273" t="s">
        <v>1071</v>
      </c>
      <c r="H38" s="156">
        <v>1</v>
      </c>
      <c r="I38" s="286">
        <v>42</v>
      </c>
      <c r="J38" s="107">
        <v>68</v>
      </c>
      <c r="L38" s="290" t="s">
        <v>1094</v>
      </c>
      <c r="M38" s="157">
        <v>2</v>
      </c>
      <c r="N38" s="292">
        <v>326</v>
      </c>
      <c r="O38" s="107">
        <v>249</v>
      </c>
      <c r="P38" s="288"/>
      <c r="Q38" s="290" t="s">
        <v>1095</v>
      </c>
      <c r="R38" s="157">
        <v>2</v>
      </c>
      <c r="S38" s="286">
        <v>3</v>
      </c>
      <c r="T38" s="107">
        <v>4</v>
      </c>
    </row>
    <row r="39" spans="1:20" ht="16" customHeight="1">
      <c r="A39" s="299" t="s">
        <v>1000</v>
      </c>
      <c r="B39" s="299"/>
      <c r="C39" s="312">
        <f>SUM(C25:C38)</f>
        <v>1176</v>
      </c>
      <c r="D39" s="314">
        <f>SUM(D25:D38)</f>
        <v>583</v>
      </c>
      <c r="G39" s="273" t="s">
        <v>1072</v>
      </c>
      <c r="H39" s="156">
        <v>1</v>
      </c>
      <c r="I39" s="286">
        <v>96</v>
      </c>
      <c r="J39" s="107">
        <v>136</v>
      </c>
      <c r="L39" s="109" t="s">
        <v>1078</v>
      </c>
      <c r="M39" s="156">
        <v>1</v>
      </c>
      <c r="N39" s="286">
        <v>237</v>
      </c>
      <c r="O39" s="107">
        <v>269</v>
      </c>
      <c r="P39" s="288"/>
      <c r="Q39" s="300" t="s">
        <v>1000</v>
      </c>
      <c r="R39" s="179"/>
      <c r="S39" s="312">
        <f>SUM(S3:S38)</f>
        <v>868</v>
      </c>
      <c r="T39" s="314">
        <f>SUM(T3:T38)</f>
        <v>1060</v>
      </c>
    </row>
    <row r="40" spans="1:20" ht="16" customHeight="1">
      <c r="A40" s="2" t="s">
        <v>1188</v>
      </c>
      <c r="G40" s="273" t="s">
        <v>1073</v>
      </c>
      <c r="H40" s="156">
        <v>1</v>
      </c>
      <c r="I40" s="286">
        <v>51</v>
      </c>
      <c r="J40" s="107">
        <v>78</v>
      </c>
      <c r="L40" s="109" t="s">
        <v>1098</v>
      </c>
      <c r="M40" s="156">
        <v>1</v>
      </c>
      <c r="N40" s="286">
        <v>240</v>
      </c>
      <c r="O40" s="107">
        <v>304</v>
      </c>
    </row>
    <row r="41" spans="1:20" ht="16" customHeight="1">
      <c r="G41" s="273" t="s">
        <v>1074</v>
      </c>
      <c r="H41" s="156">
        <v>1</v>
      </c>
      <c r="I41" s="286">
        <v>40</v>
      </c>
      <c r="J41" s="107">
        <v>51</v>
      </c>
      <c r="L41" s="109" t="s">
        <v>1083</v>
      </c>
      <c r="M41" s="156">
        <v>1</v>
      </c>
      <c r="N41" s="286">
        <v>426</v>
      </c>
      <c r="O41" s="107">
        <v>524</v>
      </c>
      <c r="P41" s="301"/>
    </row>
    <row r="42" spans="1:20" ht="16" customHeight="1">
      <c r="A42" s="30" t="s">
        <v>1233</v>
      </c>
      <c r="B42" s="27" t="s">
        <v>1237</v>
      </c>
      <c r="C42" s="27" t="s">
        <v>1238</v>
      </c>
      <c r="G42" s="273" t="s">
        <v>1196</v>
      </c>
      <c r="H42" s="156">
        <v>1</v>
      </c>
      <c r="I42" s="286">
        <v>80</v>
      </c>
      <c r="J42" s="107">
        <v>118</v>
      </c>
      <c r="L42" s="109" t="s">
        <v>1086</v>
      </c>
      <c r="M42" s="156">
        <v>1</v>
      </c>
      <c r="N42" s="286">
        <v>93</v>
      </c>
      <c r="O42" s="107">
        <v>116</v>
      </c>
    </row>
    <row r="43" spans="1:20" ht="16" customHeight="1">
      <c r="A43" s="163" t="s">
        <v>1230</v>
      </c>
      <c r="B43" s="4">
        <v>515</v>
      </c>
      <c r="C43" s="320">
        <f>B43/B$46</f>
        <v>5.3191489361702128E-2</v>
      </c>
      <c r="G43" s="273" t="s">
        <v>1075</v>
      </c>
      <c r="H43" s="156">
        <v>1</v>
      </c>
      <c r="I43" s="286">
        <v>177</v>
      </c>
      <c r="J43" s="107">
        <v>263</v>
      </c>
      <c r="L43" s="109" t="s">
        <v>1089</v>
      </c>
      <c r="M43" s="156">
        <v>1</v>
      </c>
      <c r="N43" s="286">
        <v>223</v>
      </c>
      <c r="O43" s="107">
        <v>312</v>
      </c>
    </row>
    <row r="44" spans="1:20" ht="16" customHeight="1">
      <c r="A44" s="163" t="s">
        <v>1231</v>
      </c>
      <c r="B44" s="4">
        <v>662</v>
      </c>
      <c r="C44" s="320">
        <f>B44/B$46</f>
        <v>6.8374302829993808E-2</v>
      </c>
      <c r="F44" s="254"/>
      <c r="G44" s="290" t="s">
        <v>1076</v>
      </c>
      <c r="H44" s="157">
        <v>1</v>
      </c>
      <c r="I44" s="292">
        <v>107</v>
      </c>
      <c r="J44" s="313">
        <v>140</v>
      </c>
      <c r="L44" s="297" t="s">
        <v>1092</v>
      </c>
      <c r="M44" s="157">
        <v>1</v>
      </c>
      <c r="N44" s="292">
        <v>263</v>
      </c>
      <c r="O44" s="313">
        <v>349</v>
      </c>
    </row>
    <row r="45" spans="1:20" ht="16" customHeight="1">
      <c r="A45" s="163" t="s">
        <v>1232</v>
      </c>
      <c r="B45" s="4">
        <v>1176</v>
      </c>
      <c r="C45" s="320">
        <f>B45/B$46</f>
        <v>0.12146250774633341</v>
      </c>
      <c r="F45" s="254"/>
      <c r="G45" s="273" t="s">
        <v>1059</v>
      </c>
      <c r="H45" s="156">
        <v>2</v>
      </c>
      <c r="I45" s="286">
        <v>87</v>
      </c>
      <c r="J45" s="107">
        <v>91</v>
      </c>
      <c r="L45" s="109" t="s">
        <v>1078</v>
      </c>
      <c r="M45" s="156">
        <v>2</v>
      </c>
      <c r="N45" s="286">
        <v>233</v>
      </c>
      <c r="O45" s="107">
        <v>246</v>
      </c>
    </row>
    <row r="46" spans="1:20" ht="16" customHeight="1">
      <c r="A46" s="30" t="s">
        <v>1000</v>
      </c>
      <c r="B46" s="27">
        <v>9682</v>
      </c>
      <c r="C46" s="321">
        <f>SUM(C43:C45)</f>
        <v>0.24302829993802935</v>
      </c>
      <c r="F46" s="254"/>
      <c r="G46" s="273" t="s">
        <v>1060</v>
      </c>
      <c r="H46" s="156">
        <v>2</v>
      </c>
      <c r="I46" s="286">
        <v>24</v>
      </c>
      <c r="J46" s="107">
        <v>14</v>
      </c>
      <c r="L46" s="109" t="s">
        <v>1080</v>
      </c>
      <c r="M46" s="156">
        <v>2</v>
      </c>
      <c r="N46" s="286">
        <v>267</v>
      </c>
      <c r="O46" s="107">
        <v>270</v>
      </c>
    </row>
    <row r="47" spans="1:20" ht="16" customHeight="1">
      <c r="F47" s="254"/>
      <c r="G47" s="273" t="s">
        <v>1061</v>
      </c>
      <c r="H47" s="156">
        <v>2</v>
      </c>
      <c r="I47" s="286">
        <v>86</v>
      </c>
      <c r="J47" s="107">
        <v>90</v>
      </c>
      <c r="L47" s="109" t="s">
        <v>1083</v>
      </c>
      <c r="M47" s="156">
        <v>2</v>
      </c>
      <c r="N47" s="286">
        <v>455</v>
      </c>
      <c r="O47" s="107">
        <v>491</v>
      </c>
    </row>
    <row r="48" spans="1:20" ht="16" customHeight="1">
      <c r="F48" s="254"/>
      <c r="G48" s="273" t="s">
        <v>1062</v>
      </c>
      <c r="H48" s="156">
        <v>2</v>
      </c>
      <c r="I48" s="286">
        <v>89</v>
      </c>
      <c r="J48" s="107">
        <v>88</v>
      </c>
      <c r="L48" s="109" t="s">
        <v>1086</v>
      </c>
      <c r="M48" s="156">
        <v>2</v>
      </c>
      <c r="N48" s="286">
        <v>108</v>
      </c>
      <c r="O48" s="107">
        <v>115</v>
      </c>
    </row>
    <row r="49" spans="6:15" ht="15.75" customHeight="1">
      <c r="F49" s="254"/>
      <c r="G49" s="273" t="s">
        <v>1063</v>
      </c>
      <c r="H49" s="156">
        <v>2</v>
      </c>
      <c r="I49" s="286">
        <v>68</v>
      </c>
      <c r="J49" s="107">
        <v>80</v>
      </c>
      <c r="L49" s="109" t="s">
        <v>1089</v>
      </c>
      <c r="M49" s="156">
        <v>2</v>
      </c>
      <c r="N49" s="286">
        <v>279</v>
      </c>
      <c r="O49" s="107">
        <v>258</v>
      </c>
    </row>
    <row r="50" spans="6:15" ht="16" customHeight="1">
      <c r="F50" s="254"/>
      <c r="G50" s="273" t="s">
        <v>1064</v>
      </c>
      <c r="H50" s="156">
        <v>2</v>
      </c>
      <c r="I50" s="286">
        <v>82</v>
      </c>
      <c r="J50" s="107">
        <v>90</v>
      </c>
      <c r="L50" s="297" t="s">
        <v>1092</v>
      </c>
      <c r="M50" s="157">
        <v>2</v>
      </c>
      <c r="N50" s="286">
        <v>300</v>
      </c>
      <c r="O50" s="107">
        <v>303</v>
      </c>
    </row>
    <row r="51" spans="6:15" ht="16" customHeight="1">
      <c r="F51" s="254"/>
      <c r="G51" s="273" t="s">
        <v>1065</v>
      </c>
      <c r="H51" s="156">
        <v>2</v>
      </c>
      <c r="I51" s="286">
        <v>33</v>
      </c>
      <c r="J51" s="107">
        <v>20</v>
      </c>
      <c r="L51" s="300" t="s">
        <v>1000</v>
      </c>
      <c r="M51" s="179"/>
      <c r="N51" s="312">
        <f>SUM(N25:N50)</f>
        <v>5180</v>
      </c>
      <c r="O51" s="314">
        <f>SUM(O25:O50)</f>
        <v>5715</v>
      </c>
    </row>
    <row r="52" spans="6:15" ht="16" customHeight="1">
      <c r="F52" s="254"/>
      <c r="G52" s="273" t="s">
        <v>1197</v>
      </c>
      <c r="H52" s="156">
        <v>2</v>
      </c>
      <c r="I52" s="286">
        <v>81</v>
      </c>
      <c r="J52" s="107">
        <v>69</v>
      </c>
    </row>
    <row r="53" spans="6:15" ht="16" customHeight="1">
      <c r="F53" s="254"/>
      <c r="G53" s="273" t="s">
        <v>1066</v>
      </c>
      <c r="H53" s="156">
        <v>2</v>
      </c>
      <c r="I53" s="286">
        <v>128</v>
      </c>
      <c r="J53" s="107">
        <v>98</v>
      </c>
    </row>
    <row r="54" spans="6:15" ht="16" customHeight="1">
      <c r="F54" s="254"/>
      <c r="G54" s="273" t="s">
        <v>1067</v>
      </c>
      <c r="H54" s="156">
        <v>2</v>
      </c>
      <c r="I54" s="286">
        <v>120</v>
      </c>
      <c r="J54" s="107">
        <v>95</v>
      </c>
    </row>
    <row r="55" spans="6:15" ht="16" customHeight="1">
      <c r="G55" s="273" t="s">
        <v>1068</v>
      </c>
      <c r="H55" s="156">
        <v>2</v>
      </c>
      <c r="I55" s="286">
        <v>110</v>
      </c>
      <c r="J55" s="107">
        <v>82</v>
      </c>
    </row>
    <row r="56" spans="6:15" ht="16" customHeight="1">
      <c r="G56" s="273" t="s">
        <v>1069</v>
      </c>
      <c r="H56" s="156">
        <v>2</v>
      </c>
      <c r="I56" s="286">
        <v>98</v>
      </c>
      <c r="J56" s="107">
        <v>82</v>
      </c>
    </row>
    <row r="57" spans="6:15" ht="16" customHeight="1">
      <c r="F57" s="193"/>
      <c r="G57" s="273" t="s">
        <v>1070</v>
      </c>
      <c r="H57" s="156">
        <v>2</v>
      </c>
      <c r="I57" s="286">
        <v>89</v>
      </c>
      <c r="J57" s="107">
        <v>75</v>
      </c>
    </row>
    <row r="58" spans="6:15" ht="16" customHeight="1">
      <c r="F58" s="254"/>
      <c r="G58" s="273" t="s">
        <v>1071</v>
      </c>
      <c r="H58" s="156">
        <v>2</v>
      </c>
      <c r="I58" s="286">
        <v>53</v>
      </c>
      <c r="J58" s="107">
        <v>45</v>
      </c>
      <c r="L58" s="273"/>
      <c r="M58" s="156"/>
      <c r="N58" s="286"/>
      <c r="O58" s="287"/>
    </row>
    <row r="59" spans="6:15" ht="16" customHeight="1">
      <c r="F59" s="254"/>
      <c r="G59" s="273" t="s">
        <v>1072</v>
      </c>
      <c r="H59" s="156">
        <v>2</v>
      </c>
      <c r="I59" s="286">
        <v>123</v>
      </c>
      <c r="J59" s="107">
        <v>101</v>
      </c>
      <c r="L59" s="273"/>
      <c r="M59" s="156"/>
      <c r="N59" s="286"/>
      <c r="O59" s="287"/>
    </row>
    <row r="60" spans="6:15" ht="16" customHeight="1">
      <c r="F60" s="254"/>
      <c r="G60" s="273" t="s">
        <v>1073</v>
      </c>
      <c r="H60" s="156">
        <v>2</v>
      </c>
      <c r="I60" s="286">
        <v>62</v>
      </c>
      <c r="J60" s="107">
        <v>52</v>
      </c>
      <c r="L60" s="273"/>
      <c r="M60" s="156"/>
      <c r="N60" s="286"/>
      <c r="O60" s="287"/>
    </row>
    <row r="61" spans="6:15" ht="16" customHeight="1">
      <c r="G61" s="273" t="s">
        <v>1074</v>
      </c>
      <c r="H61" s="156">
        <v>2</v>
      </c>
      <c r="I61" s="286">
        <v>47</v>
      </c>
      <c r="J61" s="107">
        <v>50</v>
      </c>
      <c r="L61" s="273"/>
      <c r="M61" s="156"/>
      <c r="N61" s="286"/>
      <c r="O61" s="287"/>
    </row>
    <row r="62" spans="6:15" ht="16" customHeight="1">
      <c r="G62" s="273" t="s">
        <v>1196</v>
      </c>
      <c r="H62" s="156">
        <v>2</v>
      </c>
      <c r="I62" s="286">
        <v>99</v>
      </c>
      <c r="J62" s="107">
        <v>86</v>
      </c>
      <c r="L62" s="273"/>
      <c r="M62" s="156"/>
      <c r="N62" s="286"/>
      <c r="O62" s="287"/>
    </row>
    <row r="63" spans="6:15" ht="16" customHeight="1">
      <c r="G63" s="273" t="s">
        <v>1075</v>
      </c>
      <c r="H63" s="156">
        <v>2</v>
      </c>
      <c r="I63" s="286">
        <v>225</v>
      </c>
      <c r="J63" s="107">
        <v>185</v>
      </c>
      <c r="L63" s="273"/>
      <c r="M63" s="156"/>
      <c r="N63" s="286"/>
      <c r="O63" s="287"/>
    </row>
    <row r="64" spans="6:15" ht="16" customHeight="1">
      <c r="G64" s="290" t="s">
        <v>1076</v>
      </c>
      <c r="H64" s="157">
        <v>2</v>
      </c>
      <c r="I64" s="286">
        <v>122</v>
      </c>
      <c r="J64" s="107">
        <v>212</v>
      </c>
      <c r="L64" s="273"/>
      <c r="M64" s="156"/>
      <c r="N64" s="286"/>
      <c r="O64" s="287"/>
    </row>
    <row r="65" spans="7:15" ht="16" customHeight="1">
      <c r="G65" s="299" t="s">
        <v>1000</v>
      </c>
      <c r="H65" s="247"/>
      <c r="I65" s="312">
        <f>SUM(I25:I64)</f>
        <v>3326</v>
      </c>
      <c r="J65" s="314">
        <f>SUM(J25:J64)</f>
        <v>3885</v>
      </c>
      <c r="L65" s="273"/>
      <c r="M65" s="156"/>
      <c r="N65" s="286"/>
      <c r="O65" s="287"/>
    </row>
    <row r="66" spans="7:15" ht="16" customHeight="1">
      <c r="L66" s="273"/>
      <c r="M66" s="156"/>
      <c r="N66" s="286"/>
      <c r="O66" s="287"/>
    </row>
    <row r="67" spans="7:15" ht="16" customHeight="1">
      <c r="L67" s="273"/>
      <c r="M67" s="156"/>
      <c r="N67" s="286"/>
      <c r="O67" s="287"/>
    </row>
    <row r="68" spans="7:15" ht="16" customHeight="1">
      <c r="L68" s="273"/>
      <c r="M68" s="156"/>
      <c r="N68" s="286"/>
      <c r="O68" s="287"/>
    </row>
    <row r="69" spans="7:15" ht="16" customHeight="1">
      <c r="L69" s="273"/>
      <c r="M69" s="156"/>
      <c r="N69" s="286"/>
      <c r="O69" s="287"/>
    </row>
  </sheetData>
  <mergeCells count="6">
    <mergeCell ref="F7:G7"/>
    <mergeCell ref="B7:C7"/>
    <mergeCell ref="D7:E7"/>
    <mergeCell ref="B17:C17"/>
    <mergeCell ref="D17:E17"/>
    <mergeCell ref="F17:G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5A3A1-F651-4E8C-9F6B-2CEF96CF0760}">
  <dimension ref="A1:N157"/>
  <sheetViews>
    <sheetView zoomScale="74" zoomScaleNormal="74" workbookViewId="0">
      <selection activeCell="J153" sqref="J153"/>
    </sheetView>
  </sheetViews>
  <sheetFormatPr defaultColWidth="8.7265625" defaultRowHeight="16" customHeight="1"/>
  <cols>
    <col min="1" max="1" width="14.81640625" style="2" customWidth="1"/>
    <col min="2" max="2" width="9.1796875" style="2" customWidth="1"/>
    <col min="3" max="3" width="18.7265625" style="2" customWidth="1"/>
    <col min="4" max="4" width="14.54296875" style="2" customWidth="1"/>
    <col min="5" max="5" width="11.7265625" style="2" customWidth="1"/>
    <col min="6" max="6" width="16.7265625" style="2" customWidth="1"/>
    <col min="7" max="10" width="11.7265625" style="2" customWidth="1"/>
    <col min="11" max="11" width="12.81640625" style="2" customWidth="1"/>
    <col min="12" max="12" width="19.81640625" style="2" customWidth="1"/>
    <col min="13" max="13" width="17.26953125" style="2" customWidth="1"/>
    <col min="14" max="16384" width="8.7265625" style="2"/>
  </cols>
  <sheetData>
    <row r="1" spans="1:6" ht="24.65" customHeight="1">
      <c r="A1" s="2" t="s">
        <v>1222</v>
      </c>
    </row>
    <row r="2" spans="1:6" ht="13" customHeight="1"/>
    <row r="3" spans="1:6" ht="16" customHeight="1">
      <c r="A3" s="2" t="s">
        <v>1262</v>
      </c>
    </row>
    <row r="4" spans="1:6" ht="16" customHeight="1">
      <c r="A4" s="2" t="s">
        <v>1224</v>
      </c>
    </row>
    <row r="5" spans="1:6" ht="16" customHeight="1">
      <c r="A5" s="2" t="s">
        <v>1240</v>
      </c>
    </row>
    <row r="6" spans="1:6" ht="16" customHeight="1">
      <c r="A6" s="2" t="s">
        <v>1268</v>
      </c>
    </row>
    <row r="7" spans="1:6" ht="12" customHeight="1">
      <c r="A7" s="2" t="s">
        <v>1269</v>
      </c>
    </row>
    <row r="8" spans="1:6" ht="16" customHeight="1">
      <c r="B8" s="109"/>
    </row>
    <row r="9" spans="1:6" ht="35" customHeight="1">
      <c r="A9" s="30"/>
      <c r="B9" s="324" t="s">
        <v>1305</v>
      </c>
      <c r="C9" s="30" t="s">
        <v>1234</v>
      </c>
      <c r="D9" s="30"/>
      <c r="E9" s="324" t="s">
        <v>1306</v>
      </c>
      <c r="F9" s="30"/>
    </row>
    <row r="10" spans="1:6" ht="32.15" customHeight="1">
      <c r="A10" s="7"/>
      <c r="B10" s="19" t="s">
        <v>1235</v>
      </c>
      <c r="C10" s="318" t="s">
        <v>1226</v>
      </c>
      <c r="D10" s="18" t="s">
        <v>1219</v>
      </c>
      <c r="E10" s="18" t="s">
        <v>1218</v>
      </c>
      <c r="F10" s="18" t="s">
        <v>1220</v>
      </c>
    </row>
    <row r="11" spans="1:6" ht="16" customHeight="1">
      <c r="A11" s="134" t="s">
        <v>1097</v>
      </c>
      <c r="B11" s="4">
        <v>35</v>
      </c>
      <c r="C11" s="315" t="s">
        <v>1236</v>
      </c>
      <c r="D11" s="4">
        <f>B11</f>
        <v>35</v>
      </c>
      <c r="E11" s="316">
        <f>D11/D13*C12</f>
        <v>1.9666244190959019</v>
      </c>
      <c r="F11" s="124">
        <f>D11+E11</f>
        <v>36.966624419095901</v>
      </c>
    </row>
    <row r="12" spans="1:6" ht="16" customHeight="1">
      <c r="A12" s="19" t="s">
        <v>1225</v>
      </c>
      <c r="B12" s="19">
        <f>100-B11</f>
        <v>65</v>
      </c>
      <c r="C12" s="317">
        <v>5.32</v>
      </c>
      <c r="D12" s="128">
        <f>B12-C12</f>
        <v>59.68</v>
      </c>
      <c r="E12" s="128">
        <f>(D12/D13)*C12</f>
        <v>3.3533755809040979</v>
      </c>
      <c r="F12" s="128">
        <f>D12+E12</f>
        <v>63.033375580904099</v>
      </c>
    </row>
    <row r="13" spans="1:6" ht="16" customHeight="1">
      <c r="A13" s="30"/>
      <c r="B13" s="19"/>
      <c r="C13" s="19" t="s">
        <v>1000</v>
      </c>
      <c r="D13" s="128">
        <f>SUM(D11:D12)</f>
        <v>94.68</v>
      </c>
      <c r="E13" s="317">
        <f>SUM(E11:E12)</f>
        <v>5.32</v>
      </c>
      <c r="F13" s="19">
        <f>SUM(F11:F12)</f>
        <v>100</v>
      </c>
    </row>
    <row r="14" spans="1:6" ht="9.65" customHeight="1">
      <c r="B14" s="4"/>
      <c r="C14" s="4"/>
      <c r="D14" s="4"/>
      <c r="E14" s="124"/>
      <c r="F14" s="4"/>
    </row>
    <row r="15" spans="1:6" ht="16" customHeight="1">
      <c r="A15" s="30"/>
      <c r="B15" s="27"/>
      <c r="C15" s="22" t="s">
        <v>1227</v>
      </c>
      <c r="D15" s="27"/>
      <c r="E15" s="319"/>
      <c r="F15" s="27"/>
    </row>
    <row r="16" spans="1:6" ht="16" customHeight="1">
      <c r="A16" s="134" t="s">
        <v>1097</v>
      </c>
      <c r="B16" s="4">
        <v>35</v>
      </c>
      <c r="C16" s="315" t="s">
        <v>1236</v>
      </c>
      <c r="D16" s="4">
        <f>B16</f>
        <v>35</v>
      </c>
      <c r="E16" s="316">
        <f>D16/D18*C17</f>
        <v>2.5697724345212536</v>
      </c>
      <c r="F16" s="124">
        <f>D16+E16</f>
        <v>37.569772434521255</v>
      </c>
    </row>
    <row r="17" spans="1:10" ht="16" customHeight="1">
      <c r="A17" s="19" t="s">
        <v>1225</v>
      </c>
      <c r="B17" s="19">
        <f>100-B16</f>
        <v>65</v>
      </c>
      <c r="C17" s="317">
        <v>6.84</v>
      </c>
      <c r="D17" s="128">
        <f>B17-C17</f>
        <v>58.16</v>
      </c>
      <c r="E17" s="128">
        <f>(D17/D18)*C17</f>
        <v>4.2702275654787458</v>
      </c>
      <c r="F17" s="128">
        <f>D17+E17</f>
        <v>62.430227565478745</v>
      </c>
    </row>
    <row r="18" spans="1:10" ht="16" customHeight="1">
      <c r="A18" s="30"/>
      <c r="B18" s="19"/>
      <c r="C18" s="19" t="s">
        <v>1000</v>
      </c>
      <c r="D18" s="128">
        <f>SUM(D16:D17)</f>
        <v>93.16</v>
      </c>
      <c r="E18" s="317">
        <f>SUM(E16:E17)</f>
        <v>6.84</v>
      </c>
      <c r="F18" s="19">
        <f>SUM(F16:F17)</f>
        <v>100</v>
      </c>
    </row>
    <row r="19" spans="1:10" ht="6.65" customHeight="1">
      <c r="B19" s="4"/>
      <c r="C19" s="4"/>
      <c r="D19" s="4"/>
      <c r="E19" s="124"/>
      <c r="F19" s="4"/>
    </row>
    <row r="20" spans="1:10" ht="16" customHeight="1">
      <c r="A20" s="30"/>
      <c r="B20" s="27"/>
      <c r="C20" s="22" t="s">
        <v>1228</v>
      </c>
      <c r="D20" s="27"/>
      <c r="E20" s="319"/>
      <c r="F20" s="27"/>
    </row>
    <row r="21" spans="1:10" ht="16" customHeight="1">
      <c r="A21" s="134" t="s">
        <v>1097</v>
      </c>
      <c r="B21" s="4">
        <v>35</v>
      </c>
      <c r="C21" s="315" t="s">
        <v>1236</v>
      </c>
      <c r="D21" s="4">
        <f>B21</f>
        <v>35</v>
      </c>
      <c r="E21" s="316">
        <f>D21/D23*C22</f>
        <v>4.8406374501992033</v>
      </c>
      <c r="F21" s="124">
        <f>D21+E21</f>
        <v>39.840637450199203</v>
      </c>
      <c r="G21" s="2" t="s">
        <v>1221</v>
      </c>
    </row>
    <row r="22" spans="1:10" ht="16" customHeight="1">
      <c r="A22" s="19" t="s">
        <v>1225</v>
      </c>
      <c r="B22" s="19">
        <f>100-B21</f>
        <v>65</v>
      </c>
      <c r="C22" s="317">
        <v>12.15</v>
      </c>
      <c r="D22" s="128">
        <f>B22-C22</f>
        <v>52.85</v>
      </c>
      <c r="E22" s="128">
        <f>(D22/D23)*C22</f>
        <v>7.309362549800797</v>
      </c>
      <c r="F22" s="128">
        <f>D22+E22</f>
        <v>60.159362549800797</v>
      </c>
    </row>
    <row r="23" spans="1:10" ht="16" customHeight="1">
      <c r="A23" s="30"/>
      <c r="B23" s="19"/>
      <c r="C23" s="19" t="s">
        <v>1000</v>
      </c>
      <c r="D23" s="128">
        <f>SUM(D21:D22)</f>
        <v>87.85</v>
      </c>
      <c r="E23" s="317">
        <f>SUM(E21:E22)</f>
        <v>12.15</v>
      </c>
      <c r="F23" s="19">
        <f>SUM(F21:F22)</f>
        <v>100</v>
      </c>
    </row>
    <row r="24" spans="1:10" ht="7.5" customHeight="1">
      <c r="B24" s="4"/>
      <c r="C24" s="4"/>
      <c r="D24" s="4"/>
      <c r="E24" s="124"/>
      <c r="F24" s="4"/>
    </row>
    <row r="25" spans="1:10" ht="16" customHeight="1">
      <c r="A25" s="30"/>
      <c r="B25" s="27"/>
      <c r="C25" s="22" t="s">
        <v>1229</v>
      </c>
      <c r="D25" s="27"/>
      <c r="E25" s="319"/>
      <c r="F25" s="27"/>
    </row>
    <row r="26" spans="1:10" ht="16" customHeight="1">
      <c r="A26" s="134" t="s">
        <v>1097</v>
      </c>
      <c r="B26" s="4">
        <v>35</v>
      </c>
      <c r="C26" s="315" t="s">
        <v>1236</v>
      </c>
      <c r="D26" s="4">
        <f>B26</f>
        <v>35</v>
      </c>
      <c r="E26" s="316">
        <f>D26/D28*C27</f>
        <v>7.408821034775233</v>
      </c>
      <c r="F26" s="124">
        <f>D26+E26</f>
        <v>42.408821034775229</v>
      </c>
    </row>
    <row r="27" spans="1:10" ht="16" customHeight="1">
      <c r="A27" s="19" t="s">
        <v>1225</v>
      </c>
      <c r="B27" s="19">
        <f>100-B26</f>
        <v>65</v>
      </c>
      <c r="C27" s="317">
        <v>17.47</v>
      </c>
      <c r="D27" s="128">
        <f>B27-C27</f>
        <v>47.53</v>
      </c>
      <c r="E27" s="128">
        <f>(D27/D28)*C27</f>
        <v>10.061178965224766</v>
      </c>
      <c r="F27" s="128">
        <f>D27+E27</f>
        <v>57.591178965224771</v>
      </c>
    </row>
    <row r="28" spans="1:10" ht="16" customHeight="1">
      <c r="A28" s="30"/>
      <c r="B28" s="19"/>
      <c r="C28" s="19" t="s">
        <v>1000</v>
      </c>
      <c r="D28" s="128">
        <f>SUM(D26:D27)</f>
        <v>82.53</v>
      </c>
      <c r="E28" s="317">
        <f>SUM(E26:E27)</f>
        <v>17.47</v>
      </c>
      <c r="F28" s="19">
        <f>SUM(F26:F27)</f>
        <v>100</v>
      </c>
    </row>
    <row r="30" spans="1:10" ht="16" customHeight="1">
      <c r="A30" s="2" t="s">
        <v>1282</v>
      </c>
    </row>
    <row r="31" spans="1:10" ht="16" customHeight="1">
      <c r="A31" s="30"/>
      <c r="B31" s="30"/>
      <c r="C31" s="324"/>
      <c r="D31" s="324"/>
      <c r="E31" s="310"/>
      <c r="F31" s="325" t="s">
        <v>962</v>
      </c>
      <c r="G31" s="325"/>
      <c r="H31" s="326"/>
      <c r="I31" s="326" t="s">
        <v>963</v>
      </c>
      <c r="J31" s="326"/>
    </row>
    <row r="32" spans="1:10" ht="45" customHeight="1">
      <c r="A32" s="27" t="s">
        <v>886</v>
      </c>
      <c r="B32" s="27" t="s">
        <v>877</v>
      </c>
      <c r="C32" s="27" t="s">
        <v>961</v>
      </c>
      <c r="D32" s="186" t="s">
        <v>1309</v>
      </c>
      <c r="E32" s="310" t="s">
        <v>939</v>
      </c>
      <c r="F32" s="325" t="s">
        <v>976</v>
      </c>
      <c r="G32" s="325" t="s">
        <v>977</v>
      </c>
      <c r="H32" s="326" t="s">
        <v>1307</v>
      </c>
      <c r="I32" s="326" t="s">
        <v>1308</v>
      </c>
      <c r="J32" s="326" t="s">
        <v>941</v>
      </c>
    </row>
    <row r="33" spans="1:10" ht="16" customHeight="1">
      <c r="A33" s="4">
        <v>2021</v>
      </c>
      <c r="B33" s="4">
        <v>1</v>
      </c>
      <c r="C33" s="322" t="s">
        <v>1241</v>
      </c>
      <c r="D33" s="339">
        <v>0</v>
      </c>
      <c r="E33" s="124">
        <v>74.260619256744292</v>
      </c>
      <c r="F33" s="4">
        <v>2.78</v>
      </c>
      <c r="G33" s="4">
        <v>1.78</v>
      </c>
      <c r="H33" s="4">
        <v>1.07</v>
      </c>
      <c r="I33" s="141">
        <v>60.383000000000003</v>
      </c>
      <c r="J33" s="141">
        <v>44.168999999999997</v>
      </c>
    </row>
    <row r="34" spans="1:10" ht="16" customHeight="1">
      <c r="B34" s="4">
        <v>2</v>
      </c>
      <c r="D34" s="339">
        <v>0</v>
      </c>
      <c r="E34" s="124">
        <v>67.156527195459347</v>
      </c>
      <c r="F34" s="4">
        <v>2.82</v>
      </c>
      <c r="G34" s="4">
        <v>1.49</v>
      </c>
      <c r="H34" s="4">
        <v>0.95</v>
      </c>
      <c r="I34" s="141">
        <v>57.652999999999999</v>
      </c>
      <c r="J34" s="141">
        <v>40.027999999999999</v>
      </c>
    </row>
    <row r="35" spans="1:10" ht="16" customHeight="1">
      <c r="B35" s="4">
        <v>3</v>
      </c>
      <c r="D35" s="339">
        <v>0</v>
      </c>
      <c r="E35" s="124">
        <v>57.218879311902569</v>
      </c>
      <c r="F35" s="4">
        <v>2.94</v>
      </c>
      <c r="G35" s="4">
        <v>2.0299999999999998</v>
      </c>
      <c r="H35" s="4">
        <v>0.99</v>
      </c>
      <c r="I35" s="141">
        <v>59.837000000000003</v>
      </c>
      <c r="J35" s="141">
        <v>41.335000000000001</v>
      </c>
    </row>
    <row r="36" spans="1:10" ht="16" customHeight="1">
      <c r="B36" s="4">
        <v>4</v>
      </c>
      <c r="D36" s="339">
        <v>0</v>
      </c>
      <c r="E36" s="124">
        <v>62.245475113122168</v>
      </c>
      <c r="F36" s="4">
        <v>2.57</v>
      </c>
      <c r="G36" s="4">
        <v>1.58</v>
      </c>
      <c r="H36" s="4">
        <v>1.1100000000000001</v>
      </c>
      <c r="I36" s="141">
        <v>58.384999999999998</v>
      </c>
      <c r="J36" s="141">
        <v>44.332999999999998</v>
      </c>
    </row>
    <row r="37" spans="1:10" ht="16" customHeight="1">
      <c r="B37" s="4">
        <v>5</v>
      </c>
      <c r="D37" s="339">
        <v>0</v>
      </c>
      <c r="E37" s="124">
        <v>69.197700132684645</v>
      </c>
      <c r="F37" s="4">
        <v>2.5299999999999998</v>
      </c>
      <c r="G37" s="4">
        <v>1.68</v>
      </c>
      <c r="H37" s="4">
        <v>1.05</v>
      </c>
      <c r="I37" s="141">
        <v>57.298999999999999</v>
      </c>
      <c r="J37" s="141">
        <v>41.55</v>
      </c>
    </row>
    <row r="38" spans="1:10" ht="16" customHeight="1">
      <c r="A38" s="4">
        <v>2021</v>
      </c>
      <c r="B38" s="4">
        <v>1</v>
      </c>
      <c r="C38" s="323" t="s">
        <v>1242</v>
      </c>
      <c r="D38" s="340">
        <v>1.9588173178458288</v>
      </c>
      <c r="E38" s="124">
        <v>62.329439286179877</v>
      </c>
      <c r="F38" s="4">
        <v>3</v>
      </c>
      <c r="G38" s="4">
        <v>1.96</v>
      </c>
      <c r="H38" s="4">
        <v>1.18</v>
      </c>
      <c r="I38" s="141">
        <v>63.057000000000002</v>
      </c>
      <c r="J38" s="141">
        <v>50.661000000000001</v>
      </c>
    </row>
    <row r="39" spans="1:10" ht="16" customHeight="1">
      <c r="B39" s="4">
        <v>2</v>
      </c>
      <c r="D39" s="340">
        <v>1.9588173178458288</v>
      </c>
      <c r="E39" s="124">
        <v>65.353597012513688</v>
      </c>
      <c r="F39" s="4">
        <v>3.07</v>
      </c>
      <c r="G39" s="4">
        <v>2.2400000000000002</v>
      </c>
      <c r="H39" s="4">
        <v>1.07</v>
      </c>
      <c r="I39" s="141">
        <v>64.466999999999999</v>
      </c>
      <c r="J39" s="141">
        <v>48.643999999999998</v>
      </c>
    </row>
    <row r="40" spans="1:10" ht="16" customHeight="1">
      <c r="B40" s="4">
        <v>3</v>
      </c>
      <c r="D40" s="340">
        <v>1.9588173178458288</v>
      </c>
      <c r="E40" s="124">
        <v>70.662010766768518</v>
      </c>
      <c r="F40" s="4">
        <v>3.23</v>
      </c>
      <c r="G40" s="4">
        <v>1.9</v>
      </c>
      <c r="H40" s="4">
        <v>1.19</v>
      </c>
      <c r="I40" s="141">
        <v>67.867999999999995</v>
      </c>
      <c r="J40" s="141">
        <v>53.966999999999999</v>
      </c>
    </row>
    <row r="41" spans="1:10" ht="16" customHeight="1">
      <c r="B41" s="4">
        <v>4</v>
      </c>
      <c r="D41" s="340">
        <v>1.9588173178458288</v>
      </c>
      <c r="E41" s="124">
        <v>79.913133619388788</v>
      </c>
      <c r="F41" s="4">
        <v>2.92</v>
      </c>
      <c r="G41" s="4">
        <v>2.2200000000000002</v>
      </c>
      <c r="H41" s="4">
        <v>1.19</v>
      </c>
      <c r="I41" s="141">
        <v>59.277000000000001</v>
      </c>
      <c r="J41" s="141">
        <v>47.575000000000003</v>
      </c>
    </row>
    <row r="42" spans="1:10" ht="16" customHeight="1">
      <c r="B42" s="4">
        <v>5</v>
      </c>
      <c r="D42" s="340">
        <v>1.9588173178458288</v>
      </c>
      <c r="E42" s="124">
        <v>68.9355324619996</v>
      </c>
      <c r="F42" s="4">
        <v>3.48</v>
      </c>
      <c r="G42" s="4">
        <v>2.27</v>
      </c>
      <c r="H42" s="4">
        <v>1.1399999999999999</v>
      </c>
      <c r="I42" s="141">
        <v>61.500999999999998</v>
      </c>
      <c r="J42" s="141">
        <v>48.447000000000003</v>
      </c>
    </row>
    <row r="43" spans="1:10" ht="16" customHeight="1">
      <c r="A43" s="4">
        <v>2021</v>
      </c>
      <c r="B43" s="4">
        <v>1</v>
      </c>
      <c r="C43" s="323" t="s">
        <v>1243</v>
      </c>
      <c r="D43" s="340">
        <v>2.5536480686695278</v>
      </c>
      <c r="E43" s="124">
        <v>68.630884234628596</v>
      </c>
      <c r="F43" s="4">
        <v>3.23</v>
      </c>
      <c r="G43" s="4">
        <v>2.2200000000000002</v>
      </c>
      <c r="H43" s="4">
        <v>1.18</v>
      </c>
      <c r="I43" s="141">
        <v>64.537999999999997</v>
      </c>
      <c r="J43" s="141">
        <v>52.128999999999998</v>
      </c>
    </row>
    <row r="44" spans="1:10" ht="16" customHeight="1">
      <c r="B44" s="4">
        <v>2</v>
      </c>
      <c r="D44" s="340">
        <v>2.5536480686695278</v>
      </c>
      <c r="E44" s="124">
        <v>68.371303640670845</v>
      </c>
      <c r="F44" s="4">
        <v>3.4</v>
      </c>
      <c r="G44" s="4">
        <v>2.2000000000000002</v>
      </c>
      <c r="H44" s="4">
        <v>1.21</v>
      </c>
      <c r="I44" s="141">
        <v>63.149000000000001</v>
      </c>
      <c r="J44" s="141">
        <v>51.521999999999998</v>
      </c>
    </row>
    <row r="45" spans="1:10" ht="16" customHeight="1">
      <c r="B45" s="4">
        <v>3</v>
      </c>
      <c r="D45" s="340">
        <v>2.5536480686695278</v>
      </c>
      <c r="E45" s="124">
        <v>49.250429092469425</v>
      </c>
      <c r="F45" s="4">
        <v>3.38</v>
      </c>
      <c r="G45" s="4">
        <v>2.4300000000000002</v>
      </c>
      <c r="H45" s="4">
        <v>1.28</v>
      </c>
      <c r="I45" s="141">
        <v>61.179000000000002</v>
      </c>
      <c r="J45" s="141">
        <v>52.326999999999998</v>
      </c>
    </row>
    <row r="46" spans="1:10" ht="16" customHeight="1">
      <c r="B46" s="4">
        <v>4</v>
      </c>
      <c r="D46" s="340">
        <v>2.5536480686695278</v>
      </c>
      <c r="E46" s="124">
        <v>78.322922905792751</v>
      </c>
      <c r="F46" s="4">
        <v>3.29</v>
      </c>
      <c r="G46" s="4">
        <v>2.82</v>
      </c>
      <c r="H46" s="4">
        <v>1.27</v>
      </c>
      <c r="I46" s="141">
        <v>60.226999999999997</v>
      </c>
      <c r="J46" s="141">
        <v>52.198</v>
      </c>
    </row>
    <row r="47" spans="1:10" ht="16" customHeight="1">
      <c r="B47" s="4">
        <v>5</v>
      </c>
      <c r="D47" s="340">
        <v>2.5536480686695278</v>
      </c>
      <c r="E47" s="124">
        <v>74.800666236836463</v>
      </c>
      <c r="F47" s="4">
        <v>3.04</v>
      </c>
      <c r="G47" s="4">
        <v>2.12</v>
      </c>
      <c r="H47" s="4">
        <v>1.25</v>
      </c>
      <c r="I47" s="141">
        <v>60.570999999999998</v>
      </c>
      <c r="J47" s="141">
        <v>50.173999999999999</v>
      </c>
    </row>
    <row r="48" spans="1:10" ht="16" customHeight="1">
      <c r="A48" s="4">
        <v>2021</v>
      </c>
      <c r="B48" s="4">
        <v>1</v>
      </c>
      <c r="C48" s="323" t="s">
        <v>1244</v>
      </c>
      <c r="D48" s="340">
        <v>4.8179749715585887</v>
      </c>
      <c r="E48" s="124">
        <v>79.090183559457301</v>
      </c>
      <c r="F48" s="141">
        <v>5</v>
      </c>
      <c r="G48" s="4">
        <v>4.05</v>
      </c>
      <c r="H48" s="4">
        <v>1.65</v>
      </c>
      <c r="I48" s="141">
        <v>64.483000000000004</v>
      </c>
      <c r="J48" s="141">
        <v>69.040000000000006</v>
      </c>
    </row>
    <row r="49" spans="1:14" ht="16" customHeight="1">
      <c r="B49" s="4">
        <v>2</v>
      </c>
      <c r="D49" s="340">
        <v>4.8179749715585887</v>
      </c>
      <c r="E49" s="124">
        <v>73.721141645044597</v>
      </c>
      <c r="F49" s="4">
        <v>4.53</v>
      </c>
      <c r="G49" s="4">
        <v>4.1399999999999997</v>
      </c>
      <c r="H49" s="4">
        <v>1.64</v>
      </c>
      <c r="I49" s="145">
        <v>60.646000000000001</v>
      </c>
      <c r="J49" s="141">
        <v>66.558999999999997</v>
      </c>
      <c r="N49" s="2" t="s">
        <v>65</v>
      </c>
    </row>
    <row r="50" spans="1:14" ht="16" customHeight="1">
      <c r="B50" s="4">
        <v>3</v>
      </c>
      <c r="D50" s="340">
        <v>4.8179749715585887</v>
      </c>
      <c r="E50" s="124">
        <v>76.297499433406358</v>
      </c>
      <c r="F50" s="4">
        <v>3.58</v>
      </c>
      <c r="G50" s="4">
        <v>3.29</v>
      </c>
      <c r="H50" s="4">
        <v>1.59</v>
      </c>
      <c r="I50" s="141">
        <v>68.828000000000003</v>
      </c>
      <c r="J50" s="141">
        <v>73.853999999999999</v>
      </c>
    </row>
    <row r="51" spans="1:14" ht="16" customHeight="1">
      <c r="B51" s="4">
        <v>4</v>
      </c>
      <c r="D51" s="340">
        <v>4.8179749715585887</v>
      </c>
      <c r="E51" s="124">
        <v>84.142667340331968</v>
      </c>
      <c r="F51" s="4">
        <v>3.93</v>
      </c>
      <c r="G51" s="4">
        <v>3.79</v>
      </c>
      <c r="H51" s="4">
        <v>1.39</v>
      </c>
      <c r="I51" s="141">
        <v>66.245999999999995</v>
      </c>
      <c r="J51" s="141">
        <v>64.239999999999995</v>
      </c>
    </row>
    <row r="52" spans="1:14" ht="16" customHeight="1">
      <c r="B52" s="4">
        <v>5</v>
      </c>
      <c r="D52" s="340">
        <v>4.8179749715585887</v>
      </c>
      <c r="E52" s="124">
        <v>71.985217624752508</v>
      </c>
      <c r="F52" s="4">
        <v>4.05</v>
      </c>
      <c r="G52" s="4">
        <v>3.9</v>
      </c>
      <c r="H52" s="4">
        <v>1.62</v>
      </c>
      <c r="I52" s="141">
        <v>62.716000000000001</v>
      </c>
      <c r="J52" s="141">
        <v>68.153999999999996</v>
      </c>
    </row>
    <row r="53" spans="1:14" ht="16" customHeight="1">
      <c r="A53" s="4">
        <v>2021</v>
      </c>
      <c r="B53" s="4">
        <v>1</v>
      </c>
      <c r="C53" s="323" t="s">
        <v>1245</v>
      </c>
      <c r="D53" s="340">
        <v>7.4242424242424248</v>
      </c>
      <c r="E53" s="124">
        <v>90.080428954423581</v>
      </c>
      <c r="F53" s="4">
        <v>4.18</v>
      </c>
      <c r="G53" s="4">
        <v>4.43</v>
      </c>
      <c r="H53" s="4">
        <v>1.77</v>
      </c>
      <c r="I53" s="141">
        <v>64.468999999999994</v>
      </c>
      <c r="J53" s="141">
        <v>77.224000000000004</v>
      </c>
    </row>
    <row r="54" spans="1:14" ht="16" customHeight="1">
      <c r="B54" s="4">
        <v>2</v>
      </c>
      <c r="D54" s="340">
        <v>7.4242424242424248</v>
      </c>
      <c r="E54" s="124">
        <v>86.082247725392875</v>
      </c>
      <c r="F54" s="4">
        <v>4.33</v>
      </c>
      <c r="G54" s="4">
        <v>4.45</v>
      </c>
      <c r="H54" s="4">
        <v>1.8</v>
      </c>
      <c r="I54" s="141">
        <v>63.274000000000001</v>
      </c>
      <c r="J54" s="141">
        <v>79.117999999999995</v>
      </c>
      <c r="N54" s="2" t="s">
        <v>65</v>
      </c>
    </row>
    <row r="55" spans="1:14" ht="16" customHeight="1">
      <c r="B55" s="4">
        <v>3</v>
      </c>
      <c r="D55" s="340">
        <v>7.4242424242424248</v>
      </c>
      <c r="E55" s="124">
        <v>86.363272930795119</v>
      </c>
      <c r="F55" s="4">
        <v>4.68</v>
      </c>
      <c r="G55" s="4">
        <v>5.12</v>
      </c>
      <c r="H55" s="4">
        <v>1.9</v>
      </c>
      <c r="I55" s="141">
        <v>63.82</v>
      </c>
      <c r="J55" s="141">
        <v>82.28</v>
      </c>
    </row>
    <row r="56" spans="1:14" ht="16" customHeight="1">
      <c r="B56" s="4">
        <v>4</v>
      </c>
      <c r="D56" s="340">
        <v>7.4242424242424248</v>
      </c>
      <c r="E56" s="124">
        <v>91.419549420075697</v>
      </c>
      <c r="F56" s="4">
        <v>4.75</v>
      </c>
      <c r="G56" s="4">
        <v>4.68</v>
      </c>
      <c r="H56" s="4">
        <v>1.9</v>
      </c>
      <c r="I56" s="141">
        <v>61.557000000000002</v>
      </c>
      <c r="J56" s="141">
        <v>79.004999999999995</v>
      </c>
    </row>
    <row r="57" spans="1:14" ht="16" customHeight="1">
      <c r="A57" s="19"/>
      <c r="B57" s="19">
        <v>5</v>
      </c>
      <c r="D57" s="341">
        <v>7.4242424242424248</v>
      </c>
      <c r="E57" s="128">
        <v>75.319158602516922</v>
      </c>
      <c r="F57" s="19">
        <v>4.18</v>
      </c>
      <c r="G57" s="19">
        <v>3.95</v>
      </c>
      <c r="H57" s="19">
        <v>1.67</v>
      </c>
      <c r="I57" s="142">
        <v>61.881999999999998</v>
      </c>
      <c r="J57" s="142">
        <v>73.209999999999994</v>
      </c>
    </row>
    <row r="58" spans="1:14" ht="16" customHeight="1">
      <c r="B58" s="4"/>
      <c r="C58" s="327" t="s">
        <v>883</v>
      </c>
      <c r="D58" s="140"/>
      <c r="E58" s="141">
        <f>AVERAGE(E33:E57)</f>
        <v>73.246019500134324</v>
      </c>
      <c r="F58" s="141">
        <f t="shared" ref="F58:J58" si="0">AVERAGE(F33:F57)</f>
        <v>3.5555999999999996</v>
      </c>
      <c r="G58" s="141">
        <f t="shared" si="0"/>
        <v>2.9095999999999997</v>
      </c>
      <c r="H58" s="141">
        <f t="shared" si="0"/>
        <v>1.3623999999999998</v>
      </c>
      <c r="I58" s="141">
        <f t="shared" si="0"/>
        <v>62.292479999999998</v>
      </c>
      <c r="J58" s="141">
        <f t="shared" si="0"/>
        <v>58.069719999999997</v>
      </c>
    </row>
    <row r="59" spans="1:14" ht="16" customHeight="1">
      <c r="A59" s="19"/>
      <c r="B59" s="19"/>
      <c r="C59" s="328" t="s">
        <v>1246</v>
      </c>
      <c r="D59" s="142"/>
      <c r="E59" s="142">
        <f>STDEV(E33:E57)</f>
        <v>10.106547911557598</v>
      </c>
      <c r="F59" s="142">
        <f t="shared" ref="F59:J59" si="1">STDEV(F33:F57)</f>
        <v>0.72439100859503924</v>
      </c>
      <c r="G59" s="142">
        <f t="shared" si="1"/>
        <v>1.1354422046057662</v>
      </c>
      <c r="H59" s="142">
        <f>STDEV(H33:H57)</f>
        <v>0.30115444542626352</v>
      </c>
      <c r="I59" s="142">
        <f t="shared" si="1"/>
        <v>2.933594199385229</v>
      </c>
      <c r="J59" s="142">
        <f t="shared" si="1"/>
        <v>13.657323262997023</v>
      </c>
    </row>
    <row r="60" spans="1:14" ht="16" customHeight="1">
      <c r="A60" s="4"/>
      <c r="B60" s="4"/>
      <c r="C60" s="4"/>
    </row>
    <row r="61" spans="1:14" ht="16" customHeight="1">
      <c r="A61" s="4">
        <v>2022</v>
      </c>
      <c r="B61" s="4">
        <v>1</v>
      </c>
      <c r="C61" s="322" t="s">
        <v>1241</v>
      </c>
      <c r="D61" s="339">
        <v>0</v>
      </c>
      <c r="E61" s="141">
        <v>65.959999999999994</v>
      </c>
      <c r="F61" s="124">
        <v>3.2</v>
      </c>
      <c r="G61" s="124">
        <v>1.9</v>
      </c>
      <c r="H61" s="4">
        <v>0.82</v>
      </c>
      <c r="I61" s="124">
        <v>55.834000000000003</v>
      </c>
      <c r="J61" s="124">
        <v>34.761000000000003</v>
      </c>
    </row>
    <row r="62" spans="1:14" ht="16" customHeight="1">
      <c r="B62" s="4">
        <v>2</v>
      </c>
      <c r="D62" s="339">
        <v>0</v>
      </c>
      <c r="E62" s="141">
        <v>47.3</v>
      </c>
      <c r="F62" s="124">
        <v>3.3</v>
      </c>
      <c r="G62" s="124">
        <v>2.1</v>
      </c>
      <c r="H62" s="4">
        <v>0.93</v>
      </c>
      <c r="I62" s="124">
        <v>57.792000000000002</v>
      </c>
      <c r="J62" s="124">
        <v>38.283999999999999</v>
      </c>
    </row>
    <row r="63" spans="1:14" ht="16" customHeight="1">
      <c r="B63" s="4">
        <v>3</v>
      </c>
      <c r="D63" s="339">
        <v>0</v>
      </c>
      <c r="E63" s="141">
        <v>54.76</v>
      </c>
      <c r="F63" s="124">
        <v>3.4</v>
      </c>
      <c r="G63" s="124">
        <v>2.4</v>
      </c>
      <c r="H63" s="4">
        <v>1.01</v>
      </c>
      <c r="I63" s="124">
        <v>59.069000000000003</v>
      </c>
      <c r="J63" s="124">
        <v>42.274999999999999</v>
      </c>
    </row>
    <row r="64" spans="1:14" ht="16" customHeight="1">
      <c r="B64" s="4">
        <v>4</v>
      </c>
      <c r="D64" s="339">
        <v>0</v>
      </c>
      <c r="E64" s="141">
        <v>47.09</v>
      </c>
      <c r="F64" s="124">
        <v>3.2</v>
      </c>
      <c r="G64" s="124">
        <v>1.7</v>
      </c>
      <c r="H64" s="4">
        <v>0.91</v>
      </c>
      <c r="I64" s="124">
        <v>56.573</v>
      </c>
      <c r="J64" s="124">
        <v>37.314999999999998</v>
      </c>
    </row>
    <row r="65" spans="1:10" ht="16" customHeight="1">
      <c r="A65" s="4">
        <v>2022</v>
      </c>
      <c r="B65" s="4">
        <v>1</v>
      </c>
      <c r="C65" s="323" t="s">
        <v>1242</v>
      </c>
      <c r="D65" s="340">
        <v>1.9588173178458288</v>
      </c>
      <c r="E65" s="141">
        <v>71.099999999999994</v>
      </c>
      <c r="F65" s="124">
        <v>3.7</v>
      </c>
      <c r="G65" s="124">
        <v>2.6</v>
      </c>
      <c r="H65" s="4">
        <v>1.1499999999999999</v>
      </c>
      <c r="I65" s="124">
        <v>59.835000000000001</v>
      </c>
      <c r="J65" s="124">
        <v>48.128</v>
      </c>
    </row>
    <row r="66" spans="1:10" ht="16" customHeight="1">
      <c r="B66" s="4">
        <v>2</v>
      </c>
      <c r="D66" s="340">
        <v>1.9588173178458288</v>
      </c>
      <c r="E66" s="141">
        <v>56.91</v>
      </c>
      <c r="F66" s="124">
        <v>3.8</v>
      </c>
      <c r="G66" s="124">
        <v>2.2000000000000002</v>
      </c>
      <c r="H66" s="4">
        <v>0.87</v>
      </c>
      <c r="I66" s="124">
        <v>61.844999999999999</v>
      </c>
      <c r="J66" s="124">
        <v>42.363</v>
      </c>
    </row>
    <row r="67" spans="1:10" ht="16" customHeight="1">
      <c r="B67" s="4">
        <v>3</v>
      </c>
      <c r="D67" s="340">
        <v>1.9588173178458288</v>
      </c>
      <c r="E67" s="141">
        <v>54.8</v>
      </c>
      <c r="F67" s="124">
        <v>3</v>
      </c>
      <c r="G67" s="124">
        <v>1.5</v>
      </c>
      <c r="H67" s="4">
        <v>0.97</v>
      </c>
      <c r="I67" s="124">
        <v>52.792999999999999</v>
      </c>
      <c r="J67" s="124">
        <v>35.871000000000002</v>
      </c>
    </row>
    <row r="68" spans="1:10" ht="16" customHeight="1">
      <c r="B68" s="4">
        <v>4</v>
      </c>
      <c r="D68" s="340">
        <v>1.9588173178458288</v>
      </c>
      <c r="E68" s="141">
        <v>47.91</v>
      </c>
      <c r="F68" s="124">
        <v>2.9</v>
      </c>
      <c r="G68" s="124">
        <v>1.4</v>
      </c>
      <c r="H68" s="4">
        <v>0.97</v>
      </c>
      <c r="I68" s="124">
        <v>55.563000000000002</v>
      </c>
      <c r="J68" s="124">
        <v>38.722999999999999</v>
      </c>
    </row>
    <row r="69" spans="1:10" ht="16" customHeight="1">
      <c r="A69" s="4">
        <v>2022</v>
      </c>
      <c r="B69" s="4">
        <v>1</v>
      </c>
      <c r="C69" s="323" t="s">
        <v>1243</v>
      </c>
      <c r="D69" s="340">
        <v>2.5536480686695278</v>
      </c>
      <c r="E69" s="141">
        <v>50.88</v>
      </c>
      <c r="F69" s="124">
        <v>3.7</v>
      </c>
      <c r="G69" s="124">
        <v>2.5</v>
      </c>
      <c r="H69" s="4">
        <v>1.05</v>
      </c>
      <c r="I69" s="124">
        <v>59.615000000000002</v>
      </c>
      <c r="J69" s="124">
        <v>44.685000000000002</v>
      </c>
    </row>
    <row r="70" spans="1:10" ht="16" customHeight="1">
      <c r="B70" s="4">
        <v>2</v>
      </c>
      <c r="D70" s="340">
        <v>2.5536480686695278</v>
      </c>
      <c r="E70" s="141">
        <v>61.97</v>
      </c>
      <c r="F70" s="124">
        <v>3.9</v>
      </c>
      <c r="G70" s="124">
        <v>2.4</v>
      </c>
      <c r="H70" s="4">
        <v>1.0900000000000001</v>
      </c>
      <c r="I70" s="124">
        <v>57.76</v>
      </c>
      <c r="J70" s="124">
        <v>44.633000000000003</v>
      </c>
    </row>
    <row r="71" spans="1:10" ht="16" customHeight="1">
      <c r="B71" s="4">
        <v>3</v>
      </c>
      <c r="D71" s="340">
        <v>2.5536480686695278</v>
      </c>
      <c r="E71" s="141">
        <v>61</v>
      </c>
      <c r="F71" s="124">
        <v>3.9</v>
      </c>
      <c r="G71" s="124">
        <v>2.2000000000000002</v>
      </c>
      <c r="H71" s="4">
        <v>1.01</v>
      </c>
      <c r="I71" s="124">
        <v>57.665999999999997</v>
      </c>
      <c r="J71" s="124">
        <v>41.823</v>
      </c>
    </row>
    <row r="72" spans="1:10" ht="16" customHeight="1">
      <c r="B72" s="4">
        <v>4</v>
      </c>
      <c r="D72" s="340">
        <v>2.5536480686695278</v>
      </c>
      <c r="E72" s="141">
        <v>57.07</v>
      </c>
      <c r="F72" s="124">
        <v>3.5</v>
      </c>
      <c r="G72" s="124">
        <v>2.1</v>
      </c>
      <c r="H72" s="4">
        <v>1.08</v>
      </c>
      <c r="I72" s="124">
        <v>56.073</v>
      </c>
      <c r="J72" s="124">
        <v>43.47</v>
      </c>
    </row>
    <row r="73" spans="1:10" ht="16" customHeight="1">
      <c r="A73" s="4">
        <v>2022</v>
      </c>
      <c r="B73" s="4">
        <v>1</v>
      </c>
      <c r="C73" s="323" t="s">
        <v>1244</v>
      </c>
      <c r="D73" s="340">
        <v>4.8179749715585887</v>
      </c>
      <c r="E73" s="141">
        <v>71.650000000000006</v>
      </c>
      <c r="F73" s="124">
        <v>5.2</v>
      </c>
      <c r="G73" s="124">
        <v>3.9</v>
      </c>
      <c r="H73" s="4">
        <v>1.32</v>
      </c>
      <c r="I73" s="124">
        <v>58.750999999999998</v>
      </c>
      <c r="J73" s="124">
        <v>55.883000000000003</v>
      </c>
    </row>
    <row r="74" spans="1:10" ht="16" customHeight="1">
      <c r="B74" s="4">
        <v>2</v>
      </c>
      <c r="D74" s="340">
        <v>4.8179749715585887</v>
      </c>
      <c r="E74" s="141">
        <v>79.56</v>
      </c>
      <c r="F74" s="124">
        <v>4.7</v>
      </c>
      <c r="G74" s="124">
        <v>3.8</v>
      </c>
      <c r="H74" s="4">
        <v>1.37</v>
      </c>
      <c r="I74" s="124">
        <v>57.930999999999997</v>
      </c>
      <c r="J74" s="124">
        <v>56.198</v>
      </c>
    </row>
    <row r="75" spans="1:10" ht="16" customHeight="1">
      <c r="B75" s="4">
        <v>3</v>
      </c>
      <c r="D75" s="340">
        <v>4.8179749715585887</v>
      </c>
      <c r="E75" s="141">
        <v>67.87</v>
      </c>
      <c r="F75" s="124">
        <v>8.6999999999999993</v>
      </c>
      <c r="G75" s="124">
        <v>8.6999999999999993</v>
      </c>
      <c r="H75" s="4">
        <v>1.51</v>
      </c>
      <c r="I75" s="124">
        <v>66.100999999999999</v>
      </c>
      <c r="J75" s="124">
        <v>69.853999999999999</v>
      </c>
    </row>
    <row r="76" spans="1:10" ht="16" customHeight="1">
      <c r="B76" s="4">
        <v>4</v>
      </c>
      <c r="D76" s="340">
        <v>4.8179749715585887</v>
      </c>
      <c r="E76" s="141">
        <v>71.94</v>
      </c>
      <c r="F76" s="124">
        <v>3.7</v>
      </c>
      <c r="G76" s="124">
        <v>3.2</v>
      </c>
      <c r="H76" s="4">
        <v>1.35</v>
      </c>
      <c r="I76" s="124">
        <v>54.475000000000001</v>
      </c>
      <c r="J76" s="124">
        <v>53.244999999999997</v>
      </c>
    </row>
    <row r="77" spans="1:10" ht="16" customHeight="1">
      <c r="A77" s="4">
        <v>2022</v>
      </c>
      <c r="B77" s="4">
        <v>1</v>
      </c>
      <c r="C77" s="323" t="s">
        <v>1245</v>
      </c>
      <c r="D77" s="340">
        <v>7.4242424242424248</v>
      </c>
      <c r="E77" s="141">
        <v>80.010000000000005</v>
      </c>
      <c r="F77" s="124">
        <v>6.3</v>
      </c>
      <c r="G77" s="124">
        <v>5.6</v>
      </c>
      <c r="H77" s="4">
        <v>1.58</v>
      </c>
      <c r="I77" s="124">
        <v>59.726999999999997</v>
      </c>
      <c r="J77" s="124">
        <v>67.582999999999998</v>
      </c>
    </row>
    <row r="78" spans="1:10" ht="16" customHeight="1">
      <c r="B78" s="4">
        <v>2</v>
      </c>
      <c r="D78" s="340">
        <v>7.4242424242424248</v>
      </c>
      <c r="E78" s="141">
        <v>87.46</v>
      </c>
      <c r="F78" s="124">
        <v>5.9</v>
      </c>
      <c r="G78" s="124">
        <v>6.9</v>
      </c>
      <c r="H78" s="4">
        <v>1.63</v>
      </c>
      <c r="I78" s="124">
        <v>60.527000000000001</v>
      </c>
      <c r="J78" s="124">
        <v>72.010999999999996</v>
      </c>
    </row>
    <row r="79" spans="1:10" ht="16" customHeight="1">
      <c r="B79" s="4">
        <v>3</v>
      </c>
      <c r="D79" s="340">
        <v>7.4242424242424248</v>
      </c>
      <c r="E79" s="141">
        <v>88.53</v>
      </c>
      <c r="F79" s="124">
        <v>6</v>
      </c>
      <c r="G79" s="124">
        <v>8.1999999999999993</v>
      </c>
      <c r="H79" s="4">
        <v>1.71</v>
      </c>
      <c r="I79" s="124">
        <v>63.292000000000002</v>
      </c>
      <c r="J79" s="124">
        <v>77.974000000000004</v>
      </c>
    </row>
    <row r="80" spans="1:10" ht="16" customHeight="1">
      <c r="A80" s="21"/>
      <c r="B80" s="19">
        <v>4</v>
      </c>
      <c r="D80" s="341">
        <v>7.4242424242424248</v>
      </c>
      <c r="E80" s="142">
        <v>86.42</v>
      </c>
      <c r="F80" s="128">
        <v>5.7</v>
      </c>
      <c r="G80" s="128">
        <v>7.8</v>
      </c>
      <c r="H80" s="19">
        <v>1.7</v>
      </c>
      <c r="I80" s="128">
        <v>62.058</v>
      </c>
      <c r="J80" s="128">
        <v>74.813999999999993</v>
      </c>
    </row>
    <row r="81" spans="1:14" ht="16" customHeight="1">
      <c r="A81" s="4"/>
      <c r="B81" s="4"/>
      <c r="C81" s="327" t="s">
        <v>883</v>
      </c>
      <c r="D81" s="140"/>
      <c r="E81" s="141">
        <f>AVERAGE(E61:E80)</f>
        <v>65.509500000000003</v>
      </c>
      <c r="F81" s="141">
        <f t="shared" ref="F81:J81" si="2">AVERAGE(F61:F80)</f>
        <v>4.3850000000000007</v>
      </c>
      <c r="G81" s="141">
        <f t="shared" si="2"/>
        <v>3.6549999999999998</v>
      </c>
      <c r="H81" s="141">
        <f t="shared" si="2"/>
        <v>1.2015</v>
      </c>
      <c r="I81" s="141">
        <f>AVERAGE(I61:I80)</f>
        <v>58.664000000000001</v>
      </c>
      <c r="J81" s="141">
        <f t="shared" si="2"/>
        <v>50.994649999999993</v>
      </c>
    </row>
    <row r="82" spans="1:14" ht="16" customHeight="1">
      <c r="A82" s="19"/>
      <c r="B82" s="19"/>
      <c r="C82" s="328" t="s">
        <v>1246</v>
      </c>
      <c r="D82" s="142"/>
      <c r="E82" s="142">
        <f>STDEV(E61:E80)</f>
        <v>13.718403879460613</v>
      </c>
      <c r="F82" s="142">
        <f t="shared" ref="F82:I82" si="3">STDEV(F61:F80)</f>
        <v>1.4826274685592158</v>
      </c>
      <c r="G82" s="142">
        <f t="shared" si="3"/>
        <v>2.3972517159183941</v>
      </c>
      <c r="H82" s="142">
        <f t="shared" si="3"/>
        <v>0.29388997225062607</v>
      </c>
      <c r="I82" s="142">
        <f t="shared" si="3"/>
        <v>3.1560405073779587</v>
      </c>
      <c r="J82" s="142">
        <f>STDEV(J61:J80)</f>
        <v>14.133084061222409</v>
      </c>
    </row>
    <row r="83" spans="1:14" ht="16" customHeight="1">
      <c r="A83" s="4"/>
      <c r="B83" s="4"/>
      <c r="C83" s="4"/>
    </row>
    <row r="84" spans="1:14" ht="21.75" customHeight="1">
      <c r="A84" s="329" t="s">
        <v>1283</v>
      </c>
      <c r="B84" s="329"/>
      <c r="C84" s="4"/>
      <c r="K84" s="2" t="s">
        <v>1270</v>
      </c>
      <c r="M84" s="346" t="s">
        <v>1281</v>
      </c>
      <c r="N84" s="347"/>
    </row>
    <row r="85" spans="1:14" ht="39" customHeight="1">
      <c r="A85" s="27" t="s">
        <v>886</v>
      </c>
      <c r="B85" s="27" t="s">
        <v>877</v>
      </c>
      <c r="C85" s="27" t="s">
        <v>961</v>
      </c>
      <c r="D85" s="187" t="s">
        <v>1309</v>
      </c>
      <c r="E85" s="310" t="s">
        <v>939</v>
      </c>
      <c r="F85" s="325" t="s">
        <v>976</v>
      </c>
      <c r="G85" s="325" t="s">
        <v>977</v>
      </c>
      <c r="H85" s="326" t="s">
        <v>1307</v>
      </c>
      <c r="I85" s="326" t="s">
        <v>1308</v>
      </c>
      <c r="J85" s="326" t="s">
        <v>941</v>
      </c>
      <c r="K85" s="343" t="s">
        <v>1266</v>
      </c>
      <c r="L85" s="27" t="s">
        <v>909</v>
      </c>
      <c r="M85" s="344" t="s">
        <v>1267</v>
      </c>
      <c r="N85" s="345" t="s">
        <v>909</v>
      </c>
    </row>
    <row r="86" spans="1:14" ht="16" customHeight="1">
      <c r="A86" s="4">
        <v>2021</v>
      </c>
      <c r="B86" s="4">
        <v>1</v>
      </c>
      <c r="C86" s="322" t="s">
        <v>1241</v>
      </c>
      <c r="D86" s="339">
        <v>0</v>
      </c>
      <c r="E86" s="330">
        <f>(E33-E$58)/E$59</f>
        <v>0.10039033758002541</v>
      </c>
      <c r="F86" s="330">
        <f t="shared" ref="F86:J86" si="4">(F33-F$58)/F$59</f>
        <v>-1.0706924724318165</v>
      </c>
      <c r="G86" s="330">
        <f t="shared" si="4"/>
        <v>-0.99485468781936381</v>
      </c>
      <c r="H86" s="330">
        <f t="shared" si="4"/>
        <v>-0.97093037954703798</v>
      </c>
      <c r="I86" s="330">
        <f t="shared" si="4"/>
        <v>-0.65090120521786898</v>
      </c>
      <c r="J86" s="330">
        <f t="shared" si="4"/>
        <v>-1.0178217013916946</v>
      </c>
      <c r="K86" s="330">
        <f>AVERAGE(E86:J86)</f>
        <v>-0.76746835147129266</v>
      </c>
      <c r="L86" s="330">
        <f>STDEV(E86:J86)/SQRT(6)</f>
        <v>0.18389214356271294</v>
      </c>
    </row>
    <row r="87" spans="1:14" ht="16" customHeight="1">
      <c r="B87" s="4">
        <v>2</v>
      </c>
      <c r="D87" s="339">
        <v>0</v>
      </c>
      <c r="E87" s="330">
        <f t="shared" ref="E87:J87" si="5">(E34-E$58)/E$59</f>
        <v>-0.60252940548683132</v>
      </c>
      <c r="F87" s="330">
        <f t="shared" si="5"/>
        <v>-1.0154736755039251</v>
      </c>
      <c r="G87" s="330">
        <f t="shared" si="5"/>
        <v>-1.2502617872064172</v>
      </c>
      <c r="H87" s="330">
        <f t="shared" si="5"/>
        <v>-1.3693970195800227</v>
      </c>
      <c r="I87" s="330">
        <f t="shared" si="5"/>
        <v>-1.5815002637284528</v>
      </c>
      <c r="J87" s="330">
        <f t="shared" si="5"/>
        <v>-1.3210289932055723</v>
      </c>
      <c r="K87" s="330">
        <f t="shared" ref="K87:K110" si="6">AVERAGE(E87:J87)</f>
        <v>-1.1900318574518702</v>
      </c>
      <c r="L87" s="330">
        <f t="shared" ref="L87:L110" si="7">STDEV(E87:J87)/SQRT(6)</f>
        <v>0.13926437190487778</v>
      </c>
    </row>
    <row r="88" spans="1:14" ht="16" customHeight="1">
      <c r="B88" s="4">
        <v>3</v>
      </c>
      <c r="D88" s="339">
        <v>0</v>
      </c>
      <c r="E88" s="330">
        <f t="shared" ref="E88:J88" si="8">(E35-E$58)/E$59</f>
        <v>-1.5858174649232617</v>
      </c>
      <c r="F88" s="330">
        <f t="shared" si="8"/>
        <v>-0.8498172847202502</v>
      </c>
      <c r="G88" s="330">
        <f t="shared" si="8"/>
        <v>-0.77467615386500754</v>
      </c>
      <c r="H88" s="330">
        <f t="shared" si="8"/>
        <v>-1.2365748062356945</v>
      </c>
      <c r="I88" s="330">
        <f t="shared" si="8"/>
        <v>-0.83702101691998521</v>
      </c>
      <c r="J88" s="330">
        <f t="shared" si="8"/>
        <v>-1.225329420541786</v>
      </c>
      <c r="K88" s="330">
        <f t="shared" si="6"/>
        <v>-1.0848726912009974</v>
      </c>
      <c r="L88" s="330">
        <f t="shared" si="7"/>
        <v>0.1299475123755397</v>
      </c>
    </row>
    <row r="89" spans="1:14" ht="16" customHeight="1">
      <c r="B89" s="4">
        <v>4</v>
      </c>
      <c r="D89" s="339">
        <v>0</v>
      </c>
      <c r="E89" s="330">
        <f t="shared" ref="E89:J89" si="9">(E36-E$58)/E$59</f>
        <v>-1.0884571550323534</v>
      </c>
      <c r="F89" s="330">
        <f t="shared" si="9"/>
        <v>-1.3605911563032471</v>
      </c>
      <c r="G89" s="330">
        <f t="shared" si="9"/>
        <v>-1.1709975149828489</v>
      </c>
      <c r="H89" s="330">
        <f t="shared" si="9"/>
        <v>-0.83810816620270967</v>
      </c>
      <c r="I89" s="330">
        <f t="shared" si="9"/>
        <v>-1.3319769996882529</v>
      </c>
      <c r="J89" s="330">
        <f t="shared" si="9"/>
        <v>-1.0058134918149073</v>
      </c>
      <c r="K89" s="330">
        <f t="shared" si="6"/>
        <v>-1.1326574140040533</v>
      </c>
      <c r="L89" s="330">
        <f t="shared" si="7"/>
        <v>8.1231019183710104E-2</v>
      </c>
    </row>
    <row r="90" spans="1:14" ht="16" customHeight="1">
      <c r="B90" s="4">
        <v>5</v>
      </c>
      <c r="D90" s="339">
        <v>0</v>
      </c>
      <c r="E90" s="330">
        <f t="shared" ref="E90:J90" si="10">(E37-E$58)/E$59</f>
        <v>-0.40056401086469112</v>
      </c>
      <c r="F90" s="330">
        <f t="shared" si="10"/>
        <v>-1.4158099532311386</v>
      </c>
      <c r="G90" s="330">
        <f t="shared" si="10"/>
        <v>-1.0829261014011065</v>
      </c>
      <c r="H90" s="330">
        <f t="shared" si="10"/>
        <v>-1.0373414862192021</v>
      </c>
      <c r="I90" s="330">
        <f t="shared" si="10"/>
        <v>-1.7021713504364182</v>
      </c>
      <c r="J90" s="330">
        <f t="shared" si="10"/>
        <v>-1.2095869506697785</v>
      </c>
      <c r="K90" s="330">
        <f t="shared" si="6"/>
        <v>-1.1413999754703892</v>
      </c>
      <c r="L90" s="330">
        <f t="shared" si="7"/>
        <v>0.17865237418423832</v>
      </c>
      <c r="M90" s="34">
        <f>AVERAGE(K86:K90)</f>
        <v>-1.0632860579197208</v>
      </c>
      <c r="N90" s="34">
        <f>STDEV(K86:K90)/SQRT(5)</f>
        <v>7.5813179937252007E-2</v>
      </c>
    </row>
    <row r="91" spans="1:14" ht="16" customHeight="1">
      <c r="A91" s="4">
        <v>2021</v>
      </c>
      <c r="B91" s="4">
        <v>1</v>
      </c>
      <c r="C91" s="323" t="s">
        <v>1242</v>
      </c>
      <c r="D91" s="340">
        <v>1.9588173178458288</v>
      </c>
      <c r="E91" s="330">
        <f t="shared" ref="E91:J91" si="11">(E38-E$58)/E$59</f>
        <v>-1.0801492566488025</v>
      </c>
      <c r="F91" s="330">
        <f t="shared" si="11"/>
        <v>-0.76698908932841292</v>
      </c>
      <c r="G91" s="330">
        <f t="shared" si="11"/>
        <v>-0.83632614337222722</v>
      </c>
      <c r="H91" s="330">
        <f t="shared" si="11"/>
        <v>-0.60566929285013604</v>
      </c>
      <c r="I91" s="330">
        <f t="shared" si="11"/>
        <v>0.26060864183608595</v>
      </c>
      <c r="J91" s="330">
        <f t="shared" si="11"/>
        <v>-0.54247233204716527</v>
      </c>
      <c r="K91" s="330">
        <f t="shared" si="6"/>
        <v>-0.59516624540177632</v>
      </c>
      <c r="L91" s="330">
        <f t="shared" si="7"/>
        <v>0.18780551353458633</v>
      </c>
    </row>
    <row r="92" spans="1:14" ht="16" customHeight="1">
      <c r="B92" s="4">
        <v>2</v>
      </c>
      <c r="D92" s="340">
        <v>1.9588173178458288</v>
      </c>
      <c r="E92" s="330">
        <f t="shared" ref="E92:J92" si="12">(E39-E$58)/E$59</f>
        <v>-0.78092169123297339</v>
      </c>
      <c r="F92" s="330">
        <f t="shared" si="12"/>
        <v>-0.67035619470460295</v>
      </c>
      <c r="G92" s="330">
        <f t="shared" si="12"/>
        <v>-0.58972618534334786</v>
      </c>
      <c r="H92" s="330">
        <f t="shared" si="12"/>
        <v>-0.97093037954703798</v>
      </c>
      <c r="I92" s="330">
        <f t="shared" si="12"/>
        <v>0.74124771601188011</v>
      </c>
      <c r="J92" s="330">
        <f t="shared" si="12"/>
        <v>-0.69015866568362805</v>
      </c>
      <c r="K92" s="330">
        <f t="shared" si="6"/>
        <v>-0.49347423341661839</v>
      </c>
      <c r="L92" s="330">
        <f t="shared" si="7"/>
        <v>0.25261071086148185</v>
      </c>
    </row>
    <row r="93" spans="1:14" ht="16" customHeight="1">
      <c r="B93" s="4">
        <v>3</v>
      </c>
      <c r="D93" s="340">
        <v>1.9588173178458288</v>
      </c>
      <c r="E93" s="330">
        <f t="shared" ref="E93:J93" si="13">(E40-E$58)/E$59</f>
        <v>-0.25567669158435369</v>
      </c>
      <c r="F93" s="330">
        <f t="shared" si="13"/>
        <v>-0.44948100699303661</v>
      </c>
      <c r="G93" s="330">
        <f t="shared" si="13"/>
        <v>-0.88916899152127282</v>
      </c>
      <c r="H93" s="330">
        <f t="shared" si="13"/>
        <v>-0.57246373951405394</v>
      </c>
      <c r="I93" s="330">
        <f t="shared" si="13"/>
        <v>1.900576433225978</v>
      </c>
      <c r="J93" s="330">
        <f t="shared" si="13"/>
        <v>-0.30040439996875923</v>
      </c>
      <c r="K93" s="330">
        <f t="shared" si="6"/>
        <v>-9.4436399392583067E-2</v>
      </c>
      <c r="L93" s="330">
        <f t="shared" si="7"/>
        <v>0.40966100439597314</v>
      </c>
    </row>
    <row r="94" spans="1:14" ht="16" customHeight="1">
      <c r="B94" s="4">
        <v>4</v>
      </c>
      <c r="D94" s="340">
        <v>1.9588173178458288</v>
      </c>
      <c r="E94" s="330">
        <f t="shared" ref="E94:J94" si="14">(E41-E$58)/E$59</f>
        <v>0.65968263126028592</v>
      </c>
      <c r="F94" s="330">
        <f t="shared" si="14"/>
        <v>-0.87742668318419603</v>
      </c>
      <c r="G94" s="330">
        <f t="shared" si="14"/>
        <v>-0.60734046805969633</v>
      </c>
      <c r="H94" s="330">
        <f t="shared" si="14"/>
        <v>-0.57246373951405394</v>
      </c>
      <c r="I94" s="330">
        <f t="shared" si="14"/>
        <v>-1.0279131314862593</v>
      </c>
      <c r="J94" s="330">
        <f t="shared" si="14"/>
        <v>-0.76843169030305181</v>
      </c>
      <c r="K94" s="330">
        <f t="shared" si="6"/>
        <v>-0.53231551354782847</v>
      </c>
      <c r="L94" s="330">
        <f t="shared" si="7"/>
        <v>0.24823173100373117</v>
      </c>
    </row>
    <row r="95" spans="1:14" ht="16" customHeight="1">
      <c r="B95" s="4">
        <v>5</v>
      </c>
      <c r="D95" s="340">
        <v>1.9588173178458288</v>
      </c>
      <c r="E95" s="330">
        <f t="shared" ref="E95:J95" si="15">(E42-E$58)/E$59</f>
        <v>-0.42650438862565104</v>
      </c>
      <c r="F95" s="330">
        <f t="shared" si="15"/>
        <v>-0.10436352619371453</v>
      </c>
      <c r="G95" s="330">
        <f t="shared" si="15"/>
        <v>-0.56330476126882523</v>
      </c>
      <c r="H95" s="330">
        <f t="shared" si="15"/>
        <v>-0.73849150619446424</v>
      </c>
      <c r="I95" s="330">
        <f t="shared" si="15"/>
        <v>-0.26979873363734641</v>
      </c>
      <c r="J95" s="330">
        <f t="shared" si="15"/>
        <v>-0.70458316133379284</v>
      </c>
      <c r="K95" s="330">
        <f t="shared" si="6"/>
        <v>-0.46784101287563234</v>
      </c>
      <c r="L95" s="330">
        <f t="shared" si="7"/>
        <v>0.10189164274569247</v>
      </c>
      <c r="M95" s="34">
        <f>AVERAGE(K91:K95)</f>
        <v>-0.43664668092688774</v>
      </c>
      <c r="N95" s="34">
        <f>STDEV(K91:K95)/SQRT(5)</f>
        <v>8.8201845704001941E-2</v>
      </c>
    </row>
    <row r="96" spans="1:14" ht="16" customHeight="1">
      <c r="A96" s="4">
        <v>2021</v>
      </c>
      <c r="B96" s="4">
        <v>1</v>
      </c>
      <c r="C96" s="323" t="s">
        <v>1243</v>
      </c>
      <c r="D96" s="340">
        <v>2.5536480686695278</v>
      </c>
      <c r="E96" s="330">
        <f t="shared" ref="E96:J96" si="16">(E43-E$58)/E$59</f>
        <v>-0.45664803708375767</v>
      </c>
      <c r="F96" s="330">
        <f t="shared" si="16"/>
        <v>-0.44948100699303661</v>
      </c>
      <c r="G96" s="330">
        <f t="shared" si="16"/>
        <v>-0.60734046805969633</v>
      </c>
      <c r="H96" s="330">
        <f t="shared" si="16"/>
        <v>-0.60566929285013604</v>
      </c>
      <c r="I96" s="330">
        <f t="shared" si="16"/>
        <v>0.76545010910867484</v>
      </c>
      <c r="J96" s="330">
        <f t="shared" si="16"/>
        <v>-0.43498421217689925</v>
      </c>
      <c r="K96" s="330">
        <f t="shared" si="6"/>
        <v>-0.29811215134247515</v>
      </c>
      <c r="L96" s="330">
        <f t="shared" si="7"/>
        <v>0.21510914652596602</v>
      </c>
    </row>
    <row r="97" spans="1:14" ht="16" customHeight="1">
      <c r="B97" s="4">
        <v>2</v>
      </c>
      <c r="D97" s="340">
        <v>2.5536480686695278</v>
      </c>
      <c r="E97" s="330">
        <f t="shared" ref="E97:J97" si="17">(E44-E$58)/E$59</f>
        <v>-0.48233243458816177</v>
      </c>
      <c r="F97" s="330">
        <f t="shared" si="17"/>
        <v>-0.2148011200494977</v>
      </c>
      <c r="G97" s="330">
        <f t="shared" si="17"/>
        <v>-0.6249547507760449</v>
      </c>
      <c r="H97" s="330">
        <f t="shared" si="17"/>
        <v>-0.50605263284188984</v>
      </c>
      <c r="I97" s="330">
        <f t="shared" si="17"/>
        <v>0.29196948922911614</v>
      </c>
      <c r="J97" s="330">
        <f t="shared" si="17"/>
        <v>-0.47942923176903246</v>
      </c>
      <c r="K97" s="330">
        <f t="shared" si="6"/>
        <v>-0.3359334467992518</v>
      </c>
      <c r="L97" s="330">
        <f t="shared" si="7"/>
        <v>0.13704411615714848</v>
      </c>
    </row>
    <row r="98" spans="1:14" ht="16" customHeight="1">
      <c r="B98" s="4">
        <v>3</v>
      </c>
      <c r="D98" s="340">
        <v>2.5536480686695278</v>
      </c>
      <c r="E98" s="330">
        <f t="shared" ref="E98:J98" si="18">(E45-E$58)/E$59</f>
        <v>-2.374261777379409</v>
      </c>
      <c r="F98" s="330">
        <f t="shared" si="18"/>
        <v>-0.24241051851344347</v>
      </c>
      <c r="G98" s="330">
        <f t="shared" si="18"/>
        <v>-0.42239049953803698</v>
      </c>
      <c r="H98" s="330">
        <f t="shared" si="18"/>
        <v>-0.27361375948931532</v>
      </c>
      <c r="I98" s="330">
        <f t="shared" si="18"/>
        <v>-0.3795616995129521</v>
      </c>
      <c r="J98" s="330">
        <f t="shared" si="18"/>
        <v>-0.42048649573663166</v>
      </c>
      <c r="K98" s="330">
        <f t="shared" si="6"/>
        <v>-0.68545412502829806</v>
      </c>
      <c r="L98" s="330">
        <f t="shared" si="7"/>
        <v>0.33916327937129986</v>
      </c>
    </row>
    <row r="99" spans="1:14" ht="16" customHeight="1">
      <c r="B99" s="4">
        <v>4</v>
      </c>
      <c r="D99" s="340">
        <v>2.5536480686695278</v>
      </c>
      <c r="E99" s="330">
        <f t="shared" ref="E99:J99" si="19">(E46-E$58)/E$59</f>
        <v>0.50233803372688768</v>
      </c>
      <c r="F99" s="330">
        <f t="shared" si="19"/>
        <v>-0.36665281160119922</v>
      </c>
      <c r="G99" s="330">
        <f t="shared" si="19"/>
        <v>-7.8911986569241255E-2</v>
      </c>
      <c r="H99" s="330">
        <f t="shared" si="19"/>
        <v>-0.30681931282539743</v>
      </c>
      <c r="I99" s="330">
        <f t="shared" si="19"/>
        <v>-0.70407829427561852</v>
      </c>
      <c r="J99" s="330">
        <f t="shared" si="19"/>
        <v>-0.4299319776598361</v>
      </c>
      <c r="K99" s="330">
        <f t="shared" si="6"/>
        <v>-0.23067605820073414</v>
      </c>
      <c r="L99" s="330">
        <f t="shared" si="7"/>
        <v>0.1681707528726884</v>
      </c>
    </row>
    <row r="100" spans="1:14" ht="16" customHeight="1">
      <c r="B100" s="4">
        <v>5</v>
      </c>
      <c r="D100" s="340">
        <v>2.5536480686695278</v>
      </c>
      <c r="E100" s="330">
        <f t="shared" ref="E100:J100" si="20">(E47-E$58)/E$59</f>
        <v>0.1538256930365198</v>
      </c>
      <c r="F100" s="330">
        <f t="shared" si="20"/>
        <v>-0.71177029240052125</v>
      </c>
      <c r="G100" s="330">
        <f t="shared" si="20"/>
        <v>-0.69541188164143897</v>
      </c>
      <c r="H100" s="330">
        <f t="shared" si="20"/>
        <v>-0.37323041949756153</v>
      </c>
      <c r="I100" s="330">
        <f t="shared" si="20"/>
        <v>-0.58681599532776452</v>
      </c>
      <c r="J100" s="330">
        <f t="shared" si="20"/>
        <v>-0.57813085682701526</v>
      </c>
      <c r="K100" s="330">
        <f t="shared" si="6"/>
        <v>-0.46525562544296362</v>
      </c>
      <c r="L100" s="330">
        <f t="shared" si="7"/>
        <v>0.13329033999739265</v>
      </c>
      <c r="M100" s="34">
        <f>AVERAGE(K96:K100)</f>
        <v>-0.40308628136274455</v>
      </c>
      <c r="N100" s="34">
        <f>STDEV(K96:K100)/SQRT(5)</f>
        <v>8.026549155580423E-2</v>
      </c>
    </row>
    <row r="101" spans="1:14" ht="16" customHeight="1">
      <c r="A101" s="4">
        <v>2021</v>
      </c>
      <c r="B101" s="4">
        <v>1</v>
      </c>
      <c r="C101" s="323" t="s">
        <v>1244</v>
      </c>
      <c r="D101" s="340">
        <v>4.8179749715585887</v>
      </c>
      <c r="E101" s="330">
        <f t="shared" ref="E101:J101" si="21">(E48-E$58)/E$59</f>
        <v>0.57825521735663432</v>
      </c>
      <c r="F101" s="330">
        <f t="shared" si="21"/>
        <v>1.9939507570661636</v>
      </c>
      <c r="G101" s="330">
        <f t="shared" si="21"/>
        <v>1.0043664004861923</v>
      </c>
      <c r="H101" s="330">
        <f t="shared" si="21"/>
        <v>0.95499171394571958</v>
      </c>
      <c r="I101" s="330">
        <f t="shared" si="21"/>
        <v>0.74670177642806124</v>
      </c>
      <c r="J101" s="330">
        <f t="shared" si="21"/>
        <v>0.80325256924413191</v>
      </c>
      <c r="K101" s="330">
        <f t="shared" si="6"/>
        <v>1.0135864057544837</v>
      </c>
      <c r="L101" s="330">
        <f t="shared" si="7"/>
        <v>0.20571935409450673</v>
      </c>
    </row>
    <row r="102" spans="1:14" ht="16" customHeight="1">
      <c r="B102" s="4">
        <v>2</v>
      </c>
      <c r="D102" s="340">
        <v>4.8179749715585887</v>
      </c>
      <c r="E102" s="330">
        <f t="shared" ref="E102:J102" si="22">(E49-E$58)/E$59</f>
        <v>4.7011318708234197E-2</v>
      </c>
      <c r="F102" s="330">
        <f t="shared" si="22"/>
        <v>1.3451298931634386</v>
      </c>
      <c r="G102" s="330">
        <f t="shared" si="22"/>
        <v>1.0836306727097604</v>
      </c>
      <c r="H102" s="330">
        <f t="shared" si="22"/>
        <v>0.92178616060963758</v>
      </c>
      <c r="I102" s="330">
        <f t="shared" si="22"/>
        <v>-0.56125008712692337</v>
      </c>
      <c r="J102" s="330">
        <f t="shared" si="22"/>
        <v>0.62159178900017309</v>
      </c>
      <c r="K102" s="330">
        <f t="shared" si="6"/>
        <v>0.57631662451072008</v>
      </c>
      <c r="L102" s="330">
        <f t="shared" si="7"/>
        <v>0.2912079758880966</v>
      </c>
    </row>
    <row r="103" spans="1:14" ht="16" customHeight="1">
      <c r="B103" s="4">
        <v>3</v>
      </c>
      <c r="D103" s="340">
        <v>4.8179749715585887</v>
      </c>
      <c r="E103" s="330">
        <f t="shared" ref="E103:J103" si="23">(E50-E$58)/E$59</f>
        <v>0.30193098177295902</v>
      </c>
      <c r="F103" s="330">
        <f t="shared" si="23"/>
        <v>3.3683466126014416E-2</v>
      </c>
      <c r="G103" s="330">
        <f t="shared" si="23"/>
        <v>0.33502365726494898</v>
      </c>
      <c r="H103" s="330">
        <f t="shared" si="23"/>
        <v>0.75575839392922795</v>
      </c>
      <c r="I103" s="330">
        <f t="shared" si="23"/>
        <v>2.2278200581967349</v>
      </c>
      <c r="J103" s="330">
        <f t="shared" si="23"/>
        <v>1.1557374527968982</v>
      </c>
      <c r="K103" s="330">
        <f t="shared" si="6"/>
        <v>0.80165900168113058</v>
      </c>
      <c r="L103" s="330">
        <f t="shared" si="7"/>
        <v>0.32755034402918676</v>
      </c>
    </row>
    <row r="104" spans="1:14" ht="16" customHeight="1">
      <c r="B104" s="4">
        <v>4</v>
      </c>
      <c r="D104" s="340">
        <v>4.8179749715585887</v>
      </c>
      <c r="E104" s="330">
        <f t="shared" ref="E104:J104" si="24">(E51-E$58)/E$59</f>
        <v>1.0781770329052225</v>
      </c>
      <c r="F104" s="330">
        <f t="shared" si="24"/>
        <v>0.51684793924506545</v>
      </c>
      <c r="G104" s="330">
        <f t="shared" si="24"/>
        <v>0.77538072517366186</v>
      </c>
      <c r="H104" s="330">
        <f t="shared" si="24"/>
        <v>9.1647327207586643E-2</v>
      </c>
      <c r="I104" s="330">
        <f t="shared" si="24"/>
        <v>1.3476710585358078</v>
      </c>
      <c r="J104" s="330">
        <f t="shared" si="24"/>
        <v>0.45179277675279722</v>
      </c>
      <c r="K104" s="330">
        <f t="shared" si="6"/>
        <v>0.7102528099700236</v>
      </c>
      <c r="L104" s="330">
        <f t="shared" si="7"/>
        <v>0.18554349704408479</v>
      </c>
    </row>
    <row r="105" spans="1:14" ht="16" customHeight="1">
      <c r="B105" s="4">
        <v>5</v>
      </c>
      <c r="D105" s="340">
        <v>4.8179749715585887</v>
      </c>
      <c r="E105" s="330">
        <f t="shared" ref="E105:J105" si="25">(E52-E$58)/E$59</f>
        <v>-0.12475099177435195</v>
      </c>
      <c r="F105" s="330">
        <f t="shared" si="25"/>
        <v>0.68250433002873956</v>
      </c>
      <c r="G105" s="330">
        <f t="shared" si="25"/>
        <v>0.87225928011357856</v>
      </c>
      <c r="H105" s="330">
        <f t="shared" si="25"/>
        <v>0.85537505393747415</v>
      </c>
      <c r="I105" s="330">
        <f t="shared" si="25"/>
        <v>0.1443689792162656</v>
      </c>
      <c r="J105" s="330">
        <f t="shared" si="25"/>
        <v>0.73837894921343916</v>
      </c>
      <c r="K105" s="330">
        <f t="shared" si="6"/>
        <v>0.52802260012252411</v>
      </c>
      <c r="L105" s="330">
        <f t="shared" si="7"/>
        <v>0.17000748831154872</v>
      </c>
      <c r="M105" s="34">
        <f>AVERAGE(K101:K105)</f>
        <v>0.72596748840777647</v>
      </c>
      <c r="N105" s="34">
        <f>STDEV(K101:K105)/SQRT(5)</f>
        <v>8.6682858103289448E-2</v>
      </c>
    </row>
    <row r="106" spans="1:14" ht="16" customHeight="1">
      <c r="A106" s="4">
        <v>2021</v>
      </c>
      <c r="B106" s="4">
        <v>1</v>
      </c>
      <c r="C106" s="323" t="s">
        <v>1245</v>
      </c>
      <c r="D106" s="340">
        <v>7.4242424242424248</v>
      </c>
      <c r="E106" s="330">
        <f t="shared" ref="E106:J106" si="26">(E53-E$58)/E$59</f>
        <v>1.6656933308590802</v>
      </c>
      <c r="F106" s="330">
        <f t="shared" si="26"/>
        <v>0.86196542004438692</v>
      </c>
      <c r="G106" s="330">
        <f t="shared" si="26"/>
        <v>1.3390377720968141</v>
      </c>
      <c r="H106" s="330">
        <f t="shared" si="26"/>
        <v>1.3534583539787044</v>
      </c>
      <c r="I106" s="330">
        <f t="shared" si="26"/>
        <v>0.74192947356390093</v>
      </c>
      <c r="J106" s="330">
        <f t="shared" si="26"/>
        <v>1.4024915154418558</v>
      </c>
      <c r="K106" s="330">
        <f t="shared" si="6"/>
        <v>1.2274293109974572</v>
      </c>
      <c r="L106" s="330">
        <f t="shared" si="7"/>
        <v>0.14379798822567064</v>
      </c>
    </row>
    <row r="107" spans="1:14" ht="16" customHeight="1">
      <c r="B107" s="4">
        <v>2</v>
      </c>
      <c r="D107" s="340">
        <v>7.4242424242424248</v>
      </c>
      <c r="E107" s="330">
        <f t="shared" ref="E107:J107" si="27">(E54-E$58)/E$59</f>
        <v>1.2700902758873145</v>
      </c>
      <c r="F107" s="330">
        <f t="shared" si="27"/>
        <v>1.0690359085239807</v>
      </c>
      <c r="G107" s="330">
        <f t="shared" si="27"/>
        <v>1.3566520548131629</v>
      </c>
      <c r="H107" s="330">
        <f t="shared" si="27"/>
        <v>1.4530750139869506</v>
      </c>
      <c r="I107" s="330">
        <f t="shared" si="27"/>
        <v>0.33457933623051644</v>
      </c>
      <c r="J107" s="330">
        <f t="shared" si="27"/>
        <v>1.5411716918957274</v>
      </c>
      <c r="K107" s="330">
        <f t="shared" si="6"/>
        <v>1.1707673802229421</v>
      </c>
      <c r="L107" s="330">
        <f t="shared" si="7"/>
        <v>0.17989578847097448</v>
      </c>
    </row>
    <row r="108" spans="1:14" ht="16" customHeight="1">
      <c r="B108" s="4">
        <v>3</v>
      </c>
      <c r="D108" s="340">
        <v>7.4242424242424248</v>
      </c>
      <c r="E108" s="330">
        <f t="shared" ref="E108:J108" si="28">(E55-E$58)/E$59</f>
        <v>1.2978965266330187</v>
      </c>
      <c r="F108" s="330">
        <f t="shared" si="28"/>
        <v>1.552200381643031</v>
      </c>
      <c r="G108" s="330">
        <f t="shared" si="28"/>
        <v>1.9467305258108381</v>
      </c>
      <c r="H108" s="330">
        <f t="shared" si="28"/>
        <v>1.7851305473477705</v>
      </c>
      <c r="I108" s="330">
        <f t="shared" si="28"/>
        <v>0.52069914793263272</v>
      </c>
      <c r="J108" s="330">
        <f t="shared" si="28"/>
        <v>1.772695830199394</v>
      </c>
      <c r="K108" s="330">
        <f t="shared" si="6"/>
        <v>1.4792254932611142</v>
      </c>
      <c r="L108" s="330">
        <f t="shared" si="7"/>
        <v>0.21254348413123109</v>
      </c>
    </row>
    <row r="109" spans="1:14" ht="16" customHeight="1">
      <c r="B109" s="4">
        <v>4</v>
      </c>
      <c r="D109" s="340">
        <v>7.4242424242424248</v>
      </c>
      <c r="E109" s="330">
        <f t="shared" ref="E109:J109" si="29">(E56-E$58)/E$59</f>
        <v>1.7981936145732387</v>
      </c>
      <c r="F109" s="330">
        <f t="shared" si="29"/>
        <v>1.6488332762668416</v>
      </c>
      <c r="G109" s="330">
        <f t="shared" si="29"/>
        <v>1.5592163060511703</v>
      </c>
      <c r="H109" s="330">
        <f t="shared" si="29"/>
        <v>1.7851305473477705</v>
      </c>
      <c r="I109" s="330">
        <f t="shared" si="29"/>
        <v>-0.25070952218071757</v>
      </c>
      <c r="J109" s="330">
        <f t="shared" si="29"/>
        <v>1.5328977426141606</v>
      </c>
      <c r="K109" s="330">
        <f t="shared" si="6"/>
        <v>1.345593660778744</v>
      </c>
      <c r="L109" s="330">
        <f t="shared" si="7"/>
        <v>0.32243319529285697</v>
      </c>
    </row>
    <row r="110" spans="1:14" ht="16" customHeight="1">
      <c r="A110" s="21"/>
      <c r="B110" s="19">
        <v>5</v>
      </c>
      <c r="C110" s="21"/>
      <c r="D110" s="341">
        <v>7.4242424242424248</v>
      </c>
      <c r="E110" s="331">
        <f t="shared" ref="E110:J110" si="30">(E57-E$58)/E$59</f>
        <v>0.20512831092521783</v>
      </c>
      <c r="F110" s="331">
        <f t="shared" si="30"/>
        <v>0.86196542004438692</v>
      </c>
      <c r="G110" s="331">
        <f t="shared" si="30"/>
        <v>0.9162949869044501</v>
      </c>
      <c r="H110" s="331">
        <f t="shared" si="30"/>
        <v>1.0214028206178838</v>
      </c>
      <c r="I110" s="331">
        <f t="shared" si="30"/>
        <v>-0.13992391997707826</v>
      </c>
      <c r="J110" s="331">
        <f t="shared" si="30"/>
        <v>1.1085832639709772</v>
      </c>
      <c r="K110" s="331">
        <f t="shared" si="6"/>
        <v>0.66224181374763968</v>
      </c>
      <c r="L110" s="331">
        <f t="shared" si="7"/>
        <v>0.20696799040523481</v>
      </c>
      <c r="M110" s="338">
        <f>AVERAGE(K106:K110)</f>
        <v>1.1770515318015795</v>
      </c>
      <c r="N110" s="34">
        <f>STDEV(K106:K110)/SQRT(5)</f>
        <v>0.13916213731199503</v>
      </c>
    </row>
    <row r="111" spans="1:14" ht="16" customHeight="1">
      <c r="A111" s="4"/>
      <c r="B111" s="4"/>
      <c r="C111" s="322"/>
      <c r="D111" s="141"/>
    </row>
    <row r="112" spans="1:14" ht="16" customHeight="1">
      <c r="A112" s="19"/>
      <c r="B112" s="19"/>
      <c r="C112" s="328"/>
      <c r="D112" s="142"/>
      <c r="K112" s="2" t="s">
        <v>1270</v>
      </c>
    </row>
    <row r="113" spans="1:14" ht="35.25" customHeight="1">
      <c r="A113" s="27" t="s">
        <v>886</v>
      </c>
      <c r="B113" s="27"/>
      <c r="C113" s="27" t="s">
        <v>961</v>
      </c>
      <c r="D113" s="186" t="s">
        <v>1309</v>
      </c>
      <c r="E113" s="310" t="s">
        <v>939</v>
      </c>
      <c r="F113" s="325" t="s">
        <v>976</v>
      </c>
      <c r="G113" s="325" t="s">
        <v>977</v>
      </c>
      <c r="H113" s="326" t="s">
        <v>1307</v>
      </c>
      <c r="I113" s="326" t="s">
        <v>1308</v>
      </c>
      <c r="J113" s="326" t="s">
        <v>941</v>
      </c>
      <c r="K113" s="343" t="s">
        <v>1310</v>
      </c>
      <c r="L113" s="27" t="s">
        <v>909</v>
      </c>
      <c r="M113" s="324" t="s">
        <v>1311</v>
      </c>
      <c r="N113" s="27" t="s">
        <v>909</v>
      </c>
    </row>
    <row r="114" spans="1:14" ht="16" customHeight="1">
      <c r="A114" s="4">
        <v>2022</v>
      </c>
      <c r="B114" s="4">
        <v>1</v>
      </c>
      <c r="C114" s="322" t="s">
        <v>1241</v>
      </c>
      <c r="D114" s="339">
        <v>0</v>
      </c>
      <c r="E114" s="330">
        <f>(E61-E$81)/E$82</f>
        <v>3.2839097314701887E-2</v>
      </c>
      <c r="F114" s="330">
        <f t="shared" ref="F114:J114" si="31">(F61-F$81)/F$82</f>
        <v>-0.79925674191882945</v>
      </c>
      <c r="G114" s="330">
        <f t="shared" si="31"/>
        <v>-0.73208832779066513</v>
      </c>
      <c r="H114" s="330">
        <f t="shared" si="31"/>
        <v>-1.298104855631689</v>
      </c>
      <c r="I114" s="330">
        <f t="shared" si="31"/>
        <v>-0.89669318038986923</v>
      </c>
      <c r="J114" s="330">
        <f t="shared" si="31"/>
        <v>-1.1486275698692687</v>
      </c>
      <c r="K114" s="330">
        <f>AVERAGE(E114:J114)</f>
        <v>-0.80698859638093656</v>
      </c>
      <c r="L114" s="330">
        <f>STDEV(E114:J114)/SQRT(6)</f>
        <v>0.18946764610396175</v>
      </c>
    </row>
    <row r="115" spans="1:14" ht="16" customHeight="1">
      <c r="B115" s="4">
        <v>2</v>
      </c>
      <c r="D115" s="339">
        <v>0</v>
      </c>
      <c r="E115" s="330">
        <f t="shared" ref="E115:J115" si="32">(E62-E$81)/E$82</f>
        <v>-1.3273774529457851</v>
      </c>
      <c r="F115" s="330">
        <f t="shared" si="32"/>
        <v>-0.73180891559656558</v>
      </c>
      <c r="G115" s="330">
        <f t="shared" si="32"/>
        <v>-0.64865945852677165</v>
      </c>
      <c r="H115" s="330">
        <f t="shared" si="32"/>
        <v>-0.92381512006291866</v>
      </c>
      <c r="I115" s="330">
        <f t="shared" si="32"/>
        <v>-0.27629556653709059</v>
      </c>
      <c r="J115" s="330">
        <f t="shared" si="32"/>
        <v>-0.89935430546789064</v>
      </c>
      <c r="K115" s="330">
        <f t="shared" ref="K115:K132" si="33">AVERAGE(E115:J115)</f>
        <v>-0.8012184698561704</v>
      </c>
      <c r="L115" s="330">
        <f t="shared" ref="L115:L133" si="34">STDEV(E115:J115)/SQRT(6)</f>
        <v>0.14202580152308905</v>
      </c>
    </row>
    <row r="116" spans="1:14" ht="16" customHeight="1">
      <c r="B116" s="4">
        <v>3</v>
      </c>
      <c r="D116" s="339">
        <v>0</v>
      </c>
      <c r="E116" s="330">
        <f t="shared" ref="E116:J116" si="35">(E63-E$81)/E$82</f>
        <v>-0.78358241195204259</v>
      </c>
      <c r="F116" s="330">
        <f t="shared" si="35"/>
        <v>-0.66436108927430149</v>
      </c>
      <c r="G116" s="330">
        <f t="shared" si="35"/>
        <v>-0.52351615463093149</v>
      </c>
      <c r="H116" s="330">
        <f t="shared" si="35"/>
        <v>-0.65160440328563152</v>
      </c>
      <c r="I116" s="330">
        <f t="shared" si="35"/>
        <v>0.12832534913706653</v>
      </c>
      <c r="J116" s="330">
        <f t="shared" si="35"/>
        <v>-0.61696724948551729</v>
      </c>
      <c r="K116" s="330">
        <f t="shared" si="33"/>
        <v>-0.51861765991522624</v>
      </c>
      <c r="L116" s="330">
        <f t="shared" si="34"/>
        <v>0.13383632228911815</v>
      </c>
    </row>
    <row r="117" spans="1:14" ht="16" customHeight="1">
      <c r="B117" s="4">
        <v>4</v>
      </c>
      <c r="D117" s="339">
        <v>0</v>
      </c>
      <c r="E117" s="330">
        <f t="shared" ref="E117:J117" si="36">(E64-E$81)/E$82</f>
        <v>-1.342685356244536</v>
      </c>
      <c r="F117" s="330">
        <f t="shared" si="36"/>
        <v>-0.79925674191882945</v>
      </c>
      <c r="G117" s="330">
        <f t="shared" si="36"/>
        <v>-0.81551719705455861</v>
      </c>
      <c r="H117" s="330">
        <f t="shared" si="36"/>
        <v>-0.99186779925724056</v>
      </c>
      <c r="I117" s="330">
        <f t="shared" si="36"/>
        <v>-0.6625390248039642</v>
      </c>
      <c r="J117" s="330">
        <f t="shared" si="36"/>
        <v>-0.96791683547213014</v>
      </c>
      <c r="K117" s="330">
        <f t="shared" si="33"/>
        <v>-0.92996382579187653</v>
      </c>
      <c r="L117" s="330">
        <f t="shared" si="34"/>
        <v>9.614398774080686E-2</v>
      </c>
      <c r="M117" s="34">
        <f>AVERAGE(K114:K117)</f>
        <v>-0.76419713798605249</v>
      </c>
      <c r="N117" s="34">
        <f>STDEV(K114:K117)/SQRT(4)</f>
        <v>8.7077342422627824E-2</v>
      </c>
    </row>
    <row r="118" spans="1:14" ht="16" customHeight="1">
      <c r="A118" s="4">
        <v>2022</v>
      </c>
      <c r="B118" s="4">
        <v>1</v>
      </c>
      <c r="C118" s="323" t="s">
        <v>1242</v>
      </c>
      <c r="D118" s="340">
        <v>1.9588173178458288</v>
      </c>
      <c r="E118" s="330">
        <f t="shared" ref="E118:J118" si="37">(E65-E$81)/E$82</f>
        <v>0.40751825424604726</v>
      </c>
      <c r="F118" s="330">
        <f t="shared" si="37"/>
        <v>-0.46201761030750915</v>
      </c>
      <c r="G118" s="330">
        <f t="shared" si="37"/>
        <v>-0.44008728536703795</v>
      </c>
      <c r="H118" s="330">
        <f t="shared" si="37"/>
        <v>-0.17523564892537905</v>
      </c>
      <c r="I118" s="330">
        <f t="shared" si="37"/>
        <v>0.37103452799877629</v>
      </c>
      <c r="J118" s="330">
        <f t="shared" si="37"/>
        <v>-0.20283258682833083</v>
      </c>
      <c r="K118" s="330">
        <f t="shared" si="33"/>
        <v>-8.3603391530572238E-2</v>
      </c>
      <c r="L118" s="330">
        <f t="shared" si="34"/>
        <v>0.15713966908118154</v>
      </c>
    </row>
    <row r="119" spans="1:14" ht="16" customHeight="1">
      <c r="B119" s="4">
        <v>2</v>
      </c>
      <c r="D119" s="340">
        <v>1.9588173178458288</v>
      </c>
      <c r="E119" s="330">
        <f t="shared" ref="E119:J119" si="38">(E66-E$81)/E$82</f>
        <v>-0.62685864008387293</v>
      </c>
      <c r="F119" s="330">
        <f t="shared" si="38"/>
        <v>-0.39456978398524528</v>
      </c>
      <c r="G119" s="330">
        <f t="shared" si="38"/>
        <v>-0.60694502389482485</v>
      </c>
      <c r="H119" s="330">
        <f t="shared" si="38"/>
        <v>-1.1279731576458842</v>
      </c>
      <c r="I119" s="330">
        <f t="shared" si="38"/>
        <v>1.0079084829753262</v>
      </c>
      <c r="J119" s="330">
        <f t="shared" si="38"/>
        <v>-0.61074072457285156</v>
      </c>
      <c r="K119" s="330">
        <f t="shared" si="33"/>
        <v>-0.3931964745345588</v>
      </c>
      <c r="L119" s="330">
        <f t="shared" si="34"/>
        <v>0.29724320640788648</v>
      </c>
    </row>
    <row r="120" spans="1:14" ht="16" customHeight="1">
      <c r="B120" s="4">
        <v>3</v>
      </c>
      <c r="D120" s="340">
        <v>1.9588173178458288</v>
      </c>
      <c r="E120" s="330">
        <f t="shared" ref="E120:J120" si="39">(E67-E$81)/E$82</f>
        <v>-0.78066662084751848</v>
      </c>
      <c r="F120" s="330">
        <f t="shared" si="39"/>
        <v>-0.93415239456335764</v>
      </c>
      <c r="G120" s="330">
        <f t="shared" si="39"/>
        <v>-0.89894606631845209</v>
      </c>
      <c r="H120" s="330">
        <f t="shared" si="39"/>
        <v>-0.78770976167427531</v>
      </c>
      <c r="I120" s="330">
        <f t="shared" si="39"/>
        <v>-1.8602422834165822</v>
      </c>
      <c r="J120" s="330">
        <f t="shared" si="39"/>
        <v>-1.0700884488117808</v>
      </c>
      <c r="K120" s="330">
        <f t="shared" si="33"/>
        <v>-1.0553009292719944</v>
      </c>
      <c r="L120" s="330">
        <f t="shared" si="34"/>
        <v>0.16676351532610828</v>
      </c>
    </row>
    <row r="121" spans="1:14" ht="16" customHeight="1">
      <c r="B121" s="4">
        <v>4</v>
      </c>
      <c r="D121" s="340">
        <v>1.9588173178458288</v>
      </c>
      <c r="E121" s="330">
        <f t="shared" ref="E121:J121" si="40">(E68-E$81)/E$82</f>
        <v>-1.2829116386017927</v>
      </c>
      <c r="F121" s="330">
        <f t="shared" si="40"/>
        <v>-1.0016002208856218</v>
      </c>
      <c r="G121" s="330">
        <f t="shared" si="40"/>
        <v>-0.94066050095039888</v>
      </c>
      <c r="H121" s="330">
        <f t="shared" si="40"/>
        <v>-0.78770976167427531</v>
      </c>
      <c r="I121" s="330">
        <f t="shared" si="40"/>
        <v>-0.9825602658618322</v>
      </c>
      <c r="J121" s="330">
        <f t="shared" si="40"/>
        <v>-0.86829243686947866</v>
      </c>
      <c r="K121" s="330">
        <f t="shared" si="33"/>
        <v>-0.9772891374739</v>
      </c>
      <c r="L121" s="330">
        <f t="shared" si="34"/>
        <v>6.9085986097422572E-2</v>
      </c>
      <c r="M121" s="34">
        <f>AVERAGE(K118:K121)</f>
        <v>-0.62734748320275635</v>
      </c>
      <c r="N121" s="34">
        <f>STDEV(K118:K121)/SQRT(4)</f>
        <v>0.23382465750452552</v>
      </c>
    </row>
    <row r="122" spans="1:14" ht="16" customHeight="1">
      <c r="A122" s="4">
        <v>2022</v>
      </c>
      <c r="B122" s="4">
        <v>1</v>
      </c>
      <c r="C122" s="323" t="s">
        <v>1243</v>
      </c>
      <c r="D122" s="340">
        <v>2.5536480686695278</v>
      </c>
      <c r="E122" s="330">
        <f t="shared" ref="E122:J122" si="41">(E69-E$81)/E$82</f>
        <v>-1.0664141490908787</v>
      </c>
      <c r="F122" s="330">
        <f t="shared" si="41"/>
        <v>-0.46201761030750915</v>
      </c>
      <c r="G122" s="330">
        <f t="shared" si="41"/>
        <v>-0.48180171999898475</v>
      </c>
      <c r="H122" s="330">
        <f t="shared" si="41"/>
        <v>-0.51549904489698772</v>
      </c>
      <c r="I122" s="330">
        <f t="shared" si="41"/>
        <v>0.30132693093666663</v>
      </c>
      <c r="J122" s="330">
        <f t="shared" si="41"/>
        <v>-0.44644537403637657</v>
      </c>
      <c r="K122" s="330">
        <f t="shared" si="33"/>
        <v>-0.44514182789901174</v>
      </c>
      <c r="L122" s="330">
        <f t="shared" si="34"/>
        <v>0.17793027491442837</v>
      </c>
    </row>
    <row r="123" spans="1:14" ht="16" customHeight="1">
      <c r="B123" s="4">
        <v>2</v>
      </c>
      <c r="D123" s="340">
        <v>2.5536480686695278</v>
      </c>
      <c r="E123" s="330">
        <f t="shared" ref="E123:J123" si="42">(E70-E$81)/E$82</f>
        <v>-0.25801106536157553</v>
      </c>
      <c r="F123" s="330">
        <f t="shared" si="42"/>
        <v>-0.32712195766298119</v>
      </c>
      <c r="G123" s="330">
        <f t="shared" si="42"/>
        <v>-0.52351615463093149</v>
      </c>
      <c r="H123" s="330">
        <f t="shared" si="42"/>
        <v>-0.37939368650834393</v>
      </c>
      <c r="I123" s="330">
        <f t="shared" si="42"/>
        <v>-0.28643485338248953</v>
      </c>
      <c r="J123" s="330">
        <f t="shared" si="42"/>
        <v>-0.45012468421204266</v>
      </c>
      <c r="K123" s="330">
        <f t="shared" si="33"/>
        <v>-0.37076706695972739</v>
      </c>
      <c r="L123" s="330">
        <f t="shared" si="34"/>
        <v>4.1406548384666161E-2</v>
      </c>
    </row>
    <row r="124" spans="1:14" ht="16" customHeight="1">
      <c r="B124" s="4">
        <v>3</v>
      </c>
      <c r="D124" s="340">
        <v>2.5536480686695278</v>
      </c>
      <c r="E124" s="330">
        <f t="shared" ref="E124:J124" si="43">(E71-E$81)/E$82</f>
        <v>-0.32871899964628459</v>
      </c>
      <c r="F124" s="330">
        <f t="shared" si="43"/>
        <v>-0.32712195766298119</v>
      </c>
      <c r="G124" s="330">
        <f t="shared" si="43"/>
        <v>-0.60694502389482485</v>
      </c>
      <c r="H124" s="330">
        <f t="shared" si="43"/>
        <v>-0.65160440328563152</v>
      </c>
      <c r="I124" s="330">
        <f t="shared" si="43"/>
        <v>-0.316219008490846</v>
      </c>
      <c r="J124" s="330">
        <f t="shared" si="43"/>
        <v>-0.64894894562784566</v>
      </c>
      <c r="K124" s="330">
        <f t="shared" si="33"/>
        <v>-0.47992638976806901</v>
      </c>
      <c r="L124" s="330">
        <f t="shared" si="34"/>
        <v>7.0044908002695028E-2</v>
      </c>
    </row>
    <row r="125" spans="1:14" ht="16" customHeight="1">
      <c r="B125" s="4">
        <v>4</v>
      </c>
      <c r="D125" s="340">
        <v>2.5536480686695278</v>
      </c>
      <c r="E125" s="330">
        <f t="shared" ref="E125:J125" si="44">(E72-E$81)/E$82</f>
        <v>-0.61519547566577626</v>
      </c>
      <c r="F125" s="330">
        <f t="shared" si="44"/>
        <v>-0.59691326295203739</v>
      </c>
      <c r="G125" s="330">
        <f t="shared" si="44"/>
        <v>-0.64865945852677165</v>
      </c>
      <c r="H125" s="330">
        <f t="shared" si="44"/>
        <v>-0.41342002610550488</v>
      </c>
      <c r="I125" s="330">
        <f t="shared" si="44"/>
        <v>-0.82096538176330514</v>
      </c>
      <c r="J125" s="330">
        <f t="shared" si="44"/>
        <v>-0.53241387141011365</v>
      </c>
      <c r="K125" s="330">
        <f t="shared" si="33"/>
        <v>-0.60459457940391814</v>
      </c>
      <c r="L125" s="330">
        <f t="shared" si="34"/>
        <v>5.4980961476096574E-2</v>
      </c>
      <c r="M125" s="34">
        <f>AVERAGE(K122:K125)</f>
        <v>-0.47510746600768161</v>
      </c>
      <c r="N125" s="34">
        <f>STDEV(K122:K125)/SQRT(4)</f>
        <v>4.8798047179714928E-2</v>
      </c>
    </row>
    <row r="126" spans="1:14" ht="16" customHeight="1">
      <c r="A126" s="4">
        <v>2022</v>
      </c>
      <c r="B126" s="4">
        <v>1</v>
      </c>
      <c r="C126" s="323" t="s">
        <v>1244</v>
      </c>
      <c r="D126" s="340">
        <v>4.8179749715585887</v>
      </c>
      <c r="E126" s="330">
        <f t="shared" ref="E126:J126" si="45">(E73-E$81)/E$82</f>
        <v>0.44761038193325431</v>
      </c>
      <c r="F126" s="330">
        <f t="shared" si="45"/>
        <v>0.54969978452645174</v>
      </c>
      <c r="G126" s="330">
        <f t="shared" si="45"/>
        <v>0.10220036484826955</v>
      </c>
      <c r="H126" s="330">
        <f t="shared" si="45"/>
        <v>0.40321212422635699</v>
      </c>
      <c r="I126" s="330">
        <f t="shared" si="45"/>
        <v>2.7566186110924117E-2</v>
      </c>
      <c r="J126" s="330">
        <f t="shared" si="45"/>
        <v>0.34587992110033505</v>
      </c>
      <c r="K126" s="330">
        <f t="shared" si="33"/>
        <v>0.31269479379093196</v>
      </c>
      <c r="L126" s="330">
        <f t="shared" si="34"/>
        <v>8.3521344352699672E-2</v>
      </c>
    </row>
    <row r="127" spans="1:14" ht="16" customHeight="1">
      <c r="B127" s="4">
        <v>2</v>
      </c>
      <c r="D127" s="340">
        <v>4.8179749715585887</v>
      </c>
      <c r="E127" s="330">
        <f t="shared" ref="E127:J127" si="46">(E74-E$81)/E$82</f>
        <v>1.0242080728528926</v>
      </c>
      <c r="F127" s="330">
        <f t="shared" si="46"/>
        <v>0.21246065291513144</v>
      </c>
      <c r="G127" s="330">
        <f t="shared" si="46"/>
        <v>6.0485930216322772E-2</v>
      </c>
      <c r="H127" s="330">
        <f t="shared" si="46"/>
        <v>0.57334382221216174</v>
      </c>
      <c r="I127" s="330">
        <f t="shared" si="46"/>
        <v>-0.23225303930239513</v>
      </c>
      <c r="J127" s="330">
        <f t="shared" si="46"/>
        <v>0.36816805004908149</v>
      </c>
      <c r="K127" s="330">
        <f t="shared" si="33"/>
        <v>0.33440224815719916</v>
      </c>
      <c r="L127" s="330">
        <f t="shared" si="34"/>
        <v>0.17748834681594861</v>
      </c>
    </row>
    <row r="128" spans="1:14" ht="16" customHeight="1">
      <c r="B128" s="4">
        <v>3</v>
      </c>
      <c r="D128" s="340">
        <v>4.8179749715585887</v>
      </c>
      <c r="E128" s="330">
        <f t="shared" ref="E128:J128" si="47">(E75-E$81)/E$82</f>
        <v>0.1720681225557279</v>
      </c>
      <c r="F128" s="330">
        <f t="shared" si="47"/>
        <v>2.9103737058056933</v>
      </c>
      <c r="G128" s="330">
        <f t="shared" si="47"/>
        <v>2.1044932271817127</v>
      </c>
      <c r="H128" s="330">
        <f t="shared" si="47"/>
        <v>1.0497125765724142</v>
      </c>
      <c r="I128" s="330">
        <f t="shared" si="47"/>
        <v>2.3564336334132365</v>
      </c>
      <c r="J128" s="330">
        <f t="shared" si="47"/>
        <v>1.334411506950933</v>
      </c>
      <c r="K128" s="330">
        <f t="shared" si="33"/>
        <v>1.6545821287466194</v>
      </c>
      <c r="L128" s="330">
        <f t="shared" si="34"/>
        <v>0.40571961569828874</v>
      </c>
    </row>
    <row r="129" spans="1:14" ht="16" customHeight="1">
      <c r="B129" s="4">
        <v>4</v>
      </c>
      <c r="D129" s="340">
        <v>4.8179749715585887</v>
      </c>
      <c r="E129" s="330">
        <f t="shared" ref="E129:J129" si="48">(E76-E$81)/E$82</f>
        <v>0.4687498674410534</v>
      </c>
      <c r="F129" s="330">
        <f t="shared" si="48"/>
        <v>-0.46201761030750915</v>
      </c>
      <c r="G129" s="330">
        <f t="shared" si="48"/>
        <v>-0.18980067757535748</v>
      </c>
      <c r="H129" s="330">
        <f t="shared" si="48"/>
        <v>0.50529114301783984</v>
      </c>
      <c r="I129" s="330">
        <f t="shared" si="48"/>
        <v>-1.3272960186053584</v>
      </c>
      <c r="J129" s="330">
        <f t="shared" si="48"/>
        <v>0.15922568565019671</v>
      </c>
      <c r="K129" s="330">
        <f t="shared" si="33"/>
        <v>-0.14097460172985585</v>
      </c>
      <c r="L129" s="330">
        <f t="shared" si="34"/>
        <v>0.28239184695854025</v>
      </c>
      <c r="M129" s="34">
        <f>AVERAGE(K126:K129)</f>
        <v>0.54017614224122368</v>
      </c>
      <c r="N129" s="34">
        <f>STDEV(K126:K129)/SQRT(4)</f>
        <v>0.38729378363961697</v>
      </c>
    </row>
    <row r="130" spans="1:14" ht="16" customHeight="1">
      <c r="A130" s="4">
        <v>2022</v>
      </c>
      <c r="B130" s="4">
        <v>1</v>
      </c>
      <c r="C130" s="323" t="s">
        <v>1245</v>
      </c>
      <c r="D130" s="340">
        <v>7.4242424242424248</v>
      </c>
      <c r="E130" s="330">
        <f t="shared" ref="E130:J130" si="49">(E77-E$81)/E$82</f>
        <v>1.0570107227787888</v>
      </c>
      <c r="F130" s="330">
        <f t="shared" si="49"/>
        <v>1.2916258740713562</v>
      </c>
      <c r="G130" s="330">
        <f t="shared" si="49"/>
        <v>0.81134575359136396</v>
      </c>
      <c r="H130" s="330">
        <f t="shared" si="49"/>
        <v>1.2878969537525409</v>
      </c>
      <c r="I130" s="330">
        <f t="shared" si="49"/>
        <v>0.33681443489555735</v>
      </c>
      <c r="J130" s="330">
        <f t="shared" si="49"/>
        <v>1.1737247106252076</v>
      </c>
      <c r="K130" s="330">
        <f t="shared" si="33"/>
        <v>0.99306974161913575</v>
      </c>
      <c r="L130" s="330">
        <f t="shared" si="34"/>
        <v>0.15016414924619487</v>
      </c>
    </row>
    <row r="131" spans="1:14" ht="16" customHeight="1">
      <c r="B131" s="4">
        <v>2</v>
      </c>
      <c r="D131" s="340">
        <v>7.4242424242424248</v>
      </c>
      <c r="E131" s="330">
        <f t="shared" ref="E131:J131" si="50">(E78-E$81)/E$82</f>
        <v>1.6000768159963994</v>
      </c>
      <c r="F131" s="330">
        <f t="shared" si="50"/>
        <v>1.0218345687823003</v>
      </c>
      <c r="G131" s="330">
        <f t="shared" si="50"/>
        <v>1.3536334038066717</v>
      </c>
      <c r="H131" s="330">
        <f t="shared" si="50"/>
        <v>1.4580286517383447</v>
      </c>
      <c r="I131" s="330">
        <f t="shared" si="50"/>
        <v>0.59029660603050427</v>
      </c>
      <c r="J131" s="330">
        <f t="shared" si="50"/>
        <v>1.4870321232761592</v>
      </c>
      <c r="K131" s="330">
        <f t="shared" si="33"/>
        <v>1.25181702827173</v>
      </c>
      <c r="L131" s="330">
        <f t="shared" si="34"/>
        <v>0.15491955217238818</v>
      </c>
    </row>
    <row r="132" spans="1:14" ht="16" customHeight="1">
      <c r="B132" s="4">
        <v>3</v>
      </c>
      <c r="D132" s="340">
        <v>7.4242424242424248</v>
      </c>
      <c r="E132" s="330">
        <f t="shared" ref="E132:J132" si="51">(E79-E$81)/E$82</f>
        <v>1.6780742280424192</v>
      </c>
      <c r="F132" s="330">
        <f t="shared" si="51"/>
        <v>1.089282395104564</v>
      </c>
      <c r="G132" s="330">
        <f t="shared" si="51"/>
        <v>1.8959210540219791</v>
      </c>
      <c r="H132" s="330">
        <f t="shared" si="51"/>
        <v>1.7302393685156323</v>
      </c>
      <c r="I132" s="330">
        <f t="shared" si="51"/>
        <v>1.4663943600156599</v>
      </c>
      <c r="J132" s="330">
        <f t="shared" si="51"/>
        <v>1.9089499420741785</v>
      </c>
      <c r="K132" s="330">
        <f t="shared" si="33"/>
        <v>1.6281435579624055</v>
      </c>
      <c r="L132" s="330">
        <f t="shared" si="34"/>
        <v>0.12649213348056404</v>
      </c>
    </row>
    <row r="133" spans="1:14" ht="16" customHeight="1">
      <c r="A133" s="21"/>
      <c r="B133" s="19">
        <v>4</v>
      </c>
      <c r="D133" s="341">
        <v>7.4242424242424248</v>
      </c>
      <c r="E133" s="331">
        <f t="shared" ref="E133:J133" si="52">(E80-E$81)/E$82</f>
        <v>1.5242662472787736</v>
      </c>
      <c r="F133" s="331">
        <f t="shared" si="52"/>
        <v>0.88693891613777198</v>
      </c>
      <c r="G133" s="331">
        <f t="shared" si="52"/>
        <v>1.7290633154941921</v>
      </c>
      <c r="H133" s="331">
        <f t="shared" si="52"/>
        <v>1.6962130289184714</v>
      </c>
      <c r="I133" s="331">
        <f t="shared" si="52"/>
        <v>1.0753981110400057</v>
      </c>
      <c r="J133" s="331">
        <f t="shared" si="52"/>
        <v>1.6853610929375453</v>
      </c>
      <c r="K133" s="331">
        <f>AVERAGE(E133:J133)</f>
        <v>1.4328734519677935</v>
      </c>
      <c r="L133" s="331">
        <f t="shared" si="34"/>
        <v>0.14776241704224088</v>
      </c>
      <c r="M133" s="338">
        <f>AVERAGE(K130:K133)</f>
        <v>1.3264759449552663</v>
      </c>
      <c r="N133" s="338">
        <f>STDEV(K130:K133)/SQRT(4)</f>
        <v>0.13511027240100251</v>
      </c>
    </row>
    <row r="134" spans="1:14" ht="16" customHeight="1">
      <c r="A134" s="4"/>
      <c r="B134" s="4"/>
      <c r="C134" s="327"/>
      <c r="D134" s="141"/>
    </row>
    <row r="135" spans="1:14" ht="16" customHeight="1">
      <c r="A135" s="7" t="s">
        <v>1279</v>
      </c>
    </row>
    <row r="136" spans="1:14" ht="16" customHeight="1">
      <c r="A136" s="2" t="s">
        <v>1280</v>
      </c>
    </row>
    <row r="137" spans="1:14" ht="16" customHeight="1">
      <c r="A137" s="30" t="s">
        <v>1247</v>
      </c>
      <c r="B137" s="27" t="s">
        <v>1251</v>
      </c>
      <c r="C137" s="27" t="s">
        <v>1312</v>
      </c>
      <c r="D137" s="27" t="s">
        <v>1313</v>
      </c>
      <c r="E137" s="27" t="s">
        <v>1315</v>
      </c>
      <c r="F137" s="337" t="s">
        <v>1263</v>
      </c>
    </row>
    <row r="138" spans="1:14" ht="16" customHeight="1">
      <c r="A138" s="2" t="s">
        <v>1248</v>
      </c>
      <c r="B138" s="4">
        <v>10</v>
      </c>
      <c r="C138" s="169">
        <v>30.4389</v>
      </c>
      <c r="D138" s="169">
        <v>3.0438999999999998</v>
      </c>
      <c r="E138" s="118">
        <v>31.44</v>
      </c>
      <c r="F138" s="118" t="s">
        <v>911</v>
      </c>
    </row>
    <row r="139" spans="1:14" ht="16" customHeight="1">
      <c r="A139" s="2" t="s">
        <v>1249</v>
      </c>
      <c r="B139" s="4">
        <v>34</v>
      </c>
      <c r="C139" s="169">
        <v>3.2921999999999998</v>
      </c>
      <c r="D139" s="333">
        <v>9.6799999999999997E-2</v>
      </c>
      <c r="E139" s="4"/>
      <c r="F139" s="4"/>
    </row>
    <row r="140" spans="1:14" ht="16" customHeight="1">
      <c r="A140" s="332" t="s">
        <v>1250</v>
      </c>
      <c r="B140" s="116">
        <v>44</v>
      </c>
      <c r="C140" s="334">
        <v>33.731099999999998</v>
      </c>
      <c r="D140" s="137"/>
      <c r="E140" s="19"/>
      <c r="F140" s="19"/>
    </row>
    <row r="141" spans="1:14" ht="16" customHeight="1">
      <c r="A141" s="163" t="s">
        <v>1257</v>
      </c>
      <c r="B141" s="330">
        <v>0.90200000000000002</v>
      </c>
      <c r="C141" s="4"/>
      <c r="D141" s="4"/>
      <c r="E141" s="4"/>
      <c r="F141" s="4"/>
    </row>
    <row r="142" spans="1:14" ht="16" customHeight="1">
      <c r="B142" s="4"/>
      <c r="C142" s="4"/>
      <c r="D142" s="4"/>
      <c r="E142" s="4"/>
      <c r="F142" s="4"/>
    </row>
    <row r="143" spans="1:14" ht="16" customHeight="1">
      <c r="A143" s="30" t="s">
        <v>1252</v>
      </c>
      <c r="B143" s="27" t="s">
        <v>1256</v>
      </c>
      <c r="C143" s="27" t="s">
        <v>1255</v>
      </c>
      <c r="D143" s="27" t="s">
        <v>1314</v>
      </c>
      <c r="E143" s="27" t="s">
        <v>1315</v>
      </c>
      <c r="F143" s="337" t="s">
        <v>1263</v>
      </c>
    </row>
    <row r="144" spans="1:14" ht="16" customHeight="1">
      <c r="A144" s="2" t="s">
        <v>877</v>
      </c>
      <c r="B144" s="4">
        <v>8</v>
      </c>
      <c r="C144" s="4">
        <v>0.87829999999999997</v>
      </c>
      <c r="D144" s="4">
        <v>0.10979999999999999</v>
      </c>
      <c r="E144" s="4">
        <v>1.1299999999999999</v>
      </c>
      <c r="F144" s="4">
        <v>0.36649999999999999</v>
      </c>
    </row>
    <row r="145" spans="1:7" ht="16" customHeight="1">
      <c r="A145" s="2" t="s">
        <v>1253</v>
      </c>
      <c r="B145" s="4">
        <v>1</v>
      </c>
      <c r="C145" s="169">
        <v>0.79559999999999997</v>
      </c>
      <c r="D145" s="169">
        <v>0.79559999999999997</v>
      </c>
      <c r="E145" s="141">
        <v>8.2200000000000006</v>
      </c>
      <c r="F145" s="335">
        <v>7.1000000000000004E-3</v>
      </c>
      <c r="G145" s="2" t="s">
        <v>1258</v>
      </c>
    </row>
    <row r="146" spans="1:7" ht="16" customHeight="1">
      <c r="A146" s="332" t="s">
        <v>1254</v>
      </c>
      <c r="B146" s="19">
        <v>1</v>
      </c>
      <c r="C146" s="334">
        <v>2.859</v>
      </c>
      <c r="D146" s="334">
        <v>2.859</v>
      </c>
      <c r="E146" s="336">
        <v>29.53</v>
      </c>
      <c r="F146" s="116" t="s">
        <v>911</v>
      </c>
      <c r="G146" s="2" t="s">
        <v>1278</v>
      </c>
    </row>
    <row r="148" spans="1:7" ht="16" customHeight="1">
      <c r="A148" s="2" t="s">
        <v>1271</v>
      </c>
    </row>
    <row r="149" spans="1:7" ht="16" customHeight="1">
      <c r="A149" s="30" t="s">
        <v>1272</v>
      </c>
      <c r="B149" s="359" t="s">
        <v>1275</v>
      </c>
      <c r="C149" s="359"/>
      <c r="D149" s="373" t="s">
        <v>1276</v>
      </c>
      <c r="E149" s="373"/>
    </row>
    <row r="150" spans="1:7" ht="16" customHeight="1">
      <c r="A150" s="342" t="s">
        <v>1273</v>
      </c>
      <c r="B150" s="337" t="s">
        <v>1274</v>
      </c>
      <c r="C150" s="27">
        <v>0.9708</v>
      </c>
      <c r="D150" s="30" t="s">
        <v>1277</v>
      </c>
      <c r="E150" s="30">
        <v>0.30859999999999999</v>
      </c>
    </row>
    <row r="152" spans="1:7" ht="16" customHeight="1">
      <c r="A152" s="2" t="s">
        <v>1302</v>
      </c>
    </row>
    <row r="153" spans="1:7" ht="16" customHeight="1">
      <c r="A153" s="30" t="s">
        <v>1247</v>
      </c>
      <c r="B153" s="27" t="s">
        <v>1251</v>
      </c>
      <c r="C153" s="27" t="s">
        <v>1316</v>
      </c>
      <c r="D153" s="27" t="s">
        <v>1313</v>
      </c>
      <c r="E153" s="27" t="s">
        <v>1315</v>
      </c>
      <c r="F153" s="337" t="s">
        <v>1263</v>
      </c>
    </row>
    <row r="154" spans="1:7" ht="16" customHeight="1">
      <c r="A154" s="2" t="s">
        <v>1303</v>
      </c>
      <c r="B154" s="2">
        <v>1</v>
      </c>
      <c r="C154" s="2">
        <v>28.765000000000001</v>
      </c>
      <c r="D154" s="2">
        <v>28.765000000000001</v>
      </c>
      <c r="E154" s="2">
        <v>249.07</v>
      </c>
      <c r="F154" s="118" t="s">
        <v>911</v>
      </c>
    </row>
    <row r="155" spans="1:7" ht="16" customHeight="1">
      <c r="A155" s="2" t="s">
        <v>1304</v>
      </c>
      <c r="B155" s="2">
        <v>43</v>
      </c>
      <c r="C155" s="2">
        <v>4.9660000000000002</v>
      </c>
      <c r="D155" s="2">
        <v>0.115</v>
      </c>
    </row>
    <row r="156" spans="1:7" ht="16" customHeight="1">
      <c r="A156" s="332" t="s">
        <v>1250</v>
      </c>
      <c r="B156" s="21">
        <v>44</v>
      </c>
      <c r="C156" s="21">
        <v>33.731000000000002</v>
      </c>
      <c r="D156" s="21"/>
      <c r="E156" s="21"/>
      <c r="F156" s="21"/>
    </row>
    <row r="157" spans="1:7" ht="16" customHeight="1">
      <c r="A157" s="163" t="s">
        <v>1257</v>
      </c>
      <c r="B157" s="330">
        <v>0.85299999999999998</v>
      </c>
    </row>
  </sheetData>
  <mergeCells count="2">
    <mergeCell ref="B149:C149"/>
    <mergeCell ref="D149:E149"/>
  </mergeCells>
  <conditionalFormatting sqref="D33:D37">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D33:D57">
    <cfRule type="colorScale" priority="8">
      <colorScale>
        <cfvo type="min"/>
        <cfvo type="percentile" val="50"/>
        <cfvo type="max"/>
        <color rgb="FF63BE7B"/>
        <color rgb="FFFFEB84"/>
        <color rgb="FFF8696B"/>
      </colorScale>
    </cfRule>
  </conditionalFormatting>
  <conditionalFormatting sqref="D61:D64">
    <cfRule type="colorScale" priority="4">
      <colorScale>
        <cfvo type="min"/>
        <cfvo type="percentile" val="50"/>
        <cfvo type="max"/>
        <color rgb="FF63BE7B"/>
        <color rgb="FFFFEB84"/>
        <color rgb="FFF8696B"/>
      </colorScale>
    </cfRule>
    <cfRule type="colorScale" priority="5">
      <colorScale>
        <cfvo type="min"/>
        <cfvo type="percentile" val="50"/>
        <cfvo type="max"/>
        <color rgb="FF63BE7B"/>
        <color rgb="FFFFEB84"/>
        <color rgb="FFF8696B"/>
      </colorScale>
    </cfRule>
  </conditionalFormatting>
  <conditionalFormatting sqref="D61:D68">
    <cfRule type="colorScale" priority="6">
      <colorScale>
        <cfvo type="min"/>
        <cfvo type="percentile" val="50"/>
        <cfvo type="max"/>
        <color rgb="FF63BE7B"/>
        <color rgb="FFFFEB84"/>
        <color rgb="FFF8696B"/>
      </colorScale>
    </cfRule>
  </conditionalFormatting>
  <conditionalFormatting sqref="D61:D80">
    <cfRule type="colorScale" priority="1">
      <colorScale>
        <cfvo type="min"/>
        <cfvo type="percentile" val="50"/>
        <cfvo type="max"/>
        <color rgb="FF63BE7B"/>
        <color rgb="FFFFEB84"/>
        <color rgb="FFF8696B"/>
      </colorScale>
    </cfRule>
  </conditionalFormatting>
  <conditionalFormatting sqref="D69:D76">
    <cfRule type="colorScale" priority="3">
      <colorScale>
        <cfvo type="min"/>
        <cfvo type="percentile" val="50"/>
        <cfvo type="max"/>
        <color rgb="FF63BE7B"/>
        <color rgb="FFFFEB84"/>
        <color rgb="FFF8696B"/>
      </colorScale>
    </cfRule>
  </conditionalFormatting>
  <conditionalFormatting sqref="D77">
    <cfRule type="colorScale" priority="7">
      <colorScale>
        <cfvo type="min"/>
        <cfvo type="percentile" val="50"/>
        <cfvo type="max"/>
        <color rgb="FF63BE7B"/>
        <color rgb="FFFFEB84"/>
        <color rgb="FFF8696B"/>
      </colorScale>
    </cfRule>
  </conditionalFormatting>
  <conditionalFormatting sqref="D78:D80">
    <cfRule type="colorScale" priority="2">
      <colorScale>
        <cfvo type="min"/>
        <cfvo type="percentile" val="50"/>
        <cfvo type="max"/>
        <color rgb="FF63BE7B"/>
        <color rgb="FFFFEB84"/>
        <color rgb="FFF8696B"/>
      </colorScale>
    </cfRule>
  </conditionalFormatting>
  <conditionalFormatting sqref="D86:D90">
    <cfRule type="colorScale" priority="23">
      <colorScale>
        <cfvo type="min"/>
        <cfvo type="percentile" val="50"/>
        <cfvo type="max"/>
        <color rgb="FF63BE7B"/>
        <color rgb="FFFFEB84"/>
        <color rgb="FFF8696B"/>
      </colorScale>
    </cfRule>
    <cfRule type="colorScale" priority="24">
      <colorScale>
        <cfvo type="min"/>
        <cfvo type="percentile" val="50"/>
        <cfvo type="max"/>
        <color rgb="FF63BE7B"/>
        <color rgb="FFFFEB84"/>
        <color rgb="FFF8696B"/>
      </colorScale>
    </cfRule>
  </conditionalFormatting>
  <conditionalFormatting sqref="D86:D110">
    <cfRule type="colorScale" priority="15">
      <colorScale>
        <cfvo type="min"/>
        <cfvo type="percentile" val="50"/>
        <cfvo type="max"/>
        <color rgb="FF63BE7B"/>
        <color rgb="FFFFEB84"/>
        <color rgb="FFF8696B"/>
      </colorScale>
    </cfRule>
  </conditionalFormatting>
  <conditionalFormatting sqref="D114:D117">
    <cfRule type="colorScale" priority="19">
      <colorScale>
        <cfvo type="min"/>
        <cfvo type="percentile" val="50"/>
        <cfvo type="max"/>
        <color rgb="FF63BE7B"/>
        <color rgb="FFFFEB84"/>
        <color rgb="FFF8696B"/>
      </colorScale>
    </cfRule>
    <cfRule type="colorScale" priority="20">
      <colorScale>
        <cfvo type="min"/>
        <cfvo type="percentile" val="50"/>
        <cfvo type="max"/>
        <color rgb="FF63BE7B"/>
        <color rgb="FFFFEB84"/>
        <color rgb="FFF8696B"/>
      </colorScale>
    </cfRule>
  </conditionalFormatting>
  <conditionalFormatting sqref="D114:D121">
    <cfRule type="colorScale" priority="21">
      <colorScale>
        <cfvo type="min"/>
        <cfvo type="percentile" val="50"/>
        <cfvo type="max"/>
        <color rgb="FF63BE7B"/>
        <color rgb="FFFFEB84"/>
        <color rgb="FFF8696B"/>
      </colorScale>
    </cfRule>
  </conditionalFormatting>
  <conditionalFormatting sqref="D114:D133">
    <cfRule type="colorScale" priority="16">
      <colorScale>
        <cfvo type="min"/>
        <cfvo type="percentile" val="50"/>
        <cfvo type="max"/>
        <color rgb="FF63BE7B"/>
        <color rgb="FFFFEB84"/>
        <color rgb="FFF8696B"/>
      </colorScale>
    </cfRule>
  </conditionalFormatting>
  <conditionalFormatting sqref="D122:D129">
    <cfRule type="colorScale" priority="18">
      <colorScale>
        <cfvo type="min"/>
        <cfvo type="percentile" val="50"/>
        <cfvo type="max"/>
        <color rgb="FF63BE7B"/>
        <color rgb="FFFFEB84"/>
        <color rgb="FFF8696B"/>
      </colorScale>
    </cfRule>
  </conditionalFormatting>
  <conditionalFormatting sqref="D130">
    <cfRule type="colorScale" priority="22">
      <colorScale>
        <cfvo type="min"/>
        <cfvo type="percentile" val="50"/>
        <cfvo type="max"/>
        <color rgb="FF63BE7B"/>
        <color rgb="FFFFEB84"/>
        <color rgb="FFF8696B"/>
      </colorScale>
    </cfRule>
  </conditionalFormatting>
  <conditionalFormatting sqref="D131:D133">
    <cfRule type="colorScale" priority="17">
      <colorScale>
        <cfvo type="min"/>
        <cfvo type="percentile" val="50"/>
        <cfvo type="max"/>
        <color rgb="FF63BE7B"/>
        <color rgb="FFFFEB84"/>
        <color rgb="FFF8696B"/>
      </colorScale>
    </cfRule>
  </conditionalFormatting>
  <conditionalFormatting sqref="K86:K110">
    <cfRule type="colorScale" priority="14">
      <colorScale>
        <cfvo type="min"/>
        <cfvo type="percentile" val="50"/>
        <cfvo type="max"/>
        <color rgb="FF63BE7B"/>
        <color rgb="FFFFEB84"/>
        <color rgb="FFF8696B"/>
      </colorScale>
    </cfRule>
  </conditionalFormatting>
  <conditionalFormatting sqref="K114:K133">
    <cfRule type="colorScale" priority="11">
      <colorScale>
        <cfvo type="min"/>
        <cfvo type="percentile" val="50"/>
        <cfvo type="max"/>
        <color rgb="FF63BE7B"/>
        <color rgb="FFFFEB84"/>
        <color rgb="FFF8696B"/>
      </colorScale>
    </cfRule>
  </conditionalFormatting>
  <conditionalFormatting sqref="M95 M90 M100 M105 M110">
    <cfRule type="colorScale" priority="13">
      <colorScale>
        <cfvo type="min"/>
        <cfvo type="percentile" val="50"/>
        <cfvo type="max"/>
        <color rgb="FF63BE7B"/>
        <color rgb="FFFFEB84"/>
        <color rgb="FFF8696B"/>
      </colorScale>
    </cfRule>
  </conditionalFormatting>
  <conditionalFormatting sqref="M121 M117 M125 M129 M133">
    <cfRule type="colorScale" priority="12">
      <colorScale>
        <cfvo type="min"/>
        <cfvo type="percentile" val="50"/>
        <cfvo type="max"/>
        <color rgb="FF63BE7B"/>
        <color rgb="FFFFEB84"/>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311CF-7C48-4C41-A23B-6111EE394F75}">
  <dimension ref="A1:BX32"/>
  <sheetViews>
    <sheetView zoomScale="70" zoomScaleNormal="70" workbookViewId="0">
      <selection activeCell="BY12" sqref="BY12"/>
    </sheetView>
  </sheetViews>
  <sheetFormatPr defaultRowHeight="14.5"/>
  <cols>
    <col min="2" max="2" width="9.7265625" bestFit="1" customWidth="1"/>
    <col min="3" max="3" width="4" bestFit="1" customWidth="1"/>
    <col min="4" max="4" width="3.54296875" bestFit="1" customWidth="1"/>
    <col min="5" max="76" width="2.54296875" customWidth="1"/>
  </cols>
  <sheetData>
    <row r="1" spans="1:76" s="98" customFormat="1" ht="13">
      <c r="A1" s="98" t="s">
        <v>1192</v>
      </c>
    </row>
    <row r="2" spans="1:76" s="98" customFormat="1" ht="13">
      <c r="A2" s="98" t="s">
        <v>1016</v>
      </c>
    </row>
    <row r="3" spans="1:76">
      <c r="A3" s="98" t="s">
        <v>1001</v>
      </c>
      <c r="B3" s="98"/>
      <c r="C3" s="98"/>
      <c r="D3" s="98"/>
      <c r="E3" s="102">
        <v>2</v>
      </c>
      <c r="F3" s="98">
        <v>2</v>
      </c>
      <c r="G3" s="98">
        <v>2</v>
      </c>
      <c r="H3" s="98">
        <v>2</v>
      </c>
      <c r="I3" s="98">
        <v>2</v>
      </c>
      <c r="J3" s="98">
        <v>2</v>
      </c>
      <c r="K3" s="98">
        <v>2</v>
      </c>
      <c r="L3" s="102">
        <v>1</v>
      </c>
      <c r="M3" s="98">
        <v>1</v>
      </c>
      <c r="N3" s="98">
        <v>1</v>
      </c>
      <c r="O3" s="98">
        <v>1</v>
      </c>
      <c r="P3" s="98">
        <v>1</v>
      </c>
      <c r="Q3" s="98">
        <v>1</v>
      </c>
      <c r="R3" s="98">
        <v>1</v>
      </c>
      <c r="S3" s="98">
        <v>1</v>
      </c>
      <c r="T3" s="98">
        <v>1</v>
      </c>
      <c r="U3" s="98">
        <v>1</v>
      </c>
      <c r="V3" s="98">
        <v>1</v>
      </c>
      <c r="W3" s="98">
        <v>1</v>
      </c>
      <c r="X3" s="98">
        <v>1</v>
      </c>
      <c r="Y3" s="98">
        <v>1</v>
      </c>
      <c r="Z3" s="98">
        <v>1</v>
      </c>
      <c r="AA3" s="98">
        <v>1</v>
      </c>
      <c r="AB3" s="98">
        <v>1</v>
      </c>
      <c r="AC3" s="98">
        <v>1</v>
      </c>
      <c r="AD3" s="98">
        <v>1</v>
      </c>
      <c r="AE3" s="98">
        <v>1</v>
      </c>
      <c r="AF3" s="98">
        <v>1</v>
      </c>
      <c r="AG3" s="98">
        <v>1</v>
      </c>
      <c r="AH3" s="98">
        <v>1</v>
      </c>
      <c r="AI3" s="98">
        <v>1</v>
      </c>
      <c r="AJ3" s="98">
        <v>1</v>
      </c>
      <c r="AK3" s="98">
        <v>1</v>
      </c>
      <c r="AL3" s="98">
        <v>1</v>
      </c>
      <c r="AM3" s="98">
        <v>1</v>
      </c>
      <c r="AN3" s="98">
        <v>1</v>
      </c>
      <c r="AO3" s="98">
        <v>1</v>
      </c>
      <c r="AP3" s="102">
        <v>3</v>
      </c>
      <c r="AQ3" s="98">
        <v>3</v>
      </c>
      <c r="AR3" s="98">
        <v>3</v>
      </c>
      <c r="AS3" s="98">
        <v>3</v>
      </c>
      <c r="AT3" s="98">
        <v>3</v>
      </c>
      <c r="AU3" s="98">
        <v>3</v>
      </c>
      <c r="AV3" s="98">
        <v>3</v>
      </c>
      <c r="AW3" s="98">
        <v>3</v>
      </c>
      <c r="AX3" s="98">
        <v>3</v>
      </c>
      <c r="AY3" s="98">
        <v>3</v>
      </c>
      <c r="AZ3" s="98">
        <v>3</v>
      </c>
      <c r="BA3" s="98">
        <v>3</v>
      </c>
      <c r="BB3" s="98">
        <v>3</v>
      </c>
      <c r="BC3" s="98">
        <v>3</v>
      </c>
      <c r="BD3" s="98">
        <v>3</v>
      </c>
      <c r="BE3" s="102">
        <v>4</v>
      </c>
      <c r="BF3" s="98">
        <v>4</v>
      </c>
      <c r="BG3" s="98">
        <v>4</v>
      </c>
      <c r="BH3" s="98">
        <v>4</v>
      </c>
      <c r="BI3" s="98">
        <v>4</v>
      </c>
      <c r="BJ3" s="98">
        <v>4</v>
      </c>
      <c r="BK3" s="98">
        <v>4</v>
      </c>
      <c r="BL3" s="98">
        <v>4</v>
      </c>
      <c r="BM3" s="98">
        <v>4</v>
      </c>
      <c r="BN3" s="98">
        <v>4</v>
      </c>
      <c r="BO3" s="98">
        <v>4</v>
      </c>
      <c r="BP3" s="98">
        <v>4</v>
      </c>
      <c r="BQ3" s="98">
        <v>4</v>
      </c>
      <c r="BR3" s="98">
        <v>4</v>
      </c>
      <c r="BS3" s="98">
        <v>4</v>
      </c>
      <c r="BT3" s="98">
        <v>4</v>
      </c>
      <c r="BU3" s="98">
        <v>4</v>
      </c>
      <c r="BV3" s="98">
        <v>4</v>
      </c>
      <c r="BW3" s="98">
        <v>4</v>
      </c>
      <c r="BX3" s="98">
        <v>4</v>
      </c>
    </row>
    <row r="4" spans="1:76">
      <c r="A4" s="98" t="s">
        <v>1002</v>
      </c>
      <c r="B4" s="98"/>
      <c r="C4" s="98"/>
      <c r="D4" s="98"/>
      <c r="E4" s="102" t="s">
        <v>1003</v>
      </c>
      <c r="F4" s="98" t="s">
        <v>1003</v>
      </c>
      <c r="G4" s="98"/>
      <c r="H4" s="98"/>
      <c r="I4" s="98"/>
      <c r="J4" s="98" t="s">
        <v>1003</v>
      </c>
      <c r="K4" s="98" t="s">
        <v>1003</v>
      </c>
      <c r="L4" s="102"/>
      <c r="M4" s="98"/>
      <c r="N4" s="98"/>
      <c r="O4" s="98" t="s">
        <v>1003</v>
      </c>
      <c r="P4" s="98"/>
      <c r="Q4" s="98"/>
      <c r="R4" s="98"/>
      <c r="S4" s="98"/>
      <c r="T4" s="98"/>
      <c r="U4" s="98"/>
      <c r="V4" s="98"/>
      <c r="W4" s="98"/>
      <c r="X4" s="98"/>
      <c r="Y4" s="98"/>
      <c r="Z4" s="98"/>
      <c r="AA4" s="98"/>
      <c r="AB4" s="98"/>
      <c r="AC4" s="98"/>
      <c r="AD4" s="98"/>
      <c r="AE4" s="98"/>
      <c r="AF4" s="98"/>
      <c r="AG4" s="98"/>
      <c r="AH4" s="98"/>
      <c r="AI4" s="98"/>
      <c r="AJ4" s="98"/>
      <c r="AK4" s="98" t="s">
        <v>1003</v>
      </c>
      <c r="AL4" s="98" t="s">
        <v>1003</v>
      </c>
      <c r="AM4" s="98" t="s">
        <v>1003</v>
      </c>
      <c r="AN4" s="98" t="s">
        <v>1003</v>
      </c>
      <c r="AO4" s="98"/>
      <c r="AP4" s="102"/>
      <c r="AQ4" s="98"/>
      <c r="AR4" s="98"/>
      <c r="AS4" s="98"/>
      <c r="AT4" s="98" t="s">
        <v>1003</v>
      </c>
      <c r="AU4" s="98" t="s">
        <v>1003</v>
      </c>
      <c r="AV4" s="98" t="s">
        <v>1003</v>
      </c>
      <c r="AW4" s="98"/>
      <c r="AX4" s="98"/>
      <c r="AY4" s="98"/>
      <c r="AZ4" s="98"/>
      <c r="BA4" s="98"/>
      <c r="BB4" s="98"/>
      <c r="BC4" s="98" t="s">
        <v>1003</v>
      </c>
      <c r="BD4" s="98" t="s">
        <v>1003</v>
      </c>
      <c r="BE4" s="102"/>
      <c r="BF4" s="98"/>
      <c r="BG4" s="98"/>
      <c r="BH4" s="98"/>
      <c r="BI4" s="98"/>
      <c r="BJ4" s="98"/>
      <c r="BK4" s="98"/>
      <c r="BL4" s="98"/>
      <c r="BM4" s="98"/>
      <c r="BN4" s="98"/>
      <c r="BO4" s="98" t="s">
        <v>1003</v>
      </c>
      <c r="BP4" s="98" t="s">
        <v>1003</v>
      </c>
      <c r="BQ4" s="98" t="s">
        <v>1003</v>
      </c>
      <c r="BR4" s="98" t="s">
        <v>1003</v>
      </c>
      <c r="BS4" s="98" t="s">
        <v>1003</v>
      </c>
      <c r="BT4" s="98" t="s">
        <v>1003</v>
      </c>
      <c r="BU4" s="98"/>
      <c r="BV4" s="98"/>
      <c r="BW4" s="98"/>
      <c r="BX4" s="98"/>
    </row>
    <row r="5" spans="1:76" ht="69.5">
      <c r="A5" s="98" t="s">
        <v>753</v>
      </c>
      <c r="B5" s="98" t="s">
        <v>616</v>
      </c>
      <c r="C5" s="98" t="s">
        <v>617</v>
      </c>
      <c r="D5" s="98" t="s">
        <v>618</v>
      </c>
      <c r="E5" s="101" t="s">
        <v>624</v>
      </c>
      <c r="F5" s="100" t="s">
        <v>626</v>
      </c>
      <c r="G5" s="99" t="s">
        <v>662</v>
      </c>
      <c r="H5" s="100" t="s">
        <v>661</v>
      </c>
      <c r="I5" s="100" t="s">
        <v>660</v>
      </c>
      <c r="J5" s="100" t="s">
        <v>625</v>
      </c>
      <c r="K5" s="99" t="s">
        <v>627</v>
      </c>
      <c r="L5" s="103" t="s">
        <v>657</v>
      </c>
      <c r="M5" s="99" t="s">
        <v>1004</v>
      </c>
      <c r="N5" s="99" t="s">
        <v>1005</v>
      </c>
      <c r="O5" s="99" t="s">
        <v>619</v>
      </c>
      <c r="P5" s="250" t="s">
        <v>639</v>
      </c>
      <c r="Q5" s="99" t="s">
        <v>659</v>
      </c>
      <c r="R5" s="99" t="s">
        <v>658</v>
      </c>
      <c r="S5" s="99" t="s">
        <v>656</v>
      </c>
      <c r="T5" s="99" t="s">
        <v>655</v>
      </c>
      <c r="U5" s="99" t="s">
        <v>654</v>
      </c>
      <c r="V5" s="99" t="s">
        <v>653</v>
      </c>
      <c r="W5" s="99" t="s">
        <v>652</v>
      </c>
      <c r="X5" s="99" t="s">
        <v>651</v>
      </c>
      <c r="Y5" s="99" t="s">
        <v>650</v>
      </c>
      <c r="Z5" s="99" t="s">
        <v>649</v>
      </c>
      <c r="AA5" s="99" t="s">
        <v>648</v>
      </c>
      <c r="AB5" s="99" t="s">
        <v>647</v>
      </c>
      <c r="AC5" s="99" t="s">
        <v>646</v>
      </c>
      <c r="AD5" s="99" t="s">
        <v>645</v>
      </c>
      <c r="AE5" s="100" t="s">
        <v>644</v>
      </c>
      <c r="AF5" s="99" t="s">
        <v>643</v>
      </c>
      <c r="AG5" s="99" t="s">
        <v>642</v>
      </c>
      <c r="AH5" s="99" t="s">
        <v>641</v>
      </c>
      <c r="AI5" s="99" t="s">
        <v>640</v>
      </c>
      <c r="AJ5" s="99" t="s">
        <v>1006</v>
      </c>
      <c r="AK5" s="99" t="s">
        <v>623</v>
      </c>
      <c r="AL5" s="99" t="s">
        <v>620</v>
      </c>
      <c r="AM5" s="99" t="s">
        <v>622</v>
      </c>
      <c r="AN5" s="99" t="s">
        <v>621</v>
      </c>
      <c r="AO5" s="99" t="s">
        <v>1007</v>
      </c>
      <c r="AP5" s="103" t="s">
        <v>666</v>
      </c>
      <c r="AQ5" s="99" t="s">
        <v>665</v>
      </c>
      <c r="AR5" s="99" t="s">
        <v>664</v>
      </c>
      <c r="AS5" s="99" t="s">
        <v>663</v>
      </c>
      <c r="AT5" s="99" t="s">
        <v>632</v>
      </c>
      <c r="AU5" s="99" t="s">
        <v>628</v>
      </c>
      <c r="AV5" s="99" t="s">
        <v>631</v>
      </c>
      <c r="AW5" s="99" t="s">
        <v>671</v>
      </c>
      <c r="AX5" s="99" t="s">
        <v>670</v>
      </c>
      <c r="AY5" s="99" t="s">
        <v>669</v>
      </c>
      <c r="AZ5" s="99" t="s">
        <v>668</v>
      </c>
      <c r="BA5" s="99" t="s">
        <v>667</v>
      </c>
      <c r="BB5" s="99" t="s">
        <v>1008</v>
      </c>
      <c r="BC5" s="99" t="s">
        <v>629</v>
      </c>
      <c r="BD5" s="99" t="s">
        <v>630</v>
      </c>
      <c r="BE5" s="103" t="s">
        <v>681</v>
      </c>
      <c r="BF5" s="99" t="s">
        <v>680</v>
      </c>
      <c r="BG5" s="99" t="s">
        <v>679</v>
      </c>
      <c r="BH5" s="99" t="s">
        <v>678</v>
      </c>
      <c r="BI5" s="99" t="s">
        <v>677</v>
      </c>
      <c r="BJ5" s="99" t="s">
        <v>676</v>
      </c>
      <c r="BK5" s="99" t="s">
        <v>675</v>
      </c>
      <c r="BL5" s="99" t="s">
        <v>674</v>
      </c>
      <c r="BM5" s="99" t="s">
        <v>672</v>
      </c>
      <c r="BN5" s="99" t="s">
        <v>673</v>
      </c>
      <c r="BO5" s="99" t="s">
        <v>638</v>
      </c>
      <c r="BP5" s="99" t="s">
        <v>637</v>
      </c>
      <c r="BQ5" s="99" t="s">
        <v>636</v>
      </c>
      <c r="BR5" s="99" t="s">
        <v>635</v>
      </c>
      <c r="BS5" s="99" t="s">
        <v>633</v>
      </c>
      <c r="BT5" s="99" t="s">
        <v>634</v>
      </c>
      <c r="BU5" s="99" t="s">
        <v>1009</v>
      </c>
      <c r="BV5" s="99" t="s">
        <v>684</v>
      </c>
      <c r="BW5" s="99" t="s">
        <v>682</v>
      </c>
      <c r="BX5" s="99" t="s">
        <v>683</v>
      </c>
    </row>
    <row r="6" spans="1:76">
      <c r="A6" s="98" t="s">
        <v>1010</v>
      </c>
      <c r="B6" s="251">
        <v>24326906</v>
      </c>
      <c r="C6" s="98" t="s">
        <v>685</v>
      </c>
      <c r="D6" s="98" t="s">
        <v>686</v>
      </c>
      <c r="E6" s="102" t="s">
        <v>686</v>
      </c>
      <c r="F6" s="98" t="s">
        <v>686</v>
      </c>
      <c r="G6" s="98" t="s">
        <v>686</v>
      </c>
      <c r="H6" s="98" t="s">
        <v>686</v>
      </c>
      <c r="I6" s="98" t="s">
        <v>686</v>
      </c>
      <c r="J6" s="98" t="s">
        <v>686</v>
      </c>
      <c r="K6" s="98" t="s">
        <v>686</v>
      </c>
      <c r="L6" s="102" t="s">
        <v>686</v>
      </c>
      <c r="M6" s="98" t="s">
        <v>686</v>
      </c>
      <c r="N6" s="98" t="s">
        <v>686</v>
      </c>
      <c r="O6" s="98" t="s">
        <v>686</v>
      </c>
      <c r="P6" s="98" t="s">
        <v>686</v>
      </c>
      <c r="Q6" s="98" t="s">
        <v>686</v>
      </c>
      <c r="R6" s="98" t="s">
        <v>686</v>
      </c>
      <c r="S6" s="98" t="s">
        <v>686</v>
      </c>
      <c r="T6" s="98" t="s">
        <v>686</v>
      </c>
      <c r="U6" s="98" t="s">
        <v>686</v>
      </c>
      <c r="V6" s="98" t="s">
        <v>686</v>
      </c>
      <c r="W6" s="98" t="s">
        <v>686</v>
      </c>
      <c r="X6" s="98" t="s">
        <v>686</v>
      </c>
      <c r="Y6" s="98" t="s">
        <v>686</v>
      </c>
      <c r="Z6" s="98" t="s">
        <v>686</v>
      </c>
      <c r="AA6" s="98" t="s">
        <v>686</v>
      </c>
      <c r="AB6" s="98" t="s">
        <v>686</v>
      </c>
      <c r="AC6" s="98" t="s">
        <v>686</v>
      </c>
      <c r="AD6" s="98" t="s">
        <v>686</v>
      </c>
      <c r="AE6" s="98" t="s">
        <v>686</v>
      </c>
      <c r="AF6" s="98" t="s">
        <v>686</v>
      </c>
      <c r="AG6" s="98" t="s">
        <v>686</v>
      </c>
      <c r="AH6" s="98" t="s">
        <v>686</v>
      </c>
      <c r="AI6" s="98" t="s">
        <v>686</v>
      </c>
      <c r="AJ6" s="98" t="s">
        <v>686</v>
      </c>
      <c r="AK6" s="98" t="s">
        <v>686</v>
      </c>
      <c r="AL6" s="98" t="s">
        <v>686</v>
      </c>
      <c r="AM6" s="98" t="s">
        <v>686</v>
      </c>
      <c r="AN6" s="98" t="s">
        <v>686</v>
      </c>
      <c r="AO6" s="98" t="s">
        <v>686</v>
      </c>
      <c r="AP6" s="102" t="s">
        <v>686</v>
      </c>
      <c r="AQ6" s="98" t="s">
        <v>686</v>
      </c>
      <c r="AR6" s="98" t="s">
        <v>686</v>
      </c>
      <c r="AS6" s="98" t="s">
        <v>686</v>
      </c>
      <c r="AT6" s="98" t="s">
        <v>686</v>
      </c>
      <c r="AU6" s="98" t="s">
        <v>686</v>
      </c>
      <c r="AV6" s="98" t="s">
        <v>686</v>
      </c>
      <c r="AW6" s="98" t="s">
        <v>686</v>
      </c>
      <c r="AX6" s="98" t="s">
        <v>686</v>
      </c>
      <c r="AY6" s="98" t="s">
        <v>686</v>
      </c>
      <c r="AZ6" s="98" t="s">
        <v>686</v>
      </c>
      <c r="BA6" s="98" t="s">
        <v>686</v>
      </c>
      <c r="BB6" s="98" t="s">
        <v>686</v>
      </c>
      <c r="BC6" s="98" t="s">
        <v>686</v>
      </c>
      <c r="BD6" s="98" t="s">
        <v>686</v>
      </c>
      <c r="BE6" s="102" t="s">
        <v>685</v>
      </c>
      <c r="BF6" s="98" t="s">
        <v>685</v>
      </c>
      <c r="BG6" s="98" t="s">
        <v>685</v>
      </c>
      <c r="BH6" s="98" t="s">
        <v>685</v>
      </c>
      <c r="BI6" s="98" t="s">
        <v>685</v>
      </c>
      <c r="BJ6" s="98" t="s">
        <v>685</v>
      </c>
      <c r="BK6" s="98" t="s">
        <v>685</v>
      </c>
      <c r="BL6" s="98" t="s">
        <v>685</v>
      </c>
      <c r="BM6" s="98" t="s">
        <v>685</v>
      </c>
      <c r="BN6" s="98" t="s">
        <v>687</v>
      </c>
      <c r="BO6" s="98" t="s">
        <v>685</v>
      </c>
      <c r="BP6" s="98" t="s">
        <v>685</v>
      </c>
      <c r="BQ6" s="98" t="s">
        <v>685</v>
      </c>
      <c r="BR6" s="98" t="s">
        <v>685</v>
      </c>
      <c r="BS6" s="98" t="s">
        <v>685</v>
      </c>
      <c r="BT6" s="98" t="s">
        <v>685</v>
      </c>
      <c r="BU6" s="98" t="s">
        <v>685</v>
      </c>
      <c r="BV6" s="98" t="s">
        <v>685</v>
      </c>
      <c r="BW6" s="98" t="s">
        <v>685</v>
      </c>
      <c r="BX6" s="98" t="s">
        <v>685</v>
      </c>
    </row>
    <row r="7" spans="1:76">
      <c r="A7" s="98" t="s">
        <v>1010</v>
      </c>
      <c r="B7" s="251">
        <v>24329662</v>
      </c>
      <c r="C7" s="98" t="s">
        <v>685</v>
      </c>
      <c r="D7" s="98" t="s">
        <v>686</v>
      </c>
      <c r="E7" s="102" t="s">
        <v>686</v>
      </c>
      <c r="F7" s="98" t="s">
        <v>686</v>
      </c>
      <c r="G7" s="98" t="s">
        <v>686</v>
      </c>
      <c r="H7" s="98" t="s">
        <v>686</v>
      </c>
      <c r="I7" s="98" t="s">
        <v>686</v>
      </c>
      <c r="J7" s="98" t="s">
        <v>686</v>
      </c>
      <c r="K7" s="98" t="s">
        <v>686</v>
      </c>
      <c r="L7" s="102" t="s">
        <v>686</v>
      </c>
      <c r="M7" s="98" t="s">
        <v>686</v>
      </c>
      <c r="N7" s="98" t="s">
        <v>686</v>
      </c>
      <c r="O7" s="98" t="s">
        <v>686</v>
      </c>
      <c r="P7" s="98" t="s">
        <v>686</v>
      </c>
      <c r="Q7" s="98" t="s">
        <v>686</v>
      </c>
      <c r="R7" s="98" t="s">
        <v>686</v>
      </c>
      <c r="S7" s="98" t="s">
        <v>686</v>
      </c>
      <c r="T7" s="98" t="s">
        <v>686</v>
      </c>
      <c r="U7" s="98" t="s">
        <v>686</v>
      </c>
      <c r="V7" s="98" t="s">
        <v>686</v>
      </c>
      <c r="W7" s="98" t="s">
        <v>686</v>
      </c>
      <c r="X7" s="98" t="s">
        <v>686</v>
      </c>
      <c r="Y7" s="98" t="s">
        <v>686</v>
      </c>
      <c r="Z7" s="98" t="s">
        <v>686</v>
      </c>
      <c r="AA7" s="98" t="s">
        <v>686</v>
      </c>
      <c r="AB7" s="98" t="s">
        <v>686</v>
      </c>
      <c r="AC7" s="98" t="s">
        <v>686</v>
      </c>
      <c r="AD7" s="98" t="s">
        <v>686</v>
      </c>
      <c r="AE7" s="98" t="s">
        <v>686</v>
      </c>
      <c r="AF7" s="98" t="s">
        <v>686</v>
      </c>
      <c r="AG7" s="98" t="s">
        <v>686</v>
      </c>
      <c r="AH7" s="98" t="s">
        <v>686</v>
      </c>
      <c r="AI7" s="98" t="s">
        <v>686</v>
      </c>
      <c r="AJ7" s="98" t="s">
        <v>686</v>
      </c>
      <c r="AK7" s="98" t="s">
        <v>686</v>
      </c>
      <c r="AL7" s="98" t="s">
        <v>686</v>
      </c>
      <c r="AM7" s="98" t="s">
        <v>686</v>
      </c>
      <c r="AN7" s="98" t="s">
        <v>686</v>
      </c>
      <c r="AO7" s="98" t="s">
        <v>686</v>
      </c>
      <c r="AP7" s="102" t="s">
        <v>686</v>
      </c>
      <c r="AQ7" s="98" t="s">
        <v>686</v>
      </c>
      <c r="AR7" s="98" t="s">
        <v>686</v>
      </c>
      <c r="AS7" s="98" t="s">
        <v>686</v>
      </c>
      <c r="AT7" s="98" t="s">
        <v>686</v>
      </c>
      <c r="AU7" s="98" t="s">
        <v>686</v>
      </c>
      <c r="AV7" s="98" t="s">
        <v>686</v>
      </c>
      <c r="AW7" s="98" t="s">
        <v>686</v>
      </c>
      <c r="AX7" s="98" t="s">
        <v>686</v>
      </c>
      <c r="AY7" s="98" t="s">
        <v>686</v>
      </c>
      <c r="AZ7" s="98" t="s">
        <v>686</v>
      </c>
      <c r="BA7" s="98" t="s">
        <v>686</v>
      </c>
      <c r="BB7" s="98" t="s">
        <v>686</v>
      </c>
      <c r="BC7" s="98" t="s">
        <v>686</v>
      </c>
      <c r="BD7" s="98" t="s">
        <v>686</v>
      </c>
      <c r="BE7" s="102" t="s">
        <v>685</v>
      </c>
      <c r="BF7" s="98" t="s">
        <v>685</v>
      </c>
      <c r="BG7" s="98" t="s">
        <v>685</v>
      </c>
      <c r="BH7" s="98" t="s">
        <v>685</v>
      </c>
      <c r="BI7" s="98" t="s">
        <v>685</v>
      </c>
      <c r="BJ7" s="98" t="s">
        <v>685</v>
      </c>
      <c r="BK7" s="98" t="s">
        <v>685</v>
      </c>
      <c r="BL7" s="98" t="s">
        <v>685</v>
      </c>
      <c r="BM7" s="98" t="s">
        <v>685</v>
      </c>
      <c r="BN7" s="98" t="s">
        <v>685</v>
      </c>
      <c r="BO7" s="98" t="s">
        <v>685</v>
      </c>
      <c r="BP7" s="98" t="s">
        <v>685</v>
      </c>
      <c r="BQ7" s="98" t="s">
        <v>685</v>
      </c>
      <c r="BR7" s="98" t="s">
        <v>685</v>
      </c>
      <c r="BS7" s="98" t="s">
        <v>685</v>
      </c>
      <c r="BT7" s="98" t="s">
        <v>685</v>
      </c>
      <c r="BU7" s="98" t="s">
        <v>685</v>
      </c>
      <c r="BV7" s="98" t="s">
        <v>685</v>
      </c>
      <c r="BW7" s="98" t="s">
        <v>685</v>
      </c>
      <c r="BX7" s="98" t="s">
        <v>685</v>
      </c>
    </row>
    <row r="8" spans="1:76">
      <c r="A8" s="98" t="s">
        <v>1010</v>
      </c>
      <c r="B8" s="251">
        <v>24421133</v>
      </c>
      <c r="C8" s="98" t="s">
        <v>686</v>
      </c>
      <c r="D8" s="98" t="s">
        <v>685</v>
      </c>
      <c r="E8" s="102" t="s">
        <v>685</v>
      </c>
      <c r="F8" s="98" t="s">
        <v>685</v>
      </c>
      <c r="G8" s="98" t="s">
        <v>685</v>
      </c>
      <c r="H8" s="98" t="s">
        <v>685</v>
      </c>
      <c r="I8" s="98" t="s">
        <v>685</v>
      </c>
      <c r="J8" s="98" t="s">
        <v>685</v>
      </c>
      <c r="K8" s="98" t="s">
        <v>685</v>
      </c>
      <c r="L8" s="102" t="s">
        <v>685</v>
      </c>
      <c r="M8" s="98" t="s">
        <v>685</v>
      </c>
      <c r="N8" s="98" t="s">
        <v>685</v>
      </c>
      <c r="O8" s="98" t="s">
        <v>685</v>
      </c>
      <c r="P8" s="98" t="s">
        <v>685</v>
      </c>
      <c r="Q8" s="98" t="s">
        <v>685</v>
      </c>
      <c r="R8" s="98" t="s">
        <v>685</v>
      </c>
      <c r="S8" s="98" t="s">
        <v>685</v>
      </c>
      <c r="T8" s="98" t="s">
        <v>685</v>
      </c>
      <c r="U8" s="98" t="s">
        <v>685</v>
      </c>
      <c r="V8" s="98" t="s">
        <v>685</v>
      </c>
      <c r="W8" s="98" t="s">
        <v>685</v>
      </c>
      <c r="X8" s="98" t="s">
        <v>685</v>
      </c>
      <c r="Y8" s="98" t="s">
        <v>685</v>
      </c>
      <c r="Z8" s="98" t="s">
        <v>685</v>
      </c>
      <c r="AA8" s="98" t="s">
        <v>685</v>
      </c>
      <c r="AB8" s="98" t="s">
        <v>685</v>
      </c>
      <c r="AC8" s="98" t="s">
        <v>685</v>
      </c>
      <c r="AD8" s="98" t="s">
        <v>685</v>
      </c>
      <c r="AE8" s="98" t="s">
        <v>685</v>
      </c>
      <c r="AF8" s="98" t="s">
        <v>685</v>
      </c>
      <c r="AG8" s="98" t="s">
        <v>685</v>
      </c>
      <c r="AH8" s="98" t="s">
        <v>685</v>
      </c>
      <c r="AI8" s="98" t="s">
        <v>685</v>
      </c>
      <c r="AJ8" s="98" t="s">
        <v>685</v>
      </c>
      <c r="AK8" s="98" t="s">
        <v>685</v>
      </c>
      <c r="AL8" s="98" t="s">
        <v>685</v>
      </c>
      <c r="AM8" s="98" t="s">
        <v>685</v>
      </c>
      <c r="AN8" s="98" t="s">
        <v>685</v>
      </c>
      <c r="AO8" s="98" t="s">
        <v>685</v>
      </c>
      <c r="AP8" s="102" t="s">
        <v>685</v>
      </c>
      <c r="AQ8" s="98" t="s">
        <v>685</v>
      </c>
      <c r="AR8" s="98" t="s">
        <v>685</v>
      </c>
      <c r="AS8" s="98" t="s">
        <v>685</v>
      </c>
      <c r="AT8" s="98" t="s">
        <v>685</v>
      </c>
      <c r="AU8" s="98" t="s">
        <v>685</v>
      </c>
      <c r="AV8" s="98" t="s">
        <v>685</v>
      </c>
      <c r="AW8" s="98" t="s">
        <v>685</v>
      </c>
      <c r="AX8" s="98" t="s">
        <v>685</v>
      </c>
      <c r="AY8" s="98" t="s">
        <v>685</v>
      </c>
      <c r="AZ8" s="98" t="s">
        <v>685</v>
      </c>
      <c r="BA8" s="98" t="s">
        <v>685</v>
      </c>
      <c r="BB8" s="98" t="s">
        <v>685</v>
      </c>
      <c r="BC8" s="98" t="s">
        <v>685</v>
      </c>
      <c r="BD8" s="98" t="s">
        <v>685</v>
      </c>
      <c r="BE8" s="102" t="s">
        <v>686</v>
      </c>
      <c r="BF8" s="98" t="s">
        <v>686</v>
      </c>
      <c r="BG8" s="98" t="s">
        <v>686</v>
      </c>
      <c r="BH8" s="98" t="s">
        <v>686</v>
      </c>
      <c r="BI8" s="98" t="s">
        <v>686</v>
      </c>
      <c r="BJ8" s="98" t="s">
        <v>686</v>
      </c>
      <c r="BK8" s="98" t="s">
        <v>686</v>
      </c>
      <c r="BL8" s="98" t="s">
        <v>686</v>
      </c>
      <c r="BM8" s="98" t="s">
        <v>686</v>
      </c>
      <c r="BN8" s="98" t="s">
        <v>686</v>
      </c>
      <c r="BO8" s="98" t="s">
        <v>686</v>
      </c>
      <c r="BP8" s="98" t="s">
        <v>686</v>
      </c>
      <c r="BQ8" s="98" t="s">
        <v>686</v>
      </c>
      <c r="BR8" s="98" t="s">
        <v>686</v>
      </c>
      <c r="BS8" s="98" t="s">
        <v>686</v>
      </c>
      <c r="BT8" s="98" t="s">
        <v>686</v>
      </c>
      <c r="BU8" s="98" t="s">
        <v>686</v>
      </c>
      <c r="BV8" s="98" t="s">
        <v>686</v>
      </c>
      <c r="BW8" s="98" t="s">
        <v>686</v>
      </c>
      <c r="BX8" s="98" t="s">
        <v>686</v>
      </c>
    </row>
    <row r="9" spans="1:76">
      <c r="A9" s="98" t="s">
        <v>1010</v>
      </c>
      <c r="B9" s="251">
        <v>24426477</v>
      </c>
      <c r="C9" s="98" t="s">
        <v>686</v>
      </c>
      <c r="D9" s="98" t="s">
        <v>688</v>
      </c>
      <c r="E9" s="102" t="s">
        <v>688</v>
      </c>
      <c r="F9" s="98" t="s">
        <v>688</v>
      </c>
      <c r="G9" s="98" t="s">
        <v>688</v>
      </c>
      <c r="H9" s="98" t="s">
        <v>688</v>
      </c>
      <c r="I9" s="98" t="s">
        <v>688</v>
      </c>
      <c r="J9" s="98" t="s">
        <v>688</v>
      </c>
      <c r="K9" s="98" t="s">
        <v>688</v>
      </c>
      <c r="L9" s="102" t="s">
        <v>688</v>
      </c>
      <c r="M9" s="98" t="s">
        <v>688</v>
      </c>
      <c r="N9" s="98" t="s">
        <v>688</v>
      </c>
      <c r="O9" s="98" t="s">
        <v>688</v>
      </c>
      <c r="P9" s="98" t="s">
        <v>688</v>
      </c>
      <c r="Q9" s="98" t="s">
        <v>688</v>
      </c>
      <c r="R9" s="98" t="s">
        <v>688</v>
      </c>
      <c r="S9" s="98" t="s">
        <v>688</v>
      </c>
      <c r="T9" s="98" t="s">
        <v>688</v>
      </c>
      <c r="U9" s="98" t="s">
        <v>688</v>
      </c>
      <c r="V9" s="98" t="s">
        <v>688</v>
      </c>
      <c r="W9" s="98" t="s">
        <v>688</v>
      </c>
      <c r="X9" s="98" t="s">
        <v>688</v>
      </c>
      <c r="Y9" s="98" t="s">
        <v>688</v>
      </c>
      <c r="Z9" s="98" t="s">
        <v>688</v>
      </c>
      <c r="AA9" s="98" t="s">
        <v>688</v>
      </c>
      <c r="AB9" s="98" t="s">
        <v>688</v>
      </c>
      <c r="AC9" s="98" t="s">
        <v>688</v>
      </c>
      <c r="AD9" s="98" t="s">
        <v>688</v>
      </c>
      <c r="AE9" s="98" t="s">
        <v>688</v>
      </c>
      <c r="AF9" s="98" t="s">
        <v>688</v>
      </c>
      <c r="AG9" s="98" t="s">
        <v>688</v>
      </c>
      <c r="AH9" s="98" t="s">
        <v>688</v>
      </c>
      <c r="AI9" s="98" t="s">
        <v>688</v>
      </c>
      <c r="AJ9" s="98" t="s">
        <v>688</v>
      </c>
      <c r="AK9" s="98" t="s">
        <v>688</v>
      </c>
      <c r="AL9" s="98" t="s">
        <v>688</v>
      </c>
      <c r="AM9" s="98" t="s">
        <v>688</v>
      </c>
      <c r="AN9" s="98" t="s">
        <v>688</v>
      </c>
      <c r="AO9" s="98" t="s">
        <v>688</v>
      </c>
      <c r="AP9" s="102" t="s">
        <v>688</v>
      </c>
      <c r="AQ9" s="98" t="s">
        <v>688</v>
      </c>
      <c r="AR9" s="98" t="s">
        <v>688</v>
      </c>
      <c r="AS9" s="98" t="s">
        <v>688</v>
      </c>
      <c r="AT9" s="98" t="s">
        <v>688</v>
      </c>
      <c r="AU9" s="98" t="s">
        <v>688</v>
      </c>
      <c r="AV9" s="98" t="s">
        <v>688</v>
      </c>
      <c r="AW9" s="98" t="s">
        <v>688</v>
      </c>
      <c r="AX9" s="98" t="s">
        <v>688</v>
      </c>
      <c r="AY9" s="98" t="s">
        <v>688</v>
      </c>
      <c r="AZ9" s="98" t="s">
        <v>688</v>
      </c>
      <c r="BA9" s="98" t="s">
        <v>688</v>
      </c>
      <c r="BB9" s="98" t="s">
        <v>688</v>
      </c>
      <c r="BC9" s="98" t="s">
        <v>688</v>
      </c>
      <c r="BD9" s="98" t="s">
        <v>688</v>
      </c>
      <c r="BE9" s="102" t="s">
        <v>686</v>
      </c>
      <c r="BF9" s="98" t="s">
        <v>686</v>
      </c>
      <c r="BG9" s="98" t="s">
        <v>686</v>
      </c>
      <c r="BH9" s="98" t="s">
        <v>686</v>
      </c>
      <c r="BI9" s="98" t="s">
        <v>686</v>
      </c>
      <c r="BJ9" s="98" t="s">
        <v>686</v>
      </c>
      <c r="BK9" s="98" t="s">
        <v>686</v>
      </c>
      <c r="BL9" s="98" t="s">
        <v>686</v>
      </c>
      <c r="BM9" s="98" t="s">
        <v>686</v>
      </c>
      <c r="BN9" s="98" t="s">
        <v>686</v>
      </c>
      <c r="BO9" s="98" t="s">
        <v>686</v>
      </c>
      <c r="BP9" s="98" t="s">
        <v>686</v>
      </c>
      <c r="BQ9" s="98" t="s">
        <v>686</v>
      </c>
      <c r="BR9" s="98" t="s">
        <v>686</v>
      </c>
      <c r="BS9" s="98" t="s">
        <v>686</v>
      </c>
      <c r="BT9" s="98" t="s">
        <v>686</v>
      </c>
      <c r="BU9" s="98" t="s">
        <v>686</v>
      </c>
      <c r="BV9" s="98" t="s">
        <v>686</v>
      </c>
      <c r="BW9" s="98" t="s">
        <v>686</v>
      </c>
      <c r="BX9" s="98" t="s">
        <v>686</v>
      </c>
    </row>
    <row r="10" spans="1:76">
      <c r="A10" s="98" t="s">
        <v>1010</v>
      </c>
      <c r="B10" s="251">
        <v>24458426</v>
      </c>
      <c r="C10" s="98" t="s">
        <v>688</v>
      </c>
      <c r="D10" s="98" t="s">
        <v>689</v>
      </c>
      <c r="E10" s="102" t="s">
        <v>689</v>
      </c>
      <c r="F10" s="98" t="s">
        <v>688</v>
      </c>
      <c r="G10" s="98" t="s">
        <v>689</v>
      </c>
      <c r="H10" s="98" t="s">
        <v>689</v>
      </c>
      <c r="I10" s="98" t="s">
        <v>689</v>
      </c>
      <c r="J10" s="98" t="s">
        <v>689</v>
      </c>
      <c r="K10" s="98" t="s">
        <v>689</v>
      </c>
      <c r="L10" s="102" t="s">
        <v>689</v>
      </c>
      <c r="M10" s="98" t="s">
        <v>689</v>
      </c>
      <c r="N10" s="98" t="s">
        <v>689</v>
      </c>
      <c r="O10" s="98" t="s">
        <v>689</v>
      </c>
      <c r="P10" s="98" t="s">
        <v>689</v>
      </c>
      <c r="Q10" s="98" t="s">
        <v>689</v>
      </c>
      <c r="R10" s="98" t="s">
        <v>689</v>
      </c>
      <c r="S10" s="98" t="s">
        <v>689</v>
      </c>
      <c r="T10" s="98" t="s">
        <v>689</v>
      </c>
      <c r="U10" s="98" t="s">
        <v>689</v>
      </c>
      <c r="V10" s="98" t="s">
        <v>689</v>
      </c>
      <c r="W10" s="98" t="s">
        <v>689</v>
      </c>
      <c r="X10" s="98" t="s">
        <v>689</v>
      </c>
      <c r="Y10" s="98" t="s">
        <v>689</v>
      </c>
      <c r="Z10" s="98" t="s">
        <v>689</v>
      </c>
      <c r="AA10" s="98" t="s">
        <v>689</v>
      </c>
      <c r="AB10" s="98" t="s">
        <v>689</v>
      </c>
      <c r="AC10" s="98" t="s">
        <v>689</v>
      </c>
      <c r="AD10" s="98" t="s">
        <v>689</v>
      </c>
      <c r="AE10" s="98" t="s">
        <v>689</v>
      </c>
      <c r="AF10" s="98" t="s">
        <v>689</v>
      </c>
      <c r="AG10" s="98" t="s">
        <v>689</v>
      </c>
      <c r="AH10" s="98" t="s">
        <v>689</v>
      </c>
      <c r="AI10" s="98" t="s">
        <v>689</v>
      </c>
      <c r="AJ10" s="98" t="s">
        <v>689</v>
      </c>
      <c r="AK10" s="98" t="s">
        <v>689</v>
      </c>
      <c r="AL10" s="98" t="s">
        <v>689</v>
      </c>
      <c r="AM10" s="98" t="s">
        <v>689</v>
      </c>
      <c r="AN10" s="98" t="s">
        <v>689</v>
      </c>
      <c r="AO10" s="98" t="s">
        <v>689</v>
      </c>
      <c r="AP10" s="102" t="s">
        <v>689</v>
      </c>
      <c r="AQ10" s="98" t="s">
        <v>689</v>
      </c>
      <c r="AR10" s="98" t="s">
        <v>689</v>
      </c>
      <c r="AS10" s="98" t="s">
        <v>689</v>
      </c>
      <c r="AT10" s="98" t="s">
        <v>689</v>
      </c>
      <c r="AU10" s="98" t="s">
        <v>689</v>
      </c>
      <c r="AV10" s="98" t="s">
        <v>689</v>
      </c>
      <c r="AW10" s="98" t="s">
        <v>689</v>
      </c>
      <c r="AX10" s="98" t="s">
        <v>689</v>
      </c>
      <c r="AY10" s="98" t="s">
        <v>689</v>
      </c>
      <c r="AZ10" s="98" t="s">
        <v>689</v>
      </c>
      <c r="BA10" s="98" t="s">
        <v>689</v>
      </c>
      <c r="BB10" s="98" t="s">
        <v>689</v>
      </c>
      <c r="BC10" s="98" t="s">
        <v>689</v>
      </c>
      <c r="BD10" s="98" t="s">
        <v>689</v>
      </c>
      <c r="BE10" s="102" t="s">
        <v>689</v>
      </c>
      <c r="BF10" s="98" t="s">
        <v>689</v>
      </c>
      <c r="BG10" s="98" t="s">
        <v>689</v>
      </c>
      <c r="BH10" s="98" t="s">
        <v>689</v>
      </c>
      <c r="BI10" s="98" t="s">
        <v>689</v>
      </c>
      <c r="BJ10" s="98" t="s">
        <v>687</v>
      </c>
      <c r="BK10" s="98" t="s">
        <v>689</v>
      </c>
      <c r="BL10" s="98" t="s">
        <v>689</v>
      </c>
      <c r="BM10" s="98" t="s">
        <v>689</v>
      </c>
      <c r="BN10" s="98" t="s">
        <v>689</v>
      </c>
      <c r="BO10" s="98" t="s">
        <v>689</v>
      </c>
      <c r="BP10" s="98" t="s">
        <v>689</v>
      </c>
      <c r="BQ10" s="98" t="s">
        <v>689</v>
      </c>
      <c r="BR10" s="98" t="s">
        <v>689</v>
      </c>
      <c r="BS10" s="98" t="s">
        <v>689</v>
      </c>
      <c r="BT10" s="98" t="s">
        <v>689</v>
      </c>
      <c r="BU10" s="98" t="s">
        <v>688</v>
      </c>
      <c r="BV10" s="98" t="s">
        <v>688</v>
      </c>
      <c r="BW10" s="98" t="s">
        <v>688</v>
      </c>
      <c r="BX10" s="98" t="s">
        <v>688</v>
      </c>
    </row>
    <row r="11" spans="1:76">
      <c r="A11" s="98" t="s">
        <v>1010</v>
      </c>
      <c r="B11" s="251">
        <v>24706466</v>
      </c>
      <c r="C11" s="98" t="s">
        <v>688</v>
      </c>
      <c r="D11" s="98" t="s">
        <v>689</v>
      </c>
      <c r="E11" s="102" t="s">
        <v>689</v>
      </c>
      <c r="F11" s="98" t="s">
        <v>689</v>
      </c>
      <c r="G11" s="98" t="s">
        <v>689</v>
      </c>
      <c r="H11" s="98" t="s">
        <v>689</v>
      </c>
      <c r="I11" s="98" t="s">
        <v>689</v>
      </c>
      <c r="J11" s="98" t="s">
        <v>689</v>
      </c>
      <c r="K11" s="98" t="s">
        <v>689</v>
      </c>
      <c r="L11" s="102" t="s">
        <v>689</v>
      </c>
      <c r="M11" s="98" t="s">
        <v>689</v>
      </c>
      <c r="N11" s="98" t="s">
        <v>689</v>
      </c>
      <c r="O11" s="98" t="s">
        <v>689</v>
      </c>
      <c r="P11" s="98" t="s">
        <v>689</v>
      </c>
      <c r="Q11" s="98" t="s">
        <v>689</v>
      </c>
      <c r="R11" s="98" t="s">
        <v>689</v>
      </c>
      <c r="S11" s="98" t="s">
        <v>689</v>
      </c>
      <c r="T11" s="98" t="s">
        <v>689</v>
      </c>
      <c r="U11" s="98" t="s">
        <v>689</v>
      </c>
      <c r="V11" s="98" t="s">
        <v>689</v>
      </c>
      <c r="W11" s="98" t="s">
        <v>689</v>
      </c>
      <c r="X11" s="98" t="s">
        <v>689</v>
      </c>
      <c r="Y11" s="98" t="s">
        <v>689</v>
      </c>
      <c r="Z11" s="98" t="s">
        <v>689</v>
      </c>
      <c r="AA11" s="98" t="s">
        <v>689</v>
      </c>
      <c r="AB11" s="98" t="s">
        <v>689</v>
      </c>
      <c r="AC11" s="98" t="s">
        <v>689</v>
      </c>
      <c r="AD11" s="98" t="s">
        <v>689</v>
      </c>
      <c r="AE11" s="98" t="s">
        <v>689</v>
      </c>
      <c r="AF11" s="98" t="s">
        <v>689</v>
      </c>
      <c r="AG11" s="98" t="s">
        <v>689</v>
      </c>
      <c r="AH11" s="98" t="s">
        <v>689</v>
      </c>
      <c r="AI11" s="98" t="s">
        <v>689</v>
      </c>
      <c r="AJ11" s="98" t="s">
        <v>689</v>
      </c>
      <c r="AK11" s="98" t="s">
        <v>689</v>
      </c>
      <c r="AL11" s="98" t="s">
        <v>689</v>
      </c>
      <c r="AM11" s="98" t="s">
        <v>689</v>
      </c>
      <c r="AN11" s="98" t="s">
        <v>689</v>
      </c>
      <c r="AO11" s="98" t="s">
        <v>689</v>
      </c>
      <c r="AP11" s="102" t="s">
        <v>689</v>
      </c>
      <c r="AQ11" s="98" t="s">
        <v>689</v>
      </c>
      <c r="AR11" s="98" t="s">
        <v>689</v>
      </c>
      <c r="AS11" s="98" t="s">
        <v>689</v>
      </c>
      <c r="AT11" s="98" t="s">
        <v>689</v>
      </c>
      <c r="AU11" s="98" t="s">
        <v>689</v>
      </c>
      <c r="AV11" s="98" t="s">
        <v>689</v>
      </c>
      <c r="AW11" s="98" t="s">
        <v>689</v>
      </c>
      <c r="AX11" s="98" t="s">
        <v>689</v>
      </c>
      <c r="AY11" s="98" t="s">
        <v>689</v>
      </c>
      <c r="AZ11" s="98" t="s">
        <v>689</v>
      </c>
      <c r="BA11" s="98" t="s">
        <v>687</v>
      </c>
      <c r="BB11" s="98" t="s">
        <v>689</v>
      </c>
      <c r="BC11" s="98" t="s">
        <v>689</v>
      </c>
      <c r="BD11" s="98" t="s">
        <v>689</v>
      </c>
      <c r="BE11" s="102" t="s">
        <v>688</v>
      </c>
      <c r="BF11" s="98" t="s">
        <v>688</v>
      </c>
      <c r="BG11" s="98" t="s">
        <v>688</v>
      </c>
      <c r="BH11" s="98" t="s">
        <v>688</v>
      </c>
      <c r="BI11" s="98" t="s">
        <v>688</v>
      </c>
      <c r="BJ11" s="98" t="s">
        <v>688</v>
      </c>
      <c r="BK11" s="98" t="s">
        <v>688</v>
      </c>
      <c r="BL11" s="98" t="s">
        <v>688</v>
      </c>
      <c r="BM11" s="98" t="s">
        <v>688</v>
      </c>
      <c r="BN11" s="98" t="s">
        <v>688</v>
      </c>
      <c r="BO11" s="98" t="s">
        <v>688</v>
      </c>
      <c r="BP11" s="98" t="s">
        <v>688</v>
      </c>
      <c r="BQ11" s="98" t="s">
        <v>688</v>
      </c>
      <c r="BR11" s="98" t="s">
        <v>688</v>
      </c>
      <c r="BS11" s="98" t="s">
        <v>688</v>
      </c>
      <c r="BT11" s="98" t="s">
        <v>688</v>
      </c>
      <c r="BU11" s="98" t="s">
        <v>688</v>
      </c>
      <c r="BV11" s="98" t="s">
        <v>688</v>
      </c>
      <c r="BW11" s="98" t="s">
        <v>688</v>
      </c>
      <c r="BX11" s="98" t="s">
        <v>688</v>
      </c>
    </row>
    <row r="12" spans="1:76">
      <c r="A12" s="98" t="s">
        <v>1010</v>
      </c>
      <c r="B12" s="251">
        <v>24839927</v>
      </c>
      <c r="C12" s="98" t="s">
        <v>688</v>
      </c>
      <c r="D12" s="98" t="s">
        <v>689</v>
      </c>
      <c r="E12" s="102" t="s">
        <v>689</v>
      </c>
      <c r="F12" s="98" t="s">
        <v>689</v>
      </c>
      <c r="G12" s="98" t="s">
        <v>689</v>
      </c>
      <c r="H12" s="98" t="s">
        <v>689</v>
      </c>
      <c r="I12" s="98" t="s">
        <v>689</v>
      </c>
      <c r="J12" s="98" t="s">
        <v>689</v>
      </c>
      <c r="K12" s="98" t="s">
        <v>689</v>
      </c>
      <c r="L12" s="102" t="s">
        <v>688</v>
      </c>
      <c r="M12" s="98" t="s">
        <v>688</v>
      </c>
      <c r="N12" s="98" t="s">
        <v>688</v>
      </c>
      <c r="O12" s="98" t="s">
        <v>688</v>
      </c>
      <c r="P12" s="98" t="s">
        <v>688</v>
      </c>
      <c r="Q12" s="98" t="s">
        <v>688</v>
      </c>
      <c r="R12" s="98" t="s">
        <v>688</v>
      </c>
      <c r="S12" s="98" t="s">
        <v>688</v>
      </c>
      <c r="T12" s="98" t="s">
        <v>688</v>
      </c>
      <c r="U12" s="98" t="s">
        <v>688</v>
      </c>
      <c r="V12" s="98" t="s">
        <v>688</v>
      </c>
      <c r="W12" s="98" t="s">
        <v>688</v>
      </c>
      <c r="X12" s="98" t="s">
        <v>688</v>
      </c>
      <c r="Y12" s="98" t="s">
        <v>688</v>
      </c>
      <c r="Z12" s="98" t="s">
        <v>688</v>
      </c>
      <c r="AA12" s="98" t="s">
        <v>688</v>
      </c>
      <c r="AB12" s="98" t="s">
        <v>688</v>
      </c>
      <c r="AC12" s="98" t="s">
        <v>688</v>
      </c>
      <c r="AD12" s="98" t="s">
        <v>688</v>
      </c>
      <c r="AE12" s="98" t="s">
        <v>688</v>
      </c>
      <c r="AF12" s="98" t="s">
        <v>688</v>
      </c>
      <c r="AG12" s="98" t="s">
        <v>688</v>
      </c>
      <c r="AH12" s="98" t="s">
        <v>688</v>
      </c>
      <c r="AI12" s="98" t="s">
        <v>688</v>
      </c>
      <c r="AJ12" s="98" t="s">
        <v>688</v>
      </c>
      <c r="AK12" s="98" t="s">
        <v>688</v>
      </c>
      <c r="AL12" s="98" t="s">
        <v>688</v>
      </c>
      <c r="AM12" s="98" t="s">
        <v>688</v>
      </c>
      <c r="AN12" s="98" t="s">
        <v>688</v>
      </c>
      <c r="AO12" s="98" t="s">
        <v>688</v>
      </c>
      <c r="AP12" s="102" t="s">
        <v>688</v>
      </c>
      <c r="AQ12" s="98" t="s">
        <v>688</v>
      </c>
      <c r="AR12" s="98" t="s">
        <v>688</v>
      </c>
      <c r="AS12" s="98" t="s">
        <v>688</v>
      </c>
      <c r="AT12" s="98" t="s">
        <v>688</v>
      </c>
      <c r="AU12" s="98" t="s">
        <v>688</v>
      </c>
      <c r="AV12" s="98" t="s">
        <v>688</v>
      </c>
      <c r="AW12" s="98" t="s">
        <v>688</v>
      </c>
      <c r="AX12" s="98" t="s">
        <v>688</v>
      </c>
      <c r="AY12" s="98" t="s">
        <v>688</v>
      </c>
      <c r="AZ12" s="98" t="s">
        <v>688</v>
      </c>
      <c r="BA12" s="98" t="s">
        <v>688</v>
      </c>
      <c r="BB12" s="98" t="s">
        <v>688</v>
      </c>
      <c r="BC12" s="98" t="s">
        <v>688</v>
      </c>
      <c r="BD12" s="98" t="s">
        <v>688</v>
      </c>
      <c r="BE12" s="102" t="s">
        <v>688</v>
      </c>
      <c r="BF12" s="98" t="s">
        <v>688</v>
      </c>
      <c r="BG12" s="98" t="s">
        <v>688</v>
      </c>
      <c r="BH12" s="98" t="s">
        <v>688</v>
      </c>
      <c r="BI12" s="98" t="s">
        <v>688</v>
      </c>
      <c r="BJ12" s="98" t="s">
        <v>688</v>
      </c>
      <c r="BK12" s="98" t="s">
        <v>688</v>
      </c>
      <c r="BL12" s="98" t="s">
        <v>688</v>
      </c>
      <c r="BM12" s="98" t="s">
        <v>688</v>
      </c>
      <c r="BN12" s="98" t="s">
        <v>688</v>
      </c>
      <c r="BO12" s="98" t="s">
        <v>688</v>
      </c>
      <c r="BP12" s="98" t="s">
        <v>688</v>
      </c>
      <c r="BQ12" s="98" t="s">
        <v>688</v>
      </c>
      <c r="BR12" s="98" t="s">
        <v>688</v>
      </c>
      <c r="BS12" s="98" t="s">
        <v>688</v>
      </c>
      <c r="BT12" s="98" t="s">
        <v>688</v>
      </c>
      <c r="BU12" s="98" t="s">
        <v>688</v>
      </c>
      <c r="BV12" s="98" t="s">
        <v>688</v>
      </c>
      <c r="BW12" s="98" t="s">
        <v>688</v>
      </c>
      <c r="BX12" s="98" t="s">
        <v>688</v>
      </c>
    </row>
    <row r="13" spans="1:76">
      <c r="A13" s="98" t="s">
        <v>1010</v>
      </c>
      <c r="B13" s="251">
        <v>24856627</v>
      </c>
      <c r="C13" s="98" t="s">
        <v>689</v>
      </c>
      <c r="D13" s="98" t="s">
        <v>685</v>
      </c>
      <c r="E13" s="102" t="s">
        <v>685</v>
      </c>
      <c r="F13" s="98" t="s">
        <v>685</v>
      </c>
      <c r="G13" s="98" t="s">
        <v>685</v>
      </c>
      <c r="H13" s="98" t="s">
        <v>685</v>
      </c>
      <c r="I13" s="98" t="s">
        <v>685</v>
      </c>
      <c r="J13" s="98" t="s">
        <v>685</v>
      </c>
      <c r="K13" s="98" t="s">
        <v>685</v>
      </c>
      <c r="L13" s="102" t="s">
        <v>685</v>
      </c>
      <c r="M13" s="98" t="s">
        <v>685</v>
      </c>
      <c r="N13" s="98" t="s">
        <v>685</v>
      </c>
      <c r="O13" s="98" t="s">
        <v>685</v>
      </c>
      <c r="P13" s="98" t="s">
        <v>685</v>
      </c>
      <c r="Q13" s="98" t="s">
        <v>685</v>
      </c>
      <c r="R13" s="98" t="s">
        <v>685</v>
      </c>
      <c r="S13" s="98" t="s">
        <v>685</v>
      </c>
      <c r="T13" s="98" t="s">
        <v>685</v>
      </c>
      <c r="U13" s="98" t="s">
        <v>685</v>
      </c>
      <c r="V13" s="98" t="s">
        <v>685</v>
      </c>
      <c r="W13" s="98" t="s">
        <v>685</v>
      </c>
      <c r="X13" s="98" t="s">
        <v>685</v>
      </c>
      <c r="Y13" s="98" t="s">
        <v>685</v>
      </c>
      <c r="Z13" s="98" t="s">
        <v>685</v>
      </c>
      <c r="AA13" s="98" t="s">
        <v>685</v>
      </c>
      <c r="AB13" s="98" t="s">
        <v>685</v>
      </c>
      <c r="AC13" s="98" t="s">
        <v>685</v>
      </c>
      <c r="AD13" s="98" t="s">
        <v>685</v>
      </c>
      <c r="AE13" s="98" t="s">
        <v>685</v>
      </c>
      <c r="AF13" s="98" t="s">
        <v>685</v>
      </c>
      <c r="AG13" s="98" t="s">
        <v>685</v>
      </c>
      <c r="AH13" s="98" t="s">
        <v>685</v>
      </c>
      <c r="AI13" s="98" t="s">
        <v>685</v>
      </c>
      <c r="AJ13" s="98" t="s">
        <v>685</v>
      </c>
      <c r="AK13" s="98" t="s">
        <v>685</v>
      </c>
      <c r="AL13" s="98" t="s">
        <v>685</v>
      </c>
      <c r="AM13" s="98" t="s">
        <v>685</v>
      </c>
      <c r="AN13" s="98" t="s">
        <v>685</v>
      </c>
      <c r="AO13" s="98" t="s">
        <v>685</v>
      </c>
      <c r="AP13" s="102" t="s">
        <v>689</v>
      </c>
      <c r="AQ13" s="98" t="s">
        <v>689</v>
      </c>
      <c r="AR13" s="98" t="s">
        <v>689</v>
      </c>
      <c r="AS13" s="98" t="s">
        <v>689</v>
      </c>
      <c r="AT13" s="98" t="s">
        <v>689</v>
      </c>
      <c r="AU13" s="98" t="s">
        <v>689</v>
      </c>
      <c r="AV13" s="98" t="s">
        <v>689</v>
      </c>
      <c r="AW13" s="98" t="s">
        <v>689</v>
      </c>
      <c r="AX13" s="98" t="s">
        <v>689</v>
      </c>
      <c r="AY13" s="98" t="s">
        <v>689</v>
      </c>
      <c r="AZ13" s="98" t="s">
        <v>689</v>
      </c>
      <c r="BA13" s="98" t="s">
        <v>689</v>
      </c>
      <c r="BB13" s="98" t="s">
        <v>689</v>
      </c>
      <c r="BC13" s="98" t="s">
        <v>689</v>
      </c>
      <c r="BD13" s="98" t="s">
        <v>689</v>
      </c>
      <c r="BE13" s="102" t="s">
        <v>689</v>
      </c>
      <c r="BF13" s="98" t="s">
        <v>689</v>
      </c>
      <c r="BG13" s="98" t="s">
        <v>689</v>
      </c>
      <c r="BH13" s="98" t="s">
        <v>689</v>
      </c>
      <c r="BI13" s="98" t="s">
        <v>689</v>
      </c>
      <c r="BJ13" s="98" t="s">
        <v>689</v>
      </c>
      <c r="BK13" s="98" t="s">
        <v>689</v>
      </c>
      <c r="BL13" s="98" t="s">
        <v>689</v>
      </c>
      <c r="BM13" s="98" t="s">
        <v>689</v>
      </c>
      <c r="BN13" s="98" t="s">
        <v>689</v>
      </c>
      <c r="BO13" s="98" t="s">
        <v>689</v>
      </c>
      <c r="BP13" s="98" t="s">
        <v>689</v>
      </c>
      <c r="BQ13" s="98" t="s">
        <v>689</v>
      </c>
      <c r="BR13" s="98" t="s">
        <v>689</v>
      </c>
      <c r="BS13" s="98" t="s">
        <v>689</v>
      </c>
      <c r="BT13" s="98" t="s">
        <v>689</v>
      </c>
      <c r="BU13" s="98" t="s">
        <v>689</v>
      </c>
      <c r="BV13" s="98" t="s">
        <v>689</v>
      </c>
      <c r="BW13" s="98" t="s">
        <v>689</v>
      </c>
      <c r="BX13" s="98" t="s">
        <v>689</v>
      </c>
    </row>
    <row r="14" spans="1:76">
      <c r="A14" s="98" t="s">
        <v>1010</v>
      </c>
      <c r="B14" s="251">
        <v>24857411</v>
      </c>
      <c r="C14" s="98" t="s">
        <v>685</v>
      </c>
      <c r="D14" s="98" t="s">
        <v>686</v>
      </c>
      <c r="E14" s="102" t="s">
        <v>686</v>
      </c>
      <c r="F14" s="98" t="s">
        <v>686</v>
      </c>
      <c r="G14" s="98" t="s">
        <v>686</v>
      </c>
      <c r="H14" s="98" t="s">
        <v>686</v>
      </c>
      <c r="I14" s="98" t="s">
        <v>686</v>
      </c>
      <c r="J14" s="98" t="s">
        <v>686</v>
      </c>
      <c r="K14" s="98" t="s">
        <v>686</v>
      </c>
      <c r="L14" s="102" t="s">
        <v>686</v>
      </c>
      <c r="M14" s="98" t="s">
        <v>686</v>
      </c>
      <c r="N14" s="98" t="s">
        <v>686</v>
      </c>
      <c r="O14" s="98" t="s">
        <v>686</v>
      </c>
      <c r="P14" s="98" t="s">
        <v>686</v>
      </c>
      <c r="Q14" s="98" t="s">
        <v>686</v>
      </c>
      <c r="R14" s="98" t="s">
        <v>686</v>
      </c>
      <c r="S14" s="98" t="s">
        <v>686</v>
      </c>
      <c r="T14" s="98" t="s">
        <v>686</v>
      </c>
      <c r="U14" s="98" t="s">
        <v>686</v>
      </c>
      <c r="V14" s="98" t="s">
        <v>686</v>
      </c>
      <c r="W14" s="98" t="s">
        <v>686</v>
      </c>
      <c r="X14" s="98" t="s">
        <v>686</v>
      </c>
      <c r="Y14" s="98" t="s">
        <v>686</v>
      </c>
      <c r="Z14" s="98" t="s">
        <v>686</v>
      </c>
      <c r="AA14" s="98" t="s">
        <v>686</v>
      </c>
      <c r="AB14" s="98" t="s">
        <v>686</v>
      </c>
      <c r="AC14" s="98" t="s">
        <v>686</v>
      </c>
      <c r="AD14" s="98" t="s">
        <v>686</v>
      </c>
      <c r="AE14" s="98" t="s">
        <v>686</v>
      </c>
      <c r="AF14" s="98" t="s">
        <v>686</v>
      </c>
      <c r="AG14" s="98" t="s">
        <v>686</v>
      </c>
      <c r="AH14" s="98" t="s">
        <v>686</v>
      </c>
      <c r="AI14" s="98" t="s">
        <v>686</v>
      </c>
      <c r="AJ14" s="98" t="s">
        <v>686</v>
      </c>
      <c r="AK14" s="98" t="s">
        <v>686</v>
      </c>
      <c r="AL14" s="98" t="s">
        <v>686</v>
      </c>
      <c r="AM14" s="98" t="s">
        <v>686</v>
      </c>
      <c r="AN14" s="98" t="s">
        <v>686</v>
      </c>
      <c r="AO14" s="98" t="s">
        <v>686</v>
      </c>
      <c r="AP14" s="102" t="s">
        <v>685</v>
      </c>
      <c r="AQ14" s="98" t="s">
        <v>685</v>
      </c>
      <c r="AR14" s="98" t="s">
        <v>685</v>
      </c>
      <c r="AS14" s="98" t="s">
        <v>685</v>
      </c>
      <c r="AT14" s="98" t="s">
        <v>685</v>
      </c>
      <c r="AU14" s="98" t="s">
        <v>685</v>
      </c>
      <c r="AV14" s="98" t="s">
        <v>685</v>
      </c>
      <c r="AW14" s="98" t="s">
        <v>685</v>
      </c>
      <c r="AX14" s="98" t="s">
        <v>685</v>
      </c>
      <c r="AY14" s="98" t="s">
        <v>685</v>
      </c>
      <c r="AZ14" s="98" t="s">
        <v>685</v>
      </c>
      <c r="BA14" s="98" t="s">
        <v>685</v>
      </c>
      <c r="BB14" s="98" t="s">
        <v>685</v>
      </c>
      <c r="BC14" s="98" t="s">
        <v>685</v>
      </c>
      <c r="BD14" s="98" t="s">
        <v>685</v>
      </c>
      <c r="BE14" s="102" t="s">
        <v>685</v>
      </c>
      <c r="BF14" s="98" t="s">
        <v>685</v>
      </c>
      <c r="BG14" s="98" t="s">
        <v>685</v>
      </c>
      <c r="BH14" s="98" t="s">
        <v>685</v>
      </c>
      <c r="BI14" s="98" t="s">
        <v>685</v>
      </c>
      <c r="BJ14" s="98" t="s">
        <v>685</v>
      </c>
      <c r="BK14" s="98" t="s">
        <v>685</v>
      </c>
      <c r="BL14" s="98" t="s">
        <v>685</v>
      </c>
      <c r="BM14" s="98" t="s">
        <v>685</v>
      </c>
      <c r="BN14" s="98" t="s">
        <v>685</v>
      </c>
      <c r="BO14" s="98" t="s">
        <v>685</v>
      </c>
      <c r="BP14" s="98" t="s">
        <v>685</v>
      </c>
      <c r="BQ14" s="98" t="s">
        <v>685</v>
      </c>
      <c r="BR14" s="98" t="s">
        <v>685</v>
      </c>
      <c r="BS14" s="98" t="s">
        <v>685</v>
      </c>
      <c r="BT14" s="98" t="s">
        <v>685</v>
      </c>
      <c r="BU14" s="98" t="s">
        <v>685</v>
      </c>
      <c r="BV14" s="98" t="s">
        <v>685</v>
      </c>
      <c r="BW14" s="98" t="s">
        <v>685</v>
      </c>
      <c r="BX14" s="98" t="s">
        <v>685</v>
      </c>
    </row>
    <row r="15" spans="1:76">
      <c r="A15" s="98" t="s">
        <v>1010</v>
      </c>
      <c r="B15" s="251">
        <v>24921608</v>
      </c>
      <c r="C15" s="98" t="s">
        <v>689</v>
      </c>
      <c r="D15" s="98" t="s">
        <v>688</v>
      </c>
      <c r="E15" s="102" t="s">
        <v>689</v>
      </c>
      <c r="F15" s="98" t="s">
        <v>689</v>
      </c>
      <c r="G15" s="98" t="s">
        <v>689</v>
      </c>
      <c r="H15" s="98" t="s">
        <v>689</v>
      </c>
      <c r="I15" s="98" t="s">
        <v>689</v>
      </c>
      <c r="J15" s="98" t="s">
        <v>689</v>
      </c>
      <c r="K15" s="98" t="s">
        <v>689</v>
      </c>
      <c r="L15" s="102" t="s">
        <v>688</v>
      </c>
      <c r="M15" s="98" t="s">
        <v>688</v>
      </c>
      <c r="N15" s="98" t="s">
        <v>688</v>
      </c>
      <c r="O15" s="98" t="s">
        <v>688</v>
      </c>
      <c r="P15" s="98" t="s">
        <v>688</v>
      </c>
      <c r="Q15" s="98" t="s">
        <v>688</v>
      </c>
      <c r="R15" s="98" t="s">
        <v>688</v>
      </c>
      <c r="S15" s="98" t="s">
        <v>688</v>
      </c>
      <c r="T15" s="98" t="s">
        <v>688</v>
      </c>
      <c r="U15" s="98" t="s">
        <v>688</v>
      </c>
      <c r="V15" s="98" t="s">
        <v>688</v>
      </c>
      <c r="W15" s="98" t="s">
        <v>688</v>
      </c>
      <c r="X15" s="98" t="s">
        <v>688</v>
      </c>
      <c r="Y15" s="98" t="s">
        <v>688</v>
      </c>
      <c r="Z15" s="98" t="s">
        <v>688</v>
      </c>
      <c r="AA15" s="98" t="s">
        <v>688</v>
      </c>
      <c r="AB15" s="98" t="s">
        <v>688</v>
      </c>
      <c r="AC15" s="98" t="s">
        <v>688</v>
      </c>
      <c r="AD15" s="98" t="s">
        <v>688</v>
      </c>
      <c r="AE15" s="98" t="s">
        <v>688</v>
      </c>
      <c r="AF15" s="98" t="s">
        <v>688</v>
      </c>
      <c r="AG15" s="98" t="s">
        <v>688</v>
      </c>
      <c r="AH15" s="98" t="s">
        <v>688</v>
      </c>
      <c r="AI15" s="98" t="s">
        <v>688</v>
      </c>
      <c r="AJ15" s="98" t="s">
        <v>688</v>
      </c>
      <c r="AK15" s="98" t="s">
        <v>688</v>
      </c>
      <c r="AL15" s="98" t="s">
        <v>688</v>
      </c>
      <c r="AM15" s="98" t="s">
        <v>688</v>
      </c>
      <c r="AN15" s="98" t="s">
        <v>688</v>
      </c>
      <c r="AO15" s="98" t="s">
        <v>688</v>
      </c>
      <c r="AP15" s="102" t="s">
        <v>689</v>
      </c>
      <c r="AQ15" s="98" t="s">
        <v>689</v>
      </c>
      <c r="AR15" s="98" t="s">
        <v>689</v>
      </c>
      <c r="AS15" s="98" t="s">
        <v>689</v>
      </c>
      <c r="AT15" s="98" t="s">
        <v>689</v>
      </c>
      <c r="AU15" s="98" t="s">
        <v>689</v>
      </c>
      <c r="AV15" s="98" t="s">
        <v>689</v>
      </c>
      <c r="AW15" s="98" t="s">
        <v>689</v>
      </c>
      <c r="AX15" s="98" t="s">
        <v>689</v>
      </c>
      <c r="AY15" s="98" t="s">
        <v>689</v>
      </c>
      <c r="AZ15" s="98" t="s">
        <v>689</v>
      </c>
      <c r="BA15" s="98" t="s">
        <v>689</v>
      </c>
      <c r="BB15" s="98" t="s">
        <v>689</v>
      </c>
      <c r="BC15" s="98" t="s">
        <v>689</v>
      </c>
      <c r="BD15" s="98" t="s">
        <v>689</v>
      </c>
      <c r="BE15" s="102" t="s">
        <v>689</v>
      </c>
      <c r="BF15" s="98" t="s">
        <v>689</v>
      </c>
      <c r="BG15" s="98" t="s">
        <v>689</v>
      </c>
      <c r="BH15" s="98" t="s">
        <v>689</v>
      </c>
      <c r="BI15" s="98" t="s">
        <v>689</v>
      </c>
      <c r="BJ15" s="98" t="s">
        <v>689</v>
      </c>
      <c r="BK15" s="98" t="s">
        <v>689</v>
      </c>
      <c r="BL15" s="98" t="s">
        <v>689</v>
      </c>
      <c r="BM15" s="98" t="s">
        <v>689</v>
      </c>
      <c r="BN15" s="98" t="s">
        <v>689</v>
      </c>
      <c r="BO15" s="98" t="s">
        <v>689</v>
      </c>
      <c r="BP15" s="98" t="s">
        <v>689</v>
      </c>
      <c r="BQ15" s="98" t="s">
        <v>689</v>
      </c>
      <c r="BR15" s="98" t="s">
        <v>689</v>
      </c>
      <c r="BS15" s="98" t="s">
        <v>689</v>
      </c>
      <c r="BT15" s="98" t="s">
        <v>689</v>
      </c>
      <c r="BU15" s="98" t="s">
        <v>689</v>
      </c>
      <c r="BV15" s="98" t="s">
        <v>689</v>
      </c>
      <c r="BW15" s="98" t="s">
        <v>689</v>
      </c>
      <c r="BX15" s="98" t="s">
        <v>689</v>
      </c>
    </row>
    <row r="16" spans="1:76">
      <c r="A16" s="98" t="s">
        <v>1010</v>
      </c>
      <c r="B16" s="251">
        <v>24921938</v>
      </c>
      <c r="C16" s="98" t="s">
        <v>689</v>
      </c>
      <c r="D16" s="98" t="s">
        <v>688</v>
      </c>
      <c r="E16" s="102" t="s">
        <v>689</v>
      </c>
      <c r="F16" s="98" t="s">
        <v>689</v>
      </c>
      <c r="G16" s="98" t="s">
        <v>689</v>
      </c>
      <c r="H16" s="98" t="s">
        <v>687</v>
      </c>
      <c r="I16" s="98" t="s">
        <v>689</v>
      </c>
      <c r="J16" s="98" t="s">
        <v>689</v>
      </c>
      <c r="K16" s="98" t="s">
        <v>689</v>
      </c>
      <c r="L16" s="102" t="s">
        <v>689</v>
      </c>
      <c r="M16" s="98" t="s">
        <v>689</v>
      </c>
      <c r="N16" s="98" t="s">
        <v>689</v>
      </c>
      <c r="O16" s="98" t="s">
        <v>689</v>
      </c>
      <c r="P16" s="98" t="s">
        <v>689</v>
      </c>
      <c r="Q16" s="98" t="s">
        <v>689</v>
      </c>
      <c r="R16" s="98" t="s">
        <v>689</v>
      </c>
      <c r="S16" s="98" t="s">
        <v>689</v>
      </c>
      <c r="T16" s="98" t="s">
        <v>689</v>
      </c>
      <c r="U16" s="98" t="s">
        <v>689</v>
      </c>
      <c r="V16" s="98" t="s">
        <v>689</v>
      </c>
      <c r="W16" s="98" t="s">
        <v>689</v>
      </c>
      <c r="X16" s="98" t="s">
        <v>689</v>
      </c>
      <c r="Y16" s="98" t="s">
        <v>687</v>
      </c>
      <c r="Z16" s="98" t="s">
        <v>689</v>
      </c>
      <c r="AA16" s="98" t="s">
        <v>689</v>
      </c>
      <c r="AB16" s="98" t="s">
        <v>689</v>
      </c>
      <c r="AC16" s="98" t="s">
        <v>689</v>
      </c>
      <c r="AD16" s="98" t="s">
        <v>687</v>
      </c>
      <c r="AE16" s="98" t="s">
        <v>687</v>
      </c>
      <c r="AF16" s="98" t="s">
        <v>689</v>
      </c>
      <c r="AG16" s="98" t="s">
        <v>689</v>
      </c>
      <c r="AH16" s="98" t="s">
        <v>689</v>
      </c>
      <c r="AI16" s="98" t="s">
        <v>689</v>
      </c>
      <c r="AJ16" s="98" t="s">
        <v>689</v>
      </c>
      <c r="AK16" s="98" t="s">
        <v>689</v>
      </c>
      <c r="AL16" s="98" t="s">
        <v>689</v>
      </c>
      <c r="AM16" s="98" t="s">
        <v>689</v>
      </c>
      <c r="AN16" s="98" t="s">
        <v>689</v>
      </c>
      <c r="AO16" s="98" t="s">
        <v>689</v>
      </c>
      <c r="AP16" s="102" t="s">
        <v>689</v>
      </c>
      <c r="AQ16" s="98" t="s">
        <v>689</v>
      </c>
      <c r="AR16" s="98" t="s">
        <v>689</v>
      </c>
      <c r="AS16" s="98" t="s">
        <v>689</v>
      </c>
      <c r="AT16" s="98" t="s">
        <v>689</v>
      </c>
      <c r="AU16" s="98" t="s">
        <v>689</v>
      </c>
      <c r="AV16" s="98" t="s">
        <v>689</v>
      </c>
      <c r="AW16" s="98" t="s">
        <v>689</v>
      </c>
      <c r="AX16" s="98" t="s">
        <v>689</v>
      </c>
      <c r="AY16" s="98" t="s">
        <v>689</v>
      </c>
      <c r="AZ16" s="98" t="s">
        <v>689</v>
      </c>
      <c r="BA16" s="98" t="s">
        <v>689</v>
      </c>
      <c r="BB16" s="98" t="s">
        <v>689</v>
      </c>
      <c r="BC16" s="98" t="s">
        <v>689</v>
      </c>
      <c r="BD16" s="98" t="s">
        <v>689</v>
      </c>
      <c r="BE16" s="102" t="s">
        <v>688</v>
      </c>
      <c r="BF16" s="98" t="s">
        <v>688</v>
      </c>
      <c r="BG16" s="98" t="s">
        <v>688</v>
      </c>
      <c r="BH16" s="98" t="s">
        <v>688</v>
      </c>
      <c r="BI16" s="98" t="s">
        <v>688</v>
      </c>
      <c r="BJ16" s="98" t="s">
        <v>688</v>
      </c>
      <c r="BK16" s="98" t="s">
        <v>688</v>
      </c>
      <c r="BL16" s="98" t="s">
        <v>688</v>
      </c>
      <c r="BM16" s="98" t="s">
        <v>688</v>
      </c>
      <c r="BN16" s="98" t="s">
        <v>688</v>
      </c>
      <c r="BO16" s="98" t="s">
        <v>689</v>
      </c>
      <c r="BP16" s="98" t="s">
        <v>687</v>
      </c>
      <c r="BQ16" s="98" t="s">
        <v>687</v>
      </c>
      <c r="BR16" s="98" t="s">
        <v>687</v>
      </c>
      <c r="BS16" s="98" t="s">
        <v>689</v>
      </c>
      <c r="BT16" s="98" t="s">
        <v>687</v>
      </c>
      <c r="BU16" s="98" t="s">
        <v>689</v>
      </c>
      <c r="BV16" s="98" t="s">
        <v>689</v>
      </c>
      <c r="BW16" s="98" t="s">
        <v>689</v>
      </c>
      <c r="BX16" s="98" t="s">
        <v>689</v>
      </c>
    </row>
    <row r="17" spans="1:76">
      <c r="A17" s="98" t="s">
        <v>1010</v>
      </c>
      <c r="B17" s="251">
        <v>25018125</v>
      </c>
      <c r="C17" s="98" t="s">
        <v>685</v>
      </c>
      <c r="D17" s="98" t="s">
        <v>686</v>
      </c>
      <c r="E17" s="102" t="s">
        <v>686</v>
      </c>
      <c r="F17" s="98" t="s">
        <v>686</v>
      </c>
      <c r="G17" s="98" t="s">
        <v>686</v>
      </c>
      <c r="H17" s="98" t="s">
        <v>686</v>
      </c>
      <c r="I17" s="98" t="s">
        <v>686</v>
      </c>
      <c r="J17" s="98" t="s">
        <v>686</v>
      </c>
      <c r="K17" s="98" t="s">
        <v>686</v>
      </c>
      <c r="L17" s="102" t="s">
        <v>686</v>
      </c>
      <c r="M17" s="98" t="s">
        <v>686</v>
      </c>
      <c r="N17" s="98" t="s">
        <v>686</v>
      </c>
      <c r="O17" s="98" t="s">
        <v>686</v>
      </c>
      <c r="P17" s="98" t="s">
        <v>686</v>
      </c>
      <c r="Q17" s="98" t="s">
        <v>686</v>
      </c>
      <c r="R17" s="98" t="s">
        <v>686</v>
      </c>
      <c r="S17" s="98" t="s">
        <v>686</v>
      </c>
      <c r="T17" s="98" t="s">
        <v>686</v>
      </c>
      <c r="U17" s="98" t="s">
        <v>686</v>
      </c>
      <c r="V17" s="98" t="s">
        <v>686</v>
      </c>
      <c r="W17" s="98" t="s">
        <v>686</v>
      </c>
      <c r="X17" s="98" t="s">
        <v>686</v>
      </c>
      <c r="Y17" s="98" t="s">
        <v>686</v>
      </c>
      <c r="Z17" s="98" t="s">
        <v>686</v>
      </c>
      <c r="AA17" s="98" t="s">
        <v>686</v>
      </c>
      <c r="AB17" s="98" t="s">
        <v>686</v>
      </c>
      <c r="AC17" s="98" t="s">
        <v>686</v>
      </c>
      <c r="AD17" s="98" t="s">
        <v>686</v>
      </c>
      <c r="AE17" s="98" t="s">
        <v>686</v>
      </c>
      <c r="AF17" s="98" t="s">
        <v>686</v>
      </c>
      <c r="AG17" s="98" t="s">
        <v>686</v>
      </c>
      <c r="AH17" s="98" t="s">
        <v>686</v>
      </c>
      <c r="AI17" s="98" t="s">
        <v>686</v>
      </c>
      <c r="AJ17" s="98" t="s">
        <v>686</v>
      </c>
      <c r="AK17" s="98" t="s">
        <v>686</v>
      </c>
      <c r="AL17" s="98" t="s">
        <v>686</v>
      </c>
      <c r="AM17" s="98" t="s">
        <v>686</v>
      </c>
      <c r="AN17" s="98" t="s">
        <v>686</v>
      </c>
      <c r="AO17" s="98" t="s">
        <v>686</v>
      </c>
      <c r="AP17" s="102" t="s">
        <v>685</v>
      </c>
      <c r="AQ17" s="98" t="s">
        <v>685</v>
      </c>
      <c r="AR17" s="98" t="s">
        <v>685</v>
      </c>
      <c r="AS17" s="98" t="s">
        <v>685</v>
      </c>
      <c r="AT17" s="98" t="s">
        <v>685</v>
      </c>
      <c r="AU17" s="98" t="s">
        <v>685</v>
      </c>
      <c r="AV17" s="98" t="s">
        <v>685</v>
      </c>
      <c r="AW17" s="98" t="s">
        <v>685</v>
      </c>
      <c r="AX17" s="98" t="s">
        <v>685</v>
      </c>
      <c r="AY17" s="98" t="s">
        <v>685</v>
      </c>
      <c r="AZ17" s="98" t="s">
        <v>685</v>
      </c>
      <c r="BA17" s="98" t="s">
        <v>685</v>
      </c>
      <c r="BB17" s="98" t="s">
        <v>685</v>
      </c>
      <c r="BC17" s="98" t="s">
        <v>685</v>
      </c>
      <c r="BD17" s="98" t="s">
        <v>685</v>
      </c>
      <c r="BE17" s="102" t="s">
        <v>685</v>
      </c>
      <c r="BF17" s="98" t="s">
        <v>685</v>
      </c>
      <c r="BG17" s="98" t="s">
        <v>685</v>
      </c>
      <c r="BH17" s="98" t="s">
        <v>685</v>
      </c>
      <c r="BI17" s="98" t="s">
        <v>685</v>
      </c>
      <c r="BJ17" s="98" t="s">
        <v>685</v>
      </c>
      <c r="BK17" s="98" t="s">
        <v>685</v>
      </c>
      <c r="BL17" s="98" t="s">
        <v>685</v>
      </c>
      <c r="BM17" s="98" t="s">
        <v>685</v>
      </c>
      <c r="BN17" s="98" t="s">
        <v>685</v>
      </c>
      <c r="BO17" s="98" t="s">
        <v>685</v>
      </c>
      <c r="BP17" s="98" t="s">
        <v>685</v>
      </c>
      <c r="BQ17" s="98" t="s">
        <v>685</v>
      </c>
      <c r="BR17" s="98" t="s">
        <v>685</v>
      </c>
      <c r="BS17" s="98" t="s">
        <v>685</v>
      </c>
      <c r="BT17" s="98" t="s">
        <v>685</v>
      </c>
      <c r="BU17" s="98" t="s">
        <v>685</v>
      </c>
      <c r="BV17" s="98" t="s">
        <v>685</v>
      </c>
      <c r="BW17" s="98" t="s">
        <v>685</v>
      </c>
      <c r="BX17" s="98" t="s">
        <v>685</v>
      </c>
    </row>
    <row r="18" spans="1:76">
      <c r="A18" s="98" t="s">
        <v>1010</v>
      </c>
      <c r="B18" s="251">
        <v>25019839</v>
      </c>
      <c r="C18" s="98" t="s">
        <v>685</v>
      </c>
      <c r="D18" s="98" t="s">
        <v>689</v>
      </c>
      <c r="E18" s="102" t="s">
        <v>687</v>
      </c>
      <c r="F18" s="98" t="s">
        <v>685</v>
      </c>
      <c r="G18" s="98" t="s">
        <v>685</v>
      </c>
      <c r="H18" s="98" t="s">
        <v>685</v>
      </c>
      <c r="I18" s="98" t="s">
        <v>685</v>
      </c>
      <c r="J18" s="98" t="s">
        <v>685</v>
      </c>
      <c r="K18" s="98" t="s">
        <v>685</v>
      </c>
      <c r="L18" s="102" t="s">
        <v>689</v>
      </c>
      <c r="M18" s="98" t="s">
        <v>689</v>
      </c>
      <c r="N18" s="98" t="s">
        <v>689</v>
      </c>
      <c r="O18" s="98" t="s">
        <v>687</v>
      </c>
      <c r="P18" s="98" t="s">
        <v>689</v>
      </c>
      <c r="Q18" s="98" t="s">
        <v>689</v>
      </c>
      <c r="R18" s="98" t="s">
        <v>689</v>
      </c>
      <c r="S18" s="98" t="s">
        <v>689</v>
      </c>
      <c r="T18" s="98" t="s">
        <v>689</v>
      </c>
      <c r="U18" s="98" t="s">
        <v>689</v>
      </c>
      <c r="V18" s="98" t="s">
        <v>689</v>
      </c>
      <c r="W18" s="98" t="s">
        <v>689</v>
      </c>
      <c r="X18" s="98" t="s">
        <v>689</v>
      </c>
      <c r="Y18" s="98" t="s">
        <v>689</v>
      </c>
      <c r="Z18" s="98" t="s">
        <v>689</v>
      </c>
      <c r="AA18" s="98" t="s">
        <v>689</v>
      </c>
      <c r="AB18" s="98" t="s">
        <v>689</v>
      </c>
      <c r="AC18" s="98" t="s">
        <v>689</v>
      </c>
      <c r="AD18" s="98" t="s">
        <v>689</v>
      </c>
      <c r="AE18" s="98" t="s">
        <v>689</v>
      </c>
      <c r="AF18" s="98" t="s">
        <v>689</v>
      </c>
      <c r="AG18" s="98" t="s">
        <v>689</v>
      </c>
      <c r="AH18" s="98" t="s">
        <v>689</v>
      </c>
      <c r="AI18" s="98" t="s">
        <v>689</v>
      </c>
      <c r="AJ18" s="98" t="s">
        <v>689</v>
      </c>
      <c r="AK18" s="98" t="s">
        <v>687</v>
      </c>
      <c r="AL18" s="98" t="s">
        <v>687</v>
      </c>
      <c r="AM18" s="98" t="s">
        <v>687</v>
      </c>
      <c r="AN18" s="98" t="s">
        <v>687</v>
      </c>
      <c r="AO18" s="98" t="s">
        <v>689</v>
      </c>
      <c r="AP18" s="102" t="s">
        <v>685</v>
      </c>
      <c r="AQ18" s="98" t="s">
        <v>685</v>
      </c>
      <c r="AR18" s="98" t="s">
        <v>685</v>
      </c>
      <c r="AS18" s="98" t="s">
        <v>685</v>
      </c>
      <c r="AT18" s="98" t="s">
        <v>685</v>
      </c>
      <c r="AU18" s="98" t="s">
        <v>685</v>
      </c>
      <c r="AV18" s="98" t="s">
        <v>685</v>
      </c>
      <c r="AW18" s="98" t="s">
        <v>685</v>
      </c>
      <c r="AX18" s="98" t="s">
        <v>685</v>
      </c>
      <c r="AY18" s="98" t="s">
        <v>685</v>
      </c>
      <c r="AZ18" s="98" t="s">
        <v>685</v>
      </c>
      <c r="BA18" s="98" t="s">
        <v>685</v>
      </c>
      <c r="BB18" s="98" t="s">
        <v>685</v>
      </c>
      <c r="BC18" s="98" t="s">
        <v>685</v>
      </c>
      <c r="BD18" s="98" t="s">
        <v>685</v>
      </c>
      <c r="BE18" s="102" t="s">
        <v>685</v>
      </c>
      <c r="BF18" s="98" t="s">
        <v>685</v>
      </c>
      <c r="BG18" s="98" t="s">
        <v>685</v>
      </c>
      <c r="BH18" s="98" t="s">
        <v>685</v>
      </c>
      <c r="BI18" s="98" t="s">
        <v>685</v>
      </c>
      <c r="BJ18" s="98" t="s">
        <v>685</v>
      </c>
      <c r="BK18" s="98" t="s">
        <v>685</v>
      </c>
      <c r="BL18" s="98" t="s">
        <v>685</v>
      </c>
      <c r="BM18" s="98" t="s">
        <v>685</v>
      </c>
      <c r="BN18" s="98" t="s">
        <v>685</v>
      </c>
      <c r="BO18" s="98" t="s">
        <v>685</v>
      </c>
      <c r="BP18" s="98" t="s">
        <v>685</v>
      </c>
      <c r="BQ18" s="98" t="s">
        <v>685</v>
      </c>
      <c r="BR18" s="98" t="s">
        <v>685</v>
      </c>
      <c r="BS18" s="98" t="s">
        <v>685</v>
      </c>
      <c r="BT18" s="98" t="s">
        <v>685</v>
      </c>
      <c r="BU18" s="98" t="s">
        <v>685</v>
      </c>
      <c r="BV18" s="98" t="s">
        <v>685</v>
      </c>
      <c r="BW18" s="98" t="s">
        <v>685</v>
      </c>
      <c r="BX18" s="98" t="s">
        <v>685</v>
      </c>
    </row>
    <row r="19" spans="1:76">
      <c r="A19" s="98" t="s">
        <v>1010</v>
      </c>
      <c r="B19" s="251">
        <v>25070804</v>
      </c>
      <c r="C19" s="98" t="s">
        <v>685</v>
      </c>
      <c r="D19" s="98" t="s">
        <v>686</v>
      </c>
      <c r="E19" s="102" t="s">
        <v>687</v>
      </c>
      <c r="F19" s="98" t="s">
        <v>687</v>
      </c>
      <c r="G19" s="98" t="s">
        <v>685</v>
      </c>
      <c r="H19" s="98" t="s">
        <v>685</v>
      </c>
      <c r="I19" s="98" t="s">
        <v>685</v>
      </c>
      <c r="J19" s="98" t="s">
        <v>687</v>
      </c>
      <c r="K19" s="98" t="s">
        <v>687</v>
      </c>
      <c r="L19" s="102" t="s">
        <v>685</v>
      </c>
      <c r="M19" s="98" t="s">
        <v>685</v>
      </c>
      <c r="N19" s="98" t="s">
        <v>685</v>
      </c>
      <c r="O19" s="98" t="s">
        <v>687</v>
      </c>
      <c r="P19" s="98" t="s">
        <v>685</v>
      </c>
      <c r="Q19" s="98" t="s">
        <v>685</v>
      </c>
      <c r="R19" s="98" t="s">
        <v>685</v>
      </c>
      <c r="S19" s="98" t="s">
        <v>685</v>
      </c>
      <c r="T19" s="98" t="s">
        <v>685</v>
      </c>
      <c r="U19" s="98" t="s">
        <v>685</v>
      </c>
      <c r="V19" s="98" t="s">
        <v>685</v>
      </c>
      <c r="W19" s="98" t="s">
        <v>685</v>
      </c>
      <c r="X19" s="98" t="s">
        <v>685</v>
      </c>
      <c r="Y19" s="98" t="s">
        <v>685</v>
      </c>
      <c r="Z19" s="98" t="s">
        <v>685</v>
      </c>
      <c r="AA19" s="98" t="s">
        <v>685</v>
      </c>
      <c r="AB19" s="98" t="s">
        <v>685</v>
      </c>
      <c r="AC19" s="98" t="s">
        <v>685</v>
      </c>
      <c r="AD19" s="98" t="s">
        <v>685</v>
      </c>
      <c r="AE19" s="98" t="s">
        <v>685</v>
      </c>
      <c r="AF19" s="98" t="s">
        <v>685</v>
      </c>
      <c r="AG19" s="98" t="s">
        <v>685</v>
      </c>
      <c r="AH19" s="98" t="s">
        <v>685</v>
      </c>
      <c r="AI19" s="98" t="s">
        <v>685</v>
      </c>
      <c r="AJ19" s="98" t="s">
        <v>685</v>
      </c>
      <c r="AK19" s="98" t="s">
        <v>687</v>
      </c>
      <c r="AL19" s="98" t="s">
        <v>687</v>
      </c>
      <c r="AM19" s="98" t="s">
        <v>687</v>
      </c>
      <c r="AN19" s="98" t="s">
        <v>687</v>
      </c>
      <c r="AO19" s="98" t="s">
        <v>685</v>
      </c>
      <c r="AP19" s="102" t="s">
        <v>685</v>
      </c>
      <c r="AQ19" s="98" t="s">
        <v>685</v>
      </c>
      <c r="AR19" s="98" t="s">
        <v>685</v>
      </c>
      <c r="AS19" s="98" t="s">
        <v>685</v>
      </c>
      <c r="AT19" s="98" t="s">
        <v>685</v>
      </c>
      <c r="AU19" s="98" t="s">
        <v>685</v>
      </c>
      <c r="AV19" s="98" t="s">
        <v>685</v>
      </c>
      <c r="AW19" s="98" t="s">
        <v>686</v>
      </c>
      <c r="AX19" s="98" t="s">
        <v>686</v>
      </c>
      <c r="AY19" s="98" t="s">
        <v>686</v>
      </c>
      <c r="AZ19" s="98" t="s">
        <v>686</v>
      </c>
      <c r="BA19" s="98" t="s">
        <v>686</v>
      </c>
      <c r="BB19" s="98" t="s">
        <v>686</v>
      </c>
      <c r="BC19" s="98" t="s">
        <v>686</v>
      </c>
      <c r="BD19" s="98" t="s">
        <v>686</v>
      </c>
      <c r="BE19" s="102" t="s">
        <v>685</v>
      </c>
      <c r="BF19" s="98" t="s">
        <v>685</v>
      </c>
      <c r="BG19" s="98" t="s">
        <v>685</v>
      </c>
      <c r="BH19" s="98" t="s">
        <v>685</v>
      </c>
      <c r="BI19" s="98" t="s">
        <v>685</v>
      </c>
      <c r="BJ19" s="98" t="s">
        <v>685</v>
      </c>
      <c r="BK19" s="98" t="s">
        <v>685</v>
      </c>
      <c r="BL19" s="98" t="s">
        <v>685</v>
      </c>
      <c r="BM19" s="98" t="s">
        <v>685</v>
      </c>
      <c r="BN19" s="98" t="s">
        <v>685</v>
      </c>
      <c r="BO19" s="98" t="s">
        <v>685</v>
      </c>
      <c r="BP19" s="98" t="s">
        <v>685</v>
      </c>
      <c r="BQ19" s="98" t="s">
        <v>685</v>
      </c>
      <c r="BR19" s="98" t="s">
        <v>685</v>
      </c>
      <c r="BS19" s="98" t="s">
        <v>685</v>
      </c>
      <c r="BT19" s="98" t="s">
        <v>685</v>
      </c>
      <c r="BU19" s="98" t="s">
        <v>685</v>
      </c>
      <c r="BV19" s="98" t="s">
        <v>685</v>
      </c>
      <c r="BW19" s="98" t="s">
        <v>685</v>
      </c>
      <c r="BX19" s="98" t="s">
        <v>685</v>
      </c>
    </row>
    <row r="20" spans="1:76">
      <c r="A20" s="98" t="s">
        <v>1010</v>
      </c>
      <c r="B20" s="251">
        <v>25204361</v>
      </c>
      <c r="C20" s="98" t="s">
        <v>688</v>
      </c>
      <c r="D20" s="98" t="s">
        <v>689</v>
      </c>
      <c r="E20" s="102" t="s">
        <v>688</v>
      </c>
      <c r="F20" s="98" t="s">
        <v>688</v>
      </c>
      <c r="G20" s="98" t="s">
        <v>688</v>
      </c>
      <c r="H20" s="98" t="s">
        <v>688</v>
      </c>
      <c r="I20" s="98" t="s">
        <v>688</v>
      </c>
      <c r="J20" s="98" t="s">
        <v>688</v>
      </c>
      <c r="K20" s="98" t="s">
        <v>688</v>
      </c>
      <c r="L20" s="102" t="s">
        <v>688</v>
      </c>
      <c r="M20" s="98" t="s">
        <v>688</v>
      </c>
      <c r="N20" s="98" t="s">
        <v>688</v>
      </c>
      <c r="O20" s="98" t="s">
        <v>688</v>
      </c>
      <c r="P20" s="98" t="s">
        <v>688</v>
      </c>
      <c r="Q20" s="98" t="s">
        <v>688</v>
      </c>
      <c r="R20" s="98" t="s">
        <v>688</v>
      </c>
      <c r="S20" s="98" t="s">
        <v>688</v>
      </c>
      <c r="T20" s="98" t="s">
        <v>688</v>
      </c>
      <c r="U20" s="98" t="s">
        <v>688</v>
      </c>
      <c r="V20" s="98" t="s">
        <v>688</v>
      </c>
      <c r="W20" s="98" t="s">
        <v>688</v>
      </c>
      <c r="X20" s="98" t="s">
        <v>688</v>
      </c>
      <c r="Y20" s="98" t="s">
        <v>688</v>
      </c>
      <c r="Z20" s="98" t="s">
        <v>688</v>
      </c>
      <c r="AA20" s="98" t="s">
        <v>688</v>
      </c>
      <c r="AB20" s="98" t="s">
        <v>688</v>
      </c>
      <c r="AC20" s="98" t="s">
        <v>688</v>
      </c>
      <c r="AD20" s="98" t="s">
        <v>688</v>
      </c>
      <c r="AE20" s="98" t="s">
        <v>688</v>
      </c>
      <c r="AF20" s="98" t="s">
        <v>688</v>
      </c>
      <c r="AG20" s="98" t="s">
        <v>688</v>
      </c>
      <c r="AH20" s="98" t="s">
        <v>688</v>
      </c>
      <c r="AI20" s="98" t="s">
        <v>688</v>
      </c>
      <c r="AJ20" s="98" t="s">
        <v>688</v>
      </c>
      <c r="AK20" s="98" t="s">
        <v>688</v>
      </c>
      <c r="AL20" s="98" t="s">
        <v>688</v>
      </c>
      <c r="AM20" s="98" t="s">
        <v>688</v>
      </c>
      <c r="AN20" s="98" t="s">
        <v>688</v>
      </c>
      <c r="AO20" s="98" t="s">
        <v>688</v>
      </c>
      <c r="AP20" s="102" t="s">
        <v>688</v>
      </c>
      <c r="AQ20" s="98" t="s">
        <v>688</v>
      </c>
      <c r="AR20" s="98" t="s">
        <v>688</v>
      </c>
      <c r="AS20" s="98" t="s">
        <v>688</v>
      </c>
      <c r="AT20" s="98" t="s">
        <v>688</v>
      </c>
      <c r="AU20" s="98" t="s">
        <v>688</v>
      </c>
      <c r="AV20" s="98" t="s">
        <v>688</v>
      </c>
      <c r="AW20" s="98" t="s">
        <v>689</v>
      </c>
      <c r="AX20" s="98" t="s">
        <v>689</v>
      </c>
      <c r="AY20" s="98" t="s">
        <v>689</v>
      </c>
      <c r="AZ20" s="98" t="s">
        <v>689</v>
      </c>
      <c r="BA20" s="98" t="s">
        <v>689</v>
      </c>
      <c r="BB20" s="98" t="s">
        <v>689</v>
      </c>
      <c r="BC20" s="98" t="s">
        <v>687</v>
      </c>
      <c r="BD20" s="98" t="s">
        <v>687</v>
      </c>
      <c r="BE20" s="102" t="s">
        <v>688</v>
      </c>
      <c r="BF20" s="98" t="s">
        <v>688</v>
      </c>
      <c r="BG20" s="98" t="s">
        <v>688</v>
      </c>
      <c r="BH20" s="98" t="s">
        <v>688</v>
      </c>
      <c r="BI20" s="98" t="s">
        <v>688</v>
      </c>
      <c r="BJ20" s="98" t="s">
        <v>688</v>
      </c>
      <c r="BK20" s="98" t="s">
        <v>688</v>
      </c>
      <c r="BL20" s="98" t="s">
        <v>688</v>
      </c>
      <c r="BM20" s="98" t="s">
        <v>688</v>
      </c>
      <c r="BN20" s="98" t="s">
        <v>688</v>
      </c>
      <c r="BO20" s="98" t="s">
        <v>688</v>
      </c>
      <c r="BP20" s="98" t="s">
        <v>688</v>
      </c>
      <c r="BQ20" s="98" t="s">
        <v>688</v>
      </c>
      <c r="BR20" s="98" t="s">
        <v>688</v>
      </c>
      <c r="BS20" s="98" t="s">
        <v>688</v>
      </c>
      <c r="BT20" s="98" t="s">
        <v>688</v>
      </c>
      <c r="BU20" s="98" t="s">
        <v>688</v>
      </c>
      <c r="BV20" s="98" t="s">
        <v>688</v>
      </c>
      <c r="BW20" s="98" t="s">
        <v>688</v>
      </c>
      <c r="BX20" s="98" t="s">
        <v>688</v>
      </c>
    </row>
    <row r="21" spans="1:76">
      <c r="A21" s="98" t="s">
        <v>1010</v>
      </c>
      <c r="B21" s="251">
        <v>25526267</v>
      </c>
      <c r="C21" s="98" t="s">
        <v>689</v>
      </c>
      <c r="D21" s="98" t="s">
        <v>686</v>
      </c>
      <c r="E21" s="102" t="s">
        <v>689</v>
      </c>
      <c r="F21" s="98" t="s">
        <v>689</v>
      </c>
      <c r="G21" s="98" t="s">
        <v>689</v>
      </c>
      <c r="H21" s="98" t="s">
        <v>689</v>
      </c>
      <c r="I21" s="98" t="s">
        <v>689</v>
      </c>
      <c r="J21" s="98" t="s">
        <v>689</v>
      </c>
      <c r="K21" s="98" t="s">
        <v>689</v>
      </c>
      <c r="L21" s="102" t="s">
        <v>689</v>
      </c>
      <c r="M21" s="98" t="s">
        <v>689</v>
      </c>
      <c r="N21" s="98" t="s">
        <v>689</v>
      </c>
      <c r="O21" s="98" t="s">
        <v>689</v>
      </c>
      <c r="P21" s="98" t="s">
        <v>689</v>
      </c>
      <c r="Q21" s="98" t="s">
        <v>689</v>
      </c>
      <c r="R21" s="98" t="s">
        <v>689</v>
      </c>
      <c r="S21" s="98" t="s">
        <v>689</v>
      </c>
      <c r="T21" s="98" t="s">
        <v>689</v>
      </c>
      <c r="U21" s="98" t="s">
        <v>689</v>
      </c>
      <c r="V21" s="98" t="s">
        <v>689</v>
      </c>
      <c r="W21" s="98" t="s">
        <v>689</v>
      </c>
      <c r="X21" s="98" t="s">
        <v>689</v>
      </c>
      <c r="Y21" s="98" t="s">
        <v>689</v>
      </c>
      <c r="Z21" s="98" t="s">
        <v>689</v>
      </c>
      <c r="AA21" s="98" t="s">
        <v>689</v>
      </c>
      <c r="AB21" s="98" t="s">
        <v>689</v>
      </c>
      <c r="AC21" s="98" t="s">
        <v>689</v>
      </c>
      <c r="AD21" s="98" t="s">
        <v>689</v>
      </c>
      <c r="AE21" s="98" t="s">
        <v>687</v>
      </c>
      <c r="AF21" s="98" t="s">
        <v>689</v>
      </c>
      <c r="AG21" s="98" t="s">
        <v>689</v>
      </c>
      <c r="AH21" s="98" t="s">
        <v>689</v>
      </c>
      <c r="AI21" s="98" t="s">
        <v>689</v>
      </c>
      <c r="AJ21" s="98" t="s">
        <v>689</v>
      </c>
      <c r="AK21" s="98" t="s">
        <v>689</v>
      </c>
      <c r="AL21" s="98" t="s">
        <v>689</v>
      </c>
      <c r="AM21" s="98" t="s">
        <v>689</v>
      </c>
      <c r="AN21" s="98" t="s">
        <v>689</v>
      </c>
      <c r="AO21" s="98" t="s">
        <v>689</v>
      </c>
      <c r="AP21" s="102" t="s">
        <v>689</v>
      </c>
      <c r="AQ21" s="98" t="s">
        <v>689</v>
      </c>
      <c r="AR21" s="98" t="s">
        <v>689</v>
      </c>
      <c r="AS21" s="98" t="s">
        <v>689</v>
      </c>
      <c r="AT21" s="98" t="s">
        <v>689</v>
      </c>
      <c r="AU21" s="98" t="s">
        <v>689</v>
      </c>
      <c r="AV21" s="98" t="s">
        <v>689</v>
      </c>
      <c r="AW21" s="98" t="s">
        <v>689</v>
      </c>
      <c r="AX21" s="98" t="s">
        <v>689</v>
      </c>
      <c r="AY21" s="98" t="s">
        <v>689</v>
      </c>
      <c r="AZ21" s="98" t="s">
        <v>689</v>
      </c>
      <c r="BA21" s="98" t="s">
        <v>689</v>
      </c>
      <c r="BB21" s="98" t="s">
        <v>689</v>
      </c>
      <c r="BC21" s="98" t="s">
        <v>689</v>
      </c>
      <c r="BD21" s="98" t="s">
        <v>689</v>
      </c>
      <c r="BE21" s="102" t="s">
        <v>686</v>
      </c>
      <c r="BF21" s="98" t="s">
        <v>686</v>
      </c>
      <c r="BG21" s="98" t="s">
        <v>686</v>
      </c>
      <c r="BH21" s="98" t="s">
        <v>686</v>
      </c>
      <c r="BI21" s="98" t="s">
        <v>686</v>
      </c>
      <c r="BJ21" s="98" t="s">
        <v>686</v>
      </c>
      <c r="BK21" s="98" t="s">
        <v>686</v>
      </c>
      <c r="BL21" s="98" t="s">
        <v>686</v>
      </c>
      <c r="BM21" s="98" t="s">
        <v>686</v>
      </c>
      <c r="BN21" s="98" t="s">
        <v>686</v>
      </c>
      <c r="BO21" s="98" t="s">
        <v>689</v>
      </c>
      <c r="BP21" s="98" t="s">
        <v>689</v>
      </c>
      <c r="BQ21" s="98" t="s">
        <v>689</v>
      </c>
      <c r="BR21" s="98" t="s">
        <v>689</v>
      </c>
      <c r="BS21" s="98" t="s">
        <v>689</v>
      </c>
      <c r="BT21" s="98" t="s">
        <v>689</v>
      </c>
      <c r="BU21" s="98" t="s">
        <v>689</v>
      </c>
      <c r="BV21" s="98" t="s">
        <v>689</v>
      </c>
      <c r="BW21" s="98" t="s">
        <v>689</v>
      </c>
      <c r="BX21" s="98" t="s">
        <v>689</v>
      </c>
    </row>
    <row r="22" spans="1:76">
      <c r="A22" s="98" t="s">
        <v>1010</v>
      </c>
      <c r="B22" s="251">
        <v>25633098</v>
      </c>
      <c r="C22" s="98" t="s">
        <v>685</v>
      </c>
      <c r="D22" s="98" t="s">
        <v>686</v>
      </c>
      <c r="E22" s="102" t="s">
        <v>686</v>
      </c>
      <c r="F22" s="98" t="s">
        <v>685</v>
      </c>
      <c r="G22" s="98" t="s">
        <v>685</v>
      </c>
      <c r="H22" s="98" t="s">
        <v>685</v>
      </c>
      <c r="I22" s="98" t="s">
        <v>685</v>
      </c>
      <c r="J22" s="98" t="s">
        <v>685</v>
      </c>
      <c r="K22" s="98" t="s">
        <v>685</v>
      </c>
      <c r="L22" s="102" t="s">
        <v>686</v>
      </c>
      <c r="M22" s="98" t="s">
        <v>686</v>
      </c>
      <c r="N22" s="98" t="s">
        <v>686</v>
      </c>
      <c r="O22" s="98" t="s">
        <v>686</v>
      </c>
      <c r="P22" s="98" t="s">
        <v>686</v>
      </c>
      <c r="Q22" s="98" t="s">
        <v>686</v>
      </c>
      <c r="R22" s="98" t="s">
        <v>686</v>
      </c>
      <c r="S22" s="98" t="s">
        <v>686</v>
      </c>
      <c r="T22" s="98" t="s">
        <v>686</v>
      </c>
      <c r="U22" s="98" t="s">
        <v>686</v>
      </c>
      <c r="V22" s="98" t="s">
        <v>686</v>
      </c>
      <c r="W22" s="98" t="s">
        <v>686</v>
      </c>
      <c r="X22" s="98" t="s">
        <v>686</v>
      </c>
      <c r="Y22" s="98" t="s">
        <v>686</v>
      </c>
      <c r="Z22" s="98" t="s">
        <v>686</v>
      </c>
      <c r="AA22" s="98" t="s">
        <v>686</v>
      </c>
      <c r="AB22" s="98" t="s">
        <v>686</v>
      </c>
      <c r="AC22" s="98" t="s">
        <v>686</v>
      </c>
      <c r="AD22" s="98" t="s">
        <v>686</v>
      </c>
      <c r="AE22" s="98" t="s">
        <v>686</v>
      </c>
      <c r="AF22" s="98" t="s">
        <v>686</v>
      </c>
      <c r="AG22" s="98" t="s">
        <v>686</v>
      </c>
      <c r="AH22" s="98" t="s">
        <v>686</v>
      </c>
      <c r="AI22" s="98" t="s">
        <v>686</v>
      </c>
      <c r="AJ22" s="98" t="s">
        <v>686</v>
      </c>
      <c r="AK22" s="98" t="s">
        <v>686</v>
      </c>
      <c r="AL22" s="98" t="s">
        <v>686</v>
      </c>
      <c r="AM22" s="98" t="s">
        <v>687</v>
      </c>
      <c r="AN22" s="98" t="s">
        <v>686</v>
      </c>
      <c r="AO22" s="98" t="s">
        <v>686</v>
      </c>
      <c r="AP22" s="102" t="s">
        <v>685</v>
      </c>
      <c r="AQ22" s="98" t="s">
        <v>685</v>
      </c>
      <c r="AR22" s="98" t="s">
        <v>685</v>
      </c>
      <c r="AS22" s="98" t="s">
        <v>685</v>
      </c>
      <c r="AT22" s="98" t="s">
        <v>685</v>
      </c>
      <c r="AU22" s="98" t="s">
        <v>685</v>
      </c>
      <c r="AV22" s="98" t="s">
        <v>685</v>
      </c>
      <c r="AW22" s="98" t="s">
        <v>685</v>
      </c>
      <c r="AX22" s="98" t="s">
        <v>685</v>
      </c>
      <c r="AY22" s="98" t="s">
        <v>685</v>
      </c>
      <c r="AZ22" s="98" t="s">
        <v>685</v>
      </c>
      <c r="BA22" s="98" t="s">
        <v>685</v>
      </c>
      <c r="BB22" s="98" t="s">
        <v>685</v>
      </c>
      <c r="BC22" s="98" t="s">
        <v>685</v>
      </c>
      <c r="BD22" s="98" t="s">
        <v>685</v>
      </c>
      <c r="BE22" s="102" t="s">
        <v>685</v>
      </c>
      <c r="BF22" s="98" t="s">
        <v>685</v>
      </c>
      <c r="BG22" s="98" t="s">
        <v>685</v>
      </c>
      <c r="BH22" s="98" t="s">
        <v>685</v>
      </c>
      <c r="BI22" s="98" t="s">
        <v>685</v>
      </c>
      <c r="BJ22" s="98" t="s">
        <v>685</v>
      </c>
      <c r="BK22" s="98" t="s">
        <v>685</v>
      </c>
      <c r="BL22" s="98" t="s">
        <v>685</v>
      </c>
      <c r="BM22" s="98" t="s">
        <v>685</v>
      </c>
      <c r="BN22" s="98" t="s">
        <v>685</v>
      </c>
      <c r="BO22" s="98" t="s">
        <v>685</v>
      </c>
      <c r="BP22" s="98" t="s">
        <v>685</v>
      </c>
      <c r="BQ22" s="98" t="s">
        <v>685</v>
      </c>
      <c r="BR22" s="98" t="s">
        <v>685</v>
      </c>
      <c r="BS22" s="98" t="s">
        <v>685</v>
      </c>
      <c r="BT22" s="98" t="s">
        <v>685</v>
      </c>
      <c r="BU22" s="98" t="s">
        <v>685</v>
      </c>
      <c r="BV22" s="98" t="s">
        <v>685</v>
      </c>
      <c r="BW22" s="98" t="s">
        <v>685</v>
      </c>
      <c r="BX22" s="98" t="s">
        <v>685</v>
      </c>
    </row>
    <row r="23" spans="1:76">
      <c r="A23" s="98" t="s">
        <v>1010</v>
      </c>
      <c r="B23" s="251">
        <v>25633322</v>
      </c>
      <c r="C23" s="98" t="s">
        <v>689</v>
      </c>
      <c r="D23" s="98" t="s">
        <v>686</v>
      </c>
      <c r="E23" s="102" t="s">
        <v>687</v>
      </c>
      <c r="F23" s="98" t="s">
        <v>687</v>
      </c>
      <c r="G23" s="98" t="s">
        <v>686</v>
      </c>
      <c r="H23" s="98" t="s">
        <v>686</v>
      </c>
      <c r="I23" s="98" t="s">
        <v>686</v>
      </c>
      <c r="J23" s="98" t="s">
        <v>687</v>
      </c>
      <c r="K23" s="98" t="s">
        <v>687</v>
      </c>
      <c r="L23" s="102" t="s">
        <v>689</v>
      </c>
      <c r="M23" s="98" t="s">
        <v>689</v>
      </c>
      <c r="N23" s="98" t="s">
        <v>689</v>
      </c>
      <c r="O23" s="98" t="s">
        <v>687</v>
      </c>
      <c r="P23" s="98" t="s">
        <v>689</v>
      </c>
      <c r="Q23" s="98" t="s">
        <v>689</v>
      </c>
      <c r="R23" s="98" t="s">
        <v>689</v>
      </c>
      <c r="S23" s="98" t="s">
        <v>689</v>
      </c>
      <c r="T23" s="98" t="s">
        <v>689</v>
      </c>
      <c r="U23" s="98" t="s">
        <v>689</v>
      </c>
      <c r="V23" s="98" t="s">
        <v>689</v>
      </c>
      <c r="W23" s="98" t="s">
        <v>689</v>
      </c>
      <c r="X23" s="98" t="s">
        <v>689</v>
      </c>
      <c r="Y23" s="98" t="s">
        <v>689</v>
      </c>
      <c r="Z23" s="98" t="s">
        <v>689</v>
      </c>
      <c r="AA23" s="98" t="s">
        <v>689</v>
      </c>
      <c r="AB23" s="98" t="s">
        <v>689</v>
      </c>
      <c r="AC23" s="98" t="s">
        <v>689</v>
      </c>
      <c r="AD23" s="98" t="s">
        <v>689</v>
      </c>
      <c r="AE23" s="98" t="s">
        <v>689</v>
      </c>
      <c r="AF23" s="98" t="s">
        <v>689</v>
      </c>
      <c r="AG23" s="98" t="s">
        <v>689</v>
      </c>
      <c r="AH23" s="98" t="s">
        <v>689</v>
      </c>
      <c r="AI23" s="98" t="s">
        <v>689</v>
      </c>
      <c r="AJ23" s="98" t="s">
        <v>689</v>
      </c>
      <c r="AK23" s="98" t="s">
        <v>687</v>
      </c>
      <c r="AL23" s="98" t="s">
        <v>687</v>
      </c>
      <c r="AM23" s="98" t="s">
        <v>687</v>
      </c>
      <c r="AN23" s="98" t="s">
        <v>687</v>
      </c>
      <c r="AO23" s="98" t="s">
        <v>689</v>
      </c>
      <c r="AP23" s="102" t="s">
        <v>689</v>
      </c>
      <c r="AQ23" s="98" t="s">
        <v>689</v>
      </c>
      <c r="AR23" s="98" t="s">
        <v>689</v>
      </c>
      <c r="AS23" s="98" t="s">
        <v>689</v>
      </c>
      <c r="AT23" s="98" t="s">
        <v>689</v>
      </c>
      <c r="AU23" s="98" t="s">
        <v>689</v>
      </c>
      <c r="AV23" s="98" t="s">
        <v>689</v>
      </c>
      <c r="AW23" s="98" t="s">
        <v>689</v>
      </c>
      <c r="AX23" s="98" t="s">
        <v>689</v>
      </c>
      <c r="AY23" s="98" t="s">
        <v>689</v>
      </c>
      <c r="AZ23" s="98" t="s">
        <v>689</v>
      </c>
      <c r="BA23" s="98" t="s">
        <v>689</v>
      </c>
      <c r="BB23" s="98" t="s">
        <v>689</v>
      </c>
      <c r="BC23" s="98" t="s">
        <v>689</v>
      </c>
      <c r="BD23" s="98" t="s">
        <v>689</v>
      </c>
      <c r="BE23" s="102" t="s">
        <v>689</v>
      </c>
      <c r="BF23" s="98" t="s">
        <v>689</v>
      </c>
      <c r="BG23" s="98" t="s">
        <v>689</v>
      </c>
      <c r="BH23" s="98" t="s">
        <v>689</v>
      </c>
      <c r="BI23" s="98" t="s">
        <v>689</v>
      </c>
      <c r="BJ23" s="98" t="s">
        <v>689</v>
      </c>
      <c r="BK23" s="98" t="s">
        <v>689</v>
      </c>
      <c r="BL23" s="98" t="s">
        <v>689</v>
      </c>
      <c r="BM23" s="98" t="s">
        <v>689</v>
      </c>
      <c r="BN23" s="98" t="s">
        <v>689</v>
      </c>
      <c r="BO23" s="98" t="s">
        <v>689</v>
      </c>
      <c r="BP23" s="98" t="s">
        <v>689</v>
      </c>
      <c r="BQ23" s="98" t="s">
        <v>689</v>
      </c>
      <c r="BR23" s="98" t="s">
        <v>689</v>
      </c>
      <c r="BS23" s="98" t="s">
        <v>689</v>
      </c>
      <c r="BT23" s="98" t="s">
        <v>689</v>
      </c>
      <c r="BU23" s="98" t="s">
        <v>689</v>
      </c>
      <c r="BV23" s="98" t="s">
        <v>689</v>
      </c>
      <c r="BW23" s="98" t="s">
        <v>689</v>
      </c>
      <c r="BX23" s="98" t="s">
        <v>689</v>
      </c>
    </row>
    <row r="24" spans="1:76">
      <c r="A24" s="98" t="s">
        <v>1010</v>
      </c>
      <c r="B24" s="251">
        <v>25633326</v>
      </c>
      <c r="C24" s="98" t="s">
        <v>688</v>
      </c>
      <c r="D24" s="98" t="s">
        <v>689</v>
      </c>
      <c r="E24" s="102" t="s">
        <v>687</v>
      </c>
      <c r="F24" s="98" t="s">
        <v>687</v>
      </c>
      <c r="G24" s="98" t="s">
        <v>689</v>
      </c>
      <c r="H24" s="98" t="s">
        <v>689</v>
      </c>
      <c r="I24" s="98" t="s">
        <v>689</v>
      </c>
      <c r="J24" s="98" t="s">
        <v>687</v>
      </c>
      <c r="K24" s="98" t="s">
        <v>687</v>
      </c>
      <c r="L24" s="102" t="s">
        <v>688</v>
      </c>
      <c r="M24" s="98" t="s">
        <v>688</v>
      </c>
      <c r="N24" s="98" t="s">
        <v>688</v>
      </c>
      <c r="O24" s="98" t="s">
        <v>687</v>
      </c>
      <c r="P24" s="98" t="s">
        <v>688</v>
      </c>
      <c r="Q24" s="98" t="s">
        <v>688</v>
      </c>
      <c r="R24" s="98" t="s">
        <v>688</v>
      </c>
      <c r="S24" s="98" t="s">
        <v>688</v>
      </c>
      <c r="T24" s="98" t="s">
        <v>688</v>
      </c>
      <c r="U24" s="98" t="s">
        <v>688</v>
      </c>
      <c r="V24" s="98" t="s">
        <v>688</v>
      </c>
      <c r="W24" s="98" t="s">
        <v>688</v>
      </c>
      <c r="X24" s="98" t="s">
        <v>688</v>
      </c>
      <c r="Y24" s="98" t="s">
        <v>688</v>
      </c>
      <c r="Z24" s="98" t="s">
        <v>688</v>
      </c>
      <c r="AA24" s="98" t="s">
        <v>688</v>
      </c>
      <c r="AB24" s="98" t="s">
        <v>688</v>
      </c>
      <c r="AC24" s="98" t="s">
        <v>688</v>
      </c>
      <c r="AD24" s="98" t="s">
        <v>688</v>
      </c>
      <c r="AE24" s="98" t="s">
        <v>688</v>
      </c>
      <c r="AF24" s="98" t="s">
        <v>688</v>
      </c>
      <c r="AG24" s="98" t="s">
        <v>688</v>
      </c>
      <c r="AH24" s="98" t="s">
        <v>688</v>
      </c>
      <c r="AI24" s="98" t="s">
        <v>688</v>
      </c>
      <c r="AJ24" s="98" t="s">
        <v>688</v>
      </c>
      <c r="AK24" s="98" t="s">
        <v>687</v>
      </c>
      <c r="AL24" s="98" t="s">
        <v>687</v>
      </c>
      <c r="AM24" s="98" t="s">
        <v>687</v>
      </c>
      <c r="AN24" s="98" t="s">
        <v>687</v>
      </c>
      <c r="AO24" s="98" t="s">
        <v>688</v>
      </c>
      <c r="AP24" s="102" t="s">
        <v>688</v>
      </c>
      <c r="AQ24" s="98" t="s">
        <v>688</v>
      </c>
      <c r="AR24" s="98" t="s">
        <v>688</v>
      </c>
      <c r="AS24" s="98" t="s">
        <v>688</v>
      </c>
      <c r="AT24" s="98" t="s">
        <v>688</v>
      </c>
      <c r="AU24" s="98" t="s">
        <v>688</v>
      </c>
      <c r="AV24" s="98" t="s">
        <v>688</v>
      </c>
      <c r="AW24" s="98" t="s">
        <v>688</v>
      </c>
      <c r="AX24" s="98" t="s">
        <v>688</v>
      </c>
      <c r="AY24" s="98" t="s">
        <v>688</v>
      </c>
      <c r="AZ24" s="98" t="s">
        <v>688</v>
      </c>
      <c r="BA24" s="98" t="s">
        <v>688</v>
      </c>
      <c r="BB24" s="98" t="s">
        <v>688</v>
      </c>
      <c r="BC24" s="98" t="s">
        <v>688</v>
      </c>
      <c r="BD24" s="98" t="s">
        <v>688</v>
      </c>
      <c r="BE24" s="102" t="s">
        <v>688</v>
      </c>
      <c r="BF24" s="98" t="s">
        <v>688</v>
      </c>
      <c r="BG24" s="98" t="s">
        <v>688</v>
      </c>
      <c r="BH24" s="98" t="s">
        <v>688</v>
      </c>
      <c r="BI24" s="98" t="s">
        <v>688</v>
      </c>
      <c r="BJ24" s="98" t="s">
        <v>688</v>
      </c>
      <c r="BK24" s="98" t="s">
        <v>688</v>
      </c>
      <c r="BL24" s="98" t="s">
        <v>688</v>
      </c>
      <c r="BM24" s="98" t="s">
        <v>688</v>
      </c>
      <c r="BN24" s="98" t="s">
        <v>688</v>
      </c>
      <c r="BO24" s="98" t="s">
        <v>688</v>
      </c>
      <c r="BP24" s="98" t="s">
        <v>688</v>
      </c>
      <c r="BQ24" s="98" t="s">
        <v>688</v>
      </c>
      <c r="BR24" s="98" t="s">
        <v>688</v>
      </c>
      <c r="BS24" s="98" t="s">
        <v>688</v>
      </c>
      <c r="BT24" s="98" t="s">
        <v>688</v>
      </c>
      <c r="BU24" s="98" t="s">
        <v>688</v>
      </c>
      <c r="BV24" s="98" t="s">
        <v>688</v>
      </c>
      <c r="BW24" s="98" t="s">
        <v>688</v>
      </c>
      <c r="BX24" s="98" t="s">
        <v>688</v>
      </c>
    </row>
    <row r="25" spans="1:76">
      <c r="A25" s="98" t="s">
        <v>1010</v>
      </c>
      <c r="B25" s="251">
        <v>25633706</v>
      </c>
      <c r="C25" s="98" t="s">
        <v>688</v>
      </c>
      <c r="D25" s="98" t="s">
        <v>686</v>
      </c>
      <c r="E25" s="102" t="s">
        <v>688</v>
      </c>
      <c r="F25" s="98" t="s">
        <v>686</v>
      </c>
      <c r="G25" s="98" t="s">
        <v>686</v>
      </c>
      <c r="H25" s="98" t="s">
        <v>686</v>
      </c>
      <c r="I25" s="98" t="s">
        <v>686</v>
      </c>
      <c r="J25" s="98" t="s">
        <v>686</v>
      </c>
      <c r="K25" s="98" t="s">
        <v>686</v>
      </c>
      <c r="L25" s="102" t="s">
        <v>688</v>
      </c>
      <c r="M25" s="98" t="s">
        <v>688</v>
      </c>
      <c r="N25" s="98" t="s">
        <v>688</v>
      </c>
      <c r="O25" s="98" t="s">
        <v>688</v>
      </c>
      <c r="P25" s="98" t="s">
        <v>688</v>
      </c>
      <c r="Q25" s="98" t="s">
        <v>688</v>
      </c>
      <c r="R25" s="98" t="s">
        <v>688</v>
      </c>
      <c r="S25" s="98" t="s">
        <v>688</v>
      </c>
      <c r="T25" s="98" t="s">
        <v>688</v>
      </c>
      <c r="U25" s="98" t="s">
        <v>688</v>
      </c>
      <c r="V25" s="98" t="s">
        <v>688</v>
      </c>
      <c r="W25" s="98" t="s">
        <v>688</v>
      </c>
      <c r="X25" s="98" t="s">
        <v>688</v>
      </c>
      <c r="Y25" s="98" t="s">
        <v>688</v>
      </c>
      <c r="Z25" s="98" t="s">
        <v>688</v>
      </c>
      <c r="AA25" s="98" t="s">
        <v>688</v>
      </c>
      <c r="AB25" s="98" t="s">
        <v>688</v>
      </c>
      <c r="AC25" s="98" t="s">
        <v>688</v>
      </c>
      <c r="AD25" s="98" t="s">
        <v>688</v>
      </c>
      <c r="AE25" s="98" t="s">
        <v>688</v>
      </c>
      <c r="AF25" s="98" t="s">
        <v>688</v>
      </c>
      <c r="AG25" s="98" t="s">
        <v>688</v>
      </c>
      <c r="AH25" s="98" t="s">
        <v>688</v>
      </c>
      <c r="AI25" s="98" t="s">
        <v>688</v>
      </c>
      <c r="AJ25" s="98" t="s">
        <v>688</v>
      </c>
      <c r="AK25" s="98" t="s">
        <v>688</v>
      </c>
      <c r="AL25" s="98" t="s">
        <v>688</v>
      </c>
      <c r="AM25" s="98" t="s">
        <v>688</v>
      </c>
      <c r="AN25" s="98" t="s">
        <v>688</v>
      </c>
      <c r="AO25" s="98" t="s">
        <v>688</v>
      </c>
      <c r="AP25" s="102" t="s">
        <v>688</v>
      </c>
      <c r="AQ25" s="98" t="s">
        <v>688</v>
      </c>
      <c r="AR25" s="98" t="s">
        <v>688</v>
      </c>
      <c r="AS25" s="98" t="s">
        <v>688</v>
      </c>
      <c r="AT25" s="98" t="s">
        <v>688</v>
      </c>
      <c r="AU25" s="98" t="s">
        <v>688</v>
      </c>
      <c r="AV25" s="98" t="s">
        <v>688</v>
      </c>
      <c r="AW25" s="98" t="s">
        <v>688</v>
      </c>
      <c r="AX25" s="98" t="s">
        <v>688</v>
      </c>
      <c r="AY25" s="98" t="s">
        <v>688</v>
      </c>
      <c r="AZ25" s="98" t="s">
        <v>688</v>
      </c>
      <c r="BA25" s="98" t="s">
        <v>688</v>
      </c>
      <c r="BB25" s="98" t="s">
        <v>688</v>
      </c>
      <c r="BC25" s="98" t="s">
        <v>688</v>
      </c>
      <c r="BD25" s="98" t="s">
        <v>688</v>
      </c>
      <c r="BE25" s="102" t="s">
        <v>688</v>
      </c>
      <c r="BF25" s="98" t="s">
        <v>688</v>
      </c>
      <c r="BG25" s="98" t="s">
        <v>688</v>
      </c>
      <c r="BH25" s="98" t="s">
        <v>688</v>
      </c>
      <c r="BI25" s="98" t="s">
        <v>688</v>
      </c>
      <c r="BJ25" s="98" t="s">
        <v>688</v>
      </c>
      <c r="BK25" s="98" t="s">
        <v>688</v>
      </c>
      <c r="BL25" s="98" t="s">
        <v>688</v>
      </c>
      <c r="BM25" s="98" t="s">
        <v>688</v>
      </c>
      <c r="BN25" s="98" t="s">
        <v>688</v>
      </c>
      <c r="BO25" s="98" t="s">
        <v>688</v>
      </c>
      <c r="BP25" s="98" t="s">
        <v>688</v>
      </c>
      <c r="BQ25" s="98" t="s">
        <v>688</v>
      </c>
      <c r="BR25" s="98" t="s">
        <v>688</v>
      </c>
      <c r="BS25" s="98" t="s">
        <v>688</v>
      </c>
      <c r="BT25" s="98" t="s">
        <v>688</v>
      </c>
      <c r="BU25" s="98" t="s">
        <v>688</v>
      </c>
      <c r="BV25" s="98" t="s">
        <v>688</v>
      </c>
      <c r="BW25" s="98" t="s">
        <v>688</v>
      </c>
      <c r="BX25" s="98" t="s">
        <v>688</v>
      </c>
    </row>
    <row r="26" spans="1:76">
      <c r="A26" s="98" t="s">
        <v>1010</v>
      </c>
      <c r="B26" s="251">
        <v>25634884</v>
      </c>
      <c r="C26" s="98" t="s">
        <v>685</v>
      </c>
      <c r="D26" s="98" t="s">
        <v>686</v>
      </c>
      <c r="E26" s="102" t="s">
        <v>685</v>
      </c>
      <c r="F26" s="98" t="s">
        <v>685</v>
      </c>
      <c r="G26" s="98" t="s">
        <v>685</v>
      </c>
      <c r="H26" s="98" t="s">
        <v>685</v>
      </c>
      <c r="I26" s="98" t="s">
        <v>685</v>
      </c>
      <c r="J26" s="98" t="s">
        <v>685</v>
      </c>
      <c r="K26" s="98" t="s">
        <v>685</v>
      </c>
      <c r="L26" s="102" t="s">
        <v>686</v>
      </c>
      <c r="M26" s="98" t="s">
        <v>686</v>
      </c>
      <c r="N26" s="98" t="s">
        <v>686</v>
      </c>
      <c r="O26" s="98" t="s">
        <v>686</v>
      </c>
      <c r="P26" s="98" t="s">
        <v>686</v>
      </c>
      <c r="Q26" s="98" t="s">
        <v>686</v>
      </c>
      <c r="R26" s="98" t="s">
        <v>686</v>
      </c>
      <c r="S26" s="98" t="s">
        <v>686</v>
      </c>
      <c r="T26" s="98" t="s">
        <v>686</v>
      </c>
      <c r="U26" s="98" t="s">
        <v>686</v>
      </c>
      <c r="V26" s="98" t="s">
        <v>686</v>
      </c>
      <c r="W26" s="98" t="s">
        <v>686</v>
      </c>
      <c r="X26" s="98" t="s">
        <v>686</v>
      </c>
      <c r="Y26" s="98" t="s">
        <v>686</v>
      </c>
      <c r="Z26" s="98" t="s">
        <v>686</v>
      </c>
      <c r="AA26" s="98" t="s">
        <v>686</v>
      </c>
      <c r="AB26" s="98" t="s">
        <v>686</v>
      </c>
      <c r="AC26" s="98" t="s">
        <v>686</v>
      </c>
      <c r="AD26" s="98" t="s">
        <v>686</v>
      </c>
      <c r="AE26" s="98" t="s">
        <v>686</v>
      </c>
      <c r="AF26" s="98" t="s">
        <v>686</v>
      </c>
      <c r="AG26" s="98" t="s">
        <v>686</v>
      </c>
      <c r="AH26" s="98" t="s">
        <v>686</v>
      </c>
      <c r="AI26" s="98" t="s">
        <v>686</v>
      </c>
      <c r="AJ26" s="98" t="s">
        <v>686</v>
      </c>
      <c r="AK26" s="98" t="s">
        <v>686</v>
      </c>
      <c r="AL26" s="98" t="s">
        <v>686</v>
      </c>
      <c r="AM26" s="98" t="s">
        <v>686</v>
      </c>
      <c r="AN26" s="98" t="s">
        <v>685</v>
      </c>
      <c r="AO26" s="98" t="s">
        <v>685</v>
      </c>
      <c r="AP26" s="102" t="s">
        <v>685</v>
      </c>
      <c r="AQ26" s="98" t="s">
        <v>685</v>
      </c>
      <c r="AR26" s="98" t="s">
        <v>685</v>
      </c>
      <c r="AS26" s="98" t="s">
        <v>685</v>
      </c>
      <c r="AT26" s="98" t="s">
        <v>685</v>
      </c>
      <c r="AU26" s="98" t="s">
        <v>685</v>
      </c>
      <c r="AV26" s="98" t="s">
        <v>685</v>
      </c>
      <c r="AW26" s="98" t="s">
        <v>685</v>
      </c>
      <c r="AX26" s="98" t="s">
        <v>685</v>
      </c>
      <c r="AY26" s="98" t="s">
        <v>685</v>
      </c>
      <c r="AZ26" s="98" t="s">
        <v>685</v>
      </c>
      <c r="BA26" s="98" t="s">
        <v>685</v>
      </c>
      <c r="BB26" s="98" t="s">
        <v>685</v>
      </c>
      <c r="BC26" s="98" t="s">
        <v>685</v>
      </c>
      <c r="BD26" s="98" t="s">
        <v>685</v>
      </c>
      <c r="BE26" s="102" t="s">
        <v>685</v>
      </c>
      <c r="BF26" s="98" t="s">
        <v>685</v>
      </c>
      <c r="BG26" s="98" t="s">
        <v>685</v>
      </c>
      <c r="BH26" s="98" t="s">
        <v>685</v>
      </c>
      <c r="BI26" s="98" t="s">
        <v>685</v>
      </c>
      <c r="BJ26" s="98" t="s">
        <v>685</v>
      </c>
      <c r="BK26" s="98" t="s">
        <v>685</v>
      </c>
      <c r="BL26" s="98" t="s">
        <v>685</v>
      </c>
      <c r="BM26" s="98" t="s">
        <v>685</v>
      </c>
      <c r="BN26" s="98" t="s">
        <v>685</v>
      </c>
      <c r="BO26" s="98" t="s">
        <v>685</v>
      </c>
      <c r="BP26" s="98" t="s">
        <v>685</v>
      </c>
      <c r="BQ26" s="98" t="s">
        <v>685</v>
      </c>
      <c r="BR26" s="98" t="s">
        <v>685</v>
      </c>
      <c r="BS26" s="98" t="s">
        <v>685</v>
      </c>
      <c r="BT26" s="98" t="s">
        <v>685</v>
      </c>
      <c r="BU26" s="98" t="s">
        <v>685</v>
      </c>
      <c r="BV26" s="98" t="s">
        <v>685</v>
      </c>
      <c r="BW26" s="98" t="s">
        <v>685</v>
      </c>
      <c r="BX26" s="98" t="s">
        <v>685</v>
      </c>
    </row>
    <row r="27" spans="1:76">
      <c r="A27" s="98" t="s">
        <v>1010</v>
      </c>
      <c r="B27" s="251">
        <v>25635224</v>
      </c>
      <c r="C27" s="98" t="s">
        <v>689</v>
      </c>
      <c r="D27" s="98" t="s">
        <v>688</v>
      </c>
      <c r="E27" s="102" t="s">
        <v>689</v>
      </c>
      <c r="F27" s="98" t="s">
        <v>689</v>
      </c>
      <c r="G27" s="98" t="s">
        <v>689</v>
      </c>
      <c r="H27" s="98" t="s">
        <v>689</v>
      </c>
      <c r="I27" s="98" t="s">
        <v>689</v>
      </c>
      <c r="J27" s="98" t="s">
        <v>689</v>
      </c>
      <c r="K27" s="98" t="s">
        <v>689</v>
      </c>
      <c r="L27" s="102" t="s">
        <v>688</v>
      </c>
      <c r="M27" s="98" t="s">
        <v>688</v>
      </c>
      <c r="N27" s="98" t="s">
        <v>688</v>
      </c>
      <c r="O27" s="98" t="s">
        <v>688</v>
      </c>
      <c r="P27" s="98" t="s">
        <v>688</v>
      </c>
      <c r="Q27" s="98" t="s">
        <v>688</v>
      </c>
      <c r="R27" s="98" t="s">
        <v>688</v>
      </c>
      <c r="S27" s="98" t="s">
        <v>688</v>
      </c>
      <c r="T27" s="98" t="s">
        <v>688</v>
      </c>
      <c r="U27" s="98" t="s">
        <v>688</v>
      </c>
      <c r="V27" s="98" t="s">
        <v>688</v>
      </c>
      <c r="W27" s="98" t="s">
        <v>688</v>
      </c>
      <c r="X27" s="98" t="s">
        <v>688</v>
      </c>
      <c r="Y27" s="98" t="s">
        <v>688</v>
      </c>
      <c r="Z27" s="98" t="s">
        <v>688</v>
      </c>
      <c r="AA27" s="98" t="s">
        <v>688</v>
      </c>
      <c r="AB27" s="98" t="s">
        <v>688</v>
      </c>
      <c r="AC27" s="98" t="s">
        <v>688</v>
      </c>
      <c r="AD27" s="98" t="s">
        <v>688</v>
      </c>
      <c r="AE27" s="98" t="s">
        <v>688</v>
      </c>
      <c r="AF27" s="98" t="s">
        <v>688</v>
      </c>
      <c r="AG27" s="98" t="s">
        <v>688</v>
      </c>
      <c r="AH27" s="98" t="s">
        <v>688</v>
      </c>
      <c r="AI27" s="98" t="s">
        <v>688</v>
      </c>
      <c r="AJ27" s="98" t="s">
        <v>688</v>
      </c>
      <c r="AK27" s="98" t="s">
        <v>688</v>
      </c>
      <c r="AL27" s="98" t="s">
        <v>688</v>
      </c>
      <c r="AM27" s="98" t="s">
        <v>688</v>
      </c>
      <c r="AN27" s="98" t="s">
        <v>688</v>
      </c>
      <c r="AO27" s="98" t="s">
        <v>688</v>
      </c>
      <c r="AP27" s="102" t="s">
        <v>689</v>
      </c>
      <c r="AQ27" s="98" t="s">
        <v>689</v>
      </c>
      <c r="AR27" s="98" t="s">
        <v>689</v>
      </c>
      <c r="AS27" s="98" t="s">
        <v>689</v>
      </c>
      <c r="AT27" s="98" t="s">
        <v>689</v>
      </c>
      <c r="AU27" s="98" t="s">
        <v>689</v>
      </c>
      <c r="AV27" s="98" t="s">
        <v>689</v>
      </c>
      <c r="AW27" s="98" t="s">
        <v>689</v>
      </c>
      <c r="AX27" s="98" t="s">
        <v>689</v>
      </c>
      <c r="AY27" s="98" t="s">
        <v>689</v>
      </c>
      <c r="AZ27" s="98" t="s">
        <v>689</v>
      </c>
      <c r="BA27" s="98" t="s">
        <v>689</v>
      </c>
      <c r="BB27" s="98" t="s">
        <v>689</v>
      </c>
      <c r="BC27" s="98" t="s">
        <v>689</v>
      </c>
      <c r="BD27" s="98" t="s">
        <v>689</v>
      </c>
      <c r="BE27" s="102" t="s">
        <v>689</v>
      </c>
      <c r="BF27" s="98" t="s">
        <v>689</v>
      </c>
      <c r="BG27" s="98" t="s">
        <v>689</v>
      </c>
      <c r="BH27" s="98" t="s">
        <v>689</v>
      </c>
      <c r="BI27" s="98" t="s">
        <v>689</v>
      </c>
      <c r="BJ27" s="98" t="s">
        <v>689</v>
      </c>
      <c r="BK27" s="98" t="s">
        <v>689</v>
      </c>
      <c r="BL27" s="98" t="s">
        <v>689</v>
      </c>
      <c r="BM27" s="98" t="s">
        <v>689</v>
      </c>
      <c r="BN27" s="98" t="s">
        <v>689</v>
      </c>
      <c r="BO27" s="98" t="s">
        <v>689</v>
      </c>
      <c r="BP27" s="98" t="s">
        <v>689</v>
      </c>
      <c r="BQ27" s="98" t="s">
        <v>689</v>
      </c>
      <c r="BR27" s="98" t="s">
        <v>689</v>
      </c>
      <c r="BS27" s="98" t="s">
        <v>689</v>
      </c>
      <c r="BT27" s="98" t="s">
        <v>689</v>
      </c>
      <c r="BU27" s="98" t="s">
        <v>689</v>
      </c>
      <c r="BV27" s="98" t="s">
        <v>689</v>
      </c>
      <c r="BW27" s="98" t="s">
        <v>689</v>
      </c>
      <c r="BX27" s="98" t="s">
        <v>689</v>
      </c>
    </row>
    <row r="28" spans="1:76">
      <c r="A28" s="98" t="s">
        <v>1010</v>
      </c>
      <c r="B28" s="251">
        <v>25640044</v>
      </c>
      <c r="C28" s="98" t="s">
        <v>685</v>
      </c>
      <c r="D28" s="98" t="s">
        <v>686</v>
      </c>
      <c r="E28" s="102" t="s">
        <v>686</v>
      </c>
      <c r="F28" s="98" t="s">
        <v>686</v>
      </c>
      <c r="G28" s="98" t="s">
        <v>686</v>
      </c>
      <c r="H28" s="98" t="s">
        <v>686</v>
      </c>
      <c r="I28" s="98" t="s">
        <v>686</v>
      </c>
      <c r="J28" s="98" t="s">
        <v>686</v>
      </c>
      <c r="K28" s="98" t="s">
        <v>686</v>
      </c>
      <c r="L28" s="102" t="s">
        <v>686</v>
      </c>
      <c r="M28" s="98" t="s">
        <v>686</v>
      </c>
      <c r="N28" s="98" t="s">
        <v>686</v>
      </c>
      <c r="O28" s="98" t="s">
        <v>686</v>
      </c>
      <c r="P28" s="98" t="s">
        <v>686</v>
      </c>
      <c r="Q28" s="98" t="s">
        <v>686</v>
      </c>
      <c r="R28" s="98" t="s">
        <v>686</v>
      </c>
      <c r="S28" s="98" t="s">
        <v>686</v>
      </c>
      <c r="T28" s="98" t="s">
        <v>686</v>
      </c>
      <c r="U28" s="98" t="s">
        <v>686</v>
      </c>
      <c r="V28" s="98" t="s">
        <v>686</v>
      </c>
      <c r="W28" s="98" t="s">
        <v>686</v>
      </c>
      <c r="X28" s="98" t="s">
        <v>686</v>
      </c>
      <c r="Y28" s="98" t="s">
        <v>686</v>
      </c>
      <c r="Z28" s="98" t="s">
        <v>686</v>
      </c>
      <c r="AA28" s="98" t="s">
        <v>686</v>
      </c>
      <c r="AB28" s="98" t="s">
        <v>686</v>
      </c>
      <c r="AC28" s="98" t="s">
        <v>686</v>
      </c>
      <c r="AD28" s="98" t="s">
        <v>686</v>
      </c>
      <c r="AE28" s="98" t="s">
        <v>686</v>
      </c>
      <c r="AF28" s="98" t="s">
        <v>686</v>
      </c>
      <c r="AG28" s="98" t="s">
        <v>686</v>
      </c>
      <c r="AH28" s="98" t="s">
        <v>686</v>
      </c>
      <c r="AI28" s="98" t="s">
        <v>686</v>
      </c>
      <c r="AJ28" s="98" t="s">
        <v>686</v>
      </c>
      <c r="AK28" s="98" t="s">
        <v>686</v>
      </c>
      <c r="AL28" s="98" t="s">
        <v>686</v>
      </c>
      <c r="AM28" s="98" t="s">
        <v>686</v>
      </c>
      <c r="AN28" s="98" t="s">
        <v>686</v>
      </c>
      <c r="AO28" s="98" t="s">
        <v>686</v>
      </c>
      <c r="AP28" s="102" t="s">
        <v>685</v>
      </c>
      <c r="AQ28" s="98" t="s">
        <v>685</v>
      </c>
      <c r="AR28" s="98" t="s">
        <v>685</v>
      </c>
      <c r="AS28" s="98" t="s">
        <v>685</v>
      </c>
      <c r="AT28" s="98" t="s">
        <v>685</v>
      </c>
      <c r="AU28" s="98" t="s">
        <v>685</v>
      </c>
      <c r="AV28" s="98" t="s">
        <v>685</v>
      </c>
      <c r="AW28" s="98" t="s">
        <v>685</v>
      </c>
      <c r="AX28" s="98" t="s">
        <v>685</v>
      </c>
      <c r="AY28" s="98" t="s">
        <v>685</v>
      </c>
      <c r="AZ28" s="98" t="s">
        <v>685</v>
      </c>
      <c r="BA28" s="98" t="s">
        <v>685</v>
      </c>
      <c r="BB28" s="98" t="s">
        <v>685</v>
      </c>
      <c r="BC28" s="98" t="s">
        <v>685</v>
      </c>
      <c r="BD28" s="98" t="s">
        <v>685</v>
      </c>
      <c r="BE28" s="102" t="s">
        <v>685</v>
      </c>
      <c r="BF28" s="98" t="s">
        <v>685</v>
      </c>
      <c r="BG28" s="98" t="s">
        <v>685</v>
      </c>
      <c r="BH28" s="98" t="s">
        <v>685</v>
      </c>
      <c r="BI28" s="98" t="s">
        <v>685</v>
      </c>
      <c r="BJ28" s="98" t="s">
        <v>685</v>
      </c>
      <c r="BK28" s="98" t="s">
        <v>685</v>
      </c>
      <c r="BL28" s="98" t="s">
        <v>685</v>
      </c>
      <c r="BM28" s="98" t="s">
        <v>685</v>
      </c>
      <c r="BN28" s="98" t="s">
        <v>685</v>
      </c>
      <c r="BO28" s="98" t="s">
        <v>685</v>
      </c>
      <c r="BP28" s="98" t="s">
        <v>685</v>
      </c>
      <c r="BQ28" s="98" t="s">
        <v>685</v>
      </c>
      <c r="BR28" s="98" t="s">
        <v>685</v>
      </c>
      <c r="BS28" s="98" t="s">
        <v>685</v>
      </c>
      <c r="BT28" s="98" t="s">
        <v>685</v>
      </c>
      <c r="BU28" s="98" t="s">
        <v>685</v>
      </c>
      <c r="BV28" s="98" t="s">
        <v>685</v>
      </c>
      <c r="BW28" s="98" t="s">
        <v>685</v>
      </c>
      <c r="BX28" s="98" t="s">
        <v>685</v>
      </c>
    </row>
    <row r="29" spans="1:76">
      <c r="A29" s="98" t="s">
        <v>1010</v>
      </c>
      <c r="B29" s="251">
        <v>25696517</v>
      </c>
      <c r="C29" s="98" t="s">
        <v>685</v>
      </c>
      <c r="D29" s="98" t="s">
        <v>686</v>
      </c>
      <c r="E29" s="102" t="s">
        <v>685</v>
      </c>
      <c r="F29" s="98" t="s">
        <v>685</v>
      </c>
      <c r="G29" s="98" t="s">
        <v>685</v>
      </c>
      <c r="H29" s="98" t="s">
        <v>685</v>
      </c>
      <c r="I29" s="98" t="s">
        <v>685</v>
      </c>
      <c r="J29" s="98" t="s">
        <v>685</v>
      </c>
      <c r="K29" s="98" t="s">
        <v>685</v>
      </c>
      <c r="L29" s="102" t="s">
        <v>687</v>
      </c>
      <c r="M29" s="98" t="s">
        <v>686</v>
      </c>
      <c r="N29" s="98" t="s">
        <v>686</v>
      </c>
      <c r="O29" s="98" t="s">
        <v>686</v>
      </c>
      <c r="P29" s="98" t="s">
        <v>686</v>
      </c>
      <c r="Q29" s="98" t="s">
        <v>685</v>
      </c>
      <c r="R29" s="98" t="s">
        <v>685</v>
      </c>
      <c r="S29" s="98" t="s">
        <v>685</v>
      </c>
      <c r="T29" s="98" t="s">
        <v>685</v>
      </c>
      <c r="U29" s="98" t="s">
        <v>685</v>
      </c>
      <c r="V29" s="98" t="s">
        <v>685</v>
      </c>
      <c r="W29" s="98" t="s">
        <v>685</v>
      </c>
      <c r="X29" s="98" t="s">
        <v>685</v>
      </c>
      <c r="Y29" s="98" t="s">
        <v>685</v>
      </c>
      <c r="Z29" s="98" t="s">
        <v>685</v>
      </c>
      <c r="AA29" s="98" t="s">
        <v>685</v>
      </c>
      <c r="AB29" s="98" t="s">
        <v>685</v>
      </c>
      <c r="AC29" s="98" t="s">
        <v>685</v>
      </c>
      <c r="AD29" s="98" t="s">
        <v>685</v>
      </c>
      <c r="AE29" s="98" t="s">
        <v>685</v>
      </c>
      <c r="AF29" s="98" t="s">
        <v>685</v>
      </c>
      <c r="AG29" s="98" t="s">
        <v>685</v>
      </c>
      <c r="AH29" s="98" t="s">
        <v>685</v>
      </c>
      <c r="AI29" s="98" t="s">
        <v>685</v>
      </c>
      <c r="AJ29" s="98" t="s">
        <v>685</v>
      </c>
      <c r="AK29" s="98" t="s">
        <v>685</v>
      </c>
      <c r="AL29" s="98" t="s">
        <v>685</v>
      </c>
      <c r="AM29" s="98" t="s">
        <v>685</v>
      </c>
      <c r="AN29" s="98" t="s">
        <v>685</v>
      </c>
      <c r="AO29" s="98" t="s">
        <v>685</v>
      </c>
      <c r="AP29" s="102" t="s">
        <v>685</v>
      </c>
      <c r="AQ29" s="98" t="s">
        <v>685</v>
      </c>
      <c r="AR29" s="98" t="s">
        <v>685</v>
      </c>
      <c r="AS29" s="98" t="s">
        <v>685</v>
      </c>
      <c r="AT29" s="98" t="s">
        <v>685</v>
      </c>
      <c r="AU29" s="98" t="s">
        <v>685</v>
      </c>
      <c r="AV29" s="98" t="s">
        <v>685</v>
      </c>
      <c r="AW29" s="98" t="s">
        <v>685</v>
      </c>
      <c r="AX29" s="98" t="s">
        <v>685</v>
      </c>
      <c r="AY29" s="98" t="s">
        <v>685</v>
      </c>
      <c r="AZ29" s="98" t="s">
        <v>685</v>
      </c>
      <c r="BA29" s="98" t="s">
        <v>685</v>
      </c>
      <c r="BB29" s="98" t="s">
        <v>685</v>
      </c>
      <c r="BC29" s="98" t="s">
        <v>685</v>
      </c>
      <c r="BD29" s="98" t="s">
        <v>685</v>
      </c>
      <c r="BE29" s="102" t="s">
        <v>685</v>
      </c>
      <c r="BF29" s="98" t="s">
        <v>685</v>
      </c>
      <c r="BG29" s="98" t="s">
        <v>685</v>
      </c>
      <c r="BH29" s="98" t="s">
        <v>685</v>
      </c>
      <c r="BI29" s="98" t="s">
        <v>685</v>
      </c>
      <c r="BJ29" s="98" t="s">
        <v>685</v>
      </c>
      <c r="BK29" s="98" t="s">
        <v>685</v>
      </c>
      <c r="BL29" s="98" t="s">
        <v>685</v>
      </c>
      <c r="BM29" s="98" t="s">
        <v>685</v>
      </c>
      <c r="BN29" s="98" t="s">
        <v>685</v>
      </c>
      <c r="BO29" s="98" t="s">
        <v>685</v>
      </c>
      <c r="BP29" s="98" t="s">
        <v>685</v>
      </c>
      <c r="BQ29" s="98" t="s">
        <v>685</v>
      </c>
      <c r="BR29" s="98" t="s">
        <v>685</v>
      </c>
      <c r="BS29" s="98" t="s">
        <v>685</v>
      </c>
      <c r="BT29" s="98" t="s">
        <v>685</v>
      </c>
      <c r="BU29" s="98" t="s">
        <v>685</v>
      </c>
      <c r="BV29" s="98" t="s">
        <v>685</v>
      </c>
      <c r="BW29" s="98" t="s">
        <v>685</v>
      </c>
      <c r="BX29" s="98" t="s">
        <v>685</v>
      </c>
    </row>
    <row r="30" spans="1:76">
      <c r="A30" s="98" t="s">
        <v>1010</v>
      </c>
      <c r="B30" s="251">
        <v>25767251</v>
      </c>
      <c r="C30" s="98" t="s">
        <v>689</v>
      </c>
      <c r="D30" s="98" t="s">
        <v>688</v>
      </c>
      <c r="E30" s="102" t="s">
        <v>688</v>
      </c>
      <c r="F30" s="98" t="s">
        <v>688</v>
      </c>
      <c r="G30" s="98" t="s">
        <v>688</v>
      </c>
      <c r="H30" s="98" t="s">
        <v>688</v>
      </c>
      <c r="I30" s="98" t="s">
        <v>688</v>
      </c>
      <c r="J30" s="98" t="s">
        <v>688</v>
      </c>
      <c r="K30" s="98" t="s">
        <v>688</v>
      </c>
      <c r="L30" s="102" t="s">
        <v>688</v>
      </c>
      <c r="M30" s="98" t="s">
        <v>688</v>
      </c>
      <c r="N30" s="98" t="s">
        <v>688</v>
      </c>
      <c r="O30" s="98" t="s">
        <v>688</v>
      </c>
      <c r="P30" s="98" t="s">
        <v>688</v>
      </c>
      <c r="Q30" s="98" t="s">
        <v>688</v>
      </c>
      <c r="R30" s="98" t="s">
        <v>688</v>
      </c>
      <c r="S30" s="98" t="s">
        <v>688</v>
      </c>
      <c r="T30" s="98" t="s">
        <v>688</v>
      </c>
      <c r="U30" s="98" t="s">
        <v>688</v>
      </c>
      <c r="V30" s="98" t="s">
        <v>688</v>
      </c>
      <c r="W30" s="98" t="s">
        <v>688</v>
      </c>
      <c r="X30" s="98" t="s">
        <v>688</v>
      </c>
      <c r="Y30" s="98" t="s">
        <v>688</v>
      </c>
      <c r="Z30" s="98" t="s">
        <v>688</v>
      </c>
      <c r="AA30" s="98" t="s">
        <v>688</v>
      </c>
      <c r="AB30" s="98" t="s">
        <v>688</v>
      </c>
      <c r="AC30" s="98" t="s">
        <v>688</v>
      </c>
      <c r="AD30" s="98" t="s">
        <v>688</v>
      </c>
      <c r="AE30" s="98" t="s">
        <v>688</v>
      </c>
      <c r="AF30" s="98" t="s">
        <v>688</v>
      </c>
      <c r="AG30" s="98" t="s">
        <v>688</v>
      </c>
      <c r="AH30" s="98" t="s">
        <v>688</v>
      </c>
      <c r="AI30" s="98" t="s">
        <v>688</v>
      </c>
      <c r="AJ30" s="98" t="s">
        <v>688</v>
      </c>
      <c r="AK30" s="98" t="s">
        <v>688</v>
      </c>
      <c r="AL30" s="98" t="s">
        <v>688</v>
      </c>
      <c r="AM30" s="98" t="s">
        <v>688</v>
      </c>
      <c r="AN30" s="98" t="s">
        <v>688</v>
      </c>
      <c r="AO30" s="98" t="s">
        <v>688</v>
      </c>
      <c r="AP30" s="102" t="s">
        <v>689</v>
      </c>
      <c r="AQ30" s="98" t="s">
        <v>689</v>
      </c>
      <c r="AR30" s="98" t="s">
        <v>689</v>
      </c>
      <c r="AS30" s="98" t="s">
        <v>689</v>
      </c>
      <c r="AT30" s="98" t="s">
        <v>689</v>
      </c>
      <c r="AU30" s="98" t="s">
        <v>689</v>
      </c>
      <c r="AV30" s="98" t="s">
        <v>689</v>
      </c>
      <c r="AW30" s="98" t="s">
        <v>689</v>
      </c>
      <c r="AX30" s="98" t="s">
        <v>689</v>
      </c>
      <c r="AY30" s="98" t="s">
        <v>689</v>
      </c>
      <c r="AZ30" s="98" t="s">
        <v>689</v>
      </c>
      <c r="BA30" s="98" t="s">
        <v>689</v>
      </c>
      <c r="BB30" s="98" t="s">
        <v>689</v>
      </c>
      <c r="BC30" s="98" t="s">
        <v>689</v>
      </c>
      <c r="BD30" s="98" t="s">
        <v>689</v>
      </c>
      <c r="BE30" s="102" t="s">
        <v>689</v>
      </c>
      <c r="BF30" s="98" t="s">
        <v>689</v>
      </c>
      <c r="BG30" s="98" t="s">
        <v>689</v>
      </c>
      <c r="BH30" s="98" t="s">
        <v>689</v>
      </c>
      <c r="BI30" s="98" t="s">
        <v>689</v>
      </c>
      <c r="BJ30" s="98" t="s">
        <v>689</v>
      </c>
      <c r="BK30" s="98" t="s">
        <v>689</v>
      </c>
      <c r="BL30" s="98" t="s">
        <v>687</v>
      </c>
      <c r="BM30" s="98" t="s">
        <v>689</v>
      </c>
      <c r="BN30" s="98" t="s">
        <v>689</v>
      </c>
      <c r="BO30" s="98" t="s">
        <v>689</v>
      </c>
      <c r="BP30" s="98" t="s">
        <v>689</v>
      </c>
      <c r="BQ30" s="98" t="s">
        <v>689</v>
      </c>
      <c r="BR30" s="98" t="s">
        <v>689</v>
      </c>
      <c r="BS30" s="98" t="s">
        <v>689</v>
      </c>
      <c r="BT30" s="98" t="s">
        <v>689</v>
      </c>
      <c r="BU30" s="98" t="s">
        <v>689</v>
      </c>
      <c r="BV30" s="98" t="s">
        <v>689</v>
      </c>
      <c r="BW30" s="98" t="s">
        <v>689</v>
      </c>
      <c r="BX30" s="98" t="s">
        <v>689</v>
      </c>
    </row>
    <row r="31" spans="1:76">
      <c r="A31" s="98" t="s">
        <v>1010</v>
      </c>
      <c r="B31" s="251">
        <v>25775421</v>
      </c>
      <c r="C31" s="98" t="s">
        <v>689</v>
      </c>
      <c r="D31" s="98" t="s">
        <v>688</v>
      </c>
      <c r="E31" s="102" t="s">
        <v>689</v>
      </c>
      <c r="F31" s="98" t="s">
        <v>689</v>
      </c>
      <c r="G31" s="98" t="s">
        <v>689</v>
      </c>
      <c r="H31" s="98" t="s">
        <v>689</v>
      </c>
      <c r="I31" s="98" t="s">
        <v>689</v>
      </c>
      <c r="J31" s="98" t="s">
        <v>689</v>
      </c>
      <c r="K31" s="98" t="s">
        <v>689</v>
      </c>
      <c r="L31" s="102" t="s">
        <v>687</v>
      </c>
      <c r="M31" s="98" t="s">
        <v>688</v>
      </c>
      <c r="N31" s="98" t="s">
        <v>688</v>
      </c>
      <c r="O31" s="98" t="s">
        <v>688</v>
      </c>
      <c r="P31" s="98" t="s">
        <v>688</v>
      </c>
      <c r="Q31" s="98" t="s">
        <v>689</v>
      </c>
      <c r="R31" s="98" t="s">
        <v>689</v>
      </c>
      <c r="S31" s="98" t="s">
        <v>689</v>
      </c>
      <c r="T31" s="98" t="s">
        <v>689</v>
      </c>
      <c r="U31" s="98" t="s">
        <v>689</v>
      </c>
      <c r="V31" s="98" t="s">
        <v>689</v>
      </c>
      <c r="W31" s="98" t="s">
        <v>689</v>
      </c>
      <c r="X31" s="98" t="s">
        <v>689</v>
      </c>
      <c r="Y31" s="98" t="s">
        <v>689</v>
      </c>
      <c r="Z31" s="98" t="s">
        <v>689</v>
      </c>
      <c r="AA31" s="98" t="s">
        <v>689</v>
      </c>
      <c r="AB31" s="98" t="s">
        <v>689</v>
      </c>
      <c r="AC31" s="98" t="s">
        <v>689</v>
      </c>
      <c r="AD31" s="98" t="s">
        <v>689</v>
      </c>
      <c r="AE31" s="98" t="s">
        <v>689</v>
      </c>
      <c r="AF31" s="98" t="s">
        <v>689</v>
      </c>
      <c r="AG31" s="98" t="s">
        <v>689</v>
      </c>
      <c r="AH31" s="98" t="s">
        <v>689</v>
      </c>
      <c r="AI31" s="98" t="s">
        <v>689</v>
      </c>
      <c r="AJ31" s="98" t="s">
        <v>689</v>
      </c>
      <c r="AK31" s="98" t="s">
        <v>689</v>
      </c>
      <c r="AL31" s="98" t="s">
        <v>689</v>
      </c>
      <c r="AM31" s="98" t="s">
        <v>689</v>
      </c>
      <c r="AN31" s="98" t="s">
        <v>689</v>
      </c>
      <c r="AO31" s="98" t="s">
        <v>689</v>
      </c>
      <c r="AP31" s="102" t="s">
        <v>689</v>
      </c>
      <c r="AQ31" s="98" t="s">
        <v>689</v>
      </c>
      <c r="AR31" s="98" t="s">
        <v>689</v>
      </c>
      <c r="AS31" s="98" t="s">
        <v>689</v>
      </c>
      <c r="AT31" s="98" t="s">
        <v>689</v>
      </c>
      <c r="AU31" s="98" t="s">
        <v>689</v>
      </c>
      <c r="AV31" s="98" t="s">
        <v>689</v>
      </c>
      <c r="AW31" s="98" t="s">
        <v>689</v>
      </c>
      <c r="AX31" s="98" t="s">
        <v>689</v>
      </c>
      <c r="AY31" s="98" t="s">
        <v>689</v>
      </c>
      <c r="AZ31" s="98" t="s">
        <v>689</v>
      </c>
      <c r="BA31" s="98" t="s">
        <v>689</v>
      </c>
      <c r="BB31" s="98" t="s">
        <v>689</v>
      </c>
      <c r="BC31" s="98" t="s">
        <v>689</v>
      </c>
      <c r="BD31" s="98" t="s">
        <v>689</v>
      </c>
      <c r="BE31" s="102" t="s">
        <v>689</v>
      </c>
      <c r="BF31" s="98" t="s">
        <v>689</v>
      </c>
      <c r="BG31" s="98" t="s">
        <v>689</v>
      </c>
      <c r="BH31" s="98" t="s">
        <v>689</v>
      </c>
      <c r="BI31" s="98" t="s">
        <v>689</v>
      </c>
      <c r="BJ31" s="98" t="s">
        <v>689</v>
      </c>
      <c r="BK31" s="98" t="s">
        <v>689</v>
      </c>
      <c r="BL31" s="98" t="s">
        <v>689</v>
      </c>
      <c r="BM31" s="98" t="s">
        <v>689</v>
      </c>
      <c r="BN31" s="98" t="s">
        <v>689</v>
      </c>
      <c r="BO31" s="98" t="s">
        <v>687</v>
      </c>
      <c r="BP31" s="98" t="s">
        <v>689</v>
      </c>
      <c r="BQ31" s="98" t="s">
        <v>689</v>
      </c>
      <c r="BR31" s="98" t="s">
        <v>689</v>
      </c>
      <c r="BS31" s="98" t="s">
        <v>687</v>
      </c>
      <c r="BT31" s="98" t="s">
        <v>689</v>
      </c>
      <c r="BU31" s="98" t="s">
        <v>689</v>
      </c>
      <c r="BV31" s="98" t="s">
        <v>689</v>
      </c>
      <c r="BW31" s="98" t="s">
        <v>689</v>
      </c>
      <c r="BX31" s="98" t="s">
        <v>689</v>
      </c>
    </row>
    <row r="32" spans="1:76">
      <c r="A32" s="98" t="s">
        <v>1010</v>
      </c>
      <c r="B32" s="251">
        <v>26530347</v>
      </c>
      <c r="C32" s="98" t="s">
        <v>685</v>
      </c>
      <c r="D32" s="98" t="s">
        <v>688</v>
      </c>
      <c r="E32" s="102" t="s">
        <v>687</v>
      </c>
      <c r="F32" s="98" t="s">
        <v>687</v>
      </c>
      <c r="G32" s="98" t="s">
        <v>688</v>
      </c>
      <c r="H32" s="98" t="s">
        <v>688</v>
      </c>
      <c r="I32" s="98" t="s">
        <v>688</v>
      </c>
      <c r="J32" s="98" t="s">
        <v>687</v>
      </c>
      <c r="K32" s="98" t="s">
        <v>687</v>
      </c>
      <c r="L32" s="102" t="s">
        <v>688</v>
      </c>
      <c r="M32" s="98" t="s">
        <v>688</v>
      </c>
      <c r="N32" s="98" t="s">
        <v>688</v>
      </c>
      <c r="O32" s="98" t="s">
        <v>687</v>
      </c>
      <c r="P32" s="98" t="s">
        <v>688</v>
      </c>
      <c r="Q32" s="98" t="s">
        <v>688</v>
      </c>
      <c r="R32" s="98" t="s">
        <v>688</v>
      </c>
      <c r="S32" s="98" t="s">
        <v>688</v>
      </c>
      <c r="T32" s="98" t="s">
        <v>688</v>
      </c>
      <c r="U32" s="98" t="s">
        <v>688</v>
      </c>
      <c r="V32" s="98" t="s">
        <v>688</v>
      </c>
      <c r="W32" s="98" t="s">
        <v>688</v>
      </c>
      <c r="X32" s="98" t="s">
        <v>688</v>
      </c>
      <c r="Y32" s="98" t="s">
        <v>688</v>
      </c>
      <c r="Z32" s="98" t="s">
        <v>688</v>
      </c>
      <c r="AA32" s="98" t="s">
        <v>688</v>
      </c>
      <c r="AB32" s="98" t="s">
        <v>688</v>
      </c>
      <c r="AC32" s="98" t="s">
        <v>688</v>
      </c>
      <c r="AD32" s="98" t="s">
        <v>688</v>
      </c>
      <c r="AE32" s="98" t="s">
        <v>688</v>
      </c>
      <c r="AF32" s="98" t="s">
        <v>688</v>
      </c>
      <c r="AG32" s="98" t="s">
        <v>688</v>
      </c>
      <c r="AH32" s="98" t="s">
        <v>688</v>
      </c>
      <c r="AI32" s="98" t="s">
        <v>688</v>
      </c>
      <c r="AJ32" s="98" t="s">
        <v>688</v>
      </c>
      <c r="AK32" s="98" t="s">
        <v>687</v>
      </c>
      <c r="AL32" s="98" t="s">
        <v>687</v>
      </c>
      <c r="AM32" s="98" t="s">
        <v>687</v>
      </c>
      <c r="AN32" s="98" t="s">
        <v>687</v>
      </c>
      <c r="AO32" s="98" t="s">
        <v>688</v>
      </c>
      <c r="AP32" s="102" t="s">
        <v>685</v>
      </c>
      <c r="AQ32" s="98" t="s">
        <v>685</v>
      </c>
      <c r="AR32" s="98" t="s">
        <v>685</v>
      </c>
      <c r="AS32" s="98" t="s">
        <v>685</v>
      </c>
      <c r="AT32" s="98" t="s">
        <v>685</v>
      </c>
      <c r="AU32" s="98" t="s">
        <v>685</v>
      </c>
      <c r="AV32" s="98" t="s">
        <v>685</v>
      </c>
      <c r="AW32" s="98" t="s">
        <v>685</v>
      </c>
      <c r="AX32" s="98" t="s">
        <v>685</v>
      </c>
      <c r="AY32" s="98" t="s">
        <v>685</v>
      </c>
      <c r="AZ32" s="98" t="s">
        <v>685</v>
      </c>
      <c r="BA32" s="98" t="s">
        <v>685</v>
      </c>
      <c r="BB32" s="98" t="s">
        <v>685</v>
      </c>
      <c r="BC32" s="98" t="s">
        <v>685</v>
      </c>
      <c r="BD32" s="98" t="s">
        <v>685</v>
      </c>
      <c r="BE32" s="102" t="s">
        <v>685</v>
      </c>
      <c r="BF32" s="98" t="s">
        <v>685</v>
      </c>
      <c r="BG32" s="98" t="s">
        <v>685</v>
      </c>
      <c r="BH32" s="98" t="s">
        <v>685</v>
      </c>
      <c r="BI32" s="98" t="s">
        <v>685</v>
      </c>
      <c r="BJ32" s="98" t="s">
        <v>685</v>
      </c>
      <c r="BK32" s="98" t="s">
        <v>685</v>
      </c>
      <c r="BL32" s="98" t="s">
        <v>685</v>
      </c>
      <c r="BM32" s="98" t="s">
        <v>685</v>
      </c>
      <c r="BN32" s="98" t="s">
        <v>685</v>
      </c>
      <c r="BO32" s="98" t="s">
        <v>685</v>
      </c>
      <c r="BP32" s="98" t="s">
        <v>685</v>
      </c>
      <c r="BQ32" s="98" t="s">
        <v>685</v>
      </c>
      <c r="BR32" s="98" t="s">
        <v>685</v>
      </c>
      <c r="BS32" s="98" t="s">
        <v>685</v>
      </c>
      <c r="BT32" s="98" t="s">
        <v>685</v>
      </c>
      <c r="BU32" s="98" t="s">
        <v>685</v>
      </c>
      <c r="BV32" s="98" t="s">
        <v>685</v>
      </c>
      <c r="BW32" s="98" t="s">
        <v>685</v>
      </c>
      <c r="BX32" s="98" t="s">
        <v>685</v>
      </c>
    </row>
  </sheetData>
  <conditionalFormatting sqref="C6:BX32">
    <cfRule type="cellIs" dxfId="6" priority="1" operator="equal">
      <formula>$D6</formula>
    </cfRule>
    <cfRule type="cellIs" dxfId="5" priority="2" operator="equal">
      <formula>$C6</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A991-A9FB-44F4-A2BC-CF5A8551FBA0}">
  <dimension ref="A1:BS38"/>
  <sheetViews>
    <sheetView zoomScale="45" zoomScaleNormal="45" workbookViewId="0"/>
  </sheetViews>
  <sheetFormatPr defaultColWidth="9.1796875" defaultRowHeight="14.5"/>
  <cols>
    <col min="1" max="1" width="9.1796875" style="31"/>
    <col min="2" max="2" width="9" style="31" bestFit="1" customWidth="1"/>
    <col min="3" max="3" width="3.54296875" style="31" bestFit="1" customWidth="1"/>
    <col min="4" max="4" width="3.453125" style="31" bestFit="1" customWidth="1"/>
    <col min="5" max="70" width="2.7265625" style="31" customWidth="1"/>
    <col min="71" max="16384" width="9.1796875" style="31"/>
  </cols>
  <sheetData>
    <row r="1" spans="1:71" s="2" customFormat="1" ht="20.149999999999999" customHeight="1">
      <c r="A1" s="2" t="s">
        <v>1216</v>
      </c>
    </row>
    <row r="2" spans="1:71" s="2" customFormat="1" ht="20.149999999999999" customHeight="1">
      <c r="A2" s="2" t="s">
        <v>1016</v>
      </c>
    </row>
    <row r="3" spans="1:71">
      <c r="A3" s="2" t="s">
        <v>1001</v>
      </c>
      <c r="B3" s="2"/>
      <c r="C3" s="2"/>
      <c r="D3" s="2"/>
      <c r="E3" s="258">
        <v>2</v>
      </c>
      <c r="F3" s="2">
        <v>2</v>
      </c>
      <c r="G3" s="2">
        <v>2</v>
      </c>
      <c r="H3" s="2">
        <v>2</v>
      </c>
      <c r="I3" s="2">
        <v>2</v>
      </c>
      <c r="J3" s="2">
        <v>2</v>
      </c>
      <c r="K3" s="258">
        <v>1</v>
      </c>
      <c r="L3" s="2">
        <v>1</v>
      </c>
      <c r="M3" s="2">
        <v>1</v>
      </c>
      <c r="N3" s="2">
        <v>1</v>
      </c>
      <c r="O3" s="2">
        <v>1</v>
      </c>
      <c r="P3" s="2">
        <v>1</v>
      </c>
      <c r="Q3" s="2">
        <v>1</v>
      </c>
      <c r="R3" s="2">
        <v>1</v>
      </c>
      <c r="S3" s="2">
        <v>1</v>
      </c>
      <c r="T3" s="2">
        <v>1</v>
      </c>
      <c r="U3" s="2">
        <v>1</v>
      </c>
      <c r="V3" s="2">
        <v>1</v>
      </c>
      <c r="W3" s="2">
        <v>1</v>
      </c>
      <c r="X3" s="2">
        <v>1</v>
      </c>
      <c r="Y3" s="2">
        <v>1</v>
      </c>
      <c r="Z3" s="258">
        <v>7</v>
      </c>
      <c r="AA3" s="2">
        <v>7</v>
      </c>
      <c r="AB3" s="2">
        <v>7</v>
      </c>
      <c r="AC3" s="2">
        <v>7</v>
      </c>
      <c r="AD3" s="2">
        <v>7</v>
      </c>
      <c r="AE3" s="2">
        <v>7</v>
      </c>
      <c r="AF3" s="2">
        <v>7</v>
      </c>
      <c r="AG3" s="2">
        <v>7</v>
      </c>
      <c r="AH3" s="2">
        <v>7</v>
      </c>
      <c r="AI3" s="2">
        <v>7</v>
      </c>
      <c r="AJ3" s="2">
        <v>7</v>
      </c>
      <c r="AK3" s="2">
        <v>7</v>
      </c>
      <c r="AL3" s="258">
        <v>8</v>
      </c>
      <c r="AM3" s="2">
        <v>8</v>
      </c>
      <c r="AN3" s="2">
        <v>8</v>
      </c>
      <c r="AO3" s="2">
        <v>8</v>
      </c>
      <c r="AP3" s="2">
        <v>8</v>
      </c>
      <c r="AQ3" s="2">
        <v>8</v>
      </c>
      <c r="AR3" s="2">
        <v>8</v>
      </c>
      <c r="AS3" s="2">
        <v>8</v>
      </c>
      <c r="AT3" s="258">
        <v>3</v>
      </c>
      <c r="AU3" s="2">
        <v>3</v>
      </c>
      <c r="AV3" s="2">
        <v>3</v>
      </c>
      <c r="AW3" s="2">
        <v>3</v>
      </c>
      <c r="AX3" s="2">
        <v>3</v>
      </c>
      <c r="AY3" s="2">
        <v>3</v>
      </c>
      <c r="AZ3" s="2">
        <v>3</v>
      </c>
      <c r="BA3" s="2">
        <v>3</v>
      </c>
      <c r="BB3" s="258">
        <v>4</v>
      </c>
      <c r="BC3" s="2">
        <v>4</v>
      </c>
      <c r="BD3" s="2">
        <v>4</v>
      </c>
      <c r="BE3" s="2">
        <v>4</v>
      </c>
      <c r="BF3" s="2">
        <v>4</v>
      </c>
      <c r="BG3" s="2">
        <v>5</v>
      </c>
      <c r="BH3" s="2">
        <v>5</v>
      </c>
      <c r="BI3" s="2">
        <v>5</v>
      </c>
      <c r="BJ3" s="258">
        <v>6</v>
      </c>
      <c r="BK3" s="2">
        <v>6</v>
      </c>
      <c r="BL3" s="2">
        <v>6</v>
      </c>
      <c r="BM3" s="2">
        <v>6</v>
      </c>
      <c r="BN3" s="2">
        <v>6</v>
      </c>
      <c r="BO3" s="2">
        <v>6</v>
      </c>
      <c r="BP3" s="2">
        <v>6</v>
      </c>
      <c r="BQ3" s="2">
        <v>6</v>
      </c>
      <c r="BR3" s="2">
        <v>6</v>
      </c>
      <c r="BS3" s="2"/>
    </row>
    <row r="4" spans="1:71">
      <c r="A4" s="2" t="s">
        <v>1002</v>
      </c>
      <c r="B4" s="2"/>
      <c r="C4" s="2"/>
      <c r="D4" s="2"/>
      <c r="E4" s="258" t="s">
        <v>1003</v>
      </c>
      <c r="F4" s="2"/>
      <c r="G4" s="2"/>
      <c r="H4" s="2"/>
      <c r="I4" s="2"/>
      <c r="J4" s="2"/>
      <c r="K4" s="258"/>
      <c r="L4" s="2"/>
      <c r="M4" s="2"/>
      <c r="N4" s="2"/>
      <c r="O4" s="2"/>
      <c r="P4" s="2"/>
      <c r="Q4" s="2"/>
      <c r="R4" s="2"/>
      <c r="S4" s="2"/>
      <c r="T4" s="2"/>
      <c r="U4" s="2"/>
      <c r="V4" s="2" t="s">
        <v>1003</v>
      </c>
      <c r="W4" s="2" t="s">
        <v>1003</v>
      </c>
      <c r="X4" s="2" t="s">
        <v>1003</v>
      </c>
      <c r="Y4" s="2" t="s">
        <v>1003</v>
      </c>
      <c r="Z4" s="258" t="s">
        <v>1003</v>
      </c>
      <c r="AA4" s="2"/>
      <c r="AB4" s="2"/>
      <c r="AC4" s="2"/>
      <c r="AD4" s="2"/>
      <c r="AE4" s="2"/>
      <c r="AF4" s="2"/>
      <c r="AG4" s="2"/>
      <c r="AH4" s="2"/>
      <c r="AI4" s="2"/>
      <c r="AJ4" s="2"/>
      <c r="AK4" s="2"/>
      <c r="AL4" s="258"/>
      <c r="AM4" s="2" t="s">
        <v>1003</v>
      </c>
      <c r="AN4" s="2"/>
      <c r="AO4" s="2"/>
      <c r="AP4" s="2"/>
      <c r="AQ4" s="2"/>
      <c r="AR4" s="2"/>
      <c r="AS4" s="2"/>
      <c r="AT4" s="258"/>
      <c r="AU4" s="2" t="s">
        <v>1003</v>
      </c>
      <c r="AV4" s="2" t="s">
        <v>1003</v>
      </c>
      <c r="AW4" s="2" t="s">
        <v>1003</v>
      </c>
      <c r="AX4" s="2" t="s">
        <v>1003</v>
      </c>
      <c r="AY4" s="2"/>
      <c r="AZ4" s="2" t="s">
        <v>1003</v>
      </c>
      <c r="BA4" s="2"/>
      <c r="BB4" s="258" t="s">
        <v>1003</v>
      </c>
      <c r="BC4" s="2" t="s">
        <v>1003</v>
      </c>
      <c r="BD4" s="2" t="s">
        <v>1003</v>
      </c>
      <c r="BE4" s="2" t="s">
        <v>1003</v>
      </c>
      <c r="BF4" s="2" t="s">
        <v>1003</v>
      </c>
      <c r="BG4" s="2"/>
      <c r="BH4" s="2" t="s">
        <v>1003</v>
      </c>
      <c r="BI4" s="2" t="s">
        <v>1003</v>
      </c>
      <c r="BJ4" s="258"/>
      <c r="BK4" s="2"/>
      <c r="BL4" s="2"/>
      <c r="BM4" s="2"/>
      <c r="BN4" s="2"/>
      <c r="BO4" s="2"/>
      <c r="BP4" s="2"/>
      <c r="BQ4" s="2" t="s">
        <v>1003</v>
      </c>
      <c r="BR4" s="2"/>
      <c r="BS4" s="2"/>
    </row>
    <row r="5" spans="1:71" ht="70">
      <c r="A5" s="2" t="s">
        <v>753</v>
      </c>
      <c r="B5" s="2" t="s">
        <v>616</v>
      </c>
      <c r="C5" s="2" t="s">
        <v>617</v>
      </c>
      <c r="D5" s="2" t="s">
        <v>618</v>
      </c>
      <c r="E5" s="259" t="s">
        <v>629</v>
      </c>
      <c r="F5" s="260" t="s">
        <v>671</v>
      </c>
      <c r="G5" s="260" t="s">
        <v>670</v>
      </c>
      <c r="H5" s="260" t="s">
        <v>667</v>
      </c>
      <c r="I5" s="260" t="s">
        <v>669</v>
      </c>
      <c r="J5" s="260" t="s">
        <v>665</v>
      </c>
      <c r="K5" s="259" t="s">
        <v>681</v>
      </c>
      <c r="L5" s="260" t="s">
        <v>655</v>
      </c>
      <c r="M5" s="260" t="s">
        <v>682</v>
      </c>
      <c r="N5" s="260" t="s">
        <v>1006</v>
      </c>
      <c r="O5" s="260" t="s">
        <v>664</v>
      </c>
      <c r="P5" s="260" t="s">
        <v>641</v>
      </c>
      <c r="Q5" s="260" t="s">
        <v>654</v>
      </c>
      <c r="R5" s="260" t="s">
        <v>676</v>
      </c>
      <c r="S5" s="260" t="s">
        <v>675</v>
      </c>
      <c r="T5" s="260" t="s">
        <v>674</v>
      </c>
      <c r="U5" s="261" t="s">
        <v>639</v>
      </c>
      <c r="V5" s="260" t="s">
        <v>630</v>
      </c>
      <c r="W5" s="260" t="s">
        <v>637</v>
      </c>
      <c r="X5" s="260" t="s">
        <v>635</v>
      </c>
      <c r="Y5" s="260" t="s">
        <v>636</v>
      </c>
      <c r="Z5" s="259" t="s">
        <v>631</v>
      </c>
      <c r="AA5" s="260" t="s">
        <v>652</v>
      </c>
      <c r="AB5" s="260" t="s">
        <v>643</v>
      </c>
      <c r="AC5" s="260" t="s">
        <v>666</v>
      </c>
      <c r="AD5" s="260" t="s">
        <v>673</v>
      </c>
      <c r="AE5" s="260" t="s">
        <v>684</v>
      </c>
      <c r="AF5" s="260" t="s">
        <v>640</v>
      </c>
      <c r="AG5" s="260" t="s">
        <v>1011</v>
      </c>
      <c r="AH5" s="260" t="s">
        <v>1012</v>
      </c>
      <c r="AI5" s="260" t="s">
        <v>1013</v>
      </c>
      <c r="AJ5" s="260" t="s">
        <v>677</v>
      </c>
      <c r="AK5" s="260" t="s">
        <v>662</v>
      </c>
      <c r="AL5" s="259" t="s">
        <v>657</v>
      </c>
      <c r="AM5" s="260" t="s">
        <v>620</v>
      </c>
      <c r="AN5" s="260" t="s">
        <v>642</v>
      </c>
      <c r="AO5" s="260" t="s">
        <v>679</v>
      </c>
      <c r="AP5" s="260" t="s">
        <v>658</v>
      </c>
      <c r="AQ5" s="260" t="s">
        <v>663</v>
      </c>
      <c r="AR5" s="260" t="s">
        <v>659</v>
      </c>
      <c r="AS5" s="260" t="s">
        <v>1009</v>
      </c>
      <c r="AT5" s="259" t="s">
        <v>653</v>
      </c>
      <c r="AU5" s="260" t="s">
        <v>622</v>
      </c>
      <c r="AV5" s="260" t="s">
        <v>633</v>
      </c>
      <c r="AW5" s="260" t="s">
        <v>619</v>
      </c>
      <c r="AX5" s="260" t="s">
        <v>627</v>
      </c>
      <c r="AY5" s="260" t="s">
        <v>678</v>
      </c>
      <c r="AZ5" s="260" t="s">
        <v>634</v>
      </c>
      <c r="BA5" s="260" t="s">
        <v>680</v>
      </c>
      <c r="BB5" s="259" t="s">
        <v>628</v>
      </c>
      <c r="BC5" s="260" t="s">
        <v>623</v>
      </c>
      <c r="BD5" s="260" t="s">
        <v>638</v>
      </c>
      <c r="BE5" s="260" t="s">
        <v>621</v>
      </c>
      <c r="BF5" s="260" t="s">
        <v>632</v>
      </c>
      <c r="BG5" s="266" t="s">
        <v>661</v>
      </c>
      <c r="BH5" s="266" t="s">
        <v>624</v>
      </c>
      <c r="BI5" s="266" t="s">
        <v>625</v>
      </c>
      <c r="BJ5" s="259" t="s">
        <v>754</v>
      </c>
      <c r="BK5" s="260" t="s">
        <v>1004</v>
      </c>
      <c r="BL5" s="260" t="s">
        <v>672</v>
      </c>
      <c r="BM5" s="266" t="s">
        <v>660</v>
      </c>
      <c r="BN5" s="260" t="s">
        <v>668</v>
      </c>
      <c r="BO5" s="260" t="s">
        <v>651</v>
      </c>
      <c r="BP5" s="260" t="s">
        <v>650</v>
      </c>
      <c r="BQ5" s="266" t="s">
        <v>626</v>
      </c>
      <c r="BR5" s="266" t="s">
        <v>644</v>
      </c>
      <c r="BS5" s="2"/>
    </row>
    <row r="6" spans="1:71">
      <c r="A6" s="2" t="s">
        <v>755</v>
      </c>
      <c r="B6" s="265">
        <v>42773776</v>
      </c>
      <c r="C6" s="2" t="s">
        <v>689</v>
      </c>
      <c r="D6" s="2" t="s">
        <v>688</v>
      </c>
      <c r="E6" s="258" t="s">
        <v>689</v>
      </c>
      <c r="F6" s="2" t="s">
        <v>689</v>
      </c>
      <c r="G6" s="2" t="s">
        <v>689</v>
      </c>
      <c r="H6" s="2" t="s">
        <v>689</v>
      </c>
      <c r="I6" s="2" t="s">
        <v>689</v>
      </c>
      <c r="J6" s="2" t="s">
        <v>689</v>
      </c>
      <c r="K6" s="258" t="s">
        <v>689</v>
      </c>
      <c r="L6" s="2" t="s">
        <v>689</v>
      </c>
      <c r="M6" s="2" t="s">
        <v>689</v>
      </c>
      <c r="N6" s="2" t="s">
        <v>689</v>
      </c>
      <c r="O6" s="2" t="s">
        <v>689</v>
      </c>
      <c r="P6" s="2" t="s">
        <v>689</v>
      </c>
      <c r="Q6" s="2" t="s">
        <v>689</v>
      </c>
      <c r="R6" s="2" t="s">
        <v>689</v>
      </c>
      <c r="S6" s="2" t="s">
        <v>689</v>
      </c>
      <c r="T6" s="2" t="s">
        <v>689</v>
      </c>
      <c r="U6" s="2" t="s">
        <v>689</v>
      </c>
      <c r="V6" s="2" t="s">
        <v>689</v>
      </c>
      <c r="W6" s="2" t="s">
        <v>689</v>
      </c>
      <c r="X6" s="2" t="s">
        <v>689</v>
      </c>
      <c r="Y6" s="2" t="s">
        <v>689</v>
      </c>
      <c r="Z6" s="258" t="s">
        <v>688</v>
      </c>
      <c r="AA6" s="2" t="s">
        <v>688</v>
      </c>
      <c r="AB6" s="2" t="s">
        <v>688</v>
      </c>
      <c r="AC6" s="2" t="s">
        <v>688</v>
      </c>
      <c r="AD6" s="2" t="s">
        <v>688</v>
      </c>
      <c r="AE6" s="2" t="s">
        <v>688</v>
      </c>
      <c r="AF6" s="2" t="s">
        <v>688</v>
      </c>
      <c r="AG6" s="2" t="s">
        <v>688</v>
      </c>
      <c r="AH6" s="2" t="s">
        <v>688</v>
      </c>
      <c r="AI6" s="2" t="s">
        <v>688</v>
      </c>
      <c r="AJ6" s="2" t="s">
        <v>688</v>
      </c>
      <c r="AK6" s="2" t="s">
        <v>688</v>
      </c>
      <c r="AL6" s="258" t="s">
        <v>689</v>
      </c>
      <c r="AM6" s="2" t="s">
        <v>689</v>
      </c>
      <c r="AN6" s="2" t="s">
        <v>689</v>
      </c>
      <c r="AO6" s="2" t="s">
        <v>689</v>
      </c>
      <c r="AP6" s="2" t="s">
        <v>689</v>
      </c>
      <c r="AQ6" s="2" t="s">
        <v>689</v>
      </c>
      <c r="AR6" s="2" t="s">
        <v>689</v>
      </c>
      <c r="AS6" s="2" t="s">
        <v>689</v>
      </c>
      <c r="AT6" s="258" t="s">
        <v>688</v>
      </c>
      <c r="AU6" s="2" t="s">
        <v>689</v>
      </c>
      <c r="AV6" s="2" t="s">
        <v>689</v>
      </c>
      <c r="AW6" s="2" t="s">
        <v>689</v>
      </c>
      <c r="AX6" s="2" t="s">
        <v>689</v>
      </c>
      <c r="AY6" s="2" t="s">
        <v>689</v>
      </c>
      <c r="AZ6" s="2" t="s">
        <v>689</v>
      </c>
      <c r="BA6" s="2" t="s">
        <v>689</v>
      </c>
      <c r="BB6" s="258" t="s">
        <v>687</v>
      </c>
      <c r="BC6" s="2" t="s">
        <v>687</v>
      </c>
      <c r="BD6" s="2" t="s">
        <v>687</v>
      </c>
      <c r="BE6" s="2" t="s">
        <v>687</v>
      </c>
      <c r="BF6" s="2" t="s">
        <v>687</v>
      </c>
      <c r="BG6" s="2" t="s">
        <v>687</v>
      </c>
      <c r="BH6" s="2" t="s">
        <v>687</v>
      </c>
      <c r="BI6" s="2" t="s">
        <v>687</v>
      </c>
      <c r="BJ6" s="258" t="s">
        <v>688</v>
      </c>
      <c r="BK6" s="2" t="s">
        <v>688</v>
      </c>
      <c r="BL6" s="2" t="s">
        <v>688</v>
      </c>
      <c r="BM6" s="2" t="s">
        <v>687</v>
      </c>
      <c r="BN6" s="2" t="s">
        <v>688</v>
      </c>
      <c r="BO6" s="2" t="s">
        <v>688</v>
      </c>
      <c r="BP6" s="2" t="s">
        <v>688</v>
      </c>
      <c r="BQ6" s="2" t="s">
        <v>688</v>
      </c>
      <c r="BR6" s="2" t="s">
        <v>688</v>
      </c>
      <c r="BS6" s="2"/>
    </row>
    <row r="7" spans="1:71">
      <c r="A7" s="2" t="s">
        <v>755</v>
      </c>
      <c r="B7" s="265">
        <v>42774384</v>
      </c>
      <c r="C7" s="2" t="s">
        <v>685</v>
      </c>
      <c r="D7" s="2" t="s">
        <v>686</v>
      </c>
      <c r="E7" s="258" t="s">
        <v>685</v>
      </c>
      <c r="F7" s="2" t="s">
        <v>685</v>
      </c>
      <c r="G7" s="2" t="s">
        <v>685</v>
      </c>
      <c r="H7" s="2" t="s">
        <v>685</v>
      </c>
      <c r="I7" s="2" t="s">
        <v>685</v>
      </c>
      <c r="J7" s="2" t="s">
        <v>685</v>
      </c>
      <c r="K7" s="258" t="s">
        <v>685</v>
      </c>
      <c r="L7" s="2" t="s">
        <v>685</v>
      </c>
      <c r="M7" s="2" t="s">
        <v>685</v>
      </c>
      <c r="N7" s="2" t="s">
        <v>685</v>
      </c>
      <c r="O7" s="2" t="s">
        <v>685</v>
      </c>
      <c r="P7" s="2" t="s">
        <v>685</v>
      </c>
      <c r="Q7" s="2" t="s">
        <v>685</v>
      </c>
      <c r="R7" s="2" t="s">
        <v>685</v>
      </c>
      <c r="S7" s="2" t="s">
        <v>685</v>
      </c>
      <c r="T7" s="2" t="s">
        <v>685</v>
      </c>
      <c r="U7" s="2" t="s">
        <v>685</v>
      </c>
      <c r="V7" s="2" t="s">
        <v>685</v>
      </c>
      <c r="W7" s="2" t="s">
        <v>685</v>
      </c>
      <c r="X7" s="2" t="s">
        <v>685</v>
      </c>
      <c r="Y7" s="2" t="s">
        <v>685</v>
      </c>
      <c r="Z7" s="258" t="s">
        <v>685</v>
      </c>
      <c r="AA7" s="2" t="s">
        <v>685</v>
      </c>
      <c r="AB7" s="2" t="s">
        <v>685</v>
      </c>
      <c r="AC7" s="2" t="s">
        <v>685</v>
      </c>
      <c r="AD7" s="2" t="s">
        <v>685</v>
      </c>
      <c r="AE7" s="2" t="s">
        <v>685</v>
      </c>
      <c r="AF7" s="2" t="s">
        <v>685</v>
      </c>
      <c r="AG7" s="2" t="s">
        <v>685</v>
      </c>
      <c r="AH7" s="2" t="s">
        <v>685</v>
      </c>
      <c r="AI7" s="2" t="s">
        <v>685</v>
      </c>
      <c r="AJ7" s="2" t="s">
        <v>685</v>
      </c>
      <c r="AK7" s="2" t="s">
        <v>685</v>
      </c>
      <c r="AL7" s="258" t="s">
        <v>685</v>
      </c>
      <c r="AM7" s="2" t="s">
        <v>685</v>
      </c>
      <c r="AN7" s="2" t="s">
        <v>685</v>
      </c>
      <c r="AO7" s="2" t="s">
        <v>685</v>
      </c>
      <c r="AP7" s="2" t="s">
        <v>685</v>
      </c>
      <c r="AQ7" s="2" t="s">
        <v>685</v>
      </c>
      <c r="AR7" s="2" t="s">
        <v>685</v>
      </c>
      <c r="AS7" s="2" t="s">
        <v>685</v>
      </c>
      <c r="AT7" s="258" t="s">
        <v>685</v>
      </c>
      <c r="AU7" s="2" t="s">
        <v>685</v>
      </c>
      <c r="AV7" s="2" t="s">
        <v>685</v>
      </c>
      <c r="AW7" s="2" t="s">
        <v>685</v>
      </c>
      <c r="AX7" s="2" t="s">
        <v>685</v>
      </c>
      <c r="AY7" s="2" t="s">
        <v>685</v>
      </c>
      <c r="AZ7" s="2" t="s">
        <v>685</v>
      </c>
      <c r="BA7" s="2" t="s">
        <v>685</v>
      </c>
      <c r="BB7" s="258" t="s">
        <v>686</v>
      </c>
      <c r="BC7" s="2" t="s">
        <v>686</v>
      </c>
      <c r="BD7" s="2" t="s">
        <v>686</v>
      </c>
      <c r="BE7" s="2" t="s">
        <v>686</v>
      </c>
      <c r="BF7" s="2" t="s">
        <v>686</v>
      </c>
      <c r="BG7" s="2" t="s">
        <v>686</v>
      </c>
      <c r="BH7" s="2" t="s">
        <v>687</v>
      </c>
      <c r="BI7" s="2" t="s">
        <v>687</v>
      </c>
      <c r="BJ7" s="258" t="s">
        <v>685</v>
      </c>
      <c r="BK7" s="2" t="s">
        <v>685</v>
      </c>
      <c r="BL7" s="2" t="s">
        <v>685</v>
      </c>
      <c r="BM7" s="2" t="s">
        <v>687</v>
      </c>
      <c r="BN7" s="2" t="s">
        <v>685</v>
      </c>
      <c r="BO7" s="2" t="s">
        <v>685</v>
      </c>
      <c r="BP7" s="2" t="s">
        <v>685</v>
      </c>
      <c r="BQ7" s="2" t="s">
        <v>685</v>
      </c>
      <c r="BR7" s="2" t="s">
        <v>685</v>
      </c>
      <c r="BS7" s="2"/>
    </row>
    <row r="8" spans="1:71">
      <c r="A8" s="2" t="s">
        <v>755</v>
      </c>
      <c r="B8" s="265">
        <v>42775525</v>
      </c>
      <c r="C8" s="2" t="s">
        <v>686</v>
      </c>
      <c r="D8" s="2" t="s">
        <v>685</v>
      </c>
      <c r="E8" s="258" t="s">
        <v>686</v>
      </c>
      <c r="F8" s="2" t="s">
        <v>686</v>
      </c>
      <c r="G8" s="2" t="s">
        <v>686</v>
      </c>
      <c r="H8" s="2" t="s">
        <v>686</v>
      </c>
      <c r="I8" s="2" t="s">
        <v>686</v>
      </c>
      <c r="J8" s="2" t="s">
        <v>686</v>
      </c>
      <c r="K8" s="258" t="s">
        <v>686</v>
      </c>
      <c r="L8" s="2" t="s">
        <v>686</v>
      </c>
      <c r="M8" s="2" t="s">
        <v>686</v>
      </c>
      <c r="N8" s="2" t="s">
        <v>686</v>
      </c>
      <c r="O8" s="2" t="s">
        <v>686</v>
      </c>
      <c r="P8" s="2" t="s">
        <v>686</v>
      </c>
      <c r="Q8" s="2" t="s">
        <v>686</v>
      </c>
      <c r="R8" s="2" t="s">
        <v>686</v>
      </c>
      <c r="S8" s="2" t="s">
        <v>686</v>
      </c>
      <c r="T8" s="2" t="s">
        <v>686</v>
      </c>
      <c r="U8" s="2" t="s">
        <v>686</v>
      </c>
      <c r="V8" s="2" t="s">
        <v>686</v>
      </c>
      <c r="W8" s="2" t="s">
        <v>686</v>
      </c>
      <c r="X8" s="2" t="s">
        <v>686</v>
      </c>
      <c r="Y8" s="2" t="s">
        <v>686</v>
      </c>
      <c r="Z8" s="258" t="s">
        <v>685</v>
      </c>
      <c r="AA8" s="2" t="s">
        <v>685</v>
      </c>
      <c r="AB8" s="2" t="s">
        <v>685</v>
      </c>
      <c r="AC8" s="2" t="s">
        <v>686</v>
      </c>
      <c r="AD8" s="2" t="s">
        <v>685</v>
      </c>
      <c r="AE8" s="2" t="s">
        <v>685</v>
      </c>
      <c r="AF8" s="2" t="s">
        <v>685</v>
      </c>
      <c r="AG8" s="2" t="s">
        <v>685</v>
      </c>
      <c r="AH8" s="2" t="s">
        <v>685</v>
      </c>
      <c r="AI8" s="2" t="s">
        <v>685</v>
      </c>
      <c r="AJ8" s="2" t="s">
        <v>685</v>
      </c>
      <c r="AK8" s="2" t="s">
        <v>685</v>
      </c>
      <c r="AL8" s="258" t="s">
        <v>686</v>
      </c>
      <c r="AM8" s="2" t="s">
        <v>686</v>
      </c>
      <c r="AN8" s="2" t="s">
        <v>686</v>
      </c>
      <c r="AO8" s="2" t="s">
        <v>686</v>
      </c>
      <c r="AP8" s="2" t="s">
        <v>686</v>
      </c>
      <c r="AQ8" s="2" t="s">
        <v>686</v>
      </c>
      <c r="AR8" s="2" t="s">
        <v>686</v>
      </c>
      <c r="AS8" s="2" t="s">
        <v>686</v>
      </c>
      <c r="AT8" s="258" t="s">
        <v>686</v>
      </c>
      <c r="AU8" s="2" t="s">
        <v>686</v>
      </c>
      <c r="AV8" s="2" t="s">
        <v>686</v>
      </c>
      <c r="AW8" s="2" t="s">
        <v>686</v>
      </c>
      <c r="AX8" s="2" t="s">
        <v>686</v>
      </c>
      <c r="AY8" s="2" t="s">
        <v>686</v>
      </c>
      <c r="AZ8" s="2" t="s">
        <v>686</v>
      </c>
      <c r="BA8" s="2" t="s">
        <v>686</v>
      </c>
      <c r="BB8" s="258" t="s">
        <v>687</v>
      </c>
      <c r="BC8" s="2" t="s">
        <v>687</v>
      </c>
      <c r="BD8" s="2" t="s">
        <v>687</v>
      </c>
      <c r="BE8" s="2" t="s">
        <v>687</v>
      </c>
      <c r="BF8" s="2" t="s">
        <v>687</v>
      </c>
      <c r="BG8" s="2" t="s">
        <v>687</v>
      </c>
      <c r="BH8" s="2" t="s">
        <v>687</v>
      </c>
      <c r="BI8" s="2" t="s">
        <v>687</v>
      </c>
      <c r="BJ8" s="258" t="s">
        <v>686</v>
      </c>
      <c r="BK8" s="2" t="s">
        <v>686</v>
      </c>
      <c r="BL8" s="2" t="s">
        <v>686</v>
      </c>
      <c r="BM8" s="2" t="s">
        <v>687</v>
      </c>
      <c r="BN8" s="2" t="s">
        <v>685</v>
      </c>
      <c r="BO8" s="2" t="s">
        <v>685</v>
      </c>
      <c r="BP8" s="2" t="s">
        <v>685</v>
      </c>
      <c r="BQ8" s="2" t="s">
        <v>685</v>
      </c>
      <c r="BR8" s="2" t="s">
        <v>685</v>
      </c>
      <c r="BS8" s="2"/>
    </row>
    <row r="9" spans="1:71">
      <c r="A9" s="2" t="s">
        <v>755</v>
      </c>
      <c r="B9" s="265">
        <v>42812500</v>
      </c>
      <c r="C9" s="2" t="s">
        <v>685</v>
      </c>
      <c r="D9" s="2" t="s">
        <v>686</v>
      </c>
      <c r="E9" s="258" t="s">
        <v>685</v>
      </c>
      <c r="F9" s="2" t="s">
        <v>685</v>
      </c>
      <c r="G9" s="2" t="s">
        <v>685</v>
      </c>
      <c r="H9" s="2" t="s">
        <v>685</v>
      </c>
      <c r="I9" s="2" t="s">
        <v>685</v>
      </c>
      <c r="J9" s="2" t="s">
        <v>685</v>
      </c>
      <c r="K9" s="258" t="s">
        <v>685</v>
      </c>
      <c r="L9" s="2" t="s">
        <v>685</v>
      </c>
      <c r="M9" s="2" t="s">
        <v>685</v>
      </c>
      <c r="N9" s="2" t="s">
        <v>685</v>
      </c>
      <c r="O9" s="2" t="s">
        <v>685</v>
      </c>
      <c r="P9" s="2" t="s">
        <v>685</v>
      </c>
      <c r="Q9" s="2" t="s">
        <v>685</v>
      </c>
      <c r="R9" s="2" t="s">
        <v>685</v>
      </c>
      <c r="S9" s="2" t="s">
        <v>685</v>
      </c>
      <c r="T9" s="2" t="s">
        <v>685</v>
      </c>
      <c r="U9" s="2" t="s">
        <v>685</v>
      </c>
      <c r="V9" s="2" t="s">
        <v>685</v>
      </c>
      <c r="W9" s="2" t="s">
        <v>685</v>
      </c>
      <c r="X9" s="2" t="s">
        <v>685</v>
      </c>
      <c r="Y9" s="2" t="s">
        <v>685</v>
      </c>
      <c r="Z9" s="258" t="s">
        <v>685</v>
      </c>
      <c r="AA9" s="2" t="s">
        <v>685</v>
      </c>
      <c r="AB9" s="2" t="s">
        <v>685</v>
      </c>
      <c r="AC9" s="2" t="s">
        <v>685</v>
      </c>
      <c r="AD9" s="2" t="s">
        <v>685</v>
      </c>
      <c r="AE9" s="2" t="s">
        <v>685</v>
      </c>
      <c r="AF9" s="2" t="s">
        <v>685</v>
      </c>
      <c r="AG9" s="2" t="s">
        <v>685</v>
      </c>
      <c r="AH9" s="2" t="s">
        <v>685</v>
      </c>
      <c r="AI9" s="2" t="s">
        <v>685</v>
      </c>
      <c r="AJ9" s="2" t="s">
        <v>685</v>
      </c>
      <c r="AK9" s="2" t="s">
        <v>685</v>
      </c>
      <c r="AL9" s="258" t="s">
        <v>685</v>
      </c>
      <c r="AM9" s="2" t="s">
        <v>685</v>
      </c>
      <c r="AN9" s="2" t="s">
        <v>685</v>
      </c>
      <c r="AO9" s="2" t="s">
        <v>685</v>
      </c>
      <c r="AP9" s="2" t="s">
        <v>685</v>
      </c>
      <c r="AQ9" s="2" t="s">
        <v>685</v>
      </c>
      <c r="AR9" s="2" t="s">
        <v>685</v>
      </c>
      <c r="AS9" s="2" t="s">
        <v>685</v>
      </c>
      <c r="AT9" s="258" t="s">
        <v>685</v>
      </c>
      <c r="AU9" s="2" t="s">
        <v>685</v>
      </c>
      <c r="AV9" s="2" t="s">
        <v>685</v>
      </c>
      <c r="AW9" s="2" t="s">
        <v>685</v>
      </c>
      <c r="AX9" s="2" t="s">
        <v>685</v>
      </c>
      <c r="AY9" s="2" t="s">
        <v>685</v>
      </c>
      <c r="AZ9" s="2" t="s">
        <v>685</v>
      </c>
      <c r="BA9" s="2" t="s">
        <v>685</v>
      </c>
      <c r="BB9" s="258" t="s">
        <v>685</v>
      </c>
      <c r="BC9" s="2" t="s">
        <v>685</v>
      </c>
      <c r="BD9" s="2" t="s">
        <v>685</v>
      </c>
      <c r="BE9" s="2" t="s">
        <v>685</v>
      </c>
      <c r="BF9" s="2" t="s">
        <v>685</v>
      </c>
      <c r="BG9" s="2" t="s">
        <v>685</v>
      </c>
      <c r="BH9" s="2" t="s">
        <v>685</v>
      </c>
      <c r="BI9" s="2" t="s">
        <v>685</v>
      </c>
      <c r="BJ9" s="258" t="s">
        <v>685</v>
      </c>
      <c r="BK9" s="2" t="s">
        <v>685</v>
      </c>
      <c r="BL9" s="2" t="s">
        <v>685</v>
      </c>
      <c r="BM9" s="2" t="s">
        <v>687</v>
      </c>
      <c r="BN9" s="2" t="s">
        <v>686</v>
      </c>
      <c r="BO9" s="2" t="s">
        <v>686</v>
      </c>
      <c r="BP9" s="2" t="s">
        <v>686</v>
      </c>
      <c r="BQ9" s="2" t="s">
        <v>686</v>
      </c>
      <c r="BR9" s="2" t="s">
        <v>685</v>
      </c>
      <c r="BS9" s="2"/>
    </row>
    <row r="10" spans="1:71">
      <c r="A10" s="2" t="s">
        <v>755</v>
      </c>
      <c r="B10" s="265">
        <v>42813848</v>
      </c>
      <c r="C10" s="2" t="s">
        <v>686</v>
      </c>
      <c r="D10" s="2" t="s">
        <v>685</v>
      </c>
      <c r="E10" s="258" t="s">
        <v>686</v>
      </c>
      <c r="F10" s="2" t="s">
        <v>686</v>
      </c>
      <c r="G10" s="2" t="s">
        <v>686</v>
      </c>
      <c r="H10" s="2" t="s">
        <v>686</v>
      </c>
      <c r="I10" s="2" t="s">
        <v>686</v>
      </c>
      <c r="J10" s="2" t="s">
        <v>686</v>
      </c>
      <c r="K10" s="258" t="s">
        <v>686</v>
      </c>
      <c r="L10" s="2" t="s">
        <v>686</v>
      </c>
      <c r="M10" s="2" t="s">
        <v>686</v>
      </c>
      <c r="N10" s="2" t="s">
        <v>686</v>
      </c>
      <c r="O10" s="2" t="s">
        <v>686</v>
      </c>
      <c r="P10" s="2" t="s">
        <v>686</v>
      </c>
      <c r="Q10" s="2" t="s">
        <v>686</v>
      </c>
      <c r="R10" s="2" t="s">
        <v>686</v>
      </c>
      <c r="S10" s="2" t="s">
        <v>686</v>
      </c>
      <c r="T10" s="2" t="s">
        <v>686</v>
      </c>
      <c r="U10" s="2" t="s">
        <v>686</v>
      </c>
      <c r="V10" s="2" t="s">
        <v>686</v>
      </c>
      <c r="W10" s="2" t="s">
        <v>686</v>
      </c>
      <c r="X10" s="2" t="s">
        <v>686</v>
      </c>
      <c r="Y10" s="2" t="s">
        <v>686</v>
      </c>
      <c r="Z10" s="258" t="s">
        <v>686</v>
      </c>
      <c r="AA10" s="2" t="s">
        <v>686</v>
      </c>
      <c r="AB10" s="2" t="s">
        <v>686</v>
      </c>
      <c r="AC10" s="2" t="s">
        <v>686</v>
      </c>
      <c r="AD10" s="2" t="s">
        <v>686</v>
      </c>
      <c r="AE10" s="2" t="s">
        <v>686</v>
      </c>
      <c r="AF10" s="2" t="s">
        <v>686</v>
      </c>
      <c r="AG10" s="2" t="s">
        <v>686</v>
      </c>
      <c r="AH10" s="2" t="s">
        <v>686</v>
      </c>
      <c r="AI10" s="2" t="s">
        <v>686</v>
      </c>
      <c r="AJ10" s="2" t="s">
        <v>686</v>
      </c>
      <c r="AK10" s="2" t="s">
        <v>686</v>
      </c>
      <c r="AL10" s="258" t="s">
        <v>686</v>
      </c>
      <c r="AM10" s="2" t="s">
        <v>686</v>
      </c>
      <c r="AN10" s="2" t="s">
        <v>686</v>
      </c>
      <c r="AO10" s="2" t="s">
        <v>686</v>
      </c>
      <c r="AP10" s="2" t="s">
        <v>686</v>
      </c>
      <c r="AQ10" s="2" t="s">
        <v>686</v>
      </c>
      <c r="AR10" s="2" t="s">
        <v>686</v>
      </c>
      <c r="AS10" s="2" t="s">
        <v>686</v>
      </c>
      <c r="AT10" s="258" t="s">
        <v>686</v>
      </c>
      <c r="AU10" s="2" t="s">
        <v>686</v>
      </c>
      <c r="AV10" s="2" t="s">
        <v>686</v>
      </c>
      <c r="AW10" s="2" t="s">
        <v>686</v>
      </c>
      <c r="AX10" s="2" t="s">
        <v>686</v>
      </c>
      <c r="AY10" s="2" t="s">
        <v>686</v>
      </c>
      <c r="AZ10" s="2" t="s">
        <v>686</v>
      </c>
      <c r="BA10" s="2" t="s">
        <v>686</v>
      </c>
      <c r="BB10" s="258" t="s">
        <v>685</v>
      </c>
      <c r="BC10" s="2" t="s">
        <v>685</v>
      </c>
      <c r="BD10" s="2" t="s">
        <v>685</v>
      </c>
      <c r="BE10" s="2" t="s">
        <v>685</v>
      </c>
      <c r="BF10" s="2" t="s">
        <v>685</v>
      </c>
      <c r="BG10" s="2" t="s">
        <v>687</v>
      </c>
      <c r="BH10" s="2" t="s">
        <v>687</v>
      </c>
      <c r="BI10" s="2" t="s">
        <v>687</v>
      </c>
      <c r="BJ10" s="258" t="s">
        <v>686</v>
      </c>
      <c r="BK10" s="2" t="s">
        <v>686</v>
      </c>
      <c r="BL10" s="2" t="s">
        <v>686</v>
      </c>
      <c r="BM10" s="2" t="s">
        <v>687</v>
      </c>
      <c r="BN10" s="2" t="s">
        <v>686</v>
      </c>
      <c r="BO10" s="2" t="s">
        <v>686</v>
      </c>
      <c r="BP10" s="2" t="s">
        <v>686</v>
      </c>
      <c r="BQ10" s="2" t="s">
        <v>686</v>
      </c>
      <c r="BR10" s="2" t="s">
        <v>686</v>
      </c>
      <c r="BS10" s="2"/>
    </row>
    <row r="11" spans="1:71">
      <c r="A11" s="2" t="s">
        <v>755</v>
      </c>
      <c r="B11" s="265">
        <v>42815963</v>
      </c>
      <c r="C11" s="2" t="s">
        <v>686</v>
      </c>
      <c r="D11" s="2" t="s">
        <v>685</v>
      </c>
      <c r="E11" s="258" t="s">
        <v>686</v>
      </c>
      <c r="F11" s="2" t="s">
        <v>686</v>
      </c>
      <c r="G11" s="2" t="s">
        <v>686</v>
      </c>
      <c r="H11" s="2" t="s">
        <v>686</v>
      </c>
      <c r="I11" s="2" t="s">
        <v>686</v>
      </c>
      <c r="J11" s="2" t="s">
        <v>686</v>
      </c>
      <c r="K11" s="258" t="s">
        <v>686</v>
      </c>
      <c r="L11" s="2" t="s">
        <v>686</v>
      </c>
      <c r="M11" s="2" t="s">
        <v>686</v>
      </c>
      <c r="N11" s="2" t="s">
        <v>686</v>
      </c>
      <c r="O11" s="2" t="s">
        <v>686</v>
      </c>
      <c r="P11" s="2" t="s">
        <v>686</v>
      </c>
      <c r="Q11" s="2" t="s">
        <v>686</v>
      </c>
      <c r="R11" s="2" t="s">
        <v>686</v>
      </c>
      <c r="S11" s="2" t="s">
        <v>686</v>
      </c>
      <c r="T11" s="2" t="s">
        <v>686</v>
      </c>
      <c r="U11" s="2" t="s">
        <v>686</v>
      </c>
      <c r="V11" s="2" t="s">
        <v>686</v>
      </c>
      <c r="W11" s="2" t="s">
        <v>686</v>
      </c>
      <c r="X11" s="2" t="s">
        <v>686</v>
      </c>
      <c r="Y11" s="2" t="s">
        <v>686</v>
      </c>
      <c r="Z11" s="258" t="s">
        <v>686</v>
      </c>
      <c r="AA11" s="2" t="s">
        <v>686</v>
      </c>
      <c r="AB11" s="2" t="s">
        <v>686</v>
      </c>
      <c r="AC11" s="2" t="s">
        <v>686</v>
      </c>
      <c r="AD11" s="2" t="s">
        <v>686</v>
      </c>
      <c r="AE11" s="2" t="s">
        <v>686</v>
      </c>
      <c r="AF11" s="2" t="s">
        <v>686</v>
      </c>
      <c r="AG11" s="2" t="s">
        <v>686</v>
      </c>
      <c r="AH11" s="2" t="s">
        <v>686</v>
      </c>
      <c r="AI11" s="2" t="s">
        <v>686</v>
      </c>
      <c r="AJ11" s="2" t="s">
        <v>686</v>
      </c>
      <c r="AK11" s="2" t="s">
        <v>686</v>
      </c>
      <c r="AL11" s="258" t="s">
        <v>686</v>
      </c>
      <c r="AM11" s="2" t="s">
        <v>686</v>
      </c>
      <c r="AN11" s="2" t="s">
        <v>686</v>
      </c>
      <c r="AO11" s="2" t="s">
        <v>686</v>
      </c>
      <c r="AP11" s="2" t="s">
        <v>686</v>
      </c>
      <c r="AQ11" s="2" t="s">
        <v>686</v>
      </c>
      <c r="AR11" s="2" t="s">
        <v>686</v>
      </c>
      <c r="AS11" s="2" t="s">
        <v>686</v>
      </c>
      <c r="AT11" s="258" t="s">
        <v>686</v>
      </c>
      <c r="AU11" s="2" t="s">
        <v>686</v>
      </c>
      <c r="AV11" s="2" t="s">
        <v>686</v>
      </c>
      <c r="AW11" s="2" t="s">
        <v>686</v>
      </c>
      <c r="AX11" s="2" t="s">
        <v>686</v>
      </c>
      <c r="AY11" s="2" t="s">
        <v>686</v>
      </c>
      <c r="AZ11" s="2" t="s">
        <v>686</v>
      </c>
      <c r="BA11" s="2" t="s">
        <v>686</v>
      </c>
      <c r="BB11" s="258" t="s">
        <v>686</v>
      </c>
      <c r="BC11" s="2" t="s">
        <v>686</v>
      </c>
      <c r="BD11" s="2" t="s">
        <v>686</v>
      </c>
      <c r="BE11" s="2" t="s">
        <v>686</v>
      </c>
      <c r="BF11" s="2" t="s">
        <v>686</v>
      </c>
      <c r="BG11" s="2" t="s">
        <v>685</v>
      </c>
      <c r="BH11" s="2" t="s">
        <v>685</v>
      </c>
      <c r="BI11" s="2" t="s">
        <v>685</v>
      </c>
      <c r="BJ11" s="258" t="s">
        <v>686</v>
      </c>
      <c r="BK11" s="2" t="s">
        <v>686</v>
      </c>
      <c r="BL11" s="2" t="s">
        <v>686</v>
      </c>
      <c r="BM11" s="2" t="s">
        <v>685</v>
      </c>
      <c r="BN11" s="2" t="s">
        <v>686</v>
      </c>
      <c r="BO11" s="2" t="s">
        <v>686</v>
      </c>
      <c r="BP11" s="2" t="s">
        <v>686</v>
      </c>
      <c r="BQ11" s="2" t="s">
        <v>686</v>
      </c>
      <c r="BR11" s="2" t="s">
        <v>686</v>
      </c>
      <c r="BS11" s="2"/>
    </row>
    <row r="12" spans="1:71">
      <c r="A12" s="2" t="s">
        <v>755</v>
      </c>
      <c r="B12" s="265">
        <v>42816917</v>
      </c>
      <c r="C12" s="2" t="s">
        <v>689</v>
      </c>
      <c r="D12" s="2" t="s">
        <v>685</v>
      </c>
      <c r="E12" s="258" t="s">
        <v>685</v>
      </c>
      <c r="F12" s="2" t="s">
        <v>685</v>
      </c>
      <c r="G12" s="2" t="s">
        <v>685</v>
      </c>
      <c r="H12" s="2" t="s">
        <v>685</v>
      </c>
      <c r="I12" s="2" t="s">
        <v>685</v>
      </c>
      <c r="J12" s="2" t="s">
        <v>685</v>
      </c>
      <c r="K12" s="258" t="s">
        <v>687</v>
      </c>
      <c r="L12" s="2" t="s">
        <v>685</v>
      </c>
      <c r="M12" s="2" t="s">
        <v>685</v>
      </c>
      <c r="N12" s="2" t="s">
        <v>685</v>
      </c>
      <c r="O12" s="2" t="s">
        <v>685</v>
      </c>
      <c r="P12" s="2" t="s">
        <v>685</v>
      </c>
      <c r="Q12" s="2" t="s">
        <v>685</v>
      </c>
      <c r="R12" s="2" t="s">
        <v>685</v>
      </c>
      <c r="S12" s="2" t="s">
        <v>685</v>
      </c>
      <c r="T12" s="2" t="s">
        <v>685</v>
      </c>
      <c r="U12" s="2" t="s">
        <v>685</v>
      </c>
      <c r="V12" s="2" t="s">
        <v>685</v>
      </c>
      <c r="W12" s="2" t="s">
        <v>685</v>
      </c>
      <c r="X12" s="2" t="s">
        <v>685</v>
      </c>
      <c r="Y12" s="2" t="s">
        <v>685</v>
      </c>
      <c r="Z12" s="258" t="s">
        <v>689</v>
      </c>
      <c r="AA12" s="2" t="s">
        <v>689</v>
      </c>
      <c r="AB12" s="2" t="s">
        <v>689</v>
      </c>
      <c r="AC12" s="2" t="s">
        <v>689</v>
      </c>
      <c r="AD12" s="2" t="s">
        <v>689</v>
      </c>
      <c r="AE12" s="2" t="s">
        <v>689</v>
      </c>
      <c r="AF12" s="2" t="s">
        <v>689</v>
      </c>
      <c r="AG12" s="2" t="s">
        <v>689</v>
      </c>
      <c r="AH12" s="2" t="s">
        <v>689</v>
      </c>
      <c r="AI12" s="2" t="s">
        <v>689</v>
      </c>
      <c r="AJ12" s="2" t="s">
        <v>687</v>
      </c>
      <c r="AK12" s="2" t="s">
        <v>689</v>
      </c>
      <c r="AL12" s="258" t="s">
        <v>689</v>
      </c>
      <c r="AM12" s="2" t="s">
        <v>689</v>
      </c>
      <c r="AN12" s="2" t="s">
        <v>689</v>
      </c>
      <c r="AO12" s="2" t="s">
        <v>689</v>
      </c>
      <c r="AP12" s="2" t="s">
        <v>689</v>
      </c>
      <c r="AQ12" s="2" t="s">
        <v>689</v>
      </c>
      <c r="AR12" s="2" t="s">
        <v>689</v>
      </c>
      <c r="AS12" s="2" t="s">
        <v>689</v>
      </c>
      <c r="AT12" s="258" t="s">
        <v>689</v>
      </c>
      <c r="AU12" s="2" t="s">
        <v>689</v>
      </c>
      <c r="AV12" s="2" t="s">
        <v>689</v>
      </c>
      <c r="AW12" s="2" t="s">
        <v>689</v>
      </c>
      <c r="AX12" s="2" t="s">
        <v>689</v>
      </c>
      <c r="AY12" s="2" t="s">
        <v>689</v>
      </c>
      <c r="AZ12" s="2" t="s">
        <v>689</v>
      </c>
      <c r="BA12" s="2" t="s">
        <v>689</v>
      </c>
      <c r="BB12" s="258" t="s">
        <v>689</v>
      </c>
      <c r="BC12" s="2" t="s">
        <v>689</v>
      </c>
      <c r="BD12" s="2" t="s">
        <v>689</v>
      </c>
      <c r="BE12" s="2" t="s">
        <v>689</v>
      </c>
      <c r="BF12" s="2" t="s">
        <v>689</v>
      </c>
      <c r="BG12" s="2" t="s">
        <v>689</v>
      </c>
      <c r="BH12" s="2" t="s">
        <v>689</v>
      </c>
      <c r="BI12" s="2" t="s">
        <v>689</v>
      </c>
      <c r="BJ12" s="258" t="s">
        <v>689</v>
      </c>
      <c r="BK12" s="2" t="s">
        <v>689</v>
      </c>
      <c r="BL12" s="2" t="s">
        <v>689</v>
      </c>
      <c r="BM12" s="2" t="s">
        <v>689</v>
      </c>
      <c r="BN12" s="2" t="s">
        <v>689</v>
      </c>
      <c r="BO12" s="2" t="s">
        <v>689</v>
      </c>
      <c r="BP12" s="2" t="s">
        <v>689</v>
      </c>
      <c r="BQ12" s="2" t="s">
        <v>689</v>
      </c>
      <c r="BR12" s="2" t="s">
        <v>689</v>
      </c>
      <c r="BS12" s="2"/>
    </row>
    <row r="13" spans="1:71">
      <c r="A13" s="2" t="s">
        <v>755</v>
      </c>
      <c r="B13" s="265">
        <v>42818331</v>
      </c>
      <c r="C13" s="2" t="s">
        <v>688</v>
      </c>
      <c r="D13" s="2" t="s">
        <v>689</v>
      </c>
      <c r="E13" s="258" t="s">
        <v>688</v>
      </c>
      <c r="F13" s="2" t="s">
        <v>688</v>
      </c>
      <c r="G13" s="2" t="s">
        <v>688</v>
      </c>
      <c r="H13" s="2" t="s">
        <v>688</v>
      </c>
      <c r="I13" s="2" t="s">
        <v>688</v>
      </c>
      <c r="J13" s="2" t="s">
        <v>688</v>
      </c>
      <c r="K13" s="258" t="s">
        <v>688</v>
      </c>
      <c r="L13" s="2" t="s">
        <v>688</v>
      </c>
      <c r="M13" s="2" t="s">
        <v>688</v>
      </c>
      <c r="N13" s="2" t="s">
        <v>688</v>
      </c>
      <c r="O13" s="2" t="s">
        <v>688</v>
      </c>
      <c r="P13" s="2" t="s">
        <v>688</v>
      </c>
      <c r="Q13" s="2" t="s">
        <v>688</v>
      </c>
      <c r="R13" s="2" t="s">
        <v>688</v>
      </c>
      <c r="S13" s="2" t="s">
        <v>688</v>
      </c>
      <c r="T13" s="2" t="s">
        <v>688</v>
      </c>
      <c r="U13" s="2" t="s">
        <v>688</v>
      </c>
      <c r="V13" s="2" t="s">
        <v>688</v>
      </c>
      <c r="W13" s="2" t="s">
        <v>688</v>
      </c>
      <c r="X13" s="2" t="s">
        <v>688</v>
      </c>
      <c r="Y13" s="2" t="s">
        <v>688</v>
      </c>
      <c r="Z13" s="258" t="s">
        <v>688</v>
      </c>
      <c r="AA13" s="2" t="s">
        <v>688</v>
      </c>
      <c r="AB13" s="2" t="s">
        <v>688</v>
      </c>
      <c r="AC13" s="2" t="s">
        <v>688</v>
      </c>
      <c r="AD13" s="2" t="s">
        <v>688</v>
      </c>
      <c r="AE13" s="2" t="s">
        <v>688</v>
      </c>
      <c r="AF13" s="2" t="s">
        <v>688</v>
      </c>
      <c r="AG13" s="2" t="s">
        <v>688</v>
      </c>
      <c r="AH13" s="2" t="s">
        <v>688</v>
      </c>
      <c r="AI13" s="2" t="s">
        <v>688</v>
      </c>
      <c r="AJ13" s="2" t="s">
        <v>688</v>
      </c>
      <c r="AK13" s="2" t="s">
        <v>688</v>
      </c>
      <c r="AL13" s="258" t="s">
        <v>688</v>
      </c>
      <c r="AM13" s="2" t="s">
        <v>688</v>
      </c>
      <c r="AN13" s="2" t="s">
        <v>688</v>
      </c>
      <c r="AO13" s="2" t="s">
        <v>688</v>
      </c>
      <c r="AP13" s="2" t="s">
        <v>688</v>
      </c>
      <c r="AQ13" s="2" t="s">
        <v>688</v>
      </c>
      <c r="AR13" s="2" t="s">
        <v>688</v>
      </c>
      <c r="AS13" s="2" t="s">
        <v>688</v>
      </c>
      <c r="AT13" s="258" t="s">
        <v>688</v>
      </c>
      <c r="AU13" s="2" t="s">
        <v>688</v>
      </c>
      <c r="AV13" s="2" t="s">
        <v>688</v>
      </c>
      <c r="AW13" s="2" t="s">
        <v>688</v>
      </c>
      <c r="AX13" s="2" t="s">
        <v>688</v>
      </c>
      <c r="AY13" s="2" t="s">
        <v>688</v>
      </c>
      <c r="AZ13" s="2" t="s">
        <v>688</v>
      </c>
      <c r="BA13" s="2" t="s">
        <v>688</v>
      </c>
      <c r="BB13" s="258" t="s">
        <v>689</v>
      </c>
      <c r="BC13" s="2" t="s">
        <v>689</v>
      </c>
      <c r="BD13" s="2" t="s">
        <v>689</v>
      </c>
      <c r="BE13" s="2" t="s">
        <v>689</v>
      </c>
      <c r="BF13" s="2" t="s">
        <v>689</v>
      </c>
      <c r="BG13" s="2" t="s">
        <v>687</v>
      </c>
      <c r="BH13" s="2" t="s">
        <v>689</v>
      </c>
      <c r="BI13" s="2" t="s">
        <v>689</v>
      </c>
      <c r="BJ13" s="258" t="s">
        <v>689</v>
      </c>
      <c r="BK13" s="2" t="s">
        <v>689</v>
      </c>
      <c r="BL13" s="2" t="s">
        <v>689</v>
      </c>
      <c r="BM13" s="2" t="s">
        <v>687</v>
      </c>
      <c r="BN13" s="2" t="s">
        <v>689</v>
      </c>
      <c r="BO13" s="2" t="s">
        <v>689</v>
      </c>
      <c r="BP13" s="2" t="s">
        <v>689</v>
      </c>
      <c r="BQ13" s="2" t="s">
        <v>689</v>
      </c>
      <c r="BR13" s="2" t="s">
        <v>689</v>
      </c>
      <c r="BS13" s="2"/>
    </row>
    <row r="14" spans="1:71">
      <c r="A14" s="2" t="s">
        <v>755</v>
      </c>
      <c r="B14" s="265">
        <v>42818635</v>
      </c>
      <c r="C14" s="2" t="s">
        <v>685</v>
      </c>
      <c r="D14" s="2" t="s">
        <v>686</v>
      </c>
      <c r="E14" s="258" t="s">
        <v>685</v>
      </c>
      <c r="F14" s="2" t="s">
        <v>685</v>
      </c>
      <c r="G14" s="2" t="s">
        <v>685</v>
      </c>
      <c r="H14" s="2" t="s">
        <v>685</v>
      </c>
      <c r="I14" s="2" t="s">
        <v>685</v>
      </c>
      <c r="J14" s="2" t="s">
        <v>685</v>
      </c>
      <c r="K14" s="258" t="s">
        <v>685</v>
      </c>
      <c r="L14" s="2" t="s">
        <v>685</v>
      </c>
      <c r="M14" s="2" t="s">
        <v>685</v>
      </c>
      <c r="N14" s="2" t="s">
        <v>685</v>
      </c>
      <c r="O14" s="2" t="s">
        <v>685</v>
      </c>
      <c r="P14" s="2" t="s">
        <v>685</v>
      </c>
      <c r="Q14" s="2" t="s">
        <v>687</v>
      </c>
      <c r="R14" s="2" t="s">
        <v>685</v>
      </c>
      <c r="S14" s="2" t="s">
        <v>685</v>
      </c>
      <c r="T14" s="2" t="s">
        <v>685</v>
      </c>
      <c r="U14" s="2" t="s">
        <v>685</v>
      </c>
      <c r="V14" s="2" t="s">
        <v>685</v>
      </c>
      <c r="W14" s="2" t="s">
        <v>685</v>
      </c>
      <c r="X14" s="2" t="s">
        <v>685</v>
      </c>
      <c r="Y14" s="2" t="s">
        <v>685</v>
      </c>
      <c r="Z14" s="258" t="s">
        <v>685</v>
      </c>
      <c r="AA14" s="2" t="s">
        <v>685</v>
      </c>
      <c r="AB14" s="2" t="s">
        <v>685</v>
      </c>
      <c r="AC14" s="2" t="s">
        <v>685</v>
      </c>
      <c r="AD14" s="2" t="s">
        <v>685</v>
      </c>
      <c r="AE14" s="2" t="s">
        <v>685</v>
      </c>
      <c r="AF14" s="2" t="s">
        <v>685</v>
      </c>
      <c r="AG14" s="2" t="s">
        <v>685</v>
      </c>
      <c r="AH14" s="2" t="s">
        <v>685</v>
      </c>
      <c r="AI14" s="2" t="s">
        <v>685</v>
      </c>
      <c r="AJ14" s="2" t="s">
        <v>685</v>
      </c>
      <c r="AK14" s="2" t="s">
        <v>685</v>
      </c>
      <c r="AL14" s="258" t="s">
        <v>685</v>
      </c>
      <c r="AM14" s="2" t="s">
        <v>685</v>
      </c>
      <c r="AN14" s="2" t="s">
        <v>685</v>
      </c>
      <c r="AO14" s="2" t="s">
        <v>685</v>
      </c>
      <c r="AP14" s="2" t="s">
        <v>685</v>
      </c>
      <c r="AQ14" s="2" t="s">
        <v>685</v>
      </c>
      <c r="AR14" s="2" t="s">
        <v>685</v>
      </c>
      <c r="AS14" s="2" t="s">
        <v>685</v>
      </c>
      <c r="AT14" s="258" t="s">
        <v>685</v>
      </c>
      <c r="AU14" s="2" t="s">
        <v>685</v>
      </c>
      <c r="AV14" s="2" t="s">
        <v>685</v>
      </c>
      <c r="AW14" s="2" t="s">
        <v>685</v>
      </c>
      <c r="AX14" s="2" t="s">
        <v>685</v>
      </c>
      <c r="AY14" s="2" t="s">
        <v>685</v>
      </c>
      <c r="AZ14" s="2" t="s">
        <v>685</v>
      </c>
      <c r="BA14" s="2" t="s">
        <v>685</v>
      </c>
      <c r="BB14" s="258" t="s">
        <v>685</v>
      </c>
      <c r="BC14" s="2" t="s">
        <v>685</v>
      </c>
      <c r="BD14" s="2" t="s">
        <v>685</v>
      </c>
      <c r="BE14" s="2" t="s">
        <v>685</v>
      </c>
      <c r="BF14" s="2" t="s">
        <v>685</v>
      </c>
      <c r="BG14" s="2" t="s">
        <v>685</v>
      </c>
      <c r="BH14" s="2" t="s">
        <v>685</v>
      </c>
      <c r="BI14" s="2" t="s">
        <v>685</v>
      </c>
      <c r="BJ14" s="258" t="s">
        <v>685</v>
      </c>
      <c r="BK14" s="2" t="s">
        <v>685</v>
      </c>
      <c r="BL14" s="2" t="s">
        <v>685</v>
      </c>
      <c r="BM14" s="2" t="s">
        <v>685</v>
      </c>
      <c r="BN14" s="2" t="s">
        <v>686</v>
      </c>
      <c r="BO14" s="2" t="s">
        <v>686</v>
      </c>
      <c r="BP14" s="2" t="s">
        <v>686</v>
      </c>
      <c r="BQ14" s="2" t="s">
        <v>686</v>
      </c>
      <c r="BR14" s="2" t="s">
        <v>685</v>
      </c>
      <c r="BS14" s="2"/>
    </row>
    <row r="15" spans="1:71">
      <c r="A15" s="2" t="s">
        <v>755</v>
      </c>
      <c r="B15" s="265">
        <v>42818663</v>
      </c>
      <c r="C15" s="2" t="s">
        <v>689</v>
      </c>
      <c r="D15" s="2" t="s">
        <v>688</v>
      </c>
      <c r="E15" s="258" t="s">
        <v>689</v>
      </c>
      <c r="F15" s="2" t="s">
        <v>689</v>
      </c>
      <c r="G15" s="2" t="s">
        <v>689</v>
      </c>
      <c r="H15" s="2" t="s">
        <v>689</v>
      </c>
      <c r="I15" s="2" t="s">
        <v>689</v>
      </c>
      <c r="J15" s="2" t="s">
        <v>689</v>
      </c>
      <c r="K15" s="258" t="s">
        <v>689</v>
      </c>
      <c r="L15" s="2" t="s">
        <v>689</v>
      </c>
      <c r="M15" s="2" t="s">
        <v>689</v>
      </c>
      <c r="N15" s="2" t="s">
        <v>689</v>
      </c>
      <c r="O15" s="2" t="s">
        <v>689</v>
      </c>
      <c r="P15" s="2" t="s">
        <v>689</v>
      </c>
      <c r="Q15" s="2" t="s">
        <v>687</v>
      </c>
      <c r="R15" s="2" t="s">
        <v>689</v>
      </c>
      <c r="S15" s="2" t="s">
        <v>689</v>
      </c>
      <c r="T15" s="2" t="s">
        <v>689</v>
      </c>
      <c r="U15" s="2" t="s">
        <v>689</v>
      </c>
      <c r="V15" s="2" t="s">
        <v>689</v>
      </c>
      <c r="W15" s="2" t="s">
        <v>689</v>
      </c>
      <c r="X15" s="2" t="s">
        <v>689</v>
      </c>
      <c r="Y15" s="2" t="s">
        <v>689</v>
      </c>
      <c r="Z15" s="258" t="s">
        <v>689</v>
      </c>
      <c r="AA15" s="2" t="s">
        <v>689</v>
      </c>
      <c r="AB15" s="2" t="s">
        <v>689</v>
      </c>
      <c r="AC15" s="2" t="s">
        <v>689</v>
      </c>
      <c r="AD15" s="2" t="s">
        <v>689</v>
      </c>
      <c r="AE15" s="2" t="s">
        <v>689</v>
      </c>
      <c r="AF15" s="2" t="s">
        <v>689</v>
      </c>
      <c r="AG15" s="2" t="s">
        <v>689</v>
      </c>
      <c r="AH15" s="2" t="s">
        <v>689</v>
      </c>
      <c r="AI15" s="2" t="s">
        <v>689</v>
      </c>
      <c r="AJ15" s="2" t="s">
        <v>689</v>
      </c>
      <c r="AK15" s="2" t="s">
        <v>689</v>
      </c>
      <c r="AL15" s="258" t="s">
        <v>689</v>
      </c>
      <c r="AM15" s="2" t="s">
        <v>689</v>
      </c>
      <c r="AN15" s="2" t="s">
        <v>689</v>
      </c>
      <c r="AO15" s="2" t="s">
        <v>689</v>
      </c>
      <c r="AP15" s="2" t="s">
        <v>689</v>
      </c>
      <c r="AQ15" s="2" t="s">
        <v>689</v>
      </c>
      <c r="AR15" s="2" t="s">
        <v>689</v>
      </c>
      <c r="AS15" s="2" t="s">
        <v>689</v>
      </c>
      <c r="AT15" s="258" t="s">
        <v>689</v>
      </c>
      <c r="AU15" s="2" t="s">
        <v>689</v>
      </c>
      <c r="AV15" s="2" t="s">
        <v>689</v>
      </c>
      <c r="AW15" s="2" t="s">
        <v>689</v>
      </c>
      <c r="AX15" s="2" t="s">
        <v>689</v>
      </c>
      <c r="AY15" s="2" t="s">
        <v>689</v>
      </c>
      <c r="AZ15" s="2" t="s">
        <v>689</v>
      </c>
      <c r="BA15" s="2" t="s">
        <v>689</v>
      </c>
      <c r="BB15" s="258" t="s">
        <v>689</v>
      </c>
      <c r="BC15" s="2" t="s">
        <v>689</v>
      </c>
      <c r="BD15" s="2" t="s">
        <v>689</v>
      </c>
      <c r="BE15" s="2" t="s">
        <v>689</v>
      </c>
      <c r="BF15" s="2" t="s">
        <v>689</v>
      </c>
      <c r="BG15" s="2" t="s">
        <v>688</v>
      </c>
      <c r="BH15" s="2" t="s">
        <v>688</v>
      </c>
      <c r="BI15" s="2" t="s">
        <v>688</v>
      </c>
      <c r="BJ15" s="258" t="s">
        <v>689</v>
      </c>
      <c r="BK15" s="2" t="s">
        <v>689</v>
      </c>
      <c r="BL15" s="2" t="s">
        <v>689</v>
      </c>
      <c r="BM15" s="2" t="s">
        <v>688</v>
      </c>
      <c r="BN15" s="2" t="s">
        <v>689</v>
      </c>
      <c r="BO15" s="2" t="s">
        <v>689</v>
      </c>
      <c r="BP15" s="2" t="s">
        <v>689</v>
      </c>
      <c r="BQ15" s="2" t="s">
        <v>689</v>
      </c>
      <c r="BR15" s="2" t="s">
        <v>689</v>
      </c>
      <c r="BS15" s="2"/>
    </row>
    <row r="16" spans="1:71">
      <c r="A16" s="2" t="s">
        <v>755</v>
      </c>
      <c r="B16" s="265">
        <v>42820482</v>
      </c>
      <c r="C16" s="2" t="s">
        <v>688</v>
      </c>
      <c r="D16" s="2" t="s">
        <v>689</v>
      </c>
      <c r="E16" s="258" t="s">
        <v>688</v>
      </c>
      <c r="F16" s="2" t="s">
        <v>688</v>
      </c>
      <c r="G16" s="2" t="s">
        <v>688</v>
      </c>
      <c r="H16" s="2" t="s">
        <v>688</v>
      </c>
      <c r="I16" s="2" t="s">
        <v>688</v>
      </c>
      <c r="J16" s="2" t="s">
        <v>688</v>
      </c>
      <c r="K16" s="258" t="s">
        <v>688</v>
      </c>
      <c r="L16" s="2" t="s">
        <v>688</v>
      </c>
      <c r="M16" s="2" t="s">
        <v>688</v>
      </c>
      <c r="N16" s="2" t="s">
        <v>688</v>
      </c>
      <c r="O16" s="2" t="s">
        <v>688</v>
      </c>
      <c r="P16" s="2" t="s">
        <v>688</v>
      </c>
      <c r="Q16" s="2" t="s">
        <v>688</v>
      </c>
      <c r="R16" s="2" t="s">
        <v>688</v>
      </c>
      <c r="S16" s="2" t="s">
        <v>688</v>
      </c>
      <c r="T16" s="2" t="s">
        <v>688</v>
      </c>
      <c r="U16" s="2" t="s">
        <v>688</v>
      </c>
      <c r="V16" s="2" t="s">
        <v>688</v>
      </c>
      <c r="W16" s="2" t="s">
        <v>688</v>
      </c>
      <c r="X16" s="2" t="s">
        <v>688</v>
      </c>
      <c r="Y16" s="2" t="s">
        <v>688</v>
      </c>
      <c r="Z16" s="258" t="s">
        <v>688</v>
      </c>
      <c r="AA16" s="2" t="s">
        <v>688</v>
      </c>
      <c r="AB16" s="2" t="s">
        <v>688</v>
      </c>
      <c r="AC16" s="2" t="s">
        <v>688</v>
      </c>
      <c r="AD16" s="2" t="s">
        <v>688</v>
      </c>
      <c r="AE16" s="2" t="s">
        <v>688</v>
      </c>
      <c r="AF16" s="2" t="s">
        <v>688</v>
      </c>
      <c r="AG16" s="2" t="s">
        <v>688</v>
      </c>
      <c r="AH16" s="2" t="s">
        <v>688</v>
      </c>
      <c r="AI16" s="2" t="s">
        <v>688</v>
      </c>
      <c r="AJ16" s="2" t="s">
        <v>688</v>
      </c>
      <c r="AK16" s="2" t="s">
        <v>688</v>
      </c>
      <c r="AL16" s="258" t="s">
        <v>688</v>
      </c>
      <c r="AM16" s="2" t="s">
        <v>688</v>
      </c>
      <c r="AN16" s="2" t="s">
        <v>688</v>
      </c>
      <c r="AO16" s="2" t="s">
        <v>688</v>
      </c>
      <c r="AP16" s="2" t="s">
        <v>688</v>
      </c>
      <c r="AQ16" s="2" t="s">
        <v>688</v>
      </c>
      <c r="AR16" s="2" t="s">
        <v>688</v>
      </c>
      <c r="AS16" s="2" t="s">
        <v>688</v>
      </c>
      <c r="AT16" s="258" t="s">
        <v>688</v>
      </c>
      <c r="AU16" s="2" t="s">
        <v>688</v>
      </c>
      <c r="AV16" s="2" t="s">
        <v>688</v>
      </c>
      <c r="AW16" s="2" t="s">
        <v>688</v>
      </c>
      <c r="AX16" s="2" t="s">
        <v>688</v>
      </c>
      <c r="AY16" s="2" t="s">
        <v>688</v>
      </c>
      <c r="AZ16" s="2" t="s">
        <v>688</v>
      </c>
      <c r="BA16" s="2" t="s">
        <v>688</v>
      </c>
      <c r="BB16" s="258" t="s">
        <v>689</v>
      </c>
      <c r="BC16" s="2" t="s">
        <v>689</v>
      </c>
      <c r="BD16" s="2" t="s">
        <v>689</v>
      </c>
      <c r="BE16" s="2" t="s">
        <v>689</v>
      </c>
      <c r="BF16" s="2" t="s">
        <v>689</v>
      </c>
      <c r="BG16" s="2" t="s">
        <v>687</v>
      </c>
      <c r="BH16" s="2" t="s">
        <v>689</v>
      </c>
      <c r="BI16" s="2" t="s">
        <v>689</v>
      </c>
      <c r="BJ16" s="258" t="s">
        <v>688</v>
      </c>
      <c r="BK16" s="2" t="s">
        <v>688</v>
      </c>
      <c r="BL16" s="2" t="s">
        <v>688</v>
      </c>
      <c r="BM16" s="2" t="s">
        <v>687</v>
      </c>
      <c r="BN16" s="2" t="s">
        <v>688</v>
      </c>
      <c r="BO16" s="2" t="s">
        <v>688</v>
      </c>
      <c r="BP16" s="2" t="s">
        <v>688</v>
      </c>
      <c r="BQ16" s="2" t="s">
        <v>688</v>
      </c>
      <c r="BR16" s="2" t="s">
        <v>688</v>
      </c>
      <c r="BS16" s="2"/>
    </row>
    <row r="17" spans="1:71">
      <c r="A17" s="2" t="s">
        <v>755</v>
      </c>
      <c r="B17" s="265">
        <v>42855708</v>
      </c>
      <c r="C17" s="2" t="s">
        <v>686</v>
      </c>
      <c r="D17" s="2" t="s">
        <v>685</v>
      </c>
      <c r="E17" s="258" t="s">
        <v>686</v>
      </c>
      <c r="F17" s="2" t="s">
        <v>686</v>
      </c>
      <c r="G17" s="2" t="s">
        <v>686</v>
      </c>
      <c r="H17" s="2" t="s">
        <v>686</v>
      </c>
      <c r="I17" s="2" t="s">
        <v>687</v>
      </c>
      <c r="J17" s="2" t="s">
        <v>686</v>
      </c>
      <c r="K17" s="258" t="s">
        <v>686</v>
      </c>
      <c r="L17" s="2" t="s">
        <v>686</v>
      </c>
      <c r="M17" s="2" t="s">
        <v>686</v>
      </c>
      <c r="N17" s="2" t="s">
        <v>686</v>
      </c>
      <c r="O17" s="2" t="s">
        <v>686</v>
      </c>
      <c r="P17" s="2" t="s">
        <v>686</v>
      </c>
      <c r="Q17" s="2" t="s">
        <v>686</v>
      </c>
      <c r="R17" s="2" t="s">
        <v>686</v>
      </c>
      <c r="S17" s="2" t="s">
        <v>686</v>
      </c>
      <c r="T17" s="2" t="s">
        <v>686</v>
      </c>
      <c r="U17" s="2" t="s">
        <v>686</v>
      </c>
      <c r="V17" s="2" t="s">
        <v>686</v>
      </c>
      <c r="W17" s="2" t="s">
        <v>686</v>
      </c>
      <c r="X17" s="2" t="s">
        <v>686</v>
      </c>
      <c r="Y17" s="2" t="s">
        <v>686</v>
      </c>
      <c r="Z17" s="258" t="s">
        <v>686</v>
      </c>
      <c r="AA17" s="2" t="s">
        <v>686</v>
      </c>
      <c r="AB17" s="2" t="s">
        <v>686</v>
      </c>
      <c r="AC17" s="2" t="s">
        <v>686</v>
      </c>
      <c r="AD17" s="2" t="s">
        <v>686</v>
      </c>
      <c r="AE17" s="2" t="s">
        <v>686</v>
      </c>
      <c r="AF17" s="2" t="s">
        <v>686</v>
      </c>
      <c r="AG17" s="2" t="s">
        <v>686</v>
      </c>
      <c r="AH17" s="2" t="s">
        <v>686</v>
      </c>
      <c r="AI17" s="2" t="s">
        <v>687</v>
      </c>
      <c r="AJ17" s="2" t="s">
        <v>686</v>
      </c>
      <c r="AK17" s="2" t="s">
        <v>686</v>
      </c>
      <c r="AL17" s="258" t="s">
        <v>686</v>
      </c>
      <c r="AM17" s="2" t="s">
        <v>686</v>
      </c>
      <c r="AN17" s="2" t="s">
        <v>686</v>
      </c>
      <c r="AO17" s="2" t="s">
        <v>686</v>
      </c>
      <c r="AP17" s="2" t="s">
        <v>686</v>
      </c>
      <c r="AQ17" s="2" t="s">
        <v>687</v>
      </c>
      <c r="AR17" s="2" t="s">
        <v>686</v>
      </c>
      <c r="AS17" s="2" t="s">
        <v>686</v>
      </c>
      <c r="AT17" s="258" t="s">
        <v>686</v>
      </c>
      <c r="AU17" s="2" t="s">
        <v>686</v>
      </c>
      <c r="AV17" s="2" t="s">
        <v>686</v>
      </c>
      <c r="AW17" s="2" t="s">
        <v>686</v>
      </c>
      <c r="AX17" s="2" t="s">
        <v>686</v>
      </c>
      <c r="AY17" s="2" t="s">
        <v>686</v>
      </c>
      <c r="AZ17" s="2" t="s">
        <v>686</v>
      </c>
      <c r="BA17" s="2" t="s">
        <v>686</v>
      </c>
      <c r="BB17" s="258" t="s">
        <v>685</v>
      </c>
      <c r="BC17" s="2" t="s">
        <v>685</v>
      </c>
      <c r="BD17" s="2" t="s">
        <v>685</v>
      </c>
      <c r="BE17" s="2" t="s">
        <v>685</v>
      </c>
      <c r="BF17" s="2" t="s">
        <v>685</v>
      </c>
      <c r="BG17" s="2" t="s">
        <v>687</v>
      </c>
      <c r="BH17" s="2" t="s">
        <v>685</v>
      </c>
      <c r="BI17" s="2" t="s">
        <v>685</v>
      </c>
      <c r="BJ17" s="258" t="s">
        <v>686</v>
      </c>
      <c r="BK17" s="2" t="s">
        <v>686</v>
      </c>
      <c r="BL17" s="2" t="s">
        <v>686</v>
      </c>
      <c r="BM17" s="2" t="s">
        <v>687</v>
      </c>
      <c r="BN17" s="2" t="s">
        <v>686</v>
      </c>
      <c r="BO17" s="2" t="s">
        <v>686</v>
      </c>
      <c r="BP17" s="2" t="s">
        <v>686</v>
      </c>
      <c r="BQ17" s="2" t="s">
        <v>685</v>
      </c>
      <c r="BR17" s="2" t="s">
        <v>687</v>
      </c>
      <c r="BS17" s="2"/>
    </row>
    <row r="18" spans="1:71">
      <c r="A18" s="2" t="s">
        <v>755</v>
      </c>
      <c r="B18" s="265">
        <v>43083933</v>
      </c>
      <c r="C18" s="2" t="s">
        <v>688</v>
      </c>
      <c r="D18" s="2" t="s">
        <v>689</v>
      </c>
      <c r="E18" s="258" t="s">
        <v>688</v>
      </c>
      <c r="F18" s="2" t="s">
        <v>688</v>
      </c>
      <c r="G18" s="2" t="s">
        <v>688</v>
      </c>
      <c r="H18" s="2" t="s">
        <v>688</v>
      </c>
      <c r="I18" s="2" t="s">
        <v>688</v>
      </c>
      <c r="J18" s="2" t="s">
        <v>688</v>
      </c>
      <c r="K18" s="258" t="s">
        <v>688</v>
      </c>
      <c r="L18" s="2" t="s">
        <v>688</v>
      </c>
      <c r="M18" s="2" t="s">
        <v>688</v>
      </c>
      <c r="N18" s="2" t="s">
        <v>688</v>
      </c>
      <c r="O18" s="2" t="s">
        <v>688</v>
      </c>
      <c r="P18" s="2" t="s">
        <v>688</v>
      </c>
      <c r="Q18" s="2" t="s">
        <v>688</v>
      </c>
      <c r="R18" s="2" t="s">
        <v>688</v>
      </c>
      <c r="S18" s="2" t="s">
        <v>688</v>
      </c>
      <c r="T18" s="2" t="s">
        <v>688</v>
      </c>
      <c r="U18" s="2" t="s">
        <v>688</v>
      </c>
      <c r="V18" s="2" t="s">
        <v>688</v>
      </c>
      <c r="W18" s="2" t="s">
        <v>688</v>
      </c>
      <c r="X18" s="2" t="s">
        <v>688</v>
      </c>
      <c r="Y18" s="2" t="s">
        <v>688</v>
      </c>
      <c r="Z18" s="258" t="s">
        <v>688</v>
      </c>
      <c r="AA18" s="2" t="s">
        <v>688</v>
      </c>
      <c r="AB18" s="2" t="s">
        <v>688</v>
      </c>
      <c r="AC18" s="2" t="s">
        <v>688</v>
      </c>
      <c r="AD18" s="2" t="s">
        <v>688</v>
      </c>
      <c r="AE18" s="2" t="s">
        <v>688</v>
      </c>
      <c r="AF18" s="2" t="s">
        <v>688</v>
      </c>
      <c r="AG18" s="2" t="s">
        <v>688</v>
      </c>
      <c r="AH18" s="2" t="s">
        <v>688</v>
      </c>
      <c r="AI18" s="2" t="s">
        <v>688</v>
      </c>
      <c r="AJ18" s="2" t="s">
        <v>688</v>
      </c>
      <c r="AK18" s="2" t="s">
        <v>688</v>
      </c>
      <c r="AL18" s="258" t="s">
        <v>688</v>
      </c>
      <c r="AM18" s="2" t="s">
        <v>688</v>
      </c>
      <c r="AN18" s="2" t="s">
        <v>688</v>
      </c>
      <c r="AO18" s="2" t="s">
        <v>688</v>
      </c>
      <c r="AP18" s="2" t="s">
        <v>688</v>
      </c>
      <c r="AQ18" s="2" t="s">
        <v>688</v>
      </c>
      <c r="AR18" s="2" t="s">
        <v>688</v>
      </c>
      <c r="AS18" s="2" t="s">
        <v>688</v>
      </c>
      <c r="AT18" s="258" t="s">
        <v>688</v>
      </c>
      <c r="AU18" s="2" t="s">
        <v>688</v>
      </c>
      <c r="AV18" s="2" t="s">
        <v>688</v>
      </c>
      <c r="AW18" s="2" t="s">
        <v>688</v>
      </c>
      <c r="AX18" s="2" t="s">
        <v>688</v>
      </c>
      <c r="AY18" s="2" t="s">
        <v>688</v>
      </c>
      <c r="AZ18" s="2" t="s">
        <v>688</v>
      </c>
      <c r="BA18" s="2" t="s">
        <v>688</v>
      </c>
      <c r="BB18" s="258" t="s">
        <v>689</v>
      </c>
      <c r="BC18" s="2" t="s">
        <v>689</v>
      </c>
      <c r="BD18" s="2" t="s">
        <v>689</v>
      </c>
      <c r="BE18" s="2" t="s">
        <v>689</v>
      </c>
      <c r="BF18" s="2" t="s">
        <v>689</v>
      </c>
      <c r="BG18" s="2" t="s">
        <v>689</v>
      </c>
      <c r="BH18" s="2" t="s">
        <v>689</v>
      </c>
      <c r="BI18" s="2" t="s">
        <v>689</v>
      </c>
      <c r="BJ18" s="258" t="s">
        <v>689</v>
      </c>
      <c r="BK18" s="2" t="s">
        <v>689</v>
      </c>
      <c r="BL18" s="2" t="s">
        <v>689</v>
      </c>
      <c r="BM18" s="2" t="s">
        <v>689</v>
      </c>
      <c r="BN18" s="2" t="s">
        <v>689</v>
      </c>
      <c r="BO18" s="2" t="s">
        <v>689</v>
      </c>
      <c r="BP18" s="2" t="s">
        <v>689</v>
      </c>
      <c r="BQ18" s="2" t="s">
        <v>689</v>
      </c>
      <c r="BR18" s="2" t="s">
        <v>689</v>
      </c>
      <c r="BS18" s="2"/>
    </row>
    <row r="19" spans="1:71">
      <c r="A19" s="2" t="s">
        <v>755</v>
      </c>
      <c r="B19" s="265">
        <v>43143637</v>
      </c>
      <c r="C19" s="2" t="s">
        <v>689</v>
      </c>
      <c r="D19" s="2" t="s">
        <v>688</v>
      </c>
      <c r="E19" s="258" t="s">
        <v>689</v>
      </c>
      <c r="F19" s="2" t="s">
        <v>689</v>
      </c>
      <c r="G19" s="2" t="s">
        <v>689</v>
      </c>
      <c r="H19" s="2" t="s">
        <v>689</v>
      </c>
      <c r="I19" s="2" t="s">
        <v>689</v>
      </c>
      <c r="J19" s="2" t="s">
        <v>689</v>
      </c>
      <c r="K19" s="258" t="s">
        <v>689</v>
      </c>
      <c r="L19" s="2" t="s">
        <v>689</v>
      </c>
      <c r="M19" s="2" t="s">
        <v>689</v>
      </c>
      <c r="N19" s="2" t="s">
        <v>689</v>
      </c>
      <c r="O19" s="2" t="s">
        <v>689</v>
      </c>
      <c r="P19" s="2" t="s">
        <v>689</v>
      </c>
      <c r="Q19" s="2" t="s">
        <v>687</v>
      </c>
      <c r="R19" s="2" t="s">
        <v>689</v>
      </c>
      <c r="S19" s="2" t="s">
        <v>689</v>
      </c>
      <c r="T19" s="2" t="s">
        <v>689</v>
      </c>
      <c r="U19" s="2" t="s">
        <v>689</v>
      </c>
      <c r="V19" s="2" t="s">
        <v>689</v>
      </c>
      <c r="W19" s="2" t="s">
        <v>689</v>
      </c>
      <c r="X19" s="2" t="s">
        <v>689</v>
      </c>
      <c r="Y19" s="2" t="s">
        <v>689</v>
      </c>
      <c r="Z19" s="258" t="s">
        <v>689</v>
      </c>
      <c r="AA19" s="2" t="s">
        <v>689</v>
      </c>
      <c r="AB19" s="2" t="s">
        <v>689</v>
      </c>
      <c r="AC19" s="2" t="s">
        <v>689</v>
      </c>
      <c r="AD19" s="2" t="s">
        <v>689</v>
      </c>
      <c r="AE19" s="2" t="s">
        <v>689</v>
      </c>
      <c r="AF19" s="2" t="s">
        <v>689</v>
      </c>
      <c r="AG19" s="2" t="s">
        <v>689</v>
      </c>
      <c r="AH19" s="2" t="s">
        <v>689</v>
      </c>
      <c r="AI19" s="2" t="s">
        <v>689</v>
      </c>
      <c r="AJ19" s="2" t="s">
        <v>689</v>
      </c>
      <c r="AK19" s="2" t="s">
        <v>689</v>
      </c>
      <c r="AL19" s="258" t="s">
        <v>689</v>
      </c>
      <c r="AM19" s="2" t="s">
        <v>689</v>
      </c>
      <c r="AN19" s="2" t="s">
        <v>689</v>
      </c>
      <c r="AO19" s="2" t="s">
        <v>687</v>
      </c>
      <c r="AP19" s="2" t="s">
        <v>689</v>
      </c>
      <c r="AQ19" s="2" t="s">
        <v>689</v>
      </c>
      <c r="AR19" s="2" t="s">
        <v>689</v>
      </c>
      <c r="AS19" s="2" t="s">
        <v>687</v>
      </c>
      <c r="AT19" s="258" t="s">
        <v>689</v>
      </c>
      <c r="AU19" s="2" t="s">
        <v>689</v>
      </c>
      <c r="AV19" s="2" t="s">
        <v>689</v>
      </c>
      <c r="AW19" s="2" t="s">
        <v>689</v>
      </c>
      <c r="AX19" s="2" t="s">
        <v>689</v>
      </c>
      <c r="AY19" s="2" t="s">
        <v>689</v>
      </c>
      <c r="AZ19" s="2" t="s">
        <v>689</v>
      </c>
      <c r="BA19" s="2" t="s">
        <v>689</v>
      </c>
      <c r="BB19" s="258" t="s">
        <v>688</v>
      </c>
      <c r="BC19" s="2" t="s">
        <v>689</v>
      </c>
      <c r="BD19" s="2" t="s">
        <v>689</v>
      </c>
      <c r="BE19" s="2" t="s">
        <v>689</v>
      </c>
      <c r="BF19" s="2" t="s">
        <v>689</v>
      </c>
      <c r="BG19" s="2" t="s">
        <v>688</v>
      </c>
      <c r="BH19" s="2" t="s">
        <v>688</v>
      </c>
      <c r="BI19" s="2" t="s">
        <v>688</v>
      </c>
      <c r="BJ19" s="258" t="s">
        <v>688</v>
      </c>
      <c r="BK19" s="2" t="s">
        <v>688</v>
      </c>
      <c r="BL19" s="2" t="s">
        <v>688</v>
      </c>
      <c r="BM19" s="2" t="s">
        <v>688</v>
      </c>
      <c r="BN19" s="2" t="s">
        <v>688</v>
      </c>
      <c r="BO19" s="2" t="s">
        <v>688</v>
      </c>
      <c r="BP19" s="2" t="s">
        <v>688</v>
      </c>
      <c r="BQ19" s="2" t="s">
        <v>688</v>
      </c>
      <c r="BR19" s="2" t="s">
        <v>688</v>
      </c>
      <c r="BS19" s="2"/>
    </row>
    <row r="20" spans="1:71">
      <c r="A20" s="2" t="s">
        <v>755</v>
      </c>
      <c r="B20" s="265">
        <v>43143933</v>
      </c>
      <c r="C20" s="2" t="s">
        <v>688</v>
      </c>
      <c r="D20" s="2" t="s">
        <v>689</v>
      </c>
      <c r="E20" s="258" t="s">
        <v>689</v>
      </c>
      <c r="F20" s="2" t="s">
        <v>689</v>
      </c>
      <c r="G20" s="2" t="s">
        <v>689</v>
      </c>
      <c r="H20" s="2" t="s">
        <v>689</v>
      </c>
      <c r="I20" s="2" t="s">
        <v>689</v>
      </c>
      <c r="J20" s="2" t="s">
        <v>689</v>
      </c>
      <c r="K20" s="258" t="s">
        <v>689</v>
      </c>
      <c r="L20" s="2" t="s">
        <v>689</v>
      </c>
      <c r="M20" s="2" t="s">
        <v>689</v>
      </c>
      <c r="N20" s="2" t="s">
        <v>689</v>
      </c>
      <c r="O20" s="2" t="s">
        <v>689</v>
      </c>
      <c r="P20" s="2" t="s">
        <v>689</v>
      </c>
      <c r="Q20" s="2" t="s">
        <v>689</v>
      </c>
      <c r="R20" s="2" t="s">
        <v>689</v>
      </c>
      <c r="S20" s="2" t="s">
        <v>689</v>
      </c>
      <c r="T20" s="2" t="s">
        <v>689</v>
      </c>
      <c r="U20" s="2" t="s">
        <v>689</v>
      </c>
      <c r="V20" s="2" t="s">
        <v>689</v>
      </c>
      <c r="W20" s="2" t="s">
        <v>689</v>
      </c>
      <c r="X20" s="2" t="s">
        <v>689</v>
      </c>
      <c r="Y20" s="2" t="s">
        <v>689</v>
      </c>
      <c r="Z20" s="258" t="s">
        <v>689</v>
      </c>
      <c r="AA20" s="2" t="s">
        <v>689</v>
      </c>
      <c r="AB20" s="2" t="s">
        <v>689</v>
      </c>
      <c r="AC20" s="2" t="s">
        <v>689</v>
      </c>
      <c r="AD20" s="2" t="s">
        <v>689</v>
      </c>
      <c r="AE20" s="2" t="s">
        <v>689</v>
      </c>
      <c r="AF20" s="2" t="s">
        <v>689</v>
      </c>
      <c r="AG20" s="2" t="s">
        <v>689</v>
      </c>
      <c r="AH20" s="2" t="s">
        <v>689</v>
      </c>
      <c r="AI20" s="2" t="s">
        <v>689</v>
      </c>
      <c r="AJ20" s="2" t="s">
        <v>689</v>
      </c>
      <c r="AK20" s="2" t="s">
        <v>689</v>
      </c>
      <c r="AL20" s="258" t="s">
        <v>688</v>
      </c>
      <c r="AM20" s="2" t="s">
        <v>688</v>
      </c>
      <c r="AN20" s="2" t="s">
        <v>688</v>
      </c>
      <c r="AO20" s="2" t="s">
        <v>688</v>
      </c>
      <c r="AP20" s="2" t="s">
        <v>688</v>
      </c>
      <c r="AQ20" s="2" t="s">
        <v>688</v>
      </c>
      <c r="AR20" s="2" t="s">
        <v>688</v>
      </c>
      <c r="AS20" s="2" t="s">
        <v>688</v>
      </c>
      <c r="AT20" s="258" t="s">
        <v>689</v>
      </c>
      <c r="AU20" s="2" t="s">
        <v>689</v>
      </c>
      <c r="AV20" s="2" t="s">
        <v>689</v>
      </c>
      <c r="AW20" s="2" t="s">
        <v>689</v>
      </c>
      <c r="AX20" s="2" t="s">
        <v>689</v>
      </c>
      <c r="AY20" s="2" t="s">
        <v>689</v>
      </c>
      <c r="AZ20" s="2" t="s">
        <v>689</v>
      </c>
      <c r="BA20" s="2" t="s">
        <v>689</v>
      </c>
      <c r="BB20" s="258" t="s">
        <v>689</v>
      </c>
      <c r="BC20" s="2" t="s">
        <v>689</v>
      </c>
      <c r="BD20" s="2" t="s">
        <v>689</v>
      </c>
      <c r="BE20" s="2" t="s">
        <v>689</v>
      </c>
      <c r="BF20" s="2" t="s">
        <v>689</v>
      </c>
      <c r="BG20" s="2" t="s">
        <v>689</v>
      </c>
      <c r="BH20" s="2" t="s">
        <v>689</v>
      </c>
      <c r="BI20" s="2" t="s">
        <v>689</v>
      </c>
      <c r="BJ20" s="258" t="s">
        <v>689</v>
      </c>
      <c r="BK20" s="2" t="s">
        <v>689</v>
      </c>
      <c r="BL20" s="2" t="s">
        <v>689</v>
      </c>
      <c r="BM20" s="2" t="s">
        <v>689</v>
      </c>
      <c r="BN20" s="2" t="s">
        <v>689</v>
      </c>
      <c r="BO20" s="2" t="s">
        <v>689</v>
      </c>
      <c r="BP20" s="2" t="s">
        <v>689</v>
      </c>
      <c r="BQ20" s="2" t="s">
        <v>687</v>
      </c>
      <c r="BR20" s="2" t="s">
        <v>689</v>
      </c>
      <c r="BS20" s="2"/>
    </row>
    <row r="21" spans="1:71">
      <c r="A21" s="2" t="s">
        <v>755</v>
      </c>
      <c r="B21" s="265">
        <v>43282576</v>
      </c>
      <c r="C21" s="2" t="s">
        <v>686</v>
      </c>
      <c r="D21" s="2" t="s">
        <v>685</v>
      </c>
      <c r="E21" s="258" t="s">
        <v>686</v>
      </c>
      <c r="F21" s="2" t="s">
        <v>686</v>
      </c>
      <c r="G21" s="2" t="s">
        <v>686</v>
      </c>
      <c r="H21" s="2" t="s">
        <v>686</v>
      </c>
      <c r="I21" s="2" t="s">
        <v>686</v>
      </c>
      <c r="J21" s="2" t="s">
        <v>686</v>
      </c>
      <c r="K21" s="258" t="s">
        <v>686</v>
      </c>
      <c r="L21" s="2" t="s">
        <v>686</v>
      </c>
      <c r="M21" s="2" t="s">
        <v>686</v>
      </c>
      <c r="N21" s="2" t="s">
        <v>686</v>
      </c>
      <c r="O21" s="2" t="s">
        <v>686</v>
      </c>
      <c r="P21" s="2" t="s">
        <v>686</v>
      </c>
      <c r="Q21" s="2" t="s">
        <v>686</v>
      </c>
      <c r="R21" s="2" t="s">
        <v>686</v>
      </c>
      <c r="S21" s="2" t="s">
        <v>686</v>
      </c>
      <c r="T21" s="2" t="s">
        <v>686</v>
      </c>
      <c r="U21" s="2" t="s">
        <v>686</v>
      </c>
      <c r="V21" s="2" t="s">
        <v>686</v>
      </c>
      <c r="W21" s="2" t="s">
        <v>686</v>
      </c>
      <c r="X21" s="2" t="s">
        <v>686</v>
      </c>
      <c r="Y21" s="2" t="s">
        <v>686</v>
      </c>
      <c r="Z21" s="258" t="s">
        <v>686</v>
      </c>
      <c r="AA21" s="2" t="s">
        <v>686</v>
      </c>
      <c r="AB21" s="2" t="s">
        <v>686</v>
      </c>
      <c r="AC21" s="2" t="s">
        <v>686</v>
      </c>
      <c r="AD21" s="2" t="s">
        <v>686</v>
      </c>
      <c r="AE21" s="2" t="s">
        <v>686</v>
      </c>
      <c r="AF21" s="2" t="s">
        <v>686</v>
      </c>
      <c r="AG21" s="2" t="s">
        <v>686</v>
      </c>
      <c r="AH21" s="2" t="s">
        <v>686</v>
      </c>
      <c r="AI21" s="2" t="s">
        <v>686</v>
      </c>
      <c r="AJ21" s="2" t="s">
        <v>686</v>
      </c>
      <c r="AK21" s="2" t="s">
        <v>686</v>
      </c>
      <c r="AL21" s="258" t="s">
        <v>686</v>
      </c>
      <c r="AM21" s="2" t="s">
        <v>686</v>
      </c>
      <c r="AN21" s="2" t="s">
        <v>686</v>
      </c>
      <c r="AO21" s="2" t="s">
        <v>686</v>
      </c>
      <c r="AP21" s="2" t="s">
        <v>686</v>
      </c>
      <c r="AQ21" s="2" t="s">
        <v>687</v>
      </c>
      <c r="AR21" s="2" t="s">
        <v>686</v>
      </c>
      <c r="AS21" s="2" t="s">
        <v>686</v>
      </c>
      <c r="AT21" s="258" t="s">
        <v>686</v>
      </c>
      <c r="AU21" s="2" t="s">
        <v>686</v>
      </c>
      <c r="AV21" s="2" t="s">
        <v>686</v>
      </c>
      <c r="AW21" s="2" t="s">
        <v>686</v>
      </c>
      <c r="AX21" s="2" t="s">
        <v>686</v>
      </c>
      <c r="AY21" s="2" t="s">
        <v>686</v>
      </c>
      <c r="AZ21" s="2" t="s">
        <v>686</v>
      </c>
      <c r="BA21" s="2" t="s">
        <v>686</v>
      </c>
      <c r="BB21" s="258" t="s">
        <v>685</v>
      </c>
      <c r="BC21" s="2" t="s">
        <v>685</v>
      </c>
      <c r="BD21" s="2" t="s">
        <v>685</v>
      </c>
      <c r="BE21" s="2" t="s">
        <v>685</v>
      </c>
      <c r="BF21" s="2" t="s">
        <v>685</v>
      </c>
      <c r="BG21" s="2" t="s">
        <v>686</v>
      </c>
      <c r="BH21" s="2" t="s">
        <v>686</v>
      </c>
      <c r="BI21" s="2" t="s">
        <v>686</v>
      </c>
      <c r="BJ21" s="258" t="s">
        <v>686</v>
      </c>
      <c r="BK21" s="2" t="s">
        <v>686</v>
      </c>
      <c r="BL21" s="2" t="s">
        <v>686</v>
      </c>
      <c r="BM21" s="2" t="s">
        <v>686</v>
      </c>
      <c r="BN21" s="2" t="s">
        <v>686</v>
      </c>
      <c r="BO21" s="2" t="s">
        <v>686</v>
      </c>
      <c r="BP21" s="2" t="s">
        <v>686</v>
      </c>
      <c r="BQ21" s="2" t="s">
        <v>685</v>
      </c>
      <c r="BR21" s="2" t="s">
        <v>686</v>
      </c>
      <c r="BS21" s="2"/>
    </row>
    <row r="22" spans="1:71">
      <c r="A22" s="2" t="s">
        <v>755</v>
      </c>
      <c r="B22" s="265">
        <v>43349797</v>
      </c>
      <c r="C22" s="2" t="s">
        <v>689</v>
      </c>
      <c r="D22" s="2" t="s">
        <v>688</v>
      </c>
      <c r="E22" s="258" t="s">
        <v>689</v>
      </c>
      <c r="F22" s="2" t="s">
        <v>689</v>
      </c>
      <c r="G22" s="2" t="s">
        <v>689</v>
      </c>
      <c r="H22" s="2" t="s">
        <v>689</v>
      </c>
      <c r="I22" s="2" t="s">
        <v>689</v>
      </c>
      <c r="J22" s="2" t="s">
        <v>689</v>
      </c>
      <c r="K22" s="258" t="s">
        <v>689</v>
      </c>
      <c r="L22" s="2" t="s">
        <v>689</v>
      </c>
      <c r="M22" s="2" t="s">
        <v>689</v>
      </c>
      <c r="N22" s="2" t="s">
        <v>689</v>
      </c>
      <c r="O22" s="2" t="s">
        <v>689</v>
      </c>
      <c r="P22" s="2" t="s">
        <v>689</v>
      </c>
      <c r="Q22" s="2" t="s">
        <v>689</v>
      </c>
      <c r="R22" s="2" t="s">
        <v>689</v>
      </c>
      <c r="S22" s="2" t="s">
        <v>689</v>
      </c>
      <c r="T22" s="2" t="s">
        <v>689</v>
      </c>
      <c r="U22" s="2" t="s">
        <v>689</v>
      </c>
      <c r="V22" s="2" t="s">
        <v>689</v>
      </c>
      <c r="W22" s="2" t="s">
        <v>689</v>
      </c>
      <c r="X22" s="2" t="s">
        <v>689</v>
      </c>
      <c r="Y22" s="2" t="s">
        <v>689</v>
      </c>
      <c r="Z22" s="258" t="s">
        <v>689</v>
      </c>
      <c r="AA22" s="2" t="s">
        <v>689</v>
      </c>
      <c r="AB22" s="2" t="s">
        <v>689</v>
      </c>
      <c r="AC22" s="2" t="s">
        <v>689</v>
      </c>
      <c r="AD22" s="2" t="s">
        <v>689</v>
      </c>
      <c r="AE22" s="2" t="s">
        <v>689</v>
      </c>
      <c r="AF22" s="2" t="s">
        <v>689</v>
      </c>
      <c r="AG22" s="2" t="s">
        <v>689</v>
      </c>
      <c r="AH22" s="2" t="s">
        <v>689</v>
      </c>
      <c r="AI22" s="2" t="s">
        <v>689</v>
      </c>
      <c r="AJ22" s="2" t="s">
        <v>689</v>
      </c>
      <c r="AK22" s="2" t="s">
        <v>689</v>
      </c>
      <c r="AL22" s="258" t="s">
        <v>689</v>
      </c>
      <c r="AM22" s="2" t="s">
        <v>689</v>
      </c>
      <c r="AN22" s="2" t="s">
        <v>689</v>
      </c>
      <c r="AO22" s="2" t="s">
        <v>689</v>
      </c>
      <c r="AP22" s="2" t="s">
        <v>689</v>
      </c>
      <c r="AQ22" s="2" t="s">
        <v>689</v>
      </c>
      <c r="AR22" s="2" t="s">
        <v>689</v>
      </c>
      <c r="AS22" s="2" t="s">
        <v>689</v>
      </c>
      <c r="AT22" s="258" t="s">
        <v>689</v>
      </c>
      <c r="AU22" s="2" t="s">
        <v>689</v>
      </c>
      <c r="AV22" s="2" t="s">
        <v>689</v>
      </c>
      <c r="AW22" s="2" t="s">
        <v>689</v>
      </c>
      <c r="AX22" s="2" t="s">
        <v>688</v>
      </c>
      <c r="AY22" s="2" t="s">
        <v>689</v>
      </c>
      <c r="AZ22" s="2" t="s">
        <v>689</v>
      </c>
      <c r="BA22" s="2" t="s">
        <v>689</v>
      </c>
      <c r="BB22" s="258" t="s">
        <v>688</v>
      </c>
      <c r="BC22" s="2" t="s">
        <v>688</v>
      </c>
      <c r="BD22" s="2" t="s">
        <v>688</v>
      </c>
      <c r="BE22" s="2" t="s">
        <v>688</v>
      </c>
      <c r="BF22" s="2" t="s">
        <v>688</v>
      </c>
      <c r="BG22" s="2" t="s">
        <v>688</v>
      </c>
      <c r="BH22" s="2" t="s">
        <v>688</v>
      </c>
      <c r="BI22" s="2" t="s">
        <v>688</v>
      </c>
      <c r="BJ22" s="258" t="s">
        <v>688</v>
      </c>
      <c r="BK22" s="2" t="s">
        <v>688</v>
      </c>
      <c r="BL22" s="2" t="s">
        <v>688</v>
      </c>
      <c r="BM22" s="2" t="s">
        <v>688</v>
      </c>
      <c r="BN22" s="2" t="s">
        <v>688</v>
      </c>
      <c r="BO22" s="2" t="s">
        <v>688</v>
      </c>
      <c r="BP22" s="2" t="s">
        <v>688</v>
      </c>
      <c r="BQ22" s="2" t="s">
        <v>688</v>
      </c>
      <c r="BR22" s="2" t="s">
        <v>687</v>
      </c>
      <c r="BS22" s="2"/>
    </row>
    <row r="23" spans="1:71">
      <c r="A23" s="2" t="s">
        <v>755</v>
      </c>
      <c r="B23" s="265">
        <v>43437039</v>
      </c>
      <c r="C23" s="2" t="s">
        <v>686</v>
      </c>
      <c r="D23" s="2" t="s">
        <v>685</v>
      </c>
      <c r="E23" s="258" t="s">
        <v>685</v>
      </c>
      <c r="F23" s="2" t="s">
        <v>685</v>
      </c>
      <c r="G23" s="2" t="s">
        <v>685</v>
      </c>
      <c r="H23" s="2" t="s">
        <v>685</v>
      </c>
      <c r="I23" s="2" t="s">
        <v>685</v>
      </c>
      <c r="J23" s="2" t="s">
        <v>685</v>
      </c>
      <c r="K23" s="258" t="s">
        <v>685</v>
      </c>
      <c r="L23" s="2" t="s">
        <v>685</v>
      </c>
      <c r="M23" s="2" t="s">
        <v>685</v>
      </c>
      <c r="N23" s="2" t="s">
        <v>685</v>
      </c>
      <c r="O23" s="2" t="s">
        <v>685</v>
      </c>
      <c r="P23" s="2" t="s">
        <v>685</v>
      </c>
      <c r="Q23" s="2" t="s">
        <v>685</v>
      </c>
      <c r="R23" s="2" t="s">
        <v>685</v>
      </c>
      <c r="S23" s="2" t="s">
        <v>685</v>
      </c>
      <c r="T23" s="2" t="s">
        <v>685</v>
      </c>
      <c r="U23" s="2" t="s">
        <v>685</v>
      </c>
      <c r="V23" s="2" t="s">
        <v>685</v>
      </c>
      <c r="W23" s="2" t="s">
        <v>685</v>
      </c>
      <c r="X23" s="2" t="s">
        <v>685</v>
      </c>
      <c r="Y23" s="2" t="s">
        <v>685</v>
      </c>
      <c r="Z23" s="258" t="s">
        <v>685</v>
      </c>
      <c r="AA23" s="2" t="s">
        <v>686</v>
      </c>
      <c r="AB23" s="2" t="s">
        <v>686</v>
      </c>
      <c r="AC23" s="2" t="s">
        <v>685</v>
      </c>
      <c r="AD23" s="2" t="s">
        <v>685</v>
      </c>
      <c r="AE23" s="2" t="s">
        <v>685</v>
      </c>
      <c r="AF23" s="2" t="s">
        <v>685</v>
      </c>
      <c r="AG23" s="2" t="s">
        <v>685</v>
      </c>
      <c r="AH23" s="2" t="s">
        <v>685</v>
      </c>
      <c r="AI23" s="2" t="s">
        <v>685</v>
      </c>
      <c r="AJ23" s="2" t="s">
        <v>685</v>
      </c>
      <c r="AK23" s="2" t="s">
        <v>685</v>
      </c>
      <c r="AL23" s="258" t="s">
        <v>686</v>
      </c>
      <c r="AM23" s="2" t="s">
        <v>686</v>
      </c>
      <c r="AN23" s="2" t="s">
        <v>686</v>
      </c>
      <c r="AO23" s="2" t="s">
        <v>686</v>
      </c>
      <c r="AP23" s="2" t="s">
        <v>686</v>
      </c>
      <c r="AQ23" s="2" t="s">
        <v>686</v>
      </c>
      <c r="AR23" s="2" t="s">
        <v>686</v>
      </c>
      <c r="AS23" s="2" t="s">
        <v>686</v>
      </c>
      <c r="AT23" s="258" t="s">
        <v>685</v>
      </c>
      <c r="AU23" s="2" t="s">
        <v>685</v>
      </c>
      <c r="AV23" s="2" t="s">
        <v>685</v>
      </c>
      <c r="AW23" s="2" t="s">
        <v>685</v>
      </c>
      <c r="AX23" s="2" t="s">
        <v>685</v>
      </c>
      <c r="AY23" s="2" t="s">
        <v>685</v>
      </c>
      <c r="AZ23" s="2" t="s">
        <v>685</v>
      </c>
      <c r="BA23" s="2" t="s">
        <v>685</v>
      </c>
      <c r="BB23" s="258" t="s">
        <v>685</v>
      </c>
      <c r="BC23" s="2" t="s">
        <v>685</v>
      </c>
      <c r="BD23" s="2" t="s">
        <v>685</v>
      </c>
      <c r="BE23" s="2" t="s">
        <v>685</v>
      </c>
      <c r="BF23" s="2" t="s">
        <v>685</v>
      </c>
      <c r="BG23" s="2" t="s">
        <v>687</v>
      </c>
      <c r="BH23" s="2" t="s">
        <v>685</v>
      </c>
      <c r="BI23" s="2" t="s">
        <v>685</v>
      </c>
      <c r="BJ23" s="258" t="s">
        <v>685</v>
      </c>
      <c r="BK23" s="2" t="s">
        <v>685</v>
      </c>
      <c r="BL23" s="2" t="s">
        <v>685</v>
      </c>
      <c r="BM23" s="2" t="s">
        <v>687</v>
      </c>
      <c r="BN23" s="2" t="s">
        <v>685</v>
      </c>
      <c r="BO23" s="2" t="s">
        <v>685</v>
      </c>
      <c r="BP23" s="2" t="s">
        <v>685</v>
      </c>
      <c r="BQ23" s="2" t="s">
        <v>685</v>
      </c>
      <c r="BR23" s="2" t="s">
        <v>687</v>
      </c>
      <c r="BS23" s="2"/>
    </row>
    <row r="24" spans="1:71">
      <c r="A24" s="2" t="s">
        <v>755</v>
      </c>
      <c r="B24" s="265">
        <v>43521310</v>
      </c>
      <c r="C24" s="2" t="s">
        <v>686</v>
      </c>
      <c r="D24" s="2" t="s">
        <v>685</v>
      </c>
      <c r="E24" s="258" t="s">
        <v>685</v>
      </c>
      <c r="F24" s="2" t="s">
        <v>685</v>
      </c>
      <c r="G24" s="2" t="s">
        <v>685</v>
      </c>
      <c r="H24" s="2" t="s">
        <v>685</v>
      </c>
      <c r="I24" s="2" t="s">
        <v>685</v>
      </c>
      <c r="J24" s="2" t="s">
        <v>685</v>
      </c>
      <c r="K24" s="258" t="s">
        <v>686</v>
      </c>
      <c r="L24" s="2" t="s">
        <v>686</v>
      </c>
      <c r="M24" s="2" t="s">
        <v>686</v>
      </c>
      <c r="N24" s="2" t="s">
        <v>686</v>
      </c>
      <c r="O24" s="2" t="s">
        <v>686</v>
      </c>
      <c r="P24" s="2" t="s">
        <v>686</v>
      </c>
      <c r="Q24" s="2" t="s">
        <v>686</v>
      </c>
      <c r="R24" s="2" t="s">
        <v>686</v>
      </c>
      <c r="S24" s="2" t="s">
        <v>686</v>
      </c>
      <c r="T24" s="2" t="s">
        <v>686</v>
      </c>
      <c r="U24" s="2" t="s">
        <v>686</v>
      </c>
      <c r="V24" s="2" t="s">
        <v>686</v>
      </c>
      <c r="W24" s="2" t="s">
        <v>686</v>
      </c>
      <c r="X24" s="2" t="s">
        <v>686</v>
      </c>
      <c r="Y24" s="2" t="s">
        <v>686</v>
      </c>
      <c r="Z24" s="258" t="s">
        <v>686</v>
      </c>
      <c r="AA24" s="2" t="s">
        <v>686</v>
      </c>
      <c r="AB24" s="2" t="s">
        <v>686</v>
      </c>
      <c r="AC24" s="2" t="s">
        <v>686</v>
      </c>
      <c r="AD24" s="2" t="s">
        <v>686</v>
      </c>
      <c r="AE24" s="2" t="s">
        <v>686</v>
      </c>
      <c r="AF24" s="2" t="s">
        <v>686</v>
      </c>
      <c r="AG24" s="2" t="s">
        <v>686</v>
      </c>
      <c r="AH24" s="2" t="s">
        <v>686</v>
      </c>
      <c r="AI24" s="2" t="s">
        <v>686</v>
      </c>
      <c r="AJ24" s="2" t="s">
        <v>686</v>
      </c>
      <c r="AK24" s="2" t="s">
        <v>686</v>
      </c>
      <c r="AL24" s="258" t="s">
        <v>686</v>
      </c>
      <c r="AM24" s="2" t="s">
        <v>686</v>
      </c>
      <c r="AN24" s="2" t="s">
        <v>686</v>
      </c>
      <c r="AO24" s="2" t="s">
        <v>686</v>
      </c>
      <c r="AP24" s="2" t="s">
        <v>686</v>
      </c>
      <c r="AQ24" s="2" t="s">
        <v>686</v>
      </c>
      <c r="AR24" s="2" t="s">
        <v>686</v>
      </c>
      <c r="AS24" s="2" t="s">
        <v>686</v>
      </c>
      <c r="AT24" s="258" t="s">
        <v>686</v>
      </c>
      <c r="AU24" s="2" t="s">
        <v>686</v>
      </c>
      <c r="AV24" s="2" t="s">
        <v>686</v>
      </c>
      <c r="AW24" s="2" t="s">
        <v>686</v>
      </c>
      <c r="AX24" s="2" t="s">
        <v>686</v>
      </c>
      <c r="AY24" s="2" t="s">
        <v>686</v>
      </c>
      <c r="AZ24" s="2" t="s">
        <v>686</v>
      </c>
      <c r="BA24" s="2" t="s">
        <v>686</v>
      </c>
      <c r="BB24" s="258" t="s">
        <v>686</v>
      </c>
      <c r="BC24" s="2" t="s">
        <v>686</v>
      </c>
      <c r="BD24" s="2" t="s">
        <v>686</v>
      </c>
      <c r="BE24" s="2" t="s">
        <v>686</v>
      </c>
      <c r="BF24" s="2" t="s">
        <v>686</v>
      </c>
      <c r="BG24" s="2" t="s">
        <v>686</v>
      </c>
      <c r="BH24" s="2" t="s">
        <v>686</v>
      </c>
      <c r="BI24" s="2" t="s">
        <v>686</v>
      </c>
      <c r="BJ24" s="258" t="s">
        <v>686</v>
      </c>
      <c r="BK24" s="2" t="s">
        <v>687</v>
      </c>
      <c r="BL24" s="2" t="s">
        <v>686</v>
      </c>
      <c r="BM24" s="2" t="s">
        <v>687</v>
      </c>
      <c r="BN24" s="2" t="s">
        <v>687</v>
      </c>
      <c r="BO24" s="2" t="s">
        <v>686</v>
      </c>
      <c r="BP24" s="2" t="s">
        <v>686</v>
      </c>
      <c r="BQ24" s="2" t="s">
        <v>686</v>
      </c>
      <c r="BR24" s="2" t="s">
        <v>686</v>
      </c>
      <c r="BS24" s="2"/>
    </row>
    <row r="25" spans="1:71">
      <c r="A25" s="2" t="s">
        <v>755</v>
      </c>
      <c r="B25" s="265">
        <v>43549988</v>
      </c>
      <c r="C25" s="2" t="s">
        <v>685</v>
      </c>
      <c r="D25" s="2" t="s">
        <v>686</v>
      </c>
      <c r="E25" s="258" t="s">
        <v>685</v>
      </c>
      <c r="F25" s="2" t="s">
        <v>685</v>
      </c>
      <c r="G25" s="2" t="s">
        <v>685</v>
      </c>
      <c r="H25" s="2" t="s">
        <v>685</v>
      </c>
      <c r="I25" s="2" t="s">
        <v>685</v>
      </c>
      <c r="J25" s="2" t="s">
        <v>685</v>
      </c>
      <c r="K25" s="258" t="s">
        <v>686</v>
      </c>
      <c r="L25" s="2" t="s">
        <v>686</v>
      </c>
      <c r="M25" s="2" t="s">
        <v>686</v>
      </c>
      <c r="N25" s="2" t="s">
        <v>686</v>
      </c>
      <c r="O25" s="2" t="s">
        <v>686</v>
      </c>
      <c r="P25" s="2" t="s">
        <v>686</v>
      </c>
      <c r="Q25" s="2" t="s">
        <v>687</v>
      </c>
      <c r="R25" s="2" t="s">
        <v>686</v>
      </c>
      <c r="S25" s="2" t="s">
        <v>686</v>
      </c>
      <c r="T25" s="2" t="s">
        <v>686</v>
      </c>
      <c r="U25" s="2" t="s">
        <v>686</v>
      </c>
      <c r="V25" s="2" t="s">
        <v>685</v>
      </c>
      <c r="W25" s="2" t="s">
        <v>686</v>
      </c>
      <c r="X25" s="2" t="s">
        <v>686</v>
      </c>
      <c r="Y25" s="2" t="s">
        <v>686</v>
      </c>
      <c r="Z25" s="258" t="s">
        <v>685</v>
      </c>
      <c r="AA25" s="2" t="s">
        <v>685</v>
      </c>
      <c r="AB25" s="2" t="s">
        <v>685</v>
      </c>
      <c r="AC25" s="2" t="s">
        <v>685</v>
      </c>
      <c r="AD25" s="2" t="s">
        <v>685</v>
      </c>
      <c r="AE25" s="2" t="s">
        <v>685</v>
      </c>
      <c r="AF25" s="2" t="s">
        <v>685</v>
      </c>
      <c r="AG25" s="2" t="s">
        <v>685</v>
      </c>
      <c r="AH25" s="2" t="s">
        <v>685</v>
      </c>
      <c r="AI25" s="2" t="s">
        <v>685</v>
      </c>
      <c r="AJ25" s="2" t="s">
        <v>685</v>
      </c>
      <c r="AK25" s="2" t="s">
        <v>685</v>
      </c>
      <c r="AL25" s="258" t="s">
        <v>685</v>
      </c>
      <c r="AM25" s="2" t="s">
        <v>685</v>
      </c>
      <c r="AN25" s="2" t="s">
        <v>685</v>
      </c>
      <c r="AO25" s="2" t="s">
        <v>685</v>
      </c>
      <c r="AP25" s="2" t="s">
        <v>685</v>
      </c>
      <c r="AQ25" s="2" t="s">
        <v>685</v>
      </c>
      <c r="AR25" s="2" t="s">
        <v>685</v>
      </c>
      <c r="AS25" s="2" t="s">
        <v>685</v>
      </c>
      <c r="AT25" s="258" t="s">
        <v>685</v>
      </c>
      <c r="AU25" s="2" t="s">
        <v>685</v>
      </c>
      <c r="AV25" s="2" t="s">
        <v>685</v>
      </c>
      <c r="AW25" s="2" t="s">
        <v>685</v>
      </c>
      <c r="AX25" s="2" t="s">
        <v>685</v>
      </c>
      <c r="AY25" s="2" t="s">
        <v>685</v>
      </c>
      <c r="AZ25" s="2" t="s">
        <v>685</v>
      </c>
      <c r="BA25" s="2" t="s">
        <v>685</v>
      </c>
      <c r="BB25" s="258" t="s">
        <v>685</v>
      </c>
      <c r="BC25" s="2" t="s">
        <v>685</v>
      </c>
      <c r="BD25" s="2" t="s">
        <v>685</v>
      </c>
      <c r="BE25" s="2" t="s">
        <v>685</v>
      </c>
      <c r="BF25" s="2" t="s">
        <v>685</v>
      </c>
      <c r="BG25" s="2" t="s">
        <v>685</v>
      </c>
      <c r="BH25" s="2" t="s">
        <v>685</v>
      </c>
      <c r="BI25" s="2" t="s">
        <v>685</v>
      </c>
      <c r="BJ25" s="258" t="s">
        <v>685</v>
      </c>
      <c r="BK25" s="2" t="s">
        <v>685</v>
      </c>
      <c r="BL25" s="2" t="s">
        <v>685</v>
      </c>
      <c r="BM25" s="2" t="s">
        <v>685</v>
      </c>
      <c r="BN25" s="2" t="s">
        <v>685</v>
      </c>
      <c r="BO25" s="2" t="s">
        <v>685</v>
      </c>
      <c r="BP25" s="2" t="s">
        <v>685</v>
      </c>
      <c r="BQ25" s="2" t="s">
        <v>685</v>
      </c>
      <c r="BR25" s="2" t="s">
        <v>685</v>
      </c>
      <c r="BS25" s="2"/>
    </row>
    <row r="26" spans="1:71">
      <c r="A26" s="2" t="s">
        <v>755</v>
      </c>
      <c r="B26" s="265">
        <v>43923003</v>
      </c>
      <c r="C26" s="2" t="s">
        <v>685</v>
      </c>
      <c r="D26" s="2" t="s">
        <v>688</v>
      </c>
      <c r="E26" s="258" t="s">
        <v>688</v>
      </c>
      <c r="F26" s="2" t="s">
        <v>688</v>
      </c>
      <c r="G26" s="2" t="s">
        <v>688</v>
      </c>
      <c r="H26" s="2" t="s">
        <v>688</v>
      </c>
      <c r="I26" s="2" t="s">
        <v>688</v>
      </c>
      <c r="J26" s="2" t="s">
        <v>688</v>
      </c>
      <c r="K26" s="258" t="s">
        <v>685</v>
      </c>
      <c r="L26" s="2" t="s">
        <v>685</v>
      </c>
      <c r="M26" s="2" t="s">
        <v>685</v>
      </c>
      <c r="N26" s="2" t="s">
        <v>685</v>
      </c>
      <c r="O26" s="2" t="s">
        <v>685</v>
      </c>
      <c r="P26" s="2" t="s">
        <v>685</v>
      </c>
      <c r="Q26" s="2" t="s">
        <v>685</v>
      </c>
      <c r="R26" s="2" t="s">
        <v>685</v>
      </c>
      <c r="S26" s="2" t="s">
        <v>685</v>
      </c>
      <c r="T26" s="2" t="s">
        <v>685</v>
      </c>
      <c r="U26" s="2" t="s">
        <v>685</v>
      </c>
      <c r="V26" s="2" t="s">
        <v>685</v>
      </c>
      <c r="W26" s="2" t="s">
        <v>685</v>
      </c>
      <c r="X26" s="2" t="s">
        <v>685</v>
      </c>
      <c r="Y26" s="2" t="s">
        <v>685</v>
      </c>
      <c r="Z26" s="258" t="s">
        <v>685</v>
      </c>
      <c r="AA26" s="2" t="s">
        <v>685</v>
      </c>
      <c r="AB26" s="2" t="s">
        <v>685</v>
      </c>
      <c r="AC26" s="2" t="s">
        <v>685</v>
      </c>
      <c r="AD26" s="2" t="s">
        <v>685</v>
      </c>
      <c r="AE26" s="2" t="s">
        <v>685</v>
      </c>
      <c r="AF26" s="2" t="s">
        <v>685</v>
      </c>
      <c r="AG26" s="2" t="s">
        <v>685</v>
      </c>
      <c r="AH26" s="2" t="s">
        <v>685</v>
      </c>
      <c r="AI26" s="2" t="s">
        <v>685</v>
      </c>
      <c r="AJ26" s="2" t="s">
        <v>685</v>
      </c>
      <c r="AK26" s="2" t="s">
        <v>685</v>
      </c>
      <c r="AL26" s="258" t="s">
        <v>685</v>
      </c>
      <c r="AM26" s="2" t="s">
        <v>685</v>
      </c>
      <c r="AN26" s="2" t="s">
        <v>685</v>
      </c>
      <c r="AO26" s="2" t="s">
        <v>685</v>
      </c>
      <c r="AP26" s="2" t="s">
        <v>685</v>
      </c>
      <c r="AQ26" s="2" t="s">
        <v>685</v>
      </c>
      <c r="AR26" s="2" t="s">
        <v>685</v>
      </c>
      <c r="AS26" s="2" t="s">
        <v>685</v>
      </c>
      <c r="AT26" s="258" t="s">
        <v>685</v>
      </c>
      <c r="AU26" s="2" t="s">
        <v>685</v>
      </c>
      <c r="AV26" s="2" t="s">
        <v>685</v>
      </c>
      <c r="AW26" s="2" t="s">
        <v>685</v>
      </c>
      <c r="AX26" s="2" t="s">
        <v>685</v>
      </c>
      <c r="AY26" s="2" t="s">
        <v>685</v>
      </c>
      <c r="AZ26" s="2" t="s">
        <v>685</v>
      </c>
      <c r="BA26" s="2" t="s">
        <v>685</v>
      </c>
      <c r="BB26" s="258" t="s">
        <v>685</v>
      </c>
      <c r="BC26" s="2" t="s">
        <v>685</v>
      </c>
      <c r="BD26" s="2" t="s">
        <v>685</v>
      </c>
      <c r="BE26" s="2" t="s">
        <v>685</v>
      </c>
      <c r="BF26" s="2" t="s">
        <v>685</v>
      </c>
      <c r="BG26" s="2" t="s">
        <v>685</v>
      </c>
      <c r="BH26" s="2" t="s">
        <v>685</v>
      </c>
      <c r="BI26" s="2" t="s">
        <v>685</v>
      </c>
      <c r="BJ26" s="258" t="s">
        <v>685</v>
      </c>
      <c r="BK26" s="2" t="s">
        <v>685</v>
      </c>
      <c r="BL26" s="2" t="s">
        <v>685</v>
      </c>
      <c r="BM26" s="2" t="s">
        <v>685</v>
      </c>
      <c r="BN26" s="2" t="s">
        <v>685</v>
      </c>
      <c r="BO26" s="2" t="s">
        <v>685</v>
      </c>
      <c r="BP26" s="2" t="s">
        <v>685</v>
      </c>
      <c r="BQ26" s="2" t="s">
        <v>685</v>
      </c>
      <c r="BR26" s="2" t="s">
        <v>685</v>
      </c>
      <c r="BS26" s="2"/>
    </row>
    <row r="27" spans="1:71">
      <c r="A27" s="2" t="s">
        <v>755</v>
      </c>
      <c r="B27" s="265">
        <v>44100368</v>
      </c>
      <c r="C27" s="2" t="s">
        <v>689</v>
      </c>
      <c r="D27" s="2" t="s">
        <v>685</v>
      </c>
      <c r="E27" s="258" t="s">
        <v>689</v>
      </c>
      <c r="F27" s="2" t="s">
        <v>689</v>
      </c>
      <c r="G27" s="2" t="s">
        <v>689</v>
      </c>
      <c r="H27" s="2" t="s">
        <v>689</v>
      </c>
      <c r="I27" s="2" t="s">
        <v>689</v>
      </c>
      <c r="J27" s="2" t="s">
        <v>689</v>
      </c>
      <c r="K27" s="258" t="s">
        <v>689</v>
      </c>
      <c r="L27" s="2" t="s">
        <v>689</v>
      </c>
      <c r="M27" s="2" t="s">
        <v>689</v>
      </c>
      <c r="N27" s="2" t="s">
        <v>689</v>
      </c>
      <c r="O27" s="2" t="s">
        <v>689</v>
      </c>
      <c r="P27" s="2" t="s">
        <v>689</v>
      </c>
      <c r="Q27" s="2" t="s">
        <v>689</v>
      </c>
      <c r="R27" s="2" t="s">
        <v>689</v>
      </c>
      <c r="S27" s="2" t="s">
        <v>689</v>
      </c>
      <c r="T27" s="2" t="s">
        <v>689</v>
      </c>
      <c r="U27" s="2" t="s">
        <v>689</v>
      </c>
      <c r="V27" s="2" t="s">
        <v>689</v>
      </c>
      <c r="W27" s="2" t="s">
        <v>689</v>
      </c>
      <c r="X27" s="2" t="s">
        <v>689</v>
      </c>
      <c r="Y27" s="2" t="s">
        <v>689</v>
      </c>
      <c r="Z27" s="258" t="s">
        <v>689</v>
      </c>
      <c r="AA27" s="2" t="s">
        <v>689</v>
      </c>
      <c r="AB27" s="2" t="s">
        <v>689</v>
      </c>
      <c r="AC27" s="2" t="s">
        <v>689</v>
      </c>
      <c r="AD27" s="2" t="s">
        <v>689</v>
      </c>
      <c r="AE27" s="2" t="s">
        <v>689</v>
      </c>
      <c r="AF27" s="2" t="s">
        <v>689</v>
      </c>
      <c r="AG27" s="2" t="s">
        <v>689</v>
      </c>
      <c r="AH27" s="2" t="s">
        <v>689</v>
      </c>
      <c r="AI27" s="2" t="s">
        <v>689</v>
      </c>
      <c r="AJ27" s="2" t="s">
        <v>689</v>
      </c>
      <c r="AK27" s="2" t="s">
        <v>689</v>
      </c>
      <c r="AL27" s="258" t="s">
        <v>689</v>
      </c>
      <c r="AM27" s="2" t="s">
        <v>689</v>
      </c>
      <c r="AN27" s="2" t="s">
        <v>689</v>
      </c>
      <c r="AO27" s="2" t="s">
        <v>689</v>
      </c>
      <c r="AP27" s="2" t="s">
        <v>689</v>
      </c>
      <c r="AQ27" s="2" t="s">
        <v>689</v>
      </c>
      <c r="AR27" s="2" t="s">
        <v>689</v>
      </c>
      <c r="AS27" s="2" t="s">
        <v>689</v>
      </c>
      <c r="AT27" s="258" t="s">
        <v>689</v>
      </c>
      <c r="AU27" s="2" t="s">
        <v>689</v>
      </c>
      <c r="AV27" s="2" t="s">
        <v>689</v>
      </c>
      <c r="AW27" s="2" t="s">
        <v>689</v>
      </c>
      <c r="AX27" s="2" t="s">
        <v>689</v>
      </c>
      <c r="AY27" s="2" t="s">
        <v>689</v>
      </c>
      <c r="AZ27" s="2" t="s">
        <v>689</v>
      </c>
      <c r="BA27" s="2" t="s">
        <v>689</v>
      </c>
      <c r="BB27" s="258" t="s">
        <v>685</v>
      </c>
      <c r="BC27" s="2" t="s">
        <v>685</v>
      </c>
      <c r="BD27" s="2" t="s">
        <v>685</v>
      </c>
      <c r="BE27" s="2" t="s">
        <v>685</v>
      </c>
      <c r="BF27" s="2" t="s">
        <v>685</v>
      </c>
      <c r="BG27" s="2" t="s">
        <v>689</v>
      </c>
      <c r="BH27" s="2" t="s">
        <v>689</v>
      </c>
      <c r="BI27" s="2" t="s">
        <v>689</v>
      </c>
      <c r="BJ27" s="258" t="s">
        <v>685</v>
      </c>
      <c r="BK27" s="2" t="s">
        <v>685</v>
      </c>
      <c r="BL27" s="2" t="s">
        <v>685</v>
      </c>
      <c r="BM27" s="2" t="s">
        <v>685</v>
      </c>
      <c r="BN27" s="2" t="s">
        <v>685</v>
      </c>
      <c r="BO27" s="2" t="s">
        <v>685</v>
      </c>
      <c r="BP27" s="2" t="s">
        <v>685</v>
      </c>
      <c r="BQ27" s="2" t="s">
        <v>685</v>
      </c>
      <c r="BR27" s="2" t="s">
        <v>685</v>
      </c>
      <c r="BS27" s="2"/>
    </row>
    <row r="28" spans="1:71">
      <c r="A28" s="2" t="s">
        <v>755</v>
      </c>
      <c r="B28" s="265">
        <v>44101990</v>
      </c>
      <c r="C28" s="2" t="s">
        <v>685</v>
      </c>
      <c r="D28" s="2" t="s">
        <v>688</v>
      </c>
      <c r="E28" s="258" t="s">
        <v>685</v>
      </c>
      <c r="F28" s="2" t="s">
        <v>685</v>
      </c>
      <c r="G28" s="2" t="s">
        <v>685</v>
      </c>
      <c r="H28" s="2" t="s">
        <v>685</v>
      </c>
      <c r="I28" s="2" t="s">
        <v>685</v>
      </c>
      <c r="J28" s="2" t="s">
        <v>685</v>
      </c>
      <c r="K28" s="258" t="s">
        <v>685</v>
      </c>
      <c r="L28" s="2" t="s">
        <v>685</v>
      </c>
      <c r="M28" s="2" t="s">
        <v>685</v>
      </c>
      <c r="N28" s="2" t="s">
        <v>685</v>
      </c>
      <c r="O28" s="2" t="s">
        <v>685</v>
      </c>
      <c r="P28" s="2" t="s">
        <v>685</v>
      </c>
      <c r="Q28" s="2" t="s">
        <v>685</v>
      </c>
      <c r="R28" s="2" t="s">
        <v>685</v>
      </c>
      <c r="S28" s="2" t="s">
        <v>685</v>
      </c>
      <c r="T28" s="2" t="s">
        <v>685</v>
      </c>
      <c r="U28" s="2" t="s">
        <v>685</v>
      </c>
      <c r="V28" s="2" t="s">
        <v>685</v>
      </c>
      <c r="W28" s="2" t="s">
        <v>685</v>
      </c>
      <c r="X28" s="2" t="s">
        <v>685</v>
      </c>
      <c r="Y28" s="2" t="s">
        <v>685</v>
      </c>
      <c r="Z28" s="258" t="s">
        <v>685</v>
      </c>
      <c r="AA28" s="2" t="s">
        <v>685</v>
      </c>
      <c r="AB28" s="2" t="s">
        <v>685</v>
      </c>
      <c r="AC28" s="2" t="s">
        <v>685</v>
      </c>
      <c r="AD28" s="2" t="s">
        <v>685</v>
      </c>
      <c r="AE28" s="2" t="s">
        <v>685</v>
      </c>
      <c r="AF28" s="2" t="s">
        <v>685</v>
      </c>
      <c r="AG28" s="2" t="s">
        <v>685</v>
      </c>
      <c r="AH28" s="2" t="s">
        <v>685</v>
      </c>
      <c r="AI28" s="2" t="s">
        <v>685</v>
      </c>
      <c r="AJ28" s="2" t="s">
        <v>685</v>
      </c>
      <c r="AK28" s="2" t="s">
        <v>685</v>
      </c>
      <c r="AL28" s="258" t="s">
        <v>685</v>
      </c>
      <c r="AM28" s="2" t="s">
        <v>685</v>
      </c>
      <c r="AN28" s="2" t="s">
        <v>685</v>
      </c>
      <c r="AO28" s="2" t="s">
        <v>688</v>
      </c>
      <c r="AP28" s="2" t="s">
        <v>688</v>
      </c>
      <c r="AQ28" s="2" t="s">
        <v>688</v>
      </c>
      <c r="AR28" s="2" t="s">
        <v>688</v>
      </c>
      <c r="AS28" s="2" t="s">
        <v>688</v>
      </c>
      <c r="AT28" s="258" t="s">
        <v>688</v>
      </c>
      <c r="AU28" s="2" t="s">
        <v>685</v>
      </c>
      <c r="AV28" s="2" t="s">
        <v>685</v>
      </c>
      <c r="AW28" s="2" t="s">
        <v>685</v>
      </c>
      <c r="AX28" s="2" t="s">
        <v>685</v>
      </c>
      <c r="AY28" s="2" t="s">
        <v>685</v>
      </c>
      <c r="AZ28" s="2" t="s">
        <v>685</v>
      </c>
      <c r="BA28" s="2" t="s">
        <v>685</v>
      </c>
      <c r="BB28" s="258" t="s">
        <v>685</v>
      </c>
      <c r="BC28" s="2" t="s">
        <v>685</v>
      </c>
      <c r="BD28" s="2" t="s">
        <v>685</v>
      </c>
      <c r="BE28" s="2" t="s">
        <v>685</v>
      </c>
      <c r="BF28" s="2" t="s">
        <v>685</v>
      </c>
      <c r="BG28" s="2" t="s">
        <v>685</v>
      </c>
      <c r="BH28" s="2" t="s">
        <v>685</v>
      </c>
      <c r="BI28" s="2" t="s">
        <v>685</v>
      </c>
      <c r="BJ28" s="258" t="s">
        <v>685</v>
      </c>
      <c r="BK28" s="2" t="s">
        <v>685</v>
      </c>
      <c r="BL28" s="2" t="s">
        <v>685</v>
      </c>
      <c r="BM28" s="2" t="s">
        <v>685</v>
      </c>
      <c r="BN28" s="2" t="s">
        <v>685</v>
      </c>
      <c r="BO28" s="2" t="s">
        <v>685</v>
      </c>
      <c r="BP28" s="2" t="s">
        <v>685</v>
      </c>
      <c r="BQ28" s="2" t="s">
        <v>685</v>
      </c>
      <c r="BR28" s="2" t="s">
        <v>685</v>
      </c>
      <c r="BS28" s="2"/>
    </row>
    <row r="29" spans="1:71">
      <c r="A29" s="2" t="s">
        <v>755</v>
      </c>
      <c r="B29" s="265">
        <v>44103958</v>
      </c>
      <c r="C29" s="2" t="s">
        <v>689</v>
      </c>
      <c r="D29" s="2" t="s">
        <v>688</v>
      </c>
      <c r="E29" s="258" t="s">
        <v>689</v>
      </c>
      <c r="F29" s="2" t="s">
        <v>689</v>
      </c>
      <c r="G29" s="2" t="s">
        <v>689</v>
      </c>
      <c r="H29" s="2" t="s">
        <v>689</v>
      </c>
      <c r="I29" s="2" t="s">
        <v>689</v>
      </c>
      <c r="J29" s="2" t="s">
        <v>689</v>
      </c>
      <c r="K29" s="258" t="s">
        <v>689</v>
      </c>
      <c r="L29" s="2" t="s">
        <v>689</v>
      </c>
      <c r="M29" s="2" t="s">
        <v>689</v>
      </c>
      <c r="N29" s="2" t="s">
        <v>689</v>
      </c>
      <c r="O29" s="2" t="s">
        <v>689</v>
      </c>
      <c r="P29" s="2" t="s">
        <v>689</v>
      </c>
      <c r="Q29" s="2" t="s">
        <v>689</v>
      </c>
      <c r="R29" s="2" t="s">
        <v>689</v>
      </c>
      <c r="S29" s="2" t="s">
        <v>689</v>
      </c>
      <c r="T29" s="2" t="s">
        <v>689</v>
      </c>
      <c r="U29" s="2" t="s">
        <v>689</v>
      </c>
      <c r="V29" s="2" t="s">
        <v>689</v>
      </c>
      <c r="W29" s="2" t="s">
        <v>689</v>
      </c>
      <c r="X29" s="2" t="s">
        <v>689</v>
      </c>
      <c r="Y29" s="2" t="s">
        <v>689</v>
      </c>
      <c r="Z29" s="258" t="s">
        <v>689</v>
      </c>
      <c r="AA29" s="2" t="s">
        <v>689</v>
      </c>
      <c r="AB29" s="2" t="s">
        <v>689</v>
      </c>
      <c r="AC29" s="2" t="s">
        <v>689</v>
      </c>
      <c r="AD29" s="2" t="s">
        <v>689</v>
      </c>
      <c r="AE29" s="2" t="s">
        <v>689</v>
      </c>
      <c r="AF29" s="2" t="s">
        <v>689</v>
      </c>
      <c r="AG29" s="2" t="s">
        <v>689</v>
      </c>
      <c r="AH29" s="2" t="s">
        <v>689</v>
      </c>
      <c r="AI29" s="2" t="s">
        <v>689</v>
      </c>
      <c r="AJ29" s="2" t="s">
        <v>689</v>
      </c>
      <c r="AK29" s="2" t="s">
        <v>689</v>
      </c>
      <c r="AL29" s="258" t="s">
        <v>689</v>
      </c>
      <c r="AM29" s="2" t="s">
        <v>689</v>
      </c>
      <c r="AN29" s="2" t="s">
        <v>689</v>
      </c>
      <c r="AO29" s="2" t="s">
        <v>689</v>
      </c>
      <c r="AP29" s="2" t="s">
        <v>689</v>
      </c>
      <c r="AQ29" s="2" t="s">
        <v>689</v>
      </c>
      <c r="AR29" s="2" t="s">
        <v>689</v>
      </c>
      <c r="AS29" s="2" t="s">
        <v>689</v>
      </c>
      <c r="AT29" s="258" t="s">
        <v>689</v>
      </c>
      <c r="AU29" s="2" t="s">
        <v>689</v>
      </c>
      <c r="AV29" s="2" t="s">
        <v>689</v>
      </c>
      <c r="AW29" s="2" t="s">
        <v>689</v>
      </c>
      <c r="AX29" s="2" t="s">
        <v>689</v>
      </c>
      <c r="AY29" s="2" t="s">
        <v>689</v>
      </c>
      <c r="AZ29" s="2" t="s">
        <v>689</v>
      </c>
      <c r="BA29" s="2" t="s">
        <v>689</v>
      </c>
      <c r="BB29" s="258" t="s">
        <v>687</v>
      </c>
      <c r="BC29" s="2" t="s">
        <v>687</v>
      </c>
      <c r="BD29" s="2" t="s">
        <v>687</v>
      </c>
      <c r="BE29" s="2" t="s">
        <v>687</v>
      </c>
      <c r="BF29" s="2" t="s">
        <v>687</v>
      </c>
      <c r="BG29" s="2" t="s">
        <v>689</v>
      </c>
      <c r="BH29" s="2" t="s">
        <v>689</v>
      </c>
      <c r="BI29" s="2" t="s">
        <v>689</v>
      </c>
      <c r="BJ29" s="258" t="s">
        <v>688</v>
      </c>
      <c r="BK29" s="2" t="s">
        <v>688</v>
      </c>
      <c r="BL29" s="2" t="s">
        <v>688</v>
      </c>
      <c r="BM29" s="2" t="s">
        <v>689</v>
      </c>
      <c r="BN29" s="2" t="s">
        <v>689</v>
      </c>
      <c r="BO29" s="2" t="s">
        <v>689</v>
      </c>
      <c r="BP29" s="2" t="s">
        <v>689</v>
      </c>
      <c r="BQ29" s="2" t="s">
        <v>689</v>
      </c>
      <c r="BR29" s="2" t="s">
        <v>689</v>
      </c>
      <c r="BS29" s="2"/>
    </row>
    <row r="30" spans="1:71">
      <c r="A30" s="2" t="s">
        <v>755</v>
      </c>
      <c r="B30" s="265">
        <v>44105036</v>
      </c>
      <c r="C30" s="2" t="s">
        <v>686</v>
      </c>
      <c r="D30" s="2" t="s">
        <v>685</v>
      </c>
      <c r="E30" s="258" t="s">
        <v>686</v>
      </c>
      <c r="F30" s="2" t="s">
        <v>686</v>
      </c>
      <c r="G30" s="2" t="s">
        <v>687</v>
      </c>
      <c r="H30" s="2" t="s">
        <v>686</v>
      </c>
      <c r="I30" s="2" t="s">
        <v>686</v>
      </c>
      <c r="J30" s="2" t="s">
        <v>686</v>
      </c>
      <c r="K30" s="258" t="s">
        <v>687</v>
      </c>
      <c r="L30" s="2" t="s">
        <v>686</v>
      </c>
      <c r="M30" s="2" t="s">
        <v>686</v>
      </c>
      <c r="N30" s="2" t="s">
        <v>686</v>
      </c>
      <c r="O30" s="2" t="s">
        <v>686</v>
      </c>
      <c r="P30" s="2" t="s">
        <v>686</v>
      </c>
      <c r="Q30" s="2" t="s">
        <v>686</v>
      </c>
      <c r="R30" s="2" t="s">
        <v>686</v>
      </c>
      <c r="S30" s="2" t="s">
        <v>686</v>
      </c>
      <c r="T30" s="2" t="s">
        <v>686</v>
      </c>
      <c r="U30" s="2" t="s">
        <v>686</v>
      </c>
      <c r="V30" s="2" t="s">
        <v>686</v>
      </c>
      <c r="W30" s="2" t="s">
        <v>686</v>
      </c>
      <c r="X30" s="2" t="s">
        <v>686</v>
      </c>
      <c r="Y30" s="2" t="s">
        <v>686</v>
      </c>
      <c r="Z30" s="258" t="s">
        <v>686</v>
      </c>
      <c r="AA30" s="2" t="s">
        <v>687</v>
      </c>
      <c r="AB30" s="2" t="s">
        <v>686</v>
      </c>
      <c r="AC30" s="2" t="s">
        <v>687</v>
      </c>
      <c r="AD30" s="2" t="s">
        <v>686</v>
      </c>
      <c r="AE30" s="2" t="s">
        <v>686</v>
      </c>
      <c r="AF30" s="2" t="s">
        <v>686</v>
      </c>
      <c r="AG30" s="2" t="s">
        <v>686</v>
      </c>
      <c r="AH30" s="2" t="s">
        <v>686</v>
      </c>
      <c r="AI30" s="2" t="s">
        <v>686</v>
      </c>
      <c r="AJ30" s="2" t="s">
        <v>686</v>
      </c>
      <c r="AK30" s="2" t="s">
        <v>686</v>
      </c>
      <c r="AL30" s="258" t="s">
        <v>686</v>
      </c>
      <c r="AM30" s="2" t="s">
        <v>686</v>
      </c>
      <c r="AN30" s="2" t="s">
        <v>686</v>
      </c>
      <c r="AO30" s="2" t="s">
        <v>686</v>
      </c>
      <c r="AP30" s="2" t="s">
        <v>686</v>
      </c>
      <c r="AQ30" s="2" t="s">
        <v>686</v>
      </c>
      <c r="AR30" s="2" t="s">
        <v>686</v>
      </c>
      <c r="AS30" s="2" t="s">
        <v>686</v>
      </c>
      <c r="AT30" s="258" t="s">
        <v>686</v>
      </c>
      <c r="AU30" s="2" t="s">
        <v>686</v>
      </c>
      <c r="AV30" s="2" t="s">
        <v>686</v>
      </c>
      <c r="AW30" s="2" t="s">
        <v>686</v>
      </c>
      <c r="AX30" s="2" t="s">
        <v>685</v>
      </c>
      <c r="AY30" s="2" t="s">
        <v>686</v>
      </c>
      <c r="AZ30" s="2" t="s">
        <v>686</v>
      </c>
      <c r="BA30" s="2" t="s">
        <v>686</v>
      </c>
      <c r="BB30" s="258" t="s">
        <v>685</v>
      </c>
      <c r="BC30" s="2" t="s">
        <v>685</v>
      </c>
      <c r="BD30" s="2" t="s">
        <v>685</v>
      </c>
      <c r="BE30" s="2" t="s">
        <v>685</v>
      </c>
      <c r="BF30" s="2" t="s">
        <v>685</v>
      </c>
      <c r="BG30" s="2" t="s">
        <v>686</v>
      </c>
      <c r="BH30" s="2" t="s">
        <v>686</v>
      </c>
      <c r="BI30" s="2" t="s">
        <v>686</v>
      </c>
      <c r="BJ30" s="258" t="s">
        <v>685</v>
      </c>
      <c r="BK30" s="2" t="s">
        <v>685</v>
      </c>
      <c r="BL30" s="2" t="s">
        <v>685</v>
      </c>
      <c r="BM30" s="2" t="s">
        <v>685</v>
      </c>
      <c r="BN30" s="2" t="s">
        <v>685</v>
      </c>
      <c r="BO30" s="2" t="s">
        <v>685</v>
      </c>
      <c r="BP30" s="2" t="s">
        <v>685</v>
      </c>
      <c r="BQ30" s="2" t="s">
        <v>685</v>
      </c>
      <c r="BR30" s="2" t="s">
        <v>687</v>
      </c>
      <c r="BS30" s="2"/>
    </row>
    <row r="31" spans="1:71">
      <c r="A31" s="2" t="s">
        <v>755</v>
      </c>
      <c r="B31" s="265">
        <v>44107037</v>
      </c>
      <c r="C31" s="2" t="s">
        <v>688</v>
      </c>
      <c r="D31" s="2" t="s">
        <v>689</v>
      </c>
      <c r="E31" s="258" t="s">
        <v>688</v>
      </c>
      <c r="F31" s="2" t="s">
        <v>688</v>
      </c>
      <c r="G31" s="2" t="s">
        <v>688</v>
      </c>
      <c r="H31" s="2" t="s">
        <v>688</v>
      </c>
      <c r="I31" s="2" t="s">
        <v>688</v>
      </c>
      <c r="J31" s="2" t="s">
        <v>688</v>
      </c>
      <c r="K31" s="258" t="s">
        <v>688</v>
      </c>
      <c r="L31" s="2" t="s">
        <v>688</v>
      </c>
      <c r="M31" s="2" t="s">
        <v>688</v>
      </c>
      <c r="N31" s="2" t="s">
        <v>688</v>
      </c>
      <c r="O31" s="2" t="s">
        <v>688</v>
      </c>
      <c r="P31" s="2" t="s">
        <v>688</v>
      </c>
      <c r="Q31" s="2" t="s">
        <v>688</v>
      </c>
      <c r="R31" s="2" t="s">
        <v>688</v>
      </c>
      <c r="S31" s="2" t="s">
        <v>688</v>
      </c>
      <c r="T31" s="2" t="s">
        <v>688</v>
      </c>
      <c r="U31" s="2" t="s">
        <v>688</v>
      </c>
      <c r="V31" s="2" t="s">
        <v>688</v>
      </c>
      <c r="W31" s="2" t="s">
        <v>688</v>
      </c>
      <c r="X31" s="2" t="s">
        <v>688</v>
      </c>
      <c r="Y31" s="2" t="s">
        <v>688</v>
      </c>
      <c r="Z31" s="258" t="s">
        <v>688</v>
      </c>
      <c r="AA31" s="2" t="s">
        <v>688</v>
      </c>
      <c r="AB31" s="2" t="s">
        <v>688</v>
      </c>
      <c r="AC31" s="2" t="s">
        <v>688</v>
      </c>
      <c r="AD31" s="2" t="s">
        <v>688</v>
      </c>
      <c r="AE31" s="2" t="s">
        <v>688</v>
      </c>
      <c r="AF31" s="2" t="s">
        <v>688</v>
      </c>
      <c r="AG31" s="2" t="s">
        <v>688</v>
      </c>
      <c r="AH31" s="2" t="s">
        <v>688</v>
      </c>
      <c r="AI31" s="2" t="s">
        <v>688</v>
      </c>
      <c r="AJ31" s="2" t="s">
        <v>688</v>
      </c>
      <c r="AK31" s="2" t="s">
        <v>688</v>
      </c>
      <c r="AL31" s="258" t="s">
        <v>688</v>
      </c>
      <c r="AM31" s="2" t="s">
        <v>688</v>
      </c>
      <c r="AN31" s="2" t="s">
        <v>688</v>
      </c>
      <c r="AO31" s="2" t="s">
        <v>688</v>
      </c>
      <c r="AP31" s="2" t="s">
        <v>688</v>
      </c>
      <c r="AQ31" s="2" t="s">
        <v>688</v>
      </c>
      <c r="AR31" s="2" t="s">
        <v>688</v>
      </c>
      <c r="AS31" s="2" t="s">
        <v>688</v>
      </c>
      <c r="AT31" s="258" t="s">
        <v>688</v>
      </c>
      <c r="AU31" s="2" t="s">
        <v>688</v>
      </c>
      <c r="AV31" s="2" t="s">
        <v>688</v>
      </c>
      <c r="AW31" s="2" t="s">
        <v>688</v>
      </c>
      <c r="AX31" s="2" t="s">
        <v>689</v>
      </c>
      <c r="AY31" s="2" t="s">
        <v>688</v>
      </c>
      <c r="AZ31" s="2" t="s">
        <v>688</v>
      </c>
      <c r="BA31" s="2" t="s">
        <v>688</v>
      </c>
      <c r="BB31" s="258" t="s">
        <v>689</v>
      </c>
      <c r="BC31" s="2" t="s">
        <v>689</v>
      </c>
      <c r="BD31" s="2" t="s">
        <v>689</v>
      </c>
      <c r="BE31" s="2" t="s">
        <v>689</v>
      </c>
      <c r="BF31" s="2" t="s">
        <v>689</v>
      </c>
      <c r="BG31" s="2" t="s">
        <v>688</v>
      </c>
      <c r="BH31" s="2" t="s">
        <v>688</v>
      </c>
      <c r="BI31" s="2" t="s">
        <v>688</v>
      </c>
      <c r="BJ31" s="258" t="s">
        <v>689</v>
      </c>
      <c r="BK31" s="2" t="s">
        <v>689</v>
      </c>
      <c r="BL31" s="2" t="s">
        <v>689</v>
      </c>
      <c r="BM31" s="2" t="s">
        <v>689</v>
      </c>
      <c r="BN31" s="2" t="s">
        <v>689</v>
      </c>
      <c r="BO31" s="2" t="s">
        <v>689</v>
      </c>
      <c r="BP31" s="2" t="s">
        <v>689</v>
      </c>
      <c r="BQ31" s="2" t="s">
        <v>689</v>
      </c>
      <c r="BR31" s="2" t="s">
        <v>687</v>
      </c>
      <c r="BS31" s="2"/>
    </row>
    <row r="32" spans="1:71">
      <c r="A32" s="2" t="s">
        <v>755</v>
      </c>
      <c r="B32" s="265">
        <v>44108359</v>
      </c>
      <c r="C32" s="2" t="s">
        <v>685</v>
      </c>
      <c r="D32" s="2" t="s">
        <v>686</v>
      </c>
      <c r="E32" s="258" t="s">
        <v>685</v>
      </c>
      <c r="F32" s="2" t="s">
        <v>685</v>
      </c>
      <c r="G32" s="2" t="s">
        <v>685</v>
      </c>
      <c r="H32" s="2" t="s">
        <v>685</v>
      </c>
      <c r="I32" s="2" t="s">
        <v>685</v>
      </c>
      <c r="J32" s="2" t="s">
        <v>685</v>
      </c>
      <c r="K32" s="258" t="s">
        <v>685</v>
      </c>
      <c r="L32" s="2" t="s">
        <v>685</v>
      </c>
      <c r="M32" s="2" t="s">
        <v>685</v>
      </c>
      <c r="N32" s="2" t="s">
        <v>685</v>
      </c>
      <c r="O32" s="2" t="s">
        <v>685</v>
      </c>
      <c r="P32" s="2" t="s">
        <v>685</v>
      </c>
      <c r="Q32" s="2" t="s">
        <v>685</v>
      </c>
      <c r="R32" s="2" t="s">
        <v>685</v>
      </c>
      <c r="S32" s="2" t="s">
        <v>685</v>
      </c>
      <c r="T32" s="2" t="s">
        <v>685</v>
      </c>
      <c r="U32" s="2" t="s">
        <v>685</v>
      </c>
      <c r="V32" s="2" t="s">
        <v>685</v>
      </c>
      <c r="W32" s="2" t="s">
        <v>685</v>
      </c>
      <c r="X32" s="2" t="s">
        <v>685</v>
      </c>
      <c r="Y32" s="2" t="s">
        <v>685</v>
      </c>
      <c r="Z32" s="258" t="s">
        <v>685</v>
      </c>
      <c r="AA32" s="2" t="s">
        <v>685</v>
      </c>
      <c r="AB32" s="2" t="s">
        <v>685</v>
      </c>
      <c r="AC32" s="2" t="s">
        <v>685</v>
      </c>
      <c r="AD32" s="2" t="s">
        <v>685</v>
      </c>
      <c r="AE32" s="2" t="s">
        <v>685</v>
      </c>
      <c r="AF32" s="2" t="s">
        <v>685</v>
      </c>
      <c r="AG32" s="2" t="s">
        <v>685</v>
      </c>
      <c r="AH32" s="2" t="s">
        <v>685</v>
      </c>
      <c r="AI32" s="2" t="s">
        <v>685</v>
      </c>
      <c r="AJ32" s="2" t="s">
        <v>685</v>
      </c>
      <c r="AK32" s="2" t="s">
        <v>685</v>
      </c>
      <c r="AL32" s="258" t="s">
        <v>685</v>
      </c>
      <c r="AM32" s="2" t="s">
        <v>685</v>
      </c>
      <c r="AN32" s="2" t="s">
        <v>685</v>
      </c>
      <c r="AO32" s="2" t="s">
        <v>685</v>
      </c>
      <c r="AP32" s="2" t="s">
        <v>685</v>
      </c>
      <c r="AQ32" s="2" t="s">
        <v>685</v>
      </c>
      <c r="AR32" s="2" t="s">
        <v>685</v>
      </c>
      <c r="AS32" s="2" t="s">
        <v>685</v>
      </c>
      <c r="AT32" s="258" t="s">
        <v>685</v>
      </c>
      <c r="AU32" s="2" t="s">
        <v>685</v>
      </c>
      <c r="AV32" s="2" t="s">
        <v>685</v>
      </c>
      <c r="AW32" s="2" t="s">
        <v>685</v>
      </c>
      <c r="AX32" s="2" t="s">
        <v>685</v>
      </c>
      <c r="AY32" s="2" t="s">
        <v>685</v>
      </c>
      <c r="AZ32" s="2" t="s">
        <v>685</v>
      </c>
      <c r="BA32" s="2" t="s">
        <v>685</v>
      </c>
      <c r="BB32" s="258" t="s">
        <v>686</v>
      </c>
      <c r="BC32" s="2" t="s">
        <v>686</v>
      </c>
      <c r="BD32" s="2" t="s">
        <v>686</v>
      </c>
      <c r="BE32" s="2" t="s">
        <v>686</v>
      </c>
      <c r="BF32" s="2" t="s">
        <v>686</v>
      </c>
      <c r="BG32" s="2" t="s">
        <v>685</v>
      </c>
      <c r="BH32" s="2" t="s">
        <v>685</v>
      </c>
      <c r="BI32" s="2" t="s">
        <v>685</v>
      </c>
      <c r="BJ32" s="258" t="s">
        <v>685</v>
      </c>
      <c r="BK32" s="2" t="s">
        <v>685</v>
      </c>
      <c r="BL32" s="2" t="s">
        <v>685</v>
      </c>
      <c r="BM32" s="2" t="s">
        <v>685</v>
      </c>
      <c r="BN32" s="2" t="s">
        <v>685</v>
      </c>
      <c r="BO32" s="2" t="s">
        <v>685</v>
      </c>
      <c r="BP32" s="2" t="s">
        <v>685</v>
      </c>
      <c r="BQ32" s="2" t="s">
        <v>686</v>
      </c>
      <c r="BR32" s="2" t="s">
        <v>685</v>
      </c>
      <c r="BS32" s="2"/>
    </row>
    <row r="33" spans="1:71">
      <c r="A33" s="2" t="s">
        <v>755</v>
      </c>
      <c r="B33" s="265">
        <v>44109288</v>
      </c>
      <c r="C33" s="2" t="s">
        <v>688</v>
      </c>
      <c r="D33" s="2" t="s">
        <v>689</v>
      </c>
      <c r="E33" s="258" t="s">
        <v>688</v>
      </c>
      <c r="F33" s="2" t="s">
        <v>688</v>
      </c>
      <c r="G33" s="2" t="s">
        <v>688</v>
      </c>
      <c r="H33" s="2" t="s">
        <v>688</v>
      </c>
      <c r="I33" s="2" t="s">
        <v>688</v>
      </c>
      <c r="J33" s="2" t="s">
        <v>688</v>
      </c>
      <c r="K33" s="258" t="s">
        <v>688</v>
      </c>
      <c r="L33" s="2" t="s">
        <v>688</v>
      </c>
      <c r="M33" s="2" t="s">
        <v>688</v>
      </c>
      <c r="N33" s="2" t="s">
        <v>688</v>
      </c>
      <c r="O33" s="2" t="s">
        <v>688</v>
      </c>
      <c r="P33" s="2" t="s">
        <v>688</v>
      </c>
      <c r="Q33" s="2" t="s">
        <v>688</v>
      </c>
      <c r="R33" s="2" t="s">
        <v>688</v>
      </c>
      <c r="S33" s="2" t="s">
        <v>688</v>
      </c>
      <c r="T33" s="2" t="s">
        <v>688</v>
      </c>
      <c r="U33" s="2" t="s">
        <v>688</v>
      </c>
      <c r="V33" s="2" t="s">
        <v>688</v>
      </c>
      <c r="W33" s="2" t="s">
        <v>688</v>
      </c>
      <c r="X33" s="2" t="s">
        <v>688</v>
      </c>
      <c r="Y33" s="2" t="s">
        <v>688</v>
      </c>
      <c r="Z33" s="258" t="s">
        <v>688</v>
      </c>
      <c r="AA33" s="2" t="s">
        <v>688</v>
      </c>
      <c r="AB33" s="2" t="s">
        <v>688</v>
      </c>
      <c r="AC33" s="2" t="s">
        <v>688</v>
      </c>
      <c r="AD33" s="2" t="s">
        <v>688</v>
      </c>
      <c r="AE33" s="2" t="s">
        <v>688</v>
      </c>
      <c r="AF33" s="2" t="s">
        <v>688</v>
      </c>
      <c r="AG33" s="2" t="s">
        <v>688</v>
      </c>
      <c r="AH33" s="2" t="s">
        <v>688</v>
      </c>
      <c r="AI33" s="2" t="s">
        <v>688</v>
      </c>
      <c r="AJ33" s="2" t="s">
        <v>688</v>
      </c>
      <c r="AK33" s="2" t="s">
        <v>688</v>
      </c>
      <c r="AL33" s="258" t="s">
        <v>688</v>
      </c>
      <c r="AM33" s="2" t="s">
        <v>688</v>
      </c>
      <c r="AN33" s="2" t="s">
        <v>688</v>
      </c>
      <c r="AO33" s="2" t="s">
        <v>688</v>
      </c>
      <c r="AP33" s="2" t="s">
        <v>688</v>
      </c>
      <c r="AQ33" s="2" t="s">
        <v>688</v>
      </c>
      <c r="AR33" s="2" t="s">
        <v>688</v>
      </c>
      <c r="AS33" s="2" t="s">
        <v>688</v>
      </c>
      <c r="AT33" s="258" t="s">
        <v>688</v>
      </c>
      <c r="AU33" s="2" t="s">
        <v>688</v>
      </c>
      <c r="AV33" s="2" t="s">
        <v>688</v>
      </c>
      <c r="AW33" s="2" t="s">
        <v>688</v>
      </c>
      <c r="AX33" s="2" t="s">
        <v>688</v>
      </c>
      <c r="AY33" s="2" t="s">
        <v>688</v>
      </c>
      <c r="AZ33" s="2" t="s">
        <v>688</v>
      </c>
      <c r="BA33" s="2" t="s">
        <v>688</v>
      </c>
      <c r="BB33" s="258" t="s">
        <v>687</v>
      </c>
      <c r="BC33" s="2" t="s">
        <v>687</v>
      </c>
      <c r="BD33" s="2" t="s">
        <v>687</v>
      </c>
      <c r="BE33" s="2" t="s">
        <v>687</v>
      </c>
      <c r="BF33" s="2" t="s">
        <v>687</v>
      </c>
      <c r="BG33" s="2" t="s">
        <v>688</v>
      </c>
      <c r="BH33" s="2" t="s">
        <v>688</v>
      </c>
      <c r="BI33" s="2" t="s">
        <v>688</v>
      </c>
      <c r="BJ33" s="258" t="s">
        <v>689</v>
      </c>
      <c r="BK33" s="2" t="s">
        <v>689</v>
      </c>
      <c r="BL33" s="2" t="s">
        <v>689</v>
      </c>
      <c r="BM33" s="2" t="s">
        <v>688</v>
      </c>
      <c r="BN33" s="2" t="s">
        <v>689</v>
      </c>
      <c r="BO33" s="2" t="s">
        <v>689</v>
      </c>
      <c r="BP33" s="2" t="s">
        <v>689</v>
      </c>
      <c r="BQ33" s="2" t="s">
        <v>688</v>
      </c>
      <c r="BR33" s="2" t="s">
        <v>688</v>
      </c>
      <c r="BS33" s="2"/>
    </row>
    <row r="34" spans="1:71">
      <c r="A34" s="2" t="s">
        <v>755</v>
      </c>
      <c r="B34" s="265">
        <v>44109799</v>
      </c>
      <c r="C34" s="2" t="s">
        <v>689</v>
      </c>
      <c r="D34" s="2" t="s">
        <v>688</v>
      </c>
      <c r="E34" s="258" t="s">
        <v>689</v>
      </c>
      <c r="F34" s="2" t="s">
        <v>689</v>
      </c>
      <c r="G34" s="2" t="s">
        <v>689</v>
      </c>
      <c r="H34" s="2" t="s">
        <v>689</v>
      </c>
      <c r="I34" s="2" t="s">
        <v>689</v>
      </c>
      <c r="J34" s="2" t="s">
        <v>689</v>
      </c>
      <c r="K34" s="258" t="s">
        <v>689</v>
      </c>
      <c r="L34" s="2" t="s">
        <v>689</v>
      </c>
      <c r="M34" s="2" t="s">
        <v>689</v>
      </c>
      <c r="N34" s="2" t="s">
        <v>689</v>
      </c>
      <c r="O34" s="2" t="s">
        <v>689</v>
      </c>
      <c r="P34" s="2" t="s">
        <v>689</v>
      </c>
      <c r="Q34" s="2" t="s">
        <v>689</v>
      </c>
      <c r="R34" s="2" t="s">
        <v>689</v>
      </c>
      <c r="S34" s="2" t="s">
        <v>689</v>
      </c>
      <c r="T34" s="2" t="s">
        <v>689</v>
      </c>
      <c r="U34" s="2" t="s">
        <v>689</v>
      </c>
      <c r="V34" s="2" t="s">
        <v>689</v>
      </c>
      <c r="W34" s="2" t="s">
        <v>689</v>
      </c>
      <c r="X34" s="2" t="s">
        <v>689</v>
      </c>
      <c r="Y34" s="2" t="s">
        <v>689</v>
      </c>
      <c r="Z34" s="258" t="s">
        <v>689</v>
      </c>
      <c r="AA34" s="2" t="s">
        <v>689</v>
      </c>
      <c r="AB34" s="2" t="s">
        <v>689</v>
      </c>
      <c r="AC34" s="2" t="s">
        <v>689</v>
      </c>
      <c r="AD34" s="2" t="s">
        <v>689</v>
      </c>
      <c r="AE34" s="2" t="s">
        <v>689</v>
      </c>
      <c r="AF34" s="2" t="s">
        <v>689</v>
      </c>
      <c r="AG34" s="2" t="s">
        <v>689</v>
      </c>
      <c r="AH34" s="2" t="s">
        <v>689</v>
      </c>
      <c r="AI34" s="2" t="s">
        <v>689</v>
      </c>
      <c r="AJ34" s="2" t="s">
        <v>689</v>
      </c>
      <c r="AK34" s="2" t="s">
        <v>689</v>
      </c>
      <c r="AL34" s="258" t="s">
        <v>689</v>
      </c>
      <c r="AM34" s="2" t="s">
        <v>689</v>
      </c>
      <c r="AN34" s="2" t="s">
        <v>689</v>
      </c>
      <c r="AO34" s="2" t="s">
        <v>689</v>
      </c>
      <c r="AP34" s="2" t="s">
        <v>689</v>
      </c>
      <c r="AQ34" s="2" t="s">
        <v>689</v>
      </c>
      <c r="AR34" s="2" t="s">
        <v>689</v>
      </c>
      <c r="AS34" s="2" t="s">
        <v>689</v>
      </c>
      <c r="AT34" s="258" t="s">
        <v>689</v>
      </c>
      <c r="AU34" s="2" t="s">
        <v>689</v>
      </c>
      <c r="AV34" s="2" t="s">
        <v>689</v>
      </c>
      <c r="AW34" s="2" t="s">
        <v>689</v>
      </c>
      <c r="AX34" s="2" t="s">
        <v>689</v>
      </c>
      <c r="AY34" s="2" t="s">
        <v>689</v>
      </c>
      <c r="AZ34" s="2" t="s">
        <v>689</v>
      </c>
      <c r="BA34" s="2" t="s">
        <v>689</v>
      </c>
      <c r="BB34" s="258" t="s">
        <v>688</v>
      </c>
      <c r="BC34" s="2" t="s">
        <v>688</v>
      </c>
      <c r="BD34" s="2" t="s">
        <v>688</v>
      </c>
      <c r="BE34" s="2" t="s">
        <v>688</v>
      </c>
      <c r="BF34" s="2" t="s">
        <v>688</v>
      </c>
      <c r="BG34" s="2" t="s">
        <v>689</v>
      </c>
      <c r="BH34" s="2" t="s">
        <v>689</v>
      </c>
      <c r="BI34" s="2" t="s">
        <v>689</v>
      </c>
      <c r="BJ34" s="258" t="s">
        <v>689</v>
      </c>
      <c r="BK34" s="2" t="s">
        <v>689</v>
      </c>
      <c r="BL34" s="2" t="s">
        <v>689</v>
      </c>
      <c r="BM34" s="2" t="s">
        <v>688</v>
      </c>
      <c r="BN34" s="2" t="s">
        <v>689</v>
      </c>
      <c r="BO34" s="2" t="s">
        <v>689</v>
      </c>
      <c r="BP34" s="2" t="s">
        <v>689</v>
      </c>
      <c r="BQ34" s="2" t="s">
        <v>689</v>
      </c>
      <c r="BR34" s="2" t="s">
        <v>689</v>
      </c>
      <c r="BS34" s="2"/>
    </row>
    <row r="35" spans="1:71">
      <c r="A35" s="2" t="s">
        <v>755</v>
      </c>
      <c r="B35" s="265">
        <v>44663907</v>
      </c>
      <c r="C35" s="2" t="s">
        <v>688</v>
      </c>
      <c r="D35" s="2" t="s">
        <v>689</v>
      </c>
      <c r="E35" s="258" t="s">
        <v>688</v>
      </c>
      <c r="F35" s="2" t="s">
        <v>689</v>
      </c>
      <c r="G35" s="2" t="s">
        <v>689</v>
      </c>
      <c r="H35" s="2" t="s">
        <v>689</v>
      </c>
      <c r="I35" s="2" t="s">
        <v>689</v>
      </c>
      <c r="J35" s="2" t="s">
        <v>689</v>
      </c>
      <c r="K35" s="258" t="s">
        <v>689</v>
      </c>
      <c r="L35" s="2" t="s">
        <v>689</v>
      </c>
      <c r="M35" s="2" t="s">
        <v>689</v>
      </c>
      <c r="N35" s="2" t="s">
        <v>689</v>
      </c>
      <c r="O35" s="2" t="s">
        <v>689</v>
      </c>
      <c r="P35" s="2" t="s">
        <v>689</v>
      </c>
      <c r="Q35" s="2" t="s">
        <v>689</v>
      </c>
      <c r="R35" s="2" t="s">
        <v>689</v>
      </c>
      <c r="S35" s="2" t="s">
        <v>689</v>
      </c>
      <c r="T35" s="2" t="s">
        <v>689</v>
      </c>
      <c r="U35" s="2" t="s">
        <v>689</v>
      </c>
      <c r="V35" s="2" t="s">
        <v>688</v>
      </c>
      <c r="W35" s="2" t="s">
        <v>688</v>
      </c>
      <c r="X35" s="2" t="s">
        <v>688</v>
      </c>
      <c r="Y35" s="2" t="s">
        <v>688</v>
      </c>
      <c r="Z35" s="258" t="s">
        <v>688</v>
      </c>
      <c r="AA35" s="2" t="s">
        <v>688</v>
      </c>
      <c r="AB35" s="2" t="s">
        <v>688</v>
      </c>
      <c r="AC35" s="2" t="s">
        <v>689</v>
      </c>
      <c r="AD35" s="2" t="s">
        <v>689</v>
      </c>
      <c r="AE35" s="2" t="s">
        <v>689</v>
      </c>
      <c r="AF35" s="2" t="s">
        <v>689</v>
      </c>
      <c r="AG35" s="2" t="s">
        <v>689</v>
      </c>
      <c r="AH35" s="2" t="s">
        <v>689</v>
      </c>
      <c r="AI35" s="2" t="s">
        <v>689</v>
      </c>
      <c r="AJ35" s="2" t="s">
        <v>689</v>
      </c>
      <c r="AK35" s="2" t="s">
        <v>689</v>
      </c>
      <c r="AL35" s="258" t="s">
        <v>687</v>
      </c>
      <c r="AM35" s="2" t="s">
        <v>688</v>
      </c>
      <c r="AN35" s="2" t="s">
        <v>688</v>
      </c>
      <c r="AO35" s="2" t="s">
        <v>688</v>
      </c>
      <c r="AP35" s="2" t="s">
        <v>688</v>
      </c>
      <c r="AQ35" s="2" t="s">
        <v>688</v>
      </c>
      <c r="AR35" s="2" t="s">
        <v>688</v>
      </c>
      <c r="AS35" s="2" t="s">
        <v>688</v>
      </c>
      <c r="AT35" s="258" t="s">
        <v>688</v>
      </c>
      <c r="AU35" s="2" t="s">
        <v>688</v>
      </c>
      <c r="AV35" s="2" t="s">
        <v>688</v>
      </c>
      <c r="AW35" s="2" t="s">
        <v>688</v>
      </c>
      <c r="AX35" s="2" t="s">
        <v>688</v>
      </c>
      <c r="AY35" s="2" t="s">
        <v>688</v>
      </c>
      <c r="AZ35" s="2" t="s">
        <v>688</v>
      </c>
      <c r="BA35" s="2" t="s">
        <v>688</v>
      </c>
      <c r="BB35" s="258" t="s">
        <v>688</v>
      </c>
      <c r="BC35" s="2" t="s">
        <v>688</v>
      </c>
      <c r="BD35" s="2" t="s">
        <v>688</v>
      </c>
      <c r="BE35" s="2" t="s">
        <v>688</v>
      </c>
      <c r="BF35" s="2" t="s">
        <v>688</v>
      </c>
      <c r="BG35" s="2" t="s">
        <v>688</v>
      </c>
      <c r="BH35" s="2" t="s">
        <v>688</v>
      </c>
      <c r="BI35" s="2" t="s">
        <v>688</v>
      </c>
      <c r="BJ35" s="258" t="s">
        <v>688</v>
      </c>
      <c r="BK35" s="2" t="s">
        <v>688</v>
      </c>
      <c r="BL35" s="2" t="s">
        <v>688</v>
      </c>
      <c r="BM35" s="2" t="s">
        <v>687</v>
      </c>
      <c r="BN35" s="2" t="s">
        <v>688</v>
      </c>
      <c r="BO35" s="2" t="s">
        <v>688</v>
      </c>
      <c r="BP35" s="2" t="s">
        <v>688</v>
      </c>
      <c r="BQ35" s="2" t="s">
        <v>688</v>
      </c>
      <c r="BR35" s="2" t="s">
        <v>688</v>
      </c>
      <c r="BS35" s="2"/>
    </row>
    <row r="36" spans="1:71">
      <c r="A36" s="2" t="s">
        <v>755</v>
      </c>
      <c r="B36" s="265">
        <v>44825435</v>
      </c>
      <c r="C36" s="2" t="s">
        <v>688</v>
      </c>
      <c r="D36" s="2" t="s">
        <v>689</v>
      </c>
      <c r="E36" s="258" t="s">
        <v>688</v>
      </c>
      <c r="F36" s="2" t="s">
        <v>688</v>
      </c>
      <c r="G36" s="2" t="s">
        <v>688</v>
      </c>
      <c r="H36" s="2" t="s">
        <v>688</v>
      </c>
      <c r="I36" s="2" t="s">
        <v>688</v>
      </c>
      <c r="J36" s="2" t="s">
        <v>688</v>
      </c>
      <c r="K36" s="258" t="s">
        <v>688</v>
      </c>
      <c r="L36" s="2" t="s">
        <v>688</v>
      </c>
      <c r="M36" s="2" t="s">
        <v>688</v>
      </c>
      <c r="N36" s="2" t="s">
        <v>688</v>
      </c>
      <c r="O36" s="2" t="s">
        <v>688</v>
      </c>
      <c r="P36" s="2" t="s">
        <v>688</v>
      </c>
      <c r="Q36" s="2" t="s">
        <v>688</v>
      </c>
      <c r="R36" s="2" t="s">
        <v>688</v>
      </c>
      <c r="S36" s="2" t="s">
        <v>688</v>
      </c>
      <c r="T36" s="2" t="s">
        <v>688</v>
      </c>
      <c r="U36" s="2" t="s">
        <v>688</v>
      </c>
      <c r="V36" s="2" t="s">
        <v>688</v>
      </c>
      <c r="W36" s="2" t="s">
        <v>688</v>
      </c>
      <c r="X36" s="2" t="s">
        <v>688</v>
      </c>
      <c r="Y36" s="2" t="s">
        <v>688</v>
      </c>
      <c r="Z36" s="258" t="s">
        <v>688</v>
      </c>
      <c r="AA36" s="2" t="s">
        <v>688</v>
      </c>
      <c r="AB36" s="2" t="s">
        <v>688</v>
      </c>
      <c r="AC36" s="2" t="s">
        <v>688</v>
      </c>
      <c r="AD36" s="2" t="s">
        <v>688</v>
      </c>
      <c r="AE36" s="2" t="s">
        <v>688</v>
      </c>
      <c r="AF36" s="2" t="s">
        <v>688</v>
      </c>
      <c r="AG36" s="2" t="s">
        <v>688</v>
      </c>
      <c r="AH36" s="2" t="s">
        <v>688</v>
      </c>
      <c r="AI36" s="2" t="s">
        <v>688</v>
      </c>
      <c r="AJ36" s="2" t="s">
        <v>688</v>
      </c>
      <c r="AK36" s="2" t="s">
        <v>688</v>
      </c>
      <c r="AL36" s="258" t="s">
        <v>688</v>
      </c>
      <c r="AM36" s="2" t="s">
        <v>688</v>
      </c>
      <c r="AN36" s="2" t="s">
        <v>688</v>
      </c>
      <c r="AO36" s="2" t="s">
        <v>688</v>
      </c>
      <c r="AP36" s="2" t="s">
        <v>688</v>
      </c>
      <c r="AQ36" s="2" t="s">
        <v>688</v>
      </c>
      <c r="AR36" s="2" t="s">
        <v>688</v>
      </c>
      <c r="AS36" s="2" t="s">
        <v>688</v>
      </c>
      <c r="AT36" s="258" t="s">
        <v>688</v>
      </c>
      <c r="AU36" s="2" t="s">
        <v>688</v>
      </c>
      <c r="AV36" s="2" t="s">
        <v>688</v>
      </c>
      <c r="AW36" s="2" t="s">
        <v>688</v>
      </c>
      <c r="AX36" s="2" t="s">
        <v>689</v>
      </c>
      <c r="AY36" s="2" t="s">
        <v>689</v>
      </c>
      <c r="AZ36" s="2" t="s">
        <v>689</v>
      </c>
      <c r="BA36" s="2" t="s">
        <v>689</v>
      </c>
      <c r="BB36" s="258" t="s">
        <v>689</v>
      </c>
      <c r="BC36" s="2" t="s">
        <v>689</v>
      </c>
      <c r="BD36" s="2" t="s">
        <v>689</v>
      </c>
      <c r="BE36" s="2" t="s">
        <v>689</v>
      </c>
      <c r="BF36" s="2" t="s">
        <v>689</v>
      </c>
      <c r="BG36" s="2" t="s">
        <v>689</v>
      </c>
      <c r="BH36" s="2" t="s">
        <v>689</v>
      </c>
      <c r="BI36" s="2" t="s">
        <v>689</v>
      </c>
      <c r="BJ36" s="258" t="s">
        <v>689</v>
      </c>
      <c r="BK36" s="2" t="s">
        <v>687</v>
      </c>
      <c r="BL36" s="2" t="s">
        <v>689</v>
      </c>
      <c r="BM36" s="2" t="s">
        <v>689</v>
      </c>
      <c r="BN36" s="2" t="s">
        <v>689</v>
      </c>
      <c r="BO36" s="2" t="s">
        <v>689</v>
      </c>
      <c r="BP36" s="2" t="s">
        <v>689</v>
      </c>
      <c r="BQ36" s="2" t="s">
        <v>689</v>
      </c>
      <c r="BR36" s="2" t="s">
        <v>689</v>
      </c>
      <c r="BS36" s="2"/>
    </row>
    <row r="37" spans="1:71">
      <c r="A37" s="2" t="s">
        <v>755</v>
      </c>
      <c r="B37" s="265">
        <v>44840174</v>
      </c>
      <c r="C37" s="2" t="s">
        <v>686</v>
      </c>
      <c r="D37" s="2" t="s">
        <v>685</v>
      </c>
      <c r="E37" s="258" t="s">
        <v>686</v>
      </c>
      <c r="F37" s="2" t="s">
        <v>686</v>
      </c>
      <c r="G37" s="2" t="s">
        <v>687</v>
      </c>
      <c r="H37" s="2" t="s">
        <v>686</v>
      </c>
      <c r="I37" s="2" t="s">
        <v>686</v>
      </c>
      <c r="J37" s="2" t="s">
        <v>686</v>
      </c>
      <c r="K37" s="258" t="s">
        <v>686</v>
      </c>
      <c r="L37" s="2" t="s">
        <v>686</v>
      </c>
      <c r="M37" s="2" t="s">
        <v>686</v>
      </c>
      <c r="N37" s="2" t="s">
        <v>686</v>
      </c>
      <c r="O37" s="2" t="s">
        <v>686</v>
      </c>
      <c r="P37" s="2" t="s">
        <v>686</v>
      </c>
      <c r="Q37" s="2" t="s">
        <v>687</v>
      </c>
      <c r="R37" s="2" t="s">
        <v>686</v>
      </c>
      <c r="S37" s="2" t="s">
        <v>686</v>
      </c>
      <c r="T37" s="2" t="s">
        <v>686</v>
      </c>
      <c r="U37" s="2" t="s">
        <v>686</v>
      </c>
      <c r="V37" s="2" t="s">
        <v>686</v>
      </c>
      <c r="W37" s="2" t="s">
        <v>686</v>
      </c>
      <c r="X37" s="2" t="s">
        <v>686</v>
      </c>
      <c r="Y37" s="2" t="s">
        <v>686</v>
      </c>
      <c r="Z37" s="258" t="s">
        <v>686</v>
      </c>
      <c r="AA37" s="2" t="s">
        <v>686</v>
      </c>
      <c r="AB37" s="2" t="s">
        <v>686</v>
      </c>
      <c r="AC37" s="2" t="s">
        <v>686</v>
      </c>
      <c r="AD37" s="2" t="s">
        <v>686</v>
      </c>
      <c r="AE37" s="2" t="s">
        <v>686</v>
      </c>
      <c r="AF37" s="2" t="s">
        <v>686</v>
      </c>
      <c r="AG37" s="2" t="s">
        <v>686</v>
      </c>
      <c r="AH37" s="2" t="s">
        <v>686</v>
      </c>
      <c r="AI37" s="2" t="s">
        <v>686</v>
      </c>
      <c r="AJ37" s="2" t="s">
        <v>686</v>
      </c>
      <c r="AK37" s="2" t="s">
        <v>686</v>
      </c>
      <c r="AL37" s="258" t="s">
        <v>686</v>
      </c>
      <c r="AM37" s="2" t="s">
        <v>686</v>
      </c>
      <c r="AN37" s="2" t="s">
        <v>686</v>
      </c>
      <c r="AO37" s="2" t="s">
        <v>686</v>
      </c>
      <c r="AP37" s="2" t="s">
        <v>687</v>
      </c>
      <c r="AQ37" s="2" t="s">
        <v>686</v>
      </c>
      <c r="AR37" s="2" t="s">
        <v>687</v>
      </c>
      <c r="AS37" s="2" t="s">
        <v>686</v>
      </c>
      <c r="AT37" s="258" t="s">
        <v>686</v>
      </c>
      <c r="AU37" s="2" t="s">
        <v>686</v>
      </c>
      <c r="AV37" s="2" t="s">
        <v>686</v>
      </c>
      <c r="AW37" s="2" t="s">
        <v>686</v>
      </c>
      <c r="AX37" s="2" t="s">
        <v>685</v>
      </c>
      <c r="AY37" s="2" t="s">
        <v>685</v>
      </c>
      <c r="AZ37" s="2" t="s">
        <v>685</v>
      </c>
      <c r="BA37" s="2" t="s">
        <v>685</v>
      </c>
      <c r="BB37" s="258" t="s">
        <v>686</v>
      </c>
      <c r="BC37" s="2" t="s">
        <v>686</v>
      </c>
      <c r="BD37" s="2" t="s">
        <v>686</v>
      </c>
      <c r="BE37" s="2" t="s">
        <v>686</v>
      </c>
      <c r="BF37" s="2" t="s">
        <v>686</v>
      </c>
      <c r="BG37" s="2" t="s">
        <v>685</v>
      </c>
      <c r="BH37" s="2" t="s">
        <v>685</v>
      </c>
      <c r="BI37" s="2" t="s">
        <v>685</v>
      </c>
      <c r="BJ37" s="258" t="s">
        <v>687</v>
      </c>
      <c r="BK37" s="2" t="s">
        <v>685</v>
      </c>
      <c r="BL37" s="2" t="s">
        <v>685</v>
      </c>
      <c r="BM37" s="2" t="s">
        <v>685</v>
      </c>
      <c r="BN37" s="2" t="s">
        <v>685</v>
      </c>
      <c r="BO37" s="2" t="s">
        <v>685</v>
      </c>
      <c r="BP37" s="2" t="s">
        <v>685</v>
      </c>
      <c r="BQ37" s="2" t="s">
        <v>685</v>
      </c>
      <c r="BR37" s="2" t="s">
        <v>685</v>
      </c>
      <c r="BS37" s="2"/>
    </row>
    <row r="38" spans="1:71">
      <c r="A38" s="2" t="s">
        <v>755</v>
      </c>
      <c r="B38" s="265">
        <v>44840350</v>
      </c>
      <c r="C38" s="2" t="s">
        <v>689</v>
      </c>
      <c r="D38" s="2" t="s">
        <v>688</v>
      </c>
      <c r="E38" s="258" t="s">
        <v>689</v>
      </c>
      <c r="F38" s="2" t="s">
        <v>689</v>
      </c>
      <c r="G38" s="2" t="s">
        <v>689</v>
      </c>
      <c r="H38" s="2" t="s">
        <v>689</v>
      </c>
      <c r="I38" s="2" t="s">
        <v>689</v>
      </c>
      <c r="J38" s="2" t="s">
        <v>689</v>
      </c>
      <c r="K38" s="258" t="s">
        <v>689</v>
      </c>
      <c r="L38" s="2" t="s">
        <v>689</v>
      </c>
      <c r="M38" s="2" t="s">
        <v>689</v>
      </c>
      <c r="N38" s="2" t="s">
        <v>689</v>
      </c>
      <c r="O38" s="2" t="s">
        <v>689</v>
      </c>
      <c r="P38" s="2" t="s">
        <v>689</v>
      </c>
      <c r="Q38" s="2" t="s">
        <v>689</v>
      </c>
      <c r="R38" s="2" t="s">
        <v>689</v>
      </c>
      <c r="S38" s="2" t="s">
        <v>689</v>
      </c>
      <c r="T38" s="2" t="s">
        <v>689</v>
      </c>
      <c r="U38" s="2" t="s">
        <v>689</v>
      </c>
      <c r="V38" s="2" t="s">
        <v>689</v>
      </c>
      <c r="W38" s="2" t="s">
        <v>689</v>
      </c>
      <c r="X38" s="2" t="s">
        <v>689</v>
      </c>
      <c r="Y38" s="2" t="s">
        <v>689</v>
      </c>
      <c r="Z38" s="258" t="s">
        <v>689</v>
      </c>
      <c r="AA38" s="2" t="s">
        <v>689</v>
      </c>
      <c r="AB38" s="2" t="s">
        <v>689</v>
      </c>
      <c r="AC38" s="2" t="s">
        <v>689</v>
      </c>
      <c r="AD38" s="2" t="s">
        <v>689</v>
      </c>
      <c r="AE38" s="2" t="s">
        <v>689</v>
      </c>
      <c r="AF38" s="2" t="s">
        <v>689</v>
      </c>
      <c r="AG38" s="2" t="s">
        <v>689</v>
      </c>
      <c r="AH38" s="2" t="s">
        <v>689</v>
      </c>
      <c r="AI38" s="2" t="s">
        <v>689</v>
      </c>
      <c r="AJ38" s="2" t="s">
        <v>689</v>
      </c>
      <c r="AK38" s="2" t="s">
        <v>689</v>
      </c>
      <c r="AL38" s="258" t="s">
        <v>689</v>
      </c>
      <c r="AM38" s="2" t="s">
        <v>689</v>
      </c>
      <c r="AN38" s="2" t="s">
        <v>689</v>
      </c>
      <c r="AO38" s="2" t="s">
        <v>689</v>
      </c>
      <c r="AP38" s="2" t="s">
        <v>689</v>
      </c>
      <c r="AQ38" s="2" t="s">
        <v>689</v>
      </c>
      <c r="AR38" s="2" t="s">
        <v>689</v>
      </c>
      <c r="AS38" s="2" t="s">
        <v>689</v>
      </c>
      <c r="AT38" s="258" t="s">
        <v>689</v>
      </c>
      <c r="AU38" s="2" t="s">
        <v>689</v>
      </c>
      <c r="AV38" s="2" t="s">
        <v>689</v>
      </c>
      <c r="AW38" s="2" t="s">
        <v>689</v>
      </c>
      <c r="AX38" s="2" t="s">
        <v>689</v>
      </c>
      <c r="AY38" s="2" t="s">
        <v>688</v>
      </c>
      <c r="AZ38" s="2" t="s">
        <v>688</v>
      </c>
      <c r="BA38" s="2" t="s">
        <v>688</v>
      </c>
      <c r="BB38" s="258" t="s">
        <v>688</v>
      </c>
      <c r="BC38" s="2" t="s">
        <v>688</v>
      </c>
      <c r="BD38" s="2" t="s">
        <v>688</v>
      </c>
      <c r="BE38" s="2" t="s">
        <v>688</v>
      </c>
      <c r="BF38" s="2" t="s">
        <v>688</v>
      </c>
      <c r="BG38" s="2" t="s">
        <v>688</v>
      </c>
      <c r="BH38" s="2" t="s">
        <v>688</v>
      </c>
      <c r="BI38" s="2" t="s">
        <v>688</v>
      </c>
      <c r="BJ38" s="258" t="s">
        <v>689</v>
      </c>
      <c r="BK38" s="2" t="s">
        <v>689</v>
      </c>
      <c r="BL38" s="2" t="s">
        <v>689</v>
      </c>
      <c r="BM38" s="2" t="s">
        <v>689</v>
      </c>
      <c r="BN38" s="2" t="s">
        <v>689</v>
      </c>
      <c r="BO38" s="2" t="s">
        <v>689</v>
      </c>
      <c r="BP38" s="2" t="s">
        <v>689</v>
      </c>
      <c r="BQ38" s="2" t="s">
        <v>689</v>
      </c>
      <c r="BR38" s="2" t="s">
        <v>689</v>
      </c>
      <c r="BS38" s="2"/>
    </row>
  </sheetData>
  <conditionalFormatting sqref="C6:BR38">
    <cfRule type="cellIs" dxfId="4" priority="1" operator="equal">
      <formula>$D6</formula>
    </cfRule>
    <cfRule type="cellIs" dxfId="3" priority="2" operator="equal">
      <formula>$C6</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93FDF-CF0A-4D8B-BD86-7C2767AF1EEA}">
  <dimension ref="A1:BX39"/>
  <sheetViews>
    <sheetView zoomScale="52" zoomScaleNormal="52" workbookViewId="0"/>
  </sheetViews>
  <sheetFormatPr defaultColWidth="9.1796875" defaultRowHeight="14.5"/>
  <cols>
    <col min="1" max="1" width="5.54296875" style="31" customWidth="1"/>
    <col min="2" max="2" width="10.453125" style="31" customWidth="1"/>
    <col min="3" max="3" width="3.54296875" style="31" bestFit="1" customWidth="1"/>
    <col min="4" max="4" width="3.453125" style="31" bestFit="1" customWidth="1"/>
    <col min="5" max="76" width="2.81640625" style="31" customWidth="1"/>
    <col min="77" max="16384" width="9.1796875" style="31"/>
  </cols>
  <sheetData>
    <row r="1" spans="1:76" s="2" customFormat="1" ht="18" customHeight="1">
      <c r="A1" s="2" t="s">
        <v>1191</v>
      </c>
    </row>
    <row r="2" spans="1:76" s="2" customFormat="1" ht="18" customHeight="1">
      <c r="A2" s="2" t="s">
        <v>1017</v>
      </c>
    </row>
    <row r="3" spans="1:76">
      <c r="A3" s="2" t="s">
        <v>1001</v>
      </c>
      <c r="B3" s="2"/>
      <c r="C3" s="2"/>
      <c r="D3" s="2"/>
      <c r="E3" s="258">
        <v>5</v>
      </c>
      <c r="F3" s="2">
        <v>5</v>
      </c>
      <c r="G3" s="2">
        <v>5</v>
      </c>
      <c r="H3" s="2">
        <v>5</v>
      </c>
      <c r="I3" s="2">
        <v>5</v>
      </c>
      <c r="J3" s="2">
        <v>5</v>
      </c>
      <c r="K3" s="2">
        <v>5</v>
      </c>
      <c r="L3" s="258">
        <v>4</v>
      </c>
      <c r="M3" s="2">
        <v>4</v>
      </c>
      <c r="N3" s="258">
        <v>1</v>
      </c>
      <c r="O3" s="2">
        <v>1</v>
      </c>
      <c r="P3" s="2">
        <v>1</v>
      </c>
      <c r="Q3" s="2">
        <v>1</v>
      </c>
      <c r="R3" s="2">
        <v>1</v>
      </c>
      <c r="S3" s="2">
        <v>1</v>
      </c>
      <c r="T3" s="258">
        <v>3</v>
      </c>
      <c r="U3" s="2">
        <v>3</v>
      </c>
      <c r="V3" s="2">
        <v>3</v>
      </c>
      <c r="W3" s="2">
        <v>3</v>
      </c>
      <c r="X3" s="2">
        <v>3</v>
      </c>
      <c r="Y3" s="2">
        <v>3</v>
      </c>
      <c r="Z3" s="2">
        <v>3</v>
      </c>
      <c r="AA3" s="2">
        <v>3</v>
      </c>
      <c r="AB3" s="2">
        <v>3</v>
      </c>
      <c r="AC3" s="2">
        <v>3</v>
      </c>
      <c r="AD3" s="2">
        <v>3</v>
      </c>
      <c r="AE3" s="2">
        <v>3</v>
      </c>
      <c r="AF3" s="2">
        <v>3</v>
      </c>
      <c r="AG3" s="258">
        <v>2</v>
      </c>
      <c r="AH3" s="2">
        <v>2</v>
      </c>
      <c r="AI3" s="2">
        <v>2</v>
      </c>
      <c r="AJ3" s="2">
        <v>2</v>
      </c>
      <c r="AK3" s="2">
        <v>2</v>
      </c>
      <c r="AL3" s="2">
        <v>2</v>
      </c>
      <c r="AM3" s="2">
        <v>2</v>
      </c>
      <c r="AN3" s="2">
        <v>2</v>
      </c>
      <c r="AO3" s="2">
        <v>2</v>
      </c>
      <c r="AP3" s="2">
        <v>2</v>
      </c>
      <c r="AQ3" s="2">
        <v>2</v>
      </c>
      <c r="AR3" s="2">
        <v>2</v>
      </c>
      <c r="AS3" s="2">
        <v>2</v>
      </c>
      <c r="AT3" s="2">
        <v>2</v>
      </c>
      <c r="AU3" s="2">
        <v>2</v>
      </c>
      <c r="AV3" s="2">
        <v>2</v>
      </c>
      <c r="AW3" s="2">
        <v>2</v>
      </c>
      <c r="AX3" s="2">
        <v>2</v>
      </c>
      <c r="AY3" s="2">
        <v>2</v>
      </c>
      <c r="AZ3" s="2">
        <v>2</v>
      </c>
      <c r="BA3" s="2">
        <v>2</v>
      </c>
      <c r="BB3" s="2">
        <v>2</v>
      </c>
      <c r="BC3" s="2">
        <v>2</v>
      </c>
      <c r="BD3" s="2">
        <v>2</v>
      </c>
      <c r="BE3" s="2">
        <v>2</v>
      </c>
      <c r="BF3" s="2">
        <v>2</v>
      </c>
      <c r="BG3" s="2">
        <v>2</v>
      </c>
      <c r="BH3" s="2">
        <v>2</v>
      </c>
      <c r="BI3" s="2">
        <v>2</v>
      </c>
      <c r="BJ3" s="2">
        <v>2</v>
      </c>
      <c r="BK3" s="2">
        <v>2</v>
      </c>
      <c r="BL3" s="2">
        <v>2</v>
      </c>
      <c r="BM3" s="2">
        <v>2</v>
      </c>
      <c r="BN3" s="2">
        <v>2</v>
      </c>
      <c r="BO3" s="2">
        <v>2</v>
      </c>
      <c r="BP3" s="2">
        <v>2</v>
      </c>
      <c r="BQ3" s="258">
        <v>6</v>
      </c>
      <c r="BR3" s="2">
        <v>6</v>
      </c>
      <c r="BS3" s="2">
        <v>6</v>
      </c>
      <c r="BT3" s="2">
        <v>6</v>
      </c>
      <c r="BU3" s="2">
        <v>6</v>
      </c>
      <c r="BV3" s="2">
        <v>6</v>
      </c>
      <c r="BW3" s="2">
        <v>6</v>
      </c>
      <c r="BX3" s="2">
        <v>6</v>
      </c>
    </row>
    <row r="4" spans="1:76">
      <c r="A4" s="2" t="s">
        <v>1002</v>
      </c>
      <c r="B4" s="2"/>
      <c r="C4" s="2"/>
      <c r="D4" s="2"/>
      <c r="E4" s="258"/>
      <c r="F4" s="2"/>
      <c r="G4" s="2"/>
      <c r="H4" s="2"/>
      <c r="I4" s="2"/>
      <c r="J4" s="2"/>
      <c r="K4" s="2"/>
      <c r="L4" s="258"/>
      <c r="M4" s="2"/>
      <c r="N4" s="258" t="s">
        <v>1003</v>
      </c>
      <c r="O4" s="2" t="s">
        <v>1003</v>
      </c>
      <c r="P4" s="2" t="s">
        <v>1003</v>
      </c>
      <c r="Q4" s="2"/>
      <c r="R4" s="2" t="s">
        <v>1003</v>
      </c>
      <c r="S4" s="2" t="s">
        <v>1003</v>
      </c>
      <c r="T4" s="258"/>
      <c r="U4" s="2"/>
      <c r="V4" s="2"/>
      <c r="W4" s="2"/>
      <c r="X4" s="2"/>
      <c r="Y4" s="2"/>
      <c r="Z4" s="2"/>
      <c r="AA4" s="2"/>
      <c r="AB4" s="2"/>
      <c r="AC4" s="2"/>
      <c r="AD4" s="2"/>
      <c r="AE4" s="2" t="s">
        <v>1003</v>
      </c>
      <c r="AF4" s="2"/>
      <c r="AG4" s="258"/>
      <c r="AH4" s="2"/>
      <c r="AI4" s="2"/>
      <c r="AJ4" s="2"/>
      <c r="AK4" s="2"/>
      <c r="AL4" s="2"/>
      <c r="AM4" s="2"/>
      <c r="AN4" s="2"/>
      <c r="AO4" s="2"/>
      <c r="AP4" s="2" t="s">
        <v>1003</v>
      </c>
      <c r="AQ4" s="2"/>
      <c r="AR4" s="2"/>
      <c r="AS4" s="2"/>
      <c r="AT4" s="2"/>
      <c r="AU4" s="2"/>
      <c r="AV4" s="2"/>
      <c r="AW4" s="2"/>
      <c r="AX4" s="2"/>
      <c r="AY4" s="2"/>
      <c r="AZ4" s="2"/>
      <c r="BA4" s="2" t="s">
        <v>1003</v>
      </c>
      <c r="BB4" s="2" t="s">
        <v>1003</v>
      </c>
      <c r="BC4" s="2" t="s">
        <v>1003</v>
      </c>
      <c r="BD4" s="2" t="s">
        <v>1003</v>
      </c>
      <c r="BE4" s="2" t="s">
        <v>1003</v>
      </c>
      <c r="BF4" s="2" t="s">
        <v>1003</v>
      </c>
      <c r="BG4" s="2" t="s">
        <v>1003</v>
      </c>
      <c r="BH4" s="2" t="s">
        <v>1003</v>
      </c>
      <c r="BI4" s="2" t="s">
        <v>1003</v>
      </c>
      <c r="BJ4" s="2"/>
      <c r="BK4" s="2" t="s">
        <v>1003</v>
      </c>
      <c r="BL4" s="2" t="s">
        <v>1003</v>
      </c>
      <c r="BM4" s="2" t="s">
        <v>1003</v>
      </c>
      <c r="BN4" s="2" t="s">
        <v>1003</v>
      </c>
      <c r="BO4" s="2" t="s">
        <v>1003</v>
      </c>
      <c r="BP4" s="2" t="s">
        <v>1003</v>
      </c>
      <c r="BQ4" s="258"/>
      <c r="BR4" s="2"/>
      <c r="BS4" s="2"/>
      <c r="BT4" s="2"/>
      <c r="BU4" s="2"/>
      <c r="BV4" s="2"/>
      <c r="BW4" s="2"/>
      <c r="BX4" s="2"/>
    </row>
    <row r="5" spans="1:76" ht="70">
      <c r="A5" s="2" t="s">
        <v>753</v>
      </c>
      <c r="B5" s="2" t="s">
        <v>616</v>
      </c>
      <c r="C5" s="2" t="s">
        <v>617</v>
      </c>
      <c r="D5" s="2" t="s">
        <v>618</v>
      </c>
      <c r="E5" s="259" t="s">
        <v>675</v>
      </c>
      <c r="F5" s="260" t="s">
        <v>650</v>
      </c>
      <c r="G5" s="260" t="s">
        <v>668</v>
      </c>
      <c r="H5" s="260" t="s">
        <v>673</v>
      </c>
      <c r="I5" s="260" t="s">
        <v>653</v>
      </c>
      <c r="J5" s="260" t="s">
        <v>657</v>
      </c>
      <c r="K5" s="261" t="s">
        <v>639</v>
      </c>
      <c r="L5" s="259" t="s">
        <v>676</v>
      </c>
      <c r="M5" s="260" t="s">
        <v>1013</v>
      </c>
      <c r="N5" s="262" t="s">
        <v>759</v>
      </c>
      <c r="O5" s="263" t="s">
        <v>757</v>
      </c>
      <c r="P5" s="263" t="s">
        <v>758</v>
      </c>
      <c r="Q5" s="264" t="s">
        <v>662</v>
      </c>
      <c r="R5" s="263" t="s">
        <v>1014</v>
      </c>
      <c r="S5" s="263" t="s">
        <v>756</v>
      </c>
      <c r="T5" s="259" t="s">
        <v>760</v>
      </c>
      <c r="U5" s="260" t="s">
        <v>671</v>
      </c>
      <c r="V5" s="260" t="s">
        <v>680</v>
      </c>
      <c r="W5" s="260" t="s">
        <v>652</v>
      </c>
      <c r="X5" s="260" t="s">
        <v>682</v>
      </c>
      <c r="Y5" s="260" t="s">
        <v>656</v>
      </c>
      <c r="Z5" s="260" t="s">
        <v>678</v>
      </c>
      <c r="AA5" s="260" t="s">
        <v>641</v>
      </c>
      <c r="AB5" s="260" t="s">
        <v>651</v>
      </c>
      <c r="AC5" s="260" t="s">
        <v>754</v>
      </c>
      <c r="AD5" s="260" t="s">
        <v>670</v>
      </c>
      <c r="AE5" s="260" t="s">
        <v>634</v>
      </c>
      <c r="AF5" s="260" t="s">
        <v>655</v>
      </c>
      <c r="AG5" s="259" t="s">
        <v>1006</v>
      </c>
      <c r="AH5" s="260" t="s">
        <v>677</v>
      </c>
      <c r="AI5" s="260" t="s">
        <v>664</v>
      </c>
      <c r="AJ5" s="260" t="s">
        <v>654</v>
      </c>
      <c r="AK5" s="260" t="s">
        <v>683</v>
      </c>
      <c r="AL5" s="260" t="s">
        <v>681</v>
      </c>
      <c r="AM5" s="260" t="s">
        <v>640</v>
      </c>
      <c r="AN5" s="260" t="s">
        <v>1011</v>
      </c>
      <c r="AO5" s="260" t="s">
        <v>658</v>
      </c>
      <c r="AP5" s="260" t="s">
        <v>619</v>
      </c>
      <c r="AQ5" s="260" t="s">
        <v>679</v>
      </c>
      <c r="AR5" s="260" t="s">
        <v>649</v>
      </c>
      <c r="AS5" s="260" t="s">
        <v>643</v>
      </c>
      <c r="AT5" s="260" t="s">
        <v>669</v>
      </c>
      <c r="AU5" s="260" t="s">
        <v>674</v>
      </c>
      <c r="AV5" s="260" t="s">
        <v>645</v>
      </c>
      <c r="AW5" s="260" t="s">
        <v>646</v>
      </c>
      <c r="AX5" s="260" t="s">
        <v>666</v>
      </c>
      <c r="AY5" s="260" t="s">
        <v>647</v>
      </c>
      <c r="AZ5" s="260" t="s">
        <v>672</v>
      </c>
      <c r="BA5" s="260" t="s">
        <v>623</v>
      </c>
      <c r="BB5" s="260" t="s">
        <v>622</v>
      </c>
      <c r="BC5" s="260" t="s">
        <v>627</v>
      </c>
      <c r="BD5" s="260" t="s">
        <v>638</v>
      </c>
      <c r="BE5" s="260" t="s">
        <v>620</v>
      </c>
      <c r="BF5" s="260" t="s">
        <v>632</v>
      </c>
      <c r="BG5" s="260" t="s">
        <v>630</v>
      </c>
      <c r="BH5" s="260" t="s">
        <v>621</v>
      </c>
      <c r="BI5" s="260" t="s">
        <v>629</v>
      </c>
      <c r="BJ5" s="260" t="s">
        <v>761</v>
      </c>
      <c r="BK5" s="260" t="s">
        <v>637</v>
      </c>
      <c r="BL5" s="260" t="s">
        <v>636</v>
      </c>
      <c r="BM5" s="260" t="s">
        <v>635</v>
      </c>
      <c r="BN5" s="260" t="s">
        <v>631</v>
      </c>
      <c r="BO5" s="260" t="s">
        <v>628</v>
      </c>
      <c r="BP5" s="260" t="s">
        <v>633</v>
      </c>
      <c r="BQ5" s="259" t="s">
        <v>1012</v>
      </c>
      <c r="BR5" s="260" t="s">
        <v>659</v>
      </c>
      <c r="BS5" s="260" t="s">
        <v>1004</v>
      </c>
      <c r="BT5" s="260" t="s">
        <v>663</v>
      </c>
      <c r="BU5" s="260" t="s">
        <v>648</v>
      </c>
      <c r="BV5" s="260" t="s">
        <v>684</v>
      </c>
      <c r="BW5" s="260" t="s">
        <v>665</v>
      </c>
      <c r="BX5" s="260" t="s">
        <v>1009</v>
      </c>
    </row>
    <row r="6" spans="1:76">
      <c r="A6" s="2" t="s">
        <v>1015</v>
      </c>
      <c r="B6" s="265">
        <v>93835665</v>
      </c>
      <c r="C6" s="2" t="s">
        <v>688</v>
      </c>
      <c r="D6" s="2" t="s">
        <v>689</v>
      </c>
      <c r="E6" s="258" t="s">
        <v>689</v>
      </c>
      <c r="F6" s="2" t="s">
        <v>689</v>
      </c>
      <c r="G6" s="2" t="s">
        <v>689</v>
      </c>
      <c r="H6" s="2" t="s">
        <v>689</v>
      </c>
      <c r="I6" s="2" t="s">
        <v>689</v>
      </c>
      <c r="J6" s="2" t="s">
        <v>689</v>
      </c>
      <c r="K6" s="2" t="s">
        <v>689</v>
      </c>
      <c r="L6" s="258" t="s">
        <v>688</v>
      </c>
      <c r="M6" s="2" t="s">
        <v>688</v>
      </c>
      <c r="N6" s="258" t="s">
        <v>688</v>
      </c>
      <c r="O6" s="2" t="s">
        <v>688</v>
      </c>
      <c r="P6" s="2" t="s">
        <v>688</v>
      </c>
      <c r="Q6" s="2" t="s">
        <v>687</v>
      </c>
      <c r="R6" s="2" t="s">
        <v>689</v>
      </c>
      <c r="S6" s="2" t="s">
        <v>689</v>
      </c>
      <c r="T6" s="258" t="s">
        <v>688</v>
      </c>
      <c r="U6" s="2" t="s">
        <v>688</v>
      </c>
      <c r="V6" s="2" t="s">
        <v>688</v>
      </c>
      <c r="W6" s="2" t="s">
        <v>688</v>
      </c>
      <c r="X6" s="2" t="s">
        <v>688</v>
      </c>
      <c r="Y6" s="2" t="s">
        <v>688</v>
      </c>
      <c r="Z6" s="2" t="s">
        <v>688</v>
      </c>
      <c r="AA6" s="2" t="s">
        <v>688</v>
      </c>
      <c r="AB6" s="2" t="s">
        <v>687</v>
      </c>
      <c r="AC6" s="2" t="s">
        <v>688</v>
      </c>
      <c r="AD6" s="2" t="s">
        <v>688</v>
      </c>
      <c r="AE6" s="2" t="s">
        <v>688</v>
      </c>
      <c r="AF6" s="2" t="s">
        <v>688</v>
      </c>
      <c r="AG6" s="258" t="s">
        <v>688</v>
      </c>
      <c r="AH6" s="2" t="s">
        <v>688</v>
      </c>
      <c r="AI6" s="2" t="s">
        <v>688</v>
      </c>
      <c r="AJ6" s="2" t="s">
        <v>688</v>
      </c>
      <c r="AK6" s="2" t="s">
        <v>688</v>
      </c>
      <c r="AL6" s="2" t="s">
        <v>688</v>
      </c>
      <c r="AM6" s="2" t="s">
        <v>688</v>
      </c>
      <c r="AN6" s="2" t="s">
        <v>688</v>
      </c>
      <c r="AO6" s="2" t="s">
        <v>688</v>
      </c>
      <c r="AP6" s="2" t="s">
        <v>688</v>
      </c>
      <c r="AQ6" s="2" t="s">
        <v>688</v>
      </c>
      <c r="AR6" s="2" t="s">
        <v>688</v>
      </c>
      <c r="AS6" s="2" t="s">
        <v>688</v>
      </c>
      <c r="AT6" s="2" t="s">
        <v>688</v>
      </c>
      <c r="AU6" s="2" t="s">
        <v>687</v>
      </c>
      <c r="AV6" s="2" t="s">
        <v>688</v>
      </c>
      <c r="AW6" s="2" t="s">
        <v>688</v>
      </c>
      <c r="AX6" s="2" t="s">
        <v>687</v>
      </c>
      <c r="AY6" s="2" t="s">
        <v>687</v>
      </c>
      <c r="AZ6" s="2" t="s">
        <v>688</v>
      </c>
      <c r="BA6" s="2" t="s">
        <v>688</v>
      </c>
      <c r="BB6" s="2" t="s">
        <v>688</v>
      </c>
      <c r="BC6" s="2" t="s">
        <v>688</v>
      </c>
      <c r="BD6" s="2" t="s">
        <v>688</v>
      </c>
      <c r="BE6" s="2" t="s">
        <v>688</v>
      </c>
      <c r="BF6" s="2" t="s">
        <v>688</v>
      </c>
      <c r="BG6" s="2" t="s">
        <v>688</v>
      </c>
      <c r="BH6" s="2" t="s">
        <v>688</v>
      </c>
      <c r="BI6" s="2" t="s">
        <v>688</v>
      </c>
      <c r="BJ6" s="2" t="s">
        <v>688</v>
      </c>
      <c r="BK6" s="2" t="s">
        <v>688</v>
      </c>
      <c r="BL6" s="2" t="s">
        <v>688</v>
      </c>
      <c r="BM6" s="2" t="s">
        <v>688</v>
      </c>
      <c r="BN6" s="2" t="s">
        <v>688</v>
      </c>
      <c r="BO6" s="2" t="s">
        <v>688</v>
      </c>
      <c r="BP6" s="2" t="s">
        <v>688</v>
      </c>
      <c r="BQ6" s="258" t="s">
        <v>688</v>
      </c>
      <c r="BR6" s="2" t="s">
        <v>688</v>
      </c>
      <c r="BS6" s="2" t="s">
        <v>688</v>
      </c>
      <c r="BT6" s="2" t="s">
        <v>688</v>
      </c>
      <c r="BU6" s="2" t="s">
        <v>688</v>
      </c>
      <c r="BV6" s="2" t="s">
        <v>688</v>
      </c>
      <c r="BW6" s="2" t="s">
        <v>688</v>
      </c>
      <c r="BX6" s="2" t="s">
        <v>688</v>
      </c>
    </row>
    <row r="7" spans="1:76">
      <c r="A7" s="2" t="s">
        <v>1015</v>
      </c>
      <c r="B7" s="265">
        <v>93835685</v>
      </c>
      <c r="C7" s="2" t="s">
        <v>685</v>
      </c>
      <c r="D7" s="2" t="s">
        <v>686</v>
      </c>
      <c r="E7" s="258" t="s">
        <v>686</v>
      </c>
      <c r="F7" s="2" t="s">
        <v>686</v>
      </c>
      <c r="G7" s="2" t="s">
        <v>686</v>
      </c>
      <c r="H7" s="2" t="s">
        <v>686</v>
      </c>
      <c r="I7" s="2" t="s">
        <v>686</v>
      </c>
      <c r="J7" s="2" t="s">
        <v>686</v>
      </c>
      <c r="K7" s="2" t="s">
        <v>686</v>
      </c>
      <c r="L7" s="258" t="s">
        <v>686</v>
      </c>
      <c r="M7" s="2" t="s">
        <v>686</v>
      </c>
      <c r="N7" s="258" t="s">
        <v>686</v>
      </c>
      <c r="O7" s="2" t="s">
        <v>686</v>
      </c>
      <c r="P7" s="2" t="s">
        <v>686</v>
      </c>
      <c r="Q7" s="2" t="s">
        <v>687</v>
      </c>
      <c r="R7" s="2" t="s">
        <v>686</v>
      </c>
      <c r="S7" s="2" t="s">
        <v>686</v>
      </c>
      <c r="T7" s="258" t="s">
        <v>685</v>
      </c>
      <c r="U7" s="2" t="s">
        <v>685</v>
      </c>
      <c r="V7" s="2" t="s">
        <v>685</v>
      </c>
      <c r="W7" s="2" t="s">
        <v>685</v>
      </c>
      <c r="X7" s="2" t="s">
        <v>685</v>
      </c>
      <c r="Y7" s="2" t="s">
        <v>685</v>
      </c>
      <c r="Z7" s="2" t="s">
        <v>685</v>
      </c>
      <c r="AA7" s="2" t="s">
        <v>685</v>
      </c>
      <c r="AB7" s="2" t="s">
        <v>687</v>
      </c>
      <c r="AC7" s="2" t="s">
        <v>685</v>
      </c>
      <c r="AD7" s="2" t="s">
        <v>685</v>
      </c>
      <c r="AE7" s="2" t="s">
        <v>685</v>
      </c>
      <c r="AF7" s="2" t="s">
        <v>685</v>
      </c>
      <c r="AG7" s="258" t="s">
        <v>685</v>
      </c>
      <c r="AH7" s="2" t="s">
        <v>685</v>
      </c>
      <c r="AI7" s="2" t="s">
        <v>685</v>
      </c>
      <c r="AJ7" s="2" t="s">
        <v>685</v>
      </c>
      <c r="AK7" s="2" t="s">
        <v>685</v>
      </c>
      <c r="AL7" s="2" t="s">
        <v>685</v>
      </c>
      <c r="AM7" s="2" t="s">
        <v>685</v>
      </c>
      <c r="AN7" s="2" t="s">
        <v>685</v>
      </c>
      <c r="AO7" s="2" t="s">
        <v>685</v>
      </c>
      <c r="AP7" s="2" t="s">
        <v>685</v>
      </c>
      <c r="AQ7" s="2" t="s">
        <v>685</v>
      </c>
      <c r="AR7" s="2" t="s">
        <v>685</v>
      </c>
      <c r="AS7" s="2" t="s">
        <v>685</v>
      </c>
      <c r="AT7" s="2" t="s">
        <v>685</v>
      </c>
      <c r="AU7" s="2" t="s">
        <v>687</v>
      </c>
      <c r="AV7" s="2" t="s">
        <v>685</v>
      </c>
      <c r="AW7" s="2" t="s">
        <v>685</v>
      </c>
      <c r="AX7" s="2" t="s">
        <v>687</v>
      </c>
      <c r="AY7" s="2" t="s">
        <v>687</v>
      </c>
      <c r="AZ7" s="2" t="s">
        <v>685</v>
      </c>
      <c r="BA7" s="2" t="s">
        <v>685</v>
      </c>
      <c r="BB7" s="2" t="s">
        <v>685</v>
      </c>
      <c r="BC7" s="2" t="s">
        <v>685</v>
      </c>
      <c r="BD7" s="2" t="s">
        <v>685</v>
      </c>
      <c r="BE7" s="2" t="s">
        <v>685</v>
      </c>
      <c r="BF7" s="2" t="s">
        <v>685</v>
      </c>
      <c r="BG7" s="2" t="s">
        <v>685</v>
      </c>
      <c r="BH7" s="2" t="s">
        <v>685</v>
      </c>
      <c r="BI7" s="2" t="s">
        <v>685</v>
      </c>
      <c r="BJ7" s="2" t="s">
        <v>685</v>
      </c>
      <c r="BK7" s="2" t="s">
        <v>685</v>
      </c>
      <c r="BL7" s="2" t="s">
        <v>685</v>
      </c>
      <c r="BM7" s="2" t="s">
        <v>685</v>
      </c>
      <c r="BN7" s="2" t="s">
        <v>685</v>
      </c>
      <c r="BO7" s="2" t="s">
        <v>685</v>
      </c>
      <c r="BP7" s="2" t="s">
        <v>685</v>
      </c>
      <c r="BQ7" s="258" t="s">
        <v>685</v>
      </c>
      <c r="BR7" s="2" t="s">
        <v>685</v>
      </c>
      <c r="BS7" s="2" t="s">
        <v>685</v>
      </c>
      <c r="BT7" s="2" t="s">
        <v>685</v>
      </c>
      <c r="BU7" s="2" t="s">
        <v>685</v>
      </c>
      <c r="BV7" s="2" t="s">
        <v>685</v>
      </c>
      <c r="BW7" s="2" t="s">
        <v>685</v>
      </c>
      <c r="BX7" s="2" t="s">
        <v>685</v>
      </c>
    </row>
    <row r="8" spans="1:76">
      <c r="A8" s="2" t="s">
        <v>1015</v>
      </c>
      <c r="B8" s="265">
        <v>93836469</v>
      </c>
      <c r="C8" s="2" t="s">
        <v>686</v>
      </c>
      <c r="D8" s="2" t="s">
        <v>688</v>
      </c>
      <c r="E8" s="258" t="s">
        <v>688</v>
      </c>
      <c r="F8" s="2" t="s">
        <v>688</v>
      </c>
      <c r="G8" s="2" t="s">
        <v>688</v>
      </c>
      <c r="H8" s="2" t="s">
        <v>688</v>
      </c>
      <c r="I8" s="2" t="s">
        <v>688</v>
      </c>
      <c r="J8" s="2" t="s">
        <v>688</v>
      </c>
      <c r="K8" s="2" t="s">
        <v>688</v>
      </c>
      <c r="L8" s="258" t="s">
        <v>688</v>
      </c>
      <c r="M8" s="2" t="s">
        <v>688</v>
      </c>
      <c r="N8" s="258" t="s">
        <v>688</v>
      </c>
      <c r="O8" s="2" t="s">
        <v>688</v>
      </c>
      <c r="P8" s="2" t="s">
        <v>688</v>
      </c>
      <c r="Q8" s="2" t="s">
        <v>687</v>
      </c>
      <c r="R8" s="2" t="s">
        <v>687</v>
      </c>
      <c r="S8" s="2" t="s">
        <v>688</v>
      </c>
      <c r="T8" s="258" t="s">
        <v>686</v>
      </c>
      <c r="U8" s="2" t="s">
        <v>686</v>
      </c>
      <c r="V8" s="2" t="s">
        <v>686</v>
      </c>
      <c r="W8" s="2" t="s">
        <v>686</v>
      </c>
      <c r="X8" s="2" t="s">
        <v>686</v>
      </c>
      <c r="Y8" s="2" t="s">
        <v>686</v>
      </c>
      <c r="Z8" s="2" t="s">
        <v>686</v>
      </c>
      <c r="AA8" s="2" t="s">
        <v>686</v>
      </c>
      <c r="AB8" s="2" t="s">
        <v>686</v>
      </c>
      <c r="AC8" s="2" t="s">
        <v>686</v>
      </c>
      <c r="AD8" s="2" t="s">
        <v>686</v>
      </c>
      <c r="AE8" s="2" t="s">
        <v>686</v>
      </c>
      <c r="AF8" s="2" t="s">
        <v>686</v>
      </c>
      <c r="AG8" s="258" t="s">
        <v>686</v>
      </c>
      <c r="AH8" s="2" t="s">
        <v>686</v>
      </c>
      <c r="AI8" s="2" t="s">
        <v>686</v>
      </c>
      <c r="AJ8" s="2" t="s">
        <v>686</v>
      </c>
      <c r="AK8" s="2" t="s">
        <v>686</v>
      </c>
      <c r="AL8" s="2" t="s">
        <v>686</v>
      </c>
      <c r="AM8" s="2" t="s">
        <v>686</v>
      </c>
      <c r="AN8" s="2" t="s">
        <v>686</v>
      </c>
      <c r="AO8" s="2" t="s">
        <v>686</v>
      </c>
      <c r="AP8" s="2" t="s">
        <v>686</v>
      </c>
      <c r="AQ8" s="2" t="s">
        <v>686</v>
      </c>
      <c r="AR8" s="2" t="s">
        <v>686</v>
      </c>
      <c r="AS8" s="2" t="s">
        <v>686</v>
      </c>
      <c r="AT8" s="2" t="s">
        <v>686</v>
      </c>
      <c r="AU8" s="2" t="s">
        <v>686</v>
      </c>
      <c r="AV8" s="2" t="s">
        <v>686</v>
      </c>
      <c r="AW8" s="2" t="s">
        <v>686</v>
      </c>
      <c r="AX8" s="2" t="s">
        <v>686</v>
      </c>
      <c r="AY8" s="2" t="s">
        <v>686</v>
      </c>
      <c r="AZ8" s="2" t="s">
        <v>686</v>
      </c>
      <c r="BA8" s="2" t="s">
        <v>686</v>
      </c>
      <c r="BB8" s="2" t="s">
        <v>686</v>
      </c>
      <c r="BC8" s="2" t="s">
        <v>686</v>
      </c>
      <c r="BD8" s="2" t="s">
        <v>686</v>
      </c>
      <c r="BE8" s="2" t="s">
        <v>686</v>
      </c>
      <c r="BF8" s="2" t="s">
        <v>686</v>
      </c>
      <c r="BG8" s="2" t="s">
        <v>686</v>
      </c>
      <c r="BH8" s="2" t="s">
        <v>686</v>
      </c>
      <c r="BI8" s="2" t="s">
        <v>686</v>
      </c>
      <c r="BJ8" s="2" t="s">
        <v>686</v>
      </c>
      <c r="BK8" s="2" t="s">
        <v>686</v>
      </c>
      <c r="BL8" s="2" t="s">
        <v>686</v>
      </c>
      <c r="BM8" s="2" t="s">
        <v>686</v>
      </c>
      <c r="BN8" s="2" t="s">
        <v>686</v>
      </c>
      <c r="BO8" s="2" t="s">
        <v>686</v>
      </c>
      <c r="BP8" s="2" t="s">
        <v>686</v>
      </c>
      <c r="BQ8" s="258" t="s">
        <v>686</v>
      </c>
      <c r="BR8" s="2" t="s">
        <v>686</v>
      </c>
      <c r="BS8" s="2" t="s">
        <v>686</v>
      </c>
      <c r="BT8" s="2" t="s">
        <v>686</v>
      </c>
      <c r="BU8" s="2" t="s">
        <v>686</v>
      </c>
      <c r="BV8" s="2" t="s">
        <v>686</v>
      </c>
      <c r="BW8" s="2" t="s">
        <v>686</v>
      </c>
      <c r="BX8" s="2" t="s">
        <v>686</v>
      </c>
    </row>
    <row r="9" spans="1:76">
      <c r="A9" s="2" t="s">
        <v>1015</v>
      </c>
      <c r="B9" s="265">
        <v>93836521</v>
      </c>
      <c r="C9" s="2" t="s">
        <v>689</v>
      </c>
      <c r="D9" s="2" t="s">
        <v>685</v>
      </c>
      <c r="E9" s="258" t="s">
        <v>689</v>
      </c>
      <c r="F9" s="2" t="s">
        <v>689</v>
      </c>
      <c r="G9" s="2" t="s">
        <v>689</v>
      </c>
      <c r="H9" s="2" t="s">
        <v>689</v>
      </c>
      <c r="I9" s="2" t="s">
        <v>689</v>
      </c>
      <c r="J9" s="2" t="s">
        <v>689</v>
      </c>
      <c r="K9" s="2" t="s">
        <v>689</v>
      </c>
      <c r="L9" s="258" t="s">
        <v>685</v>
      </c>
      <c r="M9" s="2" t="s">
        <v>685</v>
      </c>
      <c r="N9" s="258" t="s">
        <v>689</v>
      </c>
      <c r="O9" s="2" t="s">
        <v>689</v>
      </c>
      <c r="P9" s="2" t="s">
        <v>689</v>
      </c>
      <c r="Q9" s="2" t="s">
        <v>689</v>
      </c>
      <c r="R9" s="2" t="s">
        <v>689</v>
      </c>
      <c r="S9" s="2" t="s">
        <v>689</v>
      </c>
      <c r="T9" s="258" t="s">
        <v>689</v>
      </c>
      <c r="U9" s="2" t="s">
        <v>689</v>
      </c>
      <c r="V9" s="2" t="s">
        <v>689</v>
      </c>
      <c r="W9" s="2" t="s">
        <v>689</v>
      </c>
      <c r="X9" s="2" t="s">
        <v>689</v>
      </c>
      <c r="Y9" s="2" t="s">
        <v>689</v>
      </c>
      <c r="Z9" s="2" t="s">
        <v>689</v>
      </c>
      <c r="AA9" s="2" t="s">
        <v>689</v>
      </c>
      <c r="AB9" s="2" t="s">
        <v>689</v>
      </c>
      <c r="AC9" s="2" t="s">
        <v>689</v>
      </c>
      <c r="AD9" s="2" t="s">
        <v>689</v>
      </c>
      <c r="AE9" s="2" t="s">
        <v>689</v>
      </c>
      <c r="AF9" s="2" t="s">
        <v>689</v>
      </c>
      <c r="AG9" s="258" t="s">
        <v>689</v>
      </c>
      <c r="AH9" s="2" t="s">
        <v>689</v>
      </c>
      <c r="AI9" s="2" t="s">
        <v>689</v>
      </c>
      <c r="AJ9" s="2" t="s">
        <v>689</v>
      </c>
      <c r="AK9" s="2" t="s">
        <v>689</v>
      </c>
      <c r="AL9" s="2" t="s">
        <v>689</v>
      </c>
      <c r="AM9" s="2" t="s">
        <v>689</v>
      </c>
      <c r="AN9" s="2" t="s">
        <v>689</v>
      </c>
      <c r="AO9" s="2" t="s">
        <v>689</v>
      </c>
      <c r="AP9" s="2" t="s">
        <v>689</v>
      </c>
      <c r="AQ9" s="2" t="s">
        <v>689</v>
      </c>
      <c r="AR9" s="2" t="s">
        <v>689</v>
      </c>
      <c r="AS9" s="2" t="s">
        <v>689</v>
      </c>
      <c r="AT9" s="2" t="s">
        <v>689</v>
      </c>
      <c r="AU9" s="2" t="s">
        <v>689</v>
      </c>
      <c r="AV9" s="2" t="s">
        <v>689</v>
      </c>
      <c r="AW9" s="2" t="s">
        <v>689</v>
      </c>
      <c r="AX9" s="2" t="s">
        <v>689</v>
      </c>
      <c r="AY9" s="2" t="s">
        <v>689</v>
      </c>
      <c r="AZ9" s="2" t="s">
        <v>689</v>
      </c>
      <c r="BA9" s="2" t="s">
        <v>689</v>
      </c>
      <c r="BB9" s="2" t="s">
        <v>689</v>
      </c>
      <c r="BC9" s="2" t="s">
        <v>689</v>
      </c>
      <c r="BD9" s="2" t="s">
        <v>689</v>
      </c>
      <c r="BE9" s="2" t="s">
        <v>689</v>
      </c>
      <c r="BF9" s="2" t="s">
        <v>689</v>
      </c>
      <c r="BG9" s="2" t="s">
        <v>689</v>
      </c>
      <c r="BH9" s="2" t="s">
        <v>689</v>
      </c>
      <c r="BI9" s="2" t="s">
        <v>689</v>
      </c>
      <c r="BJ9" s="2" t="s">
        <v>689</v>
      </c>
      <c r="BK9" s="2" t="s">
        <v>689</v>
      </c>
      <c r="BL9" s="2" t="s">
        <v>689</v>
      </c>
      <c r="BM9" s="2" t="s">
        <v>689</v>
      </c>
      <c r="BN9" s="2" t="s">
        <v>689</v>
      </c>
      <c r="BO9" s="2" t="s">
        <v>689</v>
      </c>
      <c r="BP9" s="2" t="s">
        <v>689</v>
      </c>
      <c r="BQ9" s="258" t="s">
        <v>689</v>
      </c>
      <c r="BR9" s="2" t="s">
        <v>689</v>
      </c>
      <c r="BS9" s="2" t="s">
        <v>689</v>
      </c>
      <c r="BT9" s="2" t="s">
        <v>689</v>
      </c>
      <c r="BU9" s="2" t="s">
        <v>689</v>
      </c>
      <c r="BV9" s="2" t="s">
        <v>689</v>
      </c>
      <c r="BW9" s="2" t="s">
        <v>689</v>
      </c>
      <c r="BX9" s="2" t="s">
        <v>689</v>
      </c>
    </row>
    <row r="10" spans="1:76">
      <c r="A10" s="2" t="s">
        <v>1015</v>
      </c>
      <c r="B10" s="265">
        <v>93838104</v>
      </c>
      <c r="C10" s="2" t="s">
        <v>686</v>
      </c>
      <c r="D10" s="2" t="s">
        <v>685</v>
      </c>
      <c r="E10" s="258" t="s">
        <v>686</v>
      </c>
      <c r="F10" s="2" t="s">
        <v>686</v>
      </c>
      <c r="G10" s="2" t="s">
        <v>686</v>
      </c>
      <c r="H10" s="2" t="s">
        <v>686</v>
      </c>
      <c r="I10" s="2" t="s">
        <v>686</v>
      </c>
      <c r="J10" s="2" t="s">
        <v>686</v>
      </c>
      <c r="K10" s="2" t="s">
        <v>686</v>
      </c>
      <c r="L10" s="258" t="s">
        <v>685</v>
      </c>
      <c r="M10" s="2" t="s">
        <v>685</v>
      </c>
      <c r="N10" s="258" t="s">
        <v>686</v>
      </c>
      <c r="O10" s="2" t="s">
        <v>686</v>
      </c>
      <c r="P10" s="2" t="s">
        <v>686</v>
      </c>
      <c r="Q10" s="2" t="s">
        <v>686</v>
      </c>
      <c r="R10" s="2" t="s">
        <v>686</v>
      </c>
      <c r="S10" s="2" t="s">
        <v>686</v>
      </c>
      <c r="T10" s="258" t="s">
        <v>686</v>
      </c>
      <c r="U10" s="2" t="s">
        <v>686</v>
      </c>
      <c r="V10" s="2" t="s">
        <v>686</v>
      </c>
      <c r="W10" s="2" t="s">
        <v>686</v>
      </c>
      <c r="X10" s="2" t="s">
        <v>686</v>
      </c>
      <c r="Y10" s="2" t="s">
        <v>686</v>
      </c>
      <c r="Z10" s="2" t="s">
        <v>686</v>
      </c>
      <c r="AA10" s="2" t="s">
        <v>686</v>
      </c>
      <c r="AB10" s="2" t="s">
        <v>686</v>
      </c>
      <c r="AC10" s="2" t="s">
        <v>686</v>
      </c>
      <c r="AD10" s="2" t="s">
        <v>686</v>
      </c>
      <c r="AE10" s="2" t="s">
        <v>686</v>
      </c>
      <c r="AF10" s="2" t="s">
        <v>686</v>
      </c>
      <c r="AG10" s="258" t="s">
        <v>686</v>
      </c>
      <c r="AH10" s="2" t="s">
        <v>686</v>
      </c>
      <c r="AI10" s="2" t="s">
        <v>686</v>
      </c>
      <c r="AJ10" s="2" t="s">
        <v>686</v>
      </c>
      <c r="AK10" s="2" t="s">
        <v>686</v>
      </c>
      <c r="AL10" s="2" t="s">
        <v>686</v>
      </c>
      <c r="AM10" s="2" t="s">
        <v>686</v>
      </c>
      <c r="AN10" s="2" t="s">
        <v>686</v>
      </c>
      <c r="AO10" s="2" t="s">
        <v>686</v>
      </c>
      <c r="AP10" s="2" t="s">
        <v>686</v>
      </c>
      <c r="AQ10" s="2" t="s">
        <v>686</v>
      </c>
      <c r="AR10" s="2" t="s">
        <v>686</v>
      </c>
      <c r="AS10" s="2" t="s">
        <v>686</v>
      </c>
      <c r="AT10" s="2" t="s">
        <v>686</v>
      </c>
      <c r="AU10" s="2" t="s">
        <v>686</v>
      </c>
      <c r="AV10" s="2" t="s">
        <v>686</v>
      </c>
      <c r="AW10" s="2" t="s">
        <v>686</v>
      </c>
      <c r="AX10" s="2" t="s">
        <v>686</v>
      </c>
      <c r="AY10" s="2" t="s">
        <v>686</v>
      </c>
      <c r="AZ10" s="2" t="s">
        <v>686</v>
      </c>
      <c r="BA10" s="2" t="s">
        <v>686</v>
      </c>
      <c r="BB10" s="2" t="s">
        <v>686</v>
      </c>
      <c r="BC10" s="2" t="s">
        <v>686</v>
      </c>
      <c r="BD10" s="2" t="s">
        <v>686</v>
      </c>
      <c r="BE10" s="2" t="s">
        <v>686</v>
      </c>
      <c r="BF10" s="2" t="s">
        <v>686</v>
      </c>
      <c r="BG10" s="2" t="s">
        <v>686</v>
      </c>
      <c r="BH10" s="2" t="s">
        <v>686</v>
      </c>
      <c r="BI10" s="2" t="s">
        <v>686</v>
      </c>
      <c r="BJ10" s="2" t="s">
        <v>686</v>
      </c>
      <c r="BK10" s="2" t="s">
        <v>686</v>
      </c>
      <c r="BL10" s="2" t="s">
        <v>686</v>
      </c>
      <c r="BM10" s="2" t="s">
        <v>686</v>
      </c>
      <c r="BN10" s="2" t="s">
        <v>686</v>
      </c>
      <c r="BO10" s="2" t="s">
        <v>686</v>
      </c>
      <c r="BP10" s="2" t="s">
        <v>686</v>
      </c>
      <c r="BQ10" s="258" t="s">
        <v>686</v>
      </c>
      <c r="BR10" s="2" t="s">
        <v>686</v>
      </c>
      <c r="BS10" s="2" t="s">
        <v>686</v>
      </c>
      <c r="BT10" s="2" t="s">
        <v>686</v>
      </c>
      <c r="BU10" s="2" t="s">
        <v>686</v>
      </c>
      <c r="BV10" s="2" t="s">
        <v>686</v>
      </c>
      <c r="BW10" s="2" t="s">
        <v>686</v>
      </c>
      <c r="BX10" s="2" t="s">
        <v>686</v>
      </c>
    </row>
    <row r="11" spans="1:76">
      <c r="A11" s="2" t="s">
        <v>1015</v>
      </c>
      <c r="B11" s="265">
        <v>93838162</v>
      </c>
      <c r="C11" s="2" t="s">
        <v>686</v>
      </c>
      <c r="D11" s="2" t="s">
        <v>689</v>
      </c>
      <c r="E11" s="258" t="s">
        <v>689</v>
      </c>
      <c r="F11" s="2" t="s">
        <v>689</v>
      </c>
      <c r="G11" s="2" t="s">
        <v>689</v>
      </c>
      <c r="H11" s="2" t="s">
        <v>689</v>
      </c>
      <c r="I11" s="2" t="s">
        <v>689</v>
      </c>
      <c r="J11" s="2" t="s">
        <v>689</v>
      </c>
      <c r="K11" s="2" t="s">
        <v>689</v>
      </c>
      <c r="L11" s="258" t="s">
        <v>686</v>
      </c>
      <c r="M11" s="2" t="s">
        <v>686</v>
      </c>
      <c r="N11" s="258" t="s">
        <v>686</v>
      </c>
      <c r="O11" s="2" t="s">
        <v>686</v>
      </c>
      <c r="P11" s="2" t="s">
        <v>686</v>
      </c>
      <c r="Q11" s="2" t="s">
        <v>686</v>
      </c>
      <c r="R11" s="2" t="s">
        <v>686</v>
      </c>
      <c r="S11" s="2" t="s">
        <v>686</v>
      </c>
      <c r="T11" s="258" t="s">
        <v>686</v>
      </c>
      <c r="U11" s="2" t="s">
        <v>686</v>
      </c>
      <c r="V11" s="2" t="s">
        <v>686</v>
      </c>
      <c r="W11" s="2" t="s">
        <v>686</v>
      </c>
      <c r="X11" s="2" t="s">
        <v>686</v>
      </c>
      <c r="Y11" s="2" t="s">
        <v>686</v>
      </c>
      <c r="Z11" s="2" t="s">
        <v>686</v>
      </c>
      <c r="AA11" s="2" t="s">
        <v>686</v>
      </c>
      <c r="AB11" s="2" t="s">
        <v>686</v>
      </c>
      <c r="AC11" s="2" t="s">
        <v>687</v>
      </c>
      <c r="AD11" s="2" t="s">
        <v>686</v>
      </c>
      <c r="AE11" s="2" t="s">
        <v>686</v>
      </c>
      <c r="AF11" s="2" t="s">
        <v>686</v>
      </c>
      <c r="AG11" s="258" t="s">
        <v>686</v>
      </c>
      <c r="AH11" s="2" t="s">
        <v>686</v>
      </c>
      <c r="AI11" s="2" t="s">
        <v>686</v>
      </c>
      <c r="AJ11" s="2" t="s">
        <v>686</v>
      </c>
      <c r="AK11" s="2" t="s">
        <v>686</v>
      </c>
      <c r="AL11" s="2" t="s">
        <v>686</v>
      </c>
      <c r="AM11" s="2" t="s">
        <v>686</v>
      </c>
      <c r="AN11" s="2" t="s">
        <v>686</v>
      </c>
      <c r="AO11" s="2" t="s">
        <v>686</v>
      </c>
      <c r="AP11" s="2" t="s">
        <v>686</v>
      </c>
      <c r="AQ11" s="2" t="s">
        <v>686</v>
      </c>
      <c r="AR11" s="2" t="s">
        <v>686</v>
      </c>
      <c r="AS11" s="2" t="s">
        <v>686</v>
      </c>
      <c r="AT11" s="2" t="s">
        <v>686</v>
      </c>
      <c r="AU11" s="2" t="s">
        <v>686</v>
      </c>
      <c r="AV11" s="2" t="s">
        <v>686</v>
      </c>
      <c r="AW11" s="2" t="s">
        <v>686</v>
      </c>
      <c r="AX11" s="2" t="s">
        <v>686</v>
      </c>
      <c r="AY11" s="2" t="s">
        <v>686</v>
      </c>
      <c r="AZ11" s="2" t="s">
        <v>686</v>
      </c>
      <c r="BA11" s="2" t="s">
        <v>686</v>
      </c>
      <c r="BB11" s="2" t="s">
        <v>686</v>
      </c>
      <c r="BC11" s="2" t="s">
        <v>686</v>
      </c>
      <c r="BD11" s="2" t="s">
        <v>686</v>
      </c>
      <c r="BE11" s="2" t="s">
        <v>686</v>
      </c>
      <c r="BF11" s="2" t="s">
        <v>686</v>
      </c>
      <c r="BG11" s="2" t="s">
        <v>686</v>
      </c>
      <c r="BH11" s="2" t="s">
        <v>686</v>
      </c>
      <c r="BI11" s="2" t="s">
        <v>686</v>
      </c>
      <c r="BJ11" s="2" t="s">
        <v>686</v>
      </c>
      <c r="BK11" s="2" t="s">
        <v>686</v>
      </c>
      <c r="BL11" s="2" t="s">
        <v>686</v>
      </c>
      <c r="BM11" s="2" t="s">
        <v>686</v>
      </c>
      <c r="BN11" s="2" t="s">
        <v>686</v>
      </c>
      <c r="BO11" s="2" t="s">
        <v>686</v>
      </c>
      <c r="BP11" s="2" t="s">
        <v>686</v>
      </c>
      <c r="BQ11" s="258" t="s">
        <v>686</v>
      </c>
      <c r="BR11" s="2" t="s">
        <v>686</v>
      </c>
      <c r="BS11" s="2" t="s">
        <v>686</v>
      </c>
      <c r="BT11" s="2" t="s">
        <v>686</v>
      </c>
      <c r="BU11" s="2" t="s">
        <v>686</v>
      </c>
      <c r="BV11" s="2" t="s">
        <v>686</v>
      </c>
      <c r="BW11" s="2" t="s">
        <v>686</v>
      </c>
      <c r="BX11" s="2" t="s">
        <v>686</v>
      </c>
    </row>
    <row r="12" spans="1:76">
      <c r="A12" s="2" t="s">
        <v>1015</v>
      </c>
      <c r="B12" s="265">
        <v>93843555</v>
      </c>
      <c r="C12" s="2" t="s">
        <v>685</v>
      </c>
      <c r="D12" s="2" t="s">
        <v>689</v>
      </c>
      <c r="E12" s="258" t="s">
        <v>689</v>
      </c>
      <c r="F12" s="2" t="s">
        <v>689</v>
      </c>
      <c r="G12" s="2" t="s">
        <v>689</v>
      </c>
      <c r="H12" s="2" t="s">
        <v>689</v>
      </c>
      <c r="I12" s="2" t="s">
        <v>689</v>
      </c>
      <c r="J12" s="2" t="s">
        <v>689</v>
      </c>
      <c r="K12" s="2" t="s">
        <v>689</v>
      </c>
      <c r="L12" s="258" t="s">
        <v>689</v>
      </c>
      <c r="M12" s="2" t="s">
        <v>689</v>
      </c>
      <c r="N12" s="258" t="s">
        <v>689</v>
      </c>
      <c r="O12" s="2" t="s">
        <v>689</v>
      </c>
      <c r="P12" s="2" t="s">
        <v>689</v>
      </c>
      <c r="Q12" s="2" t="s">
        <v>689</v>
      </c>
      <c r="R12" s="2" t="s">
        <v>689</v>
      </c>
      <c r="S12" s="2" t="s">
        <v>689</v>
      </c>
      <c r="T12" s="258" t="s">
        <v>687</v>
      </c>
      <c r="U12" s="2" t="s">
        <v>685</v>
      </c>
      <c r="V12" s="2" t="s">
        <v>685</v>
      </c>
      <c r="W12" s="2" t="s">
        <v>685</v>
      </c>
      <c r="X12" s="2" t="s">
        <v>685</v>
      </c>
      <c r="Y12" s="2" t="s">
        <v>685</v>
      </c>
      <c r="Z12" s="2" t="s">
        <v>685</v>
      </c>
      <c r="AA12" s="2" t="s">
        <v>685</v>
      </c>
      <c r="AB12" s="2" t="s">
        <v>685</v>
      </c>
      <c r="AC12" s="2" t="s">
        <v>685</v>
      </c>
      <c r="AD12" s="2" t="s">
        <v>685</v>
      </c>
      <c r="AE12" s="2" t="s">
        <v>685</v>
      </c>
      <c r="AF12" s="2" t="s">
        <v>685</v>
      </c>
      <c r="AG12" s="258" t="s">
        <v>685</v>
      </c>
      <c r="AH12" s="2" t="s">
        <v>685</v>
      </c>
      <c r="AI12" s="2" t="s">
        <v>685</v>
      </c>
      <c r="AJ12" s="2" t="s">
        <v>685</v>
      </c>
      <c r="AK12" s="2" t="s">
        <v>685</v>
      </c>
      <c r="AL12" s="2" t="s">
        <v>685</v>
      </c>
      <c r="AM12" s="2" t="s">
        <v>685</v>
      </c>
      <c r="AN12" s="2" t="s">
        <v>685</v>
      </c>
      <c r="AO12" s="2" t="s">
        <v>685</v>
      </c>
      <c r="AP12" s="2" t="s">
        <v>685</v>
      </c>
      <c r="AQ12" s="2" t="s">
        <v>685</v>
      </c>
      <c r="AR12" s="2" t="s">
        <v>685</v>
      </c>
      <c r="AS12" s="2" t="s">
        <v>685</v>
      </c>
      <c r="AT12" s="2" t="s">
        <v>685</v>
      </c>
      <c r="AU12" s="2" t="s">
        <v>685</v>
      </c>
      <c r="AV12" s="2" t="s">
        <v>685</v>
      </c>
      <c r="AW12" s="2" t="s">
        <v>685</v>
      </c>
      <c r="AX12" s="2" t="s">
        <v>685</v>
      </c>
      <c r="AY12" s="2" t="s">
        <v>687</v>
      </c>
      <c r="AZ12" s="2" t="s">
        <v>685</v>
      </c>
      <c r="BA12" s="2" t="s">
        <v>685</v>
      </c>
      <c r="BB12" s="2" t="s">
        <v>685</v>
      </c>
      <c r="BC12" s="2" t="s">
        <v>685</v>
      </c>
      <c r="BD12" s="2" t="s">
        <v>685</v>
      </c>
      <c r="BE12" s="2" t="s">
        <v>685</v>
      </c>
      <c r="BF12" s="2" t="s">
        <v>685</v>
      </c>
      <c r="BG12" s="2" t="s">
        <v>685</v>
      </c>
      <c r="BH12" s="2" t="s">
        <v>685</v>
      </c>
      <c r="BI12" s="2" t="s">
        <v>685</v>
      </c>
      <c r="BJ12" s="2" t="s">
        <v>685</v>
      </c>
      <c r="BK12" s="2" t="s">
        <v>685</v>
      </c>
      <c r="BL12" s="2" t="s">
        <v>685</v>
      </c>
      <c r="BM12" s="2" t="s">
        <v>685</v>
      </c>
      <c r="BN12" s="2" t="s">
        <v>685</v>
      </c>
      <c r="BO12" s="2" t="s">
        <v>685</v>
      </c>
      <c r="BP12" s="2" t="s">
        <v>685</v>
      </c>
      <c r="BQ12" s="258" t="s">
        <v>685</v>
      </c>
      <c r="BR12" s="2" t="s">
        <v>685</v>
      </c>
      <c r="BS12" s="2" t="s">
        <v>685</v>
      </c>
      <c r="BT12" s="2" t="s">
        <v>685</v>
      </c>
      <c r="BU12" s="2" t="s">
        <v>685</v>
      </c>
      <c r="BV12" s="2" t="s">
        <v>685</v>
      </c>
      <c r="BW12" s="2" t="s">
        <v>685</v>
      </c>
      <c r="BX12" s="2" t="s">
        <v>685</v>
      </c>
    </row>
    <row r="13" spans="1:76">
      <c r="A13" s="2" t="s">
        <v>1015</v>
      </c>
      <c r="B13" s="265">
        <v>93843976</v>
      </c>
      <c r="C13" s="2" t="s">
        <v>688</v>
      </c>
      <c r="D13" s="2" t="s">
        <v>689</v>
      </c>
      <c r="E13" s="258" t="s">
        <v>689</v>
      </c>
      <c r="F13" s="2" t="s">
        <v>689</v>
      </c>
      <c r="G13" s="2" t="s">
        <v>689</v>
      </c>
      <c r="H13" s="2" t="s">
        <v>689</v>
      </c>
      <c r="I13" s="2" t="s">
        <v>689</v>
      </c>
      <c r="J13" s="2" t="s">
        <v>689</v>
      </c>
      <c r="K13" s="2" t="s">
        <v>689</v>
      </c>
      <c r="L13" s="258" t="s">
        <v>689</v>
      </c>
      <c r="M13" s="2" t="s">
        <v>689</v>
      </c>
      <c r="N13" s="258" t="s">
        <v>689</v>
      </c>
      <c r="O13" s="2" t="s">
        <v>689</v>
      </c>
      <c r="P13" s="2" t="s">
        <v>689</v>
      </c>
      <c r="Q13" s="2" t="s">
        <v>689</v>
      </c>
      <c r="R13" s="2" t="s">
        <v>689</v>
      </c>
      <c r="S13" s="2" t="s">
        <v>689</v>
      </c>
      <c r="T13" s="258" t="s">
        <v>688</v>
      </c>
      <c r="U13" s="2" t="s">
        <v>688</v>
      </c>
      <c r="V13" s="2" t="s">
        <v>688</v>
      </c>
      <c r="W13" s="2" t="s">
        <v>688</v>
      </c>
      <c r="X13" s="2" t="s">
        <v>688</v>
      </c>
      <c r="Y13" s="2" t="s">
        <v>688</v>
      </c>
      <c r="Z13" s="2" t="s">
        <v>688</v>
      </c>
      <c r="AA13" s="2" t="s">
        <v>687</v>
      </c>
      <c r="AB13" s="2" t="s">
        <v>688</v>
      </c>
      <c r="AC13" s="2" t="s">
        <v>688</v>
      </c>
      <c r="AD13" s="2" t="s">
        <v>688</v>
      </c>
      <c r="AE13" s="2" t="s">
        <v>688</v>
      </c>
      <c r="AF13" s="2" t="s">
        <v>688</v>
      </c>
      <c r="AG13" s="258" t="s">
        <v>688</v>
      </c>
      <c r="AH13" s="2" t="s">
        <v>688</v>
      </c>
      <c r="AI13" s="2" t="s">
        <v>688</v>
      </c>
      <c r="AJ13" s="2" t="s">
        <v>688</v>
      </c>
      <c r="AK13" s="2" t="s">
        <v>687</v>
      </c>
      <c r="AL13" s="2" t="s">
        <v>688</v>
      </c>
      <c r="AM13" s="2" t="s">
        <v>688</v>
      </c>
      <c r="AN13" s="2" t="s">
        <v>688</v>
      </c>
      <c r="AO13" s="2" t="s">
        <v>688</v>
      </c>
      <c r="AP13" s="2" t="s">
        <v>688</v>
      </c>
      <c r="AQ13" s="2" t="s">
        <v>688</v>
      </c>
      <c r="AR13" s="2" t="s">
        <v>688</v>
      </c>
      <c r="AS13" s="2" t="s">
        <v>688</v>
      </c>
      <c r="AT13" s="2" t="s">
        <v>688</v>
      </c>
      <c r="AU13" s="2" t="s">
        <v>688</v>
      </c>
      <c r="AV13" s="2" t="s">
        <v>688</v>
      </c>
      <c r="AW13" s="2" t="s">
        <v>688</v>
      </c>
      <c r="AX13" s="2" t="s">
        <v>688</v>
      </c>
      <c r="AY13" s="2" t="s">
        <v>687</v>
      </c>
      <c r="AZ13" s="2" t="s">
        <v>688</v>
      </c>
      <c r="BA13" s="2" t="s">
        <v>688</v>
      </c>
      <c r="BB13" s="2" t="s">
        <v>688</v>
      </c>
      <c r="BC13" s="2" t="s">
        <v>688</v>
      </c>
      <c r="BD13" s="2" t="s">
        <v>688</v>
      </c>
      <c r="BE13" s="2" t="s">
        <v>688</v>
      </c>
      <c r="BF13" s="2" t="s">
        <v>688</v>
      </c>
      <c r="BG13" s="2" t="s">
        <v>688</v>
      </c>
      <c r="BH13" s="2" t="s">
        <v>688</v>
      </c>
      <c r="BI13" s="2" t="s">
        <v>688</v>
      </c>
      <c r="BJ13" s="2" t="s">
        <v>688</v>
      </c>
      <c r="BK13" s="2" t="s">
        <v>688</v>
      </c>
      <c r="BL13" s="2" t="s">
        <v>688</v>
      </c>
      <c r="BM13" s="2" t="s">
        <v>688</v>
      </c>
      <c r="BN13" s="2" t="s">
        <v>688</v>
      </c>
      <c r="BO13" s="2" t="s">
        <v>688</v>
      </c>
      <c r="BP13" s="2" t="s">
        <v>688</v>
      </c>
      <c r="BQ13" s="258" t="s">
        <v>688</v>
      </c>
      <c r="BR13" s="2" t="s">
        <v>688</v>
      </c>
      <c r="BS13" s="2" t="s">
        <v>688</v>
      </c>
      <c r="BT13" s="2" t="s">
        <v>688</v>
      </c>
      <c r="BU13" s="2" t="s">
        <v>688</v>
      </c>
      <c r="BV13" s="2" t="s">
        <v>688</v>
      </c>
      <c r="BW13" s="2" t="s">
        <v>688</v>
      </c>
      <c r="BX13" s="2" t="s">
        <v>688</v>
      </c>
    </row>
    <row r="14" spans="1:76">
      <c r="A14" s="2" t="s">
        <v>1015</v>
      </c>
      <c r="B14" s="265">
        <v>94025373</v>
      </c>
      <c r="C14" s="2" t="s">
        <v>685</v>
      </c>
      <c r="D14" s="2" t="s">
        <v>686</v>
      </c>
      <c r="E14" s="258" t="s">
        <v>685</v>
      </c>
      <c r="F14" s="2" t="s">
        <v>685</v>
      </c>
      <c r="G14" s="2" t="s">
        <v>685</v>
      </c>
      <c r="H14" s="2" t="s">
        <v>685</v>
      </c>
      <c r="I14" s="2" t="s">
        <v>685</v>
      </c>
      <c r="J14" s="2" t="s">
        <v>685</v>
      </c>
      <c r="K14" s="2" t="s">
        <v>685</v>
      </c>
      <c r="L14" s="258" t="s">
        <v>686</v>
      </c>
      <c r="M14" s="2" t="s">
        <v>686</v>
      </c>
      <c r="N14" s="258" t="s">
        <v>685</v>
      </c>
      <c r="O14" s="2" t="s">
        <v>685</v>
      </c>
      <c r="P14" s="2" t="s">
        <v>685</v>
      </c>
      <c r="Q14" s="2" t="s">
        <v>685</v>
      </c>
      <c r="R14" s="2" t="s">
        <v>685</v>
      </c>
      <c r="S14" s="2" t="s">
        <v>685</v>
      </c>
      <c r="T14" s="258" t="s">
        <v>685</v>
      </c>
      <c r="U14" s="2" t="s">
        <v>685</v>
      </c>
      <c r="V14" s="2" t="s">
        <v>685</v>
      </c>
      <c r="W14" s="2" t="s">
        <v>685</v>
      </c>
      <c r="X14" s="2" t="s">
        <v>685</v>
      </c>
      <c r="Y14" s="2" t="s">
        <v>685</v>
      </c>
      <c r="Z14" s="2" t="s">
        <v>685</v>
      </c>
      <c r="AA14" s="2" t="s">
        <v>685</v>
      </c>
      <c r="AB14" s="2" t="s">
        <v>685</v>
      </c>
      <c r="AC14" s="2" t="s">
        <v>685</v>
      </c>
      <c r="AD14" s="2" t="s">
        <v>685</v>
      </c>
      <c r="AE14" s="2" t="s">
        <v>685</v>
      </c>
      <c r="AF14" s="2" t="s">
        <v>685</v>
      </c>
      <c r="AG14" s="258" t="s">
        <v>685</v>
      </c>
      <c r="AH14" s="2" t="s">
        <v>685</v>
      </c>
      <c r="AI14" s="2" t="s">
        <v>685</v>
      </c>
      <c r="AJ14" s="2" t="s">
        <v>685</v>
      </c>
      <c r="AK14" s="2" t="s">
        <v>685</v>
      </c>
      <c r="AL14" s="2" t="s">
        <v>685</v>
      </c>
      <c r="AM14" s="2" t="s">
        <v>685</v>
      </c>
      <c r="AN14" s="2" t="s">
        <v>685</v>
      </c>
      <c r="AO14" s="2" t="s">
        <v>685</v>
      </c>
      <c r="AP14" s="2" t="s">
        <v>685</v>
      </c>
      <c r="AQ14" s="2" t="s">
        <v>685</v>
      </c>
      <c r="AR14" s="2" t="s">
        <v>685</v>
      </c>
      <c r="AS14" s="2" t="s">
        <v>685</v>
      </c>
      <c r="AT14" s="2" t="s">
        <v>685</v>
      </c>
      <c r="AU14" s="2" t="s">
        <v>685</v>
      </c>
      <c r="AV14" s="2" t="s">
        <v>685</v>
      </c>
      <c r="AW14" s="2" t="s">
        <v>685</v>
      </c>
      <c r="AX14" s="2" t="s">
        <v>685</v>
      </c>
      <c r="AY14" s="2" t="s">
        <v>685</v>
      </c>
      <c r="AZ14" s="2" t="s">
        <v>685</v>
      </c>
      <c r="BA14" s="2" t="s">
        <v>685</v>
      </c>
      <c r="BB14" s="2" t="s">
        <v>685</v>
      </c>
      <c r="BC14" s="2" t="s">
        <v>685</v>
      </c>
      <c r="BD14" s="2" t="s">
        <v>685</v>
      </c>
      <c r="BE14" s="2" t="s">
        <v>685</v>
      </c>
      <c r="BF14" s="2" t="s">
        <v>685</v>
      </c>
      <c r="BG14" s="2" t="s">
        <v>685</v>
      </c>
      <c r="BH14" s="2" t="s">
        <v>685</v>
      </c>
      <c r="BI14" s="2" t="s">
        <v>685</v>
      </c>
      <c r="BJ14" s="2" t="s">
        <v>685</v>
      </c>
      <c r="BK14" s="2" t="s">
        <v>685</v>
      </c>
      <c r="BL14" s="2" t="s">
        <v>685</v>
      </c>
      <c r="BM14" s="2" t="s">
        <v>685</v>
      </c>
      <c r="BN14" s="2" t="s">
        <v>685</v>
      </c>
      <c r="BO14" s="2" t="s">
        <v>685</v>
      </c>
      <c r="BP14" s="2" t="s">
        <v>685</v>
      </c>
      <c r="BQ14" s="258" t="s">
        <v>685</v>
      </c>
      <c r="BR14" s="2" t="s">
        <v>685</v>
      </c>
      <c r="BS14" s="2" t="s">
        <v>685</v>
      </c>
      <c r="BT14" s="2" t="s">
        <v>685</v>
      </c>
      <c r="BU14" s="2" t="s">
        <v>685</v>
      </c>
      <c r="BV14" s="2" t="s">
        <v>685</v>
      </c>
      <c r="BW14" s="2" t="s">
        <v>685</v>
      </c>
      <c r="BX14" s="2" t="s">
        <v>685</v>
      </c>
    </row>
    <row r="15" spans="1:76">
      <c r="A15" s="2" t="s">
        <v>1015</v>
      </c>
      <c r="B15" s="265">
        <v>94025588</v>
      </c>
      <c r="C15" s="2" t="s">
        <v>689</v>
      </c>
      <c r="D15" s="2" t="s">
        <v>685</v>
      </c>
      <c r="E15" s="258" t="s">
        <v>689</v>
      </c>
      <c r="F15" s="2" t="s">
        <v>687</v>
      </c>
      <c r="G15" s="2" t="s">
        <v>687</v>
      </c>
      <c r="H15" s="2" t="s">
        <v>689</v>
      </c>
      <c r="I15" s="2" t="s">
        <v>689</v>
      </c>
      <c r="J15" s="2" t="s">
        <v>689</v>
      </c>
      <c r="K15" s="2" t="s">
        <v>689</v>
      </c>
      <c r="L15" s="258" t="s">
        <v>685</v>
      </c>
      <c r="M15" s="2" t="s">
        <v>685</v>
      </c>
      <c r="N15" s="258" t="s">
        <v>685</v>
      </c>
      <c r="O15" s="2" t="s">
        <v>685</v>
      </c>
      <c r="P15" s="2" t="s">
        <v>685</v>
      </c>
      <c r="Q15" s="2" t="s">
        <v>685</v>
      </c>
      <c r="R15" s="2" t="s">
        <v>685</v>
      </c>
      <c r="S15" s="2" t="s">
        <v>685</v>
      </c>
      <c r="T15" s="258" t="s">
        <v>689</v>
      </c>
      <c r="U15" s="2" t="s">
        <v>689</v>
      </c>
      <c r="V15" s="2" t="s">
        <v>689</v>
      </c>
      <c r="W15" s="2" t="s">
        <v>689</v>
      </c>
      <c r="X15" s="2" t="s">
        <v>689</v>
      </c>
      <c r="Y15" s="2" t="s">
        <v>689</v>
      </c>
      <c r="Z15" s="2" t="s">
        <v>689</v>
      </c>
      <c r="AA15" s="2" t="s">
        <v>689</v>
      </c>
      <c r="AB15" s="2" t="s">
        <v>689</v>
      </c>
      <c r="AC15" s="2" t="s">
        <v>689</v>
      </c>
      <c r="AD15" s="2" t="s">
        <v>689</v>
      </c>
      <c r="AE15" s="2" t="s">
        <v>689</v>
      </c>
      <c r="AF15" s="2" t="s">
        <v>689</v>
      </c>
      <c r="AG15" s="258" t="s">
        <v>687</v>
      </c>
      <c r="AH15" s="2" t="s">
        <v>689</v>
      </c>
      <c r="AI15" s="2" t="s">
        <v>689</v>
      </c>
      <c r="AJ15" s="2" t="s">
        <v>687</v>
      </c>
      <c r="AK15" s="2" t="s">
        <v>689</v>
      </c>
      <c r="AL15" s="2" t="s">
        <v>689</v>
      </c>
      <c r="AM15" s="2" t="s">
        <v>689</v>
      </c>
      <c r="AN15" s="2" t="s">
        <v>689</v>
      </c>
      <c r="AO15" s="2" t="s">
        <v>689</v>
      </c>
      <c r="AP15" s="2" t="s">
        <v>689</v>
      </c>
      <c r="AQ15" s="2" t="s">
        <v>689</v>
      </c>
      <c r="AR15" s="2" t="s">
        <v>689</v>
      </c>
      <c r="AS15" s="2" t="s">
        <v>689</v>
      </c>
      <c r="AT15" s="2" t="s">
        <v>689</v>
      </c>
      <c r="AU15" s="2" t="s">
        <v>689</v>
      </c>
      <c r="AV15" s="2" t="s">
        <v>689</v>
      </c>
      <c r="AW15" s="2" t="s">
        <v>687</v>
      </c>
      <c r="AX15" s="2" t="s">
        <v>689</v>
      </c>
      <c r="AY15" s="2" t="s">
        <v>689</v>
      </c>
      <c r="AZ15" s="2" t="s">
        <v>689</v>
      </c>
      <c r="BA15" s="2" t="s">
        <v>689</v>
      </c>
      <c r="BB15" s="2" t="s">
        <v>689</v>
      </c>
      <c r="BC15" s="2" t="s">
        <v>689</v>
      </c>
      <c r="BD15" s="2" t="s">
        <v>689</v>
      </c>
      <c r="BE15" s="2" t="s">
        <v>689</v>
      </c>
      <c r="BF15" s="2" t="s">
        <v>689</v>
      </c>
      <c r="BG15" s="2" t="s">
        <v>689</v>
      </c>
      <c r="BH15" s="2" t="s">
        <v>689</v>
      </c>
      <c r="BI15" s="2" t="s">
        <v>689</v>
      </c>
      <c r="BJ15" s="2" t="s">
        <v>689</v>
      </c>
      <c r="BK15" s="2" t="s">
        <v>689</v>
      </c>
      <c r="BL15" s="2" t="s">
        <v>689</v>
      </c>
      <c r="BM15" s="2" t="s">
        <v>689</v>
      </c>
      <c r="BN15" s="2" t="s">
        <v>689</v>
      </c>
      <c r="BO15" s="2" t="s">
        <v>689</v>
      </c>
      <c r="BP15" s="2" t="s">
        <v>689</v>
      </c>
      <c r="BQ15" s="258" t="s">
        <v>689</v>
      </c>
      <c r="BR15" s="2" t="s">
        <v>689</v>
      </c>
      <c r="BS15" s="2" t="s">
        <v>687</v>
      </c>
      <c r="BT15" s="2" t="s">
        <v>689</v>
      </c>
      <c r="BU15" s="2" t="s">
        <v>689</v>
      </c>
      <c r="BV15" s="2" t="s">
        <v>689</v>
      </c>
      <c r="BW15" s="2" t="s">
        <v>689</v>
      </c>
      <c r="BX15" s="2" t="s">
        <v>689</v>
      </c>
    </row>
    <row r="16" spans="1:76">
      <c r="A16" s="2" t="s">
        <v>1015</v>
      </c>
      <c r="B16" s="265">
        <v>94050868</v>
      </c>
      <c r="C16" s="2" t="s">
        <v>686</v>
      </c>
      <c r="D16" s="2" t="s">
        <v>685</v>
      </c>
      <c r="E16" s="258" t="s">
        <v>686</v>
      </c>
      <c r="F16" s="2" t="s">
        <v>685</v>
      </c>
      <c r="G16" s="2" t="s">
        <v>685</v>
      </c>
      <c r="H16" s="2" t="s">
        <v>685</v>
      </c>
      <c r="I16" s="2" t="s">
        <v>685</v>
      </c>
      <c r="J16" s="2" t="s">
        <v>685</v>
      </c>
      <c r="K16" s="2" t="s">
        <v>685</v>
      </c>
      <c r="L16" s="258" t="s">
        <v>685</v>
      </c>
      <c r="M16" s="2" t="s">
        <v>685</v>
      </c>
      <c r="N16" s="258" t="s">
        <v>685</v>
      </c>
      <c r="O16" s="2" t="s">
        <v>685</v>
      </c>
      <c r="P16" s="2" t="s">
        <v>685</v>
      </c>
      <c r="Q16" s="2" t="s">
        <v>686</v>
      </c>
      <c r="R16" s="2" t="s">
        <v>685</v>
      </c>
      <c r="S16" s="2" t="s">
        <v>685</v>
      </c>
      <c r="T16" s="258" t="s">
        <v>686</v>
      </c>
      <c r="U16" s="2" t="s">
        <v>686</v>
      </c>
      <c r="V16" s="2" t="s">
        <v>686</v>
      </c>
      <c r="W16" s="2" t="s">
        <v>686</v>
      </c>
      <c r="X16" s="2" t="s">
        <v>686</v>
      </c>
      <c r="Y16" s="2" t="s">
        <v>686</v>
      </c>
      <c r="Z16" s="2" t="s">
        <v>686</v>
      </c>
      <c r="AA16" s="2" t="s">
        <v>686</v>
      </c>
      <c r="AB16" s="2" t="s">
        <v>686</v>
      </c>
      <c r="AC16" s="2" t="s">
        <v>686</v>
      </c>
      <c r="AD16" s="2" t="s">
        <v>686</v>
      </c>
      <c r="AE16" s="2" t="s">
        <v>686</v>
      </c>
      <c r="AF16" s="2" t="s">
        <v>686</v>
      </c>
      <c r="AG16" s="258" t="s">
        <v>686</v>
      </c>
      <c r="AH16" s="2" t="s">
        <v>686</v>
      </c>
      <c r="AI16" s="2" t="s">
        <v>686</v>
      </c>
      <c r="AJ16" s="2" t="s">
        <v>686</v>
      </c>
      <c r="AK16" s="2" t="s">
        <v>686</v>
      </c>
      <c r="AL16" s="2" t="s">
        <v>686</v>
      </c>
      <c r="AM16" s="2" t="s">
        <v>686</v>
      </c>
      <c r="AN16" s="2" t="s">
        <v>686</v>
      </c>
      <c r="AO16" s="2" t="s">
        <v>686</v>
      </c>
      <c r="AP16" s="2" t="s">
        <v>686</v>
      </c>
      <c r="AQ16" s="2" t="s">
        <v>686</v>
      </c>
      <c r="AR16" s="2" t="s">
        <v>686</v>
      </c>
      <c r="AS16" s="2" t="s">
        <v>686</v>
      </c>
      <c r="AT16" s="2" t="s">
        <v>686</v>
      </c>
      <c r="AU16" s="2" t="s">
        <v>686</v>
      </c>
      <c r="AV16" s="2" t="s">
        <v>686</v>
      </c>
      <c r="AW16" s="2" t="s">
        <v>686</v>
      </c>
      <c r="AX16" s="2" t="s">
        <v>686</v>
      </c>
      <c r="AY16" s="2" t="s">
        <v>686</v>
      </c>
      <c r="AZ16" s="2" t="s">
        <v>686</v>
      </c>
      <c r="BA16" s="2" t="s">
        <v>686</v>
      </c>
      <c r="BB16" s="2" t="s">
        <v>686</v>
      </c>
      <c r="BC16" s="2" t="s">
        <v>686</v>
      </c>
      <c r="BD16" s="2" t="s">
        <v>686</v>
      </c>
      <c r="BE16" s="2" t="s">
        <v>686</v>
      </c>
      <c r="BF16" s="2" t="s">
        <v>686</v>
      </c>
      <c r="BG16" s="2" t="s">
        <v>686</v>
      </c>
      <c r="BH16" s="2" t="s">
        <v>686</v>
      </c>
      <c r="BI16" s="2" t="s">
        <v>686</v>
      </c>
      <c r="BJ16" s="2" t="s">
        <v>686</v>
      </c>
      <c r="BK16" s="2" t="s">
        <v>686</v>
      </c>
      <c r="BL16" s="2" t="s">
        <v>686</v>
      </c>
      <c r="BM16" s="2" t="s">
        <v>686</v>
      </c>
      <c r="BN16" s="2" t="s">
        <v>686</v>
      </c>
      <c r="BO16" s="2" t="s">
        <v>686</v>
      </c>
      <c r="BP16" s="2" t="s">
        <v>686</v>
      </c>
      <c r="BQ16" s="258" t="s">
        <v>686</v>
      </c>
      <c r="BR16" s="2" t="s">
        <v>686</v>
      </c>
      <c r="BS16" s="2" t="s">
        <v>686</v>
      </c>
      <c r="BT16" s="2" t="s">
        <v>686</v>
      </c>
      <c r="BU16" s="2" t="s">
        <v>686</v>
      </c>
      <c r="BV16" s="2" t="s">
        <v>686</v>
      </c>
      <c r="BW16" s="2" t="s">
        <v>686</v>
      </c>
      <c r="BX16" s="2" t="s">
        <v>686</v>
      </c>
    </row>
    <row r="17" spans="1:76">
      <c r="A17" s="2" t="s">
        <v>1015</v>
      </c>
      <c r="B17" s="265">
        <v>94224439</v>
      </c>
      <c r="C17" s="2" t="s">
        <v>688</v>
      </c>
      <c r="D17" s="2" t="s">
        <v>689</v>
      </c>
      <c r="E17" s="258" t="s">
        <v>688</v>
      </c>
      <c r="F17" s="2" t="s">
        <v>688</v>
      </c>
      <c r="G17" s="2" t="s">
        <v>688</v>
      </c>
      <c r="H17" s="2" t="s">
        <v>688</v>
      </c>
      <c r="I17" s="2" t="s">
        <v>688</v>
      </c>
      <c r="J17" s="2" t="s">
        <v>688</v>
      </c>
      <c r="K17" s="2" t="s">
        <v>688</v>
      </c>
      <c r="L17" s="258" t="s">
        <v>689</v>
      </c>
      <c r="M17" s="2" t="s">
        <v>689</v>
      </c>
      <c r="N17" s="258" t="s">
        <v>689</v>
      </c>
      <c r="O17" s="2" t="s">
        <v>689</v>
      </c>
      <c r="P17" s="2" t="s">
        <v>689</v>
      </c>
      <c r="Q17" s="2" t="s">
        <v>688</v>
      </c>
      <c r="R17" s="2" t="s">
        <v>688</v>
      </c>
      <c r="S17" s="2" t="s">
        <v>688</v>
      </c>
      <c r="T17" s="258" t="s">
        <v>688</v>
      </c>
      <c r="U17" s="2" t="s">
        <v>688</v>
      </c>
      <c r="V17" s="2" t="s">
        <v>688</v>
      </c>
      <c r="W17" s="2" t="s">
        <v>688</v>
      </c>
      <c r="X17" s="2" t="s">
        <v>688</v>
      </c>
      <c r="Y17" s="2" t="s">
        <v>688</v>
      </c>
      <c r="Z17" s="2" t="s">
        <v>688</v>
      </c>
      <c r="AA17" s="2" t="s">
        <v>688</v>
      </c>
      <c r="AB17" s="2" t="s">
        <v>688</v>
      </c>
      <c r="AC17" s="2" t="s">
        <v>688</v>
      </c>
      <c r="AD17" s="2" t="s">
        <v>688</v>
      </c>
      <c r="AE17" s="2" t="s">
        <v>688</v>
      </c>
      <c r="AF17" s="2" t="s">
        <v>688</v>
      </c>
      <c r="AG17" s="258" t="s">
        <v>688</v>
      </c>
      <c r="AH17" s="2" t="s">
        <v>688</v>
      </c>
      <c r="AI17" s="2" t="s">
        <v>688</v>
      </c>
      <c r="AJ17" s="2" t="s">
        <v>688</v>
      </c>
      <c r="AK17" s="2" t="s">
        <v>688</v>
      </c>
      <c r="AL17" s="2" t="s">
        <v>688</v>
      </c>
      <c r="AM17" s="2" t="s">
        <v>688</v>
      </c>
      <c r="AN17" s="2" t="s">
        <v>688</v>
      </c>
      <c r="AO17" s="2" t="s">
        <v>688</v>
      </c>
      <c r="AP17" s="2" t="s">
        <v>688</v>
      </c>
      <c r="AQ17" s="2" t="s">
        <v>688</v>
      </c>
      <c r="AR17" s="2" t="s">
        <v>688</v>
      </c>
      <c r="AS17" s="2" t="s">
        <v>688</v>
      </c>
      <c r="AT17" s="2" t="s">
        <v>688</v>
      </c>
      <c r="AU17" s="2" t="s">
        <v>688</v>
      </c>
      <c r="AV17" s="2" t="s">
        <v>688</v>
      </c>
      <c r="AW17" s="2" t="s">
        <v>688</v>
      </c>
      <c r="AX17" s="2" t="s">
        <v>688</v>
      </c>
      <c r="AY17" s="2" t="s">
        <v>688</v>
      </c>
      <c r="AZ17" s="2" t="s">
        <v>688</v>
      </c>
      <c r="BA17" s="2" t="s">
        <v>688</v>
      </c>
      <c r="BB17" s="2" t="s">
        <v>688</v>
      </c>
      <c r="BC17" s="2" t="s">
        <v>688</v>
      </c>
      <c r="BD17" s="2" t="s">
        <v>688</v>
      </c>
      <c r="BE17" s="2" t="s">
        <v>688</v>
      </c>
      <c r="BF17" s="2" t="s">
        <v>688</v>
      </c>
      <c r="BG17" s="2" t="s">
        <v>688</v>
      </c>
      <c r="BH17" s="2" t="s">
        <v>688</v>
      </c>
      <c r="BI17" s="2" t="s">
        <v>688</v>
      </c>
      <c r="BJ17" s="2" t="s">
        <v>688</v>
      </c>
      <c r="BK17" s="2" t="s">
        <v>688</v>
      </c>
      <c r="BL17" s="2" t="s">
        <v>688</v>
      </c>
      <c r="BM17" s="2" t="s">
        <v>688</v>
      </c>
      <c r="BN17" s="2" t="s">
        <v>688</v>
      </c>
      <c r="BO17" s="2" t="s">
        <v>688</v>
      </c>
      <c r="BP17" s="2" t="s">
        <v>688</v>
      </c>
      <c r="BQ17" s="258" t="s">
        <v>688</v>
      </c>
      <c r="BR17" s="2" t="s">
        <v>688</v>
      </c>
      <c r="BS17" s="2" t="s">
        <v>688</v>
      </c>
      <c r="BT17" s="2" t="s">
        <v>688</v>
      </c>
      <c r="BU17" s="2" t="s">
        <v>688</v>
      </c>
      <c r="BV17" s="2" t="s">
        <v>688</v>
      </c>
      <c r="BW17" s="2" t="s">
        <v>688</v>
      </c>
      <c r="BX17" s="2" t="s">
        <v>688</v>
      </c>
    </row>
    <row r="18" spans="1:76">
      <c r="A18" s="2" t="s">
        <v>1015</v>
      </c>
      <c r="B18" s="265">
        <v>94224697</v>
      </c>
      <c r="C18" s="2" t="s">
        <v>689</v>
      </c>
      <c r="D18" s="2" t="s">
        <v>688</v>
      </c>
      <c r="E18" s="258" t="s">
        <v>689</v>
      </c>
      <c r="F18" s="2" t="s">
        <v>689</v>
      </c>
      <c r="G18" s="2" t="s">
        <v>689</v>
      </c>
      <c r="H18" s="2" t="s">
        <v>689</v>
      </c>
      <c r="I18" s="2" t="s">
        <v>689</v>
      </c>
      <c r="J18" s="2" t="s">
        <v>689</v>
      </c>
      <c r="K18" s="2" t="s">
        <v>689</v>
      </c>
      <c r="L18" s="258" t="s">
        <v>688</v>
      </c>
      <c r="M18" s="2" t="s">
        <v>688</v>
      </c>
      <c r="N18" s="258" t="s">
        <v>688</v>
      </c>
      <c r="O18" s="2" t="s">
        <v>688</v>
      </c>
      <c r="P18" s="2" t="s">
        <v>688</v>
      </c>
      <c r="Q18" s="2" t="s">
        <v>689</v>
      </c>
      <c r="R18" s="2" t="s">
        <v>689</v>
      </c>
      <c r="S18" s="2" t="s">
        <v>687</v>
      </c>
      <c r="T18" s="258" t="s">
        <v>689</v>
      </c>
      <c r="U18" s="2" t="s">
        <v>689</v>
      </c>
      <c r="V18" s="2" t="s">
        <v>689</v>
      </c>
      <c r="W18" s="2" t="s">
        <v>689</v>
      </c>
      <c r="X18" s="2" t="s">
        <v>689</v>
      </c>
      <c r="Y18" s="2" t="s">
        <v>689</v>
      </c>
      <c r="Z18" s="2" t="s">
        <v>689</v>
      </c>
      <c r="AA18" s="2" t="s">
        <v>689</v>
      </c>
      <c r="AB18" s="2" t="s">
        <v>689</v>
      </c>
      <c r="AC18" s="2" t="s">
        <v>689</v>
      </c>
      <c r="AD18" s="2" t="s">
        <v>689</v>
      </c>
      <c r="AE18" s="2" t="s">
        <v>689</v>
      </c>
      <c r="AF18" s="2" t="s">
        <v>689</v>
      </c>
      <c r="AG18" s="258" t="s">
        <v>689</v>
      </c>
      <c r="AH18" s="2" t="s">
        <v>689</v>
      </c>
      <c r="AI18" s="2" t="s">
        <v>689</v>
      </c>
      <c r="AJ18" s="2" t="s">
        <v>689</v>
      </c>
      <c r="AK18" s="2" t="s">
        <v>689</v>
      </c>
      <c r="AL18" s="2" t="s">
        <v>689</v>
      </c>
      <c r="AM18" s="2" t="s">
        <v>689</v>
      </c>
      <c r="AN18" s="2" t="s">
        <v>689</v>
      </c>
      <c r="AO18" s="2" t="s">
        <v>689</v>
      </c>
      <c r="AP18" s="2" t="s">
        <v>689</v>
      </c>
      <c r="AQ18" s="2" t="s">
        <v>689</v>
      </c>
      <c r="AR18" s="2" t="s">
        <v>689</v>
      </c>
      <c r="AS18" s="2" t="s">
        <v>689</v>
      </c>
      <c r="AT18" s="2" t="s">
        <v>689</v>
      </c>
      <c r="AU18" s="2" t="s">
        <v>689</v>
      </c>
      <c r="AV18" s="2" t="s">
        <v>689</v>
      </c>
      <c r="AW18" s="2" t="s">
        <v>689</v>
      </c>
      <c r="AX18" s="2" t="s">
        <v>689</v>
      </c>
      <c r="AY18" s="2" t="s">
        <v>689</v>
      </c>
      <c r="AZ18" s="2" t="s">
        <v>689</v>
      </c>
      <c r="BA18" s="2" t="s">
        <v>689</v>
      </c>
      <c r="BB18" s="2" t="s">
        <v>689</v>
      </c>
      <c r="BC18" s="2" t="s">
        <v>689</v>
      </c>
      <c r="BD18" s="2" t="s">
        <v>689</v>
      </c>
      <c r="BE18" s="2" t="s">
        <v>689</v>
      </c>
      <c r="BF18" s="2" t="s">
        <v>689</v>
      </c>
      <c r="BG18" s="2" t="s">
        <v>689</v>
      </c>
      <c r="BH18" s="2" t="s">
        <v>689</v>
      </c>
      <c r="BI18" s="2" t="s">
        <v>689</v>
      </c>
      <c r="BJ18" s="2" t="s">
        <v>689</v>
      </c>
      <c r="BK18" s="2" t="s">
        <v>689</v>
      </c>
      <c r="BL18" s="2" t="s">
        <v>689</v>
      </c>
      <c r="BM18" s="2" t="s">
        <v>689</v>
      </c>
      <c r="BN18" s="2" t="s">
        <v>689</v>
      </c>
      <c r="BO18" s="2" t="s">
        <v>689</v>
      </c>
      <c r="BP18" s="2" t="s">
        <v>689</v>
      </c>
      <c r="BQ18" s="258" t="s">
        <v>689</v>
      </c>
      <c r="BR18" s="2" t="s">
        <v>689</v>
      </c>
      <c r="BS18" s="2" t="s">
        <v>689</v>
      </c>
      <c r="BT18" s="2" t="s">
        <v>689</v>
      </c>
      <c r="BU18" s="2" t="s">
        <v>689</v>
      </c>
      <c r="BV18" s="2" t="s">
        <v>689</v>
      </c>
      <c r="BW18" s="2" t="s">
        <v>689</v>
      </c>
      <c r="BX18" s="2" t="s">
        <v>689</v>
      </c>
    </row>
    <row r="19" spans="1:76">
      <c r="A19" s="2" t="s">
        <v>1015</v>
      </c>
      <c r="B19" s="265">
        <v>94281202</v>
      </c>
      <c r="C19" s="2" t="s">
        <v>688</v>
      </c>
      <c r="D19" s="2" t="s">
        <v>685</v>
      </c>
      <c r="E19" s="258" t="s">
        <v>687</v>
      </c>
      <c r="F19" s="2" t="s">
        <v>687</v>
      </c>
      <c r="G19" s="2" t="s">
        <v>687</v>
      </c>
      <c r="H19" s="2" t="s">
        <v>687</v>
      </c>
      <c r="I19" s="2" t="s">
        <v>687</v>
      </c>
      <c r="J19" s="2" t="s">
        <v>687</v>
      </c>
      <c r="K19" s="2" t="s">
        <v>685</v>
      </c>
      <c r="L19" s="258" t="s">
        <v>687</v>
      </c>
      <c r="M19" s="2" t="s">
        <v>687</v>
      </c>
      <c r="N19" s="258" t="s">
        <v>687</v>
      </c>
      <c r="O19" s="2" t="s">
        <v>687</v>
      </c>
      <c r="P19" s="2" t="s">
        <v>688</v>
      </c>
      <c r="Q19" s="2" t="s">
        <v>687</v>
      </c>
      <c r="R19" s="2" t="s">
        <v>687</v>
      </c>
      <c r="S19" s="2" t="s">
        <v>687</v>
      </c>
      <c r="T19" s="258" t="s">
        <v>687</v>
      </c>
      <c r="U19" s="2" t="s">
        <v>687</v>
      </c>
      <c r="V19" s="2" t="s">
        <v>687</v>
      </c>
      <c r="W19" s="2" t="s">
        <v>687</v>
      </c>
      <c r="X19" s="2" t="s">
        <v>687</v>
      </c>
      <c r="Y19" s="2" t="s">
        <v>687</v>
      </c>
      <c r="Z19" s="2" t="s">
        <v>687</v>
      </c>
      <c r="AA19" s="2" t="s">
        <v>687</v>
      </c>
      <c r="AB19" s="2" t="s">
        <v>687</v>
      </c>
      <c r="AC19" s="2" t="s">
        <v>687</v>
      </c>
      <c r="AD19" s="2" t="s">
        <v>687</v>
      </c>
      <c r="AE19" s="2" t="s">
        <v>688</v>
      </c>
      <c r="AF19" s="2" t="s">
        <v>687</v>
      </c>
      <c r="AG19" s="258" t="s">
        <v>687</v>
      </c>
      <c r="AH19" s="2" t="s">
        <v>687</v>
      </c>
      <c r="AI19" s="2" t="s">
        <v>687</v>
      </c>
      <c r="AJ19" s="2" t="s">
        <v>687</v>
      </c>
      <c r="AK19" s="2" t="s">
        <v>687</v>
      </c>
      <c r="AL19" s="2" t="s">
        <v>687</v>
      </c>
      <c r="AM19" s="2" t="s">
        <v>687</v>
      </c>
      <c r="AN19" s="2" t="s">
        <v>687</v>
      </c>
      <c r="AO19" s="2" t="s">
        <v>687</v>
      </c>
      <c r="AP19" s="2" t="s">
        <v>688</v>
      </c>
      <c r="AQ19" s="2" t="s">
        <v>687</v>
      </c>
      <c r="AR19" s="2" t="s">
        <v>687</v>
      </c>
      <c r="AS19" s="2" t="s">
        <v>687</v>
      </c>
      <c r="AT19" s="2" t="s">
        <v>687</v>
      </c>
      <c r="AU19" s="2" t="s">
        <v>687</v>
      </c>
      <c r="AV19" s="2" t="s">
        <v>687</v>
      </c>
      <c r="AW19" s="2" t="s">
        <v>687</v>
      </c>
      <c r="AX19" s="2" t="s">
        <v>687</v>
      </c>
      <c r="AY19" s="2" t="s">
        <v>687</v>
      </c>
      <c r="AZ19" s="2" t="s">
        <v>687</v>
      </c>
      <c r="BA19" s="2" t="s">
        <v>688</v>
      </c>
      <c r="BB19" s="2" t="s">
        <v>688</v>
      </c>
      <c r="BC19" s="2" t="s">
        <v>688</v>
      </c>
      <c r="BD19" s="2" t="s">
        <v>688</v>
      </c>
      <c r="BE19" s="2" t="s">
        <v>688</v>
      </c>
      <c r="BF19" s="2" t="s">
        <v>688</v>
      </c>
      <c r="BG19" s="2" t="s">
        <v>688</v>
      </c>
      <c r="BH19" s="2" t="s">
        <v>688</v>
      </c>
      <c r="BI19" s="2" t="s">
        <v>688</v>
      </c>
      <c r="BJ19" s="2" t="s">
        <v>687</v>
      </c>
      <c r="BK19" s="2" t="s">
        <v>688</v>
      </c>
      <c r="BL19" s="2" t="s">
        <v>688</v>
      </c>
      <c r="BM19" s="2" t="s">
        <v>688</v>
      </c>
      <c r="BN19" s="2" t="s">
        <v>688</v>
      </c>
      <c r="BO19" s="2" t="s">
        <v>688</v>
      </c>
      <c r="BP19" s="2" t="s">
        <v>688</v>
      </c>
      <c r="BQ19" s="258" t="s">
        <v>687</v>
      </c>
      <c r="BR19" s="2" t="s">
        <v>687</v>
      </c>
      <c r="BS19" s="2" t="s">
        <v>687</v>
      </c>
      <c r="BT19" s="2" t="s">
        <v>687</v>
      </c>
      <c r="BU19" s="2" t="s">
        <v>687</v>
      </c>
      <c r="BV19" s="2" t="s">
        <v>687</v>
      </c>
      <c r="BW19" s="2" t="s">
        <v>687</v>
      </c>
      <c r="BX19" s="2" t="s">
        <v>687</v>
      </c>
    </row>
    <row r="20" spans="1:76">
      <c r="A20" s="2" t="s">
        <v>1015</v>
      </c>
      <c r="B20" s="265">
        <v>94316632</v>
      </c>
      <c r="C20" s="2" t="s">
        <v>685</v>
      </c>
      <c r="D20" s="2" t="s">
        <v>686</v>
      </c>
      <c r="E20" s="258" t="s">
        <v>687</v>
      </c>
      <c r="F20" s="2" t="s">
        <v>687</v>
      </c>
      <c r="G20" s="2" t="s">
        <v>687</v>
      </c>
      <c r="H20" s="2" t="s">
        <v>687</v>
      </c>
      <c r="I20" s="2" t="s">
        <v>687</v>
      </c>
      <c r="J20" s="2" t="s">
        <v>687</v>
      </c>
      <c r="K20" s="2" t="s">
        <v>685</v>
      </c>
      <c r="L20" s="258" t="s">
        <v>687</v>
      </c>
      <c r="M20" s="2" t="s">
        <v>687</v>
      </c>
      <c r="N20" s="258" t="s">
        <v>685</v>
      </c>
      <c r="O20" s="2" t="s">
        <v>685</v>
      </c>
      <c r="P20" s="2" t="s">
        <v>685</v>
      </c>
      <c r="Q20" s="2" t="s">
        <v>687</v>
      </c>
      <c r="R20" s="2" t="s">
        <v>685</v>
      </c>
      <c r="S20" s="2" t="s">
        <v>685</v>
      </c>
      <c r="T20" s="258" t="s">
        <v>687</v>
      </c>
      <c r="U20" s="2" t="s">
        <v>687</v>
      </c>
      <c r="V20" s="2" t="s">
        <v>687</v>
      </c>
      <c r="W20" s="2" t="s">
        <v>687</v>
      </c>
      <c r="X20" s="2" t="s">
        <v>687</v>
      </c>
      <c r="Y20" s="2" t="s">
        <v>687</v>
      </c>
      <c r="Z20" s="2" t="s">
        <v>687</v>
      </c>
      <c r="AA20" s="2" t="s">
        <v>687</v>
      </c>
      <c r="AB20" s="2" t="s">
        <v>687</v>
      </c>
      <c r="AC20" s="2" t="s">
        <v>687</v>
      </c>
      <c r="AD20" s="2" t="s">
        <v>687</v>
      </c>
      <c r="AE20" s="2" t="s">
        <v>685</v>
      </c>
      <c r="AF20" s="2" t="s">
        <v>687</v>
      </c>
      <c r="AG20" s="258" t="s">
        <v>687</v>
      </c>
      <c r="AH20" s="2" t="s">
        <v>687</v>
      </c>
      <c r="AI20" s="2" t="s">
        <v>687</v>
      </c>
      <c r="AJ20" s="2" t="s">
        <v>687</v>
      </c>
      <c r="AK20" s="2" t="s">
        <v>687</v>
      </c>
      <c r="AL20" s="2" t="s">
        <v>687</v>
      </c>
      <c r="AM20" s="2" t="s">
        <v>687</v>
      </c>
      <c r="AN20" s="2" t="s">
        <v>687</v>
      </c>
      <c r="AO20" s="2" t="s">
        <v>687</v>
      </c>
      <c r="AP20" s="2" t="s">
        <v>685</v>
      </c>
      <c r="AQ20" s="2" t="s">
        <v>687</v>
      </c>
      <c r="AR20" s="2" t="s">
        <v>687</v>
      </c>
      <c r="AS20" s="2" t="s">
        <v>687</v>
      </c>
      <c r="AT20" s="2" t="s">
        <v>687</v>
      </c>
      <c r="AU20" s="2" t="s">
        <v>687</v>
      </c>
      <c r="AV20" s="2" t="s">
        <v>687</v>
      </c>
      <c r="AW20" s="2" t="s">
        <v>687</v>
      </c>
      <c r="AX20" s="2" t="s">
        <v>687</v>
      </c>
      <c r="AY20" s="2" t="s">
        <v>687</v>
      </c>
      <c r="AZ20" s="2" t="s">
        <v>687</v>
      </c>
      <c r="BA20" s="2" t="s">
        <v>685</v>
      </c>
      <c r="BB20" s="2" t="s">
        <v>685</v>
      </c>
      <c r="BC20" s="2" t="s">
        <v>685</v>
      </c>
      <c r="BD20" s="2" t="s">
        <v>685</v>
      </c>
      <c r="BE20" s="2" t="s">
        <v>685</v>
      </c>
      <c r="BF20" s="2" t="s">
        <v>685</v>
      </c>
      <c r="BG20" s="2" t="s">
        <v>685</v>
      </c>
      <c r="BH20" s="2" t="s">
        <v>685</v>
      </c>
      <c r="BI20" s="2" t="s">
        <v>685</v>
      </c>
      <c r="BJ20" s="2" t="s">
        <v>687</v>
      </c>
      <c r="BK20" s="2" t="s">
        <v>686</v>
      </c>
      <c r="BL20" s="2" t="s">
        <v>686</v>
      </c>
      <c r="BM20" s="2" t="s">
        <v>686</v>
      </c>
      <c r="BN20" s="2" t="s">
        <v>686</v>
      </c>
      <c r="BO20" s="2" t="s">
        <v>686</v>
      </c>
      <c r="BP20" s="2" t="s">
        <v>686</v>
      </c>
      <c r="BQ20" s="258" t="s">
        <v>687</v>
      </c>
      <c r="BR20" s="2" t="s">
        <v>687</v>
      </c>
      <c r="BS20" s="2" t="s">
        <v>687</v>
      </c>
      <c r="BT20" s="2" t="s">
        <v>687</v>
      </c>
      <c r="BU20" s="2" t="s">
        <v>687</v>
      </c>
      <c r="BV20" s="2" t="s">
        <v>687</v>
      </c>
      <c r="BW20" s="2" t="s">
        <v>687</v>
      </c>
      <c r="BX20" s="2" t="s">
        <v>687</v>
      </c>
    </row>
    <row r="21" spans="1:76">
      <c r="A21" s="2" t="s">
        <v>1015</v>
      </c>
      <c r="B21" s="265">
        <v>94346205</v>
      </c>
      <c r="C21" s="2" t="s">
        <v>685</v>
      </c>
      <c r="D21" s="2" t="s">
        <v>688</v>
      </c>
      <c r="E21" s="258" t="s">
        <v>685</v>
      </c>
      <c r="F21" s="2" t="s">
        <v>685</v>
      </c>
      <c r="G21" s="2" t="s">
        <v>685</v>
      </c>
      <c r="H21" s="2" t="s">
        <v>685</v>
      </c>
      <c r="I21" s="2" t="s">
        <v>685</v>
      </c>
      <c r="J21" s="2" t="s">
        <v>685</v>
      </c>
      <c r="K21" s="2" t="s">
        <v>685</v>
      </c>
      <c r="L21" s="258" t="s">
        <v>685</v>
      </c>
      <c r="M21" s="2" t="s">
        <v>685</v>
      </c>
      <c r="N21" s="258" t="s">
        <v>685</v>
      </c>
      <c r="O21" s="2" t="s">
        <v>687</v>
      </c>
      <c r="P21" s="2" t="s">
        <v>685</v>
      </c>
      <c r="Q21" s="2" t="s">
        <v>685</v>
      </c>
      <c r="R21" s="2" t="s">
        <v>685</v>
      </c>
      <c r="S21" s="2" t="s">
        <v>685</v>
      </c>
      <c r="T21" s="258" t="s">
        <v>685</v>
      </c>
      <c r="U21" s="2" t="s">
        <v>685</v>
      </c>
      <c r="V21" s="2" t="s">
        <v>685</v>
      </c>
      <c r="W21" s="2" t="s">
        <v>685</v>
      </c>
      <c r="X21" s="2" t="s">
        <v>685</v>
      </c>
      <c r="Y21" s="2" t="s">
        <v>685</v>
      </c>
      <c r="Z21" s="2" t="s">
        <v>685</v>
      </c>
      <c r="AA21" s="2" t="s">
        <v>685</v>
      </c>
      <c r="AB21" s="2" t="s">
        <v>685</v>
      </c>
      <c r="AC21" s="2" t="s">
        <v>685</v>
      </c>
      <c r="AD21" s="2" t="s">
        <v>685</v>
      </c>
      <c r="AE21" s="2" t="s">
        <v>685</v>
      </c>
      <c r="AF21" s="2" t="s">
        <v>685</v>
      </c>
      <c r="AG21" s="258" t="s">
        <v>688</v>
      </c>
      <c r="AH21" s="2" t="s">
        <v>688</v>
      </c>
      <c r="AI21" s="2" t="s">
        <v>688</v>
      </c>
      <c r="AJ21" s="2" t="s">
        <v>688</v>
      </c>
      <c r="AK21" s="2" t="s">
        <v>685</v>
      </c>
      <c r="AL21" s="2" t="s">
        <v>685</v>
      </c>
      <c r="AM21" s="2" t="s">
        <v>685</v>
      </c>
      <c r="AN21" s="2" t="s">
        <v>685</v>
      </c>
      <c r="AO21" s="2" t="s">
        <v>685</v>
      </c>
      <c r="AP21" s="2" t="s">
        <v>685</v>
      </c>
      <c r="AQ21" s="2" t="s">
        <v>685</v>
      </c>
      <c r="AR21" s="2" t="s">
        <v>685</v>
      </c>
      <c r="AS21" s="2" t="s">
        <v>685</v>
      </c>
      <c r="AT21" s="2" t="s">
        <v>685</v>
      </c>
      <c r="AU21" s="2" t="s">
        <v>685</v>
      </c>
      <c r="AV21" s="2" t="s">
        <v>685</v>
      </c>
      <c r="AW21" s="2" t="s">
        <v>685</v>
      </c>
      <c r="AX21" s="2" t="s">
        <v>685</v>
      </c>
      <c r="AY21" s="2" t="s">
        <v>685</v>
      </c>
      <c r="AZ21" s="2" t="s">
        <v>685</v>
      </c>
      <c r="BA21" s="2" t="s">
        <v>685</v>
      </c>
      <c r="BB21" s="2" t="s">
        <v>685</v>
      </c>
      <c r="BC21" s="2" t="s">
        <v>685</v>
      </c>
      <c r="BD21" s="2" t="s">
        <v>685</v>
      </c>
      <c r="BE21" s="2" t="s">
        <v>685</v>
      </c>
      <c r="BF21" s="2" t="s">
        <v>685</v>
      </c>
      <c r="BG21" s="2" t="s">
        <v>685</v>
      </c>
      <c r="BH21" s="2" t="s">
        <v>685</v>
      </c>
      <c r="BI21" s="2" t="s">
        <v>685</v>
      </c>
      <c r="BJ21" s="2" t="s">
        <v>685</v>
      </c>
      <c r="BK21" s="2" t="s">
        <v>685</v>
      </c>
      <c r="BL21" s="2" t="s">
        <v>685</v>
      </c>
      <c r="BM21" s="2" t="s">
        <v>685</v>
      </c>
      <c r="BN21" s="2" t="s">
        <v>685</v>
      </c>
      <c r="BO21" s="2" t="s">
        <v>685</v>
      </c>
      <c r="BP21" s="2" t="s">
        <v>685</v>
      </c>
      <c r="BQ21" s="258" t="s">
        <v>685</v>
      </c>
      <c r="BR21" s="2" t="s">
        <v>685</v>
      </c>
      <c r="BS21" s="2" t="s">
        <v>685</v>
      </c>
      <c r="BT21" s="2" t="s">
        <v>685</v>
      </c>
      <c r="BU21" s="2" t="s">
        <v>685</v>
      </c>
      <c r="BV21" s="2" t="s">
        <v>685</v>
      </c>
      <c r="BW21" s="2" t="s">
        <v>685</v>
      </c>
      <c r="BX21" s="2" t="s">
        <v>685</v>
      </c>
    </row>
    <row r="22" spans="1:76">
      <c r="A22" s="2" t="s">
        <v>1015</v>
      </c>
      <c r="B22" s="265">
        <v>94346243</v>
      </c>
      <c r="C22" s="2" t="s">
        <v>689</v>
      </c>
      <c r="D22" s="2" t="s">
        <v>688</v>
      </c>
      <c r="E22" s="258" t="s">
        <v>687</v>
      </c>
      <c r="F22" s="2" t="s">
        <v>687</v>
      </c>
      <c r="G22" s="2" t="s">
        <v>687</v>
      </c>
      <c r="H22" s="2" t="s">
        <v>687</v>
      </c>
      <c r="I22" s="2" t="s">
        <v>687</v>
      </c>
      <c r="J22" s="2" t="s">
        <v>687</v>
      </c>
      <c r="K22" s="2" t="s">
        <v>688</v>
      </c>
      <c r="L22" s="258" t="s">
        <v>687</v>
      </c>
      <c r="M22" s="2" t="s">
        <v>687</v>
      </c>
      <c r="N22" s="258" t="s">
        <v>687</v>
      </c>
      <c r="O22" s="2" t="s">
        <v>687</v>
      </c>
      <c r="P22" s="2" t="s">
        <v>687</v>
      </c>
      <c r="Q22" s="2" t="s">
        <v>687</v>
      </c>
      <c r="R22" s="2" t="s">
        <v>687</v>
      </c>
      <c r="S22" s="2" t="s">
        <v>687</v>
      </c>
      <c r="T22" s="258" t="s">
        <v>687</v>
      </c>
      <c r="U22" s="2" t="s">
        <v>687</v>
      </c>
      <c r="V22" s="2" t="s">
        <v>687</v>
      </c>
      <c r="W22" s="2" t="s">
        <v>687</v>
      </c>
      <c r="X22" s="2" t="s">
        <v>687</v>
      </c>
      <c r="Y22" s="2" t="s">
        <v>687</v>
      </c>
      <c r="Z22" s="2" t="s">
        <v>687</v>
      </c>
      <c r="AA22" s="2" t="s">
        <v>687</v>
      </c>
      <c r="AB22" s="2" t="s">
        <v>687</v>
      </c>
      <c r="AC22" s="2" t="s">
        <v>687</v>
      </c>
      <c r="AD22" s="2" t="s">
        <v>687</v>
      </c>
      <c r="AE22" s="2" t="s">
        <v>689</v>
      </c>
      <c r="AF22" s="2" t="s">
        <v>687</v>
      </c>
      <c r="AG22" s="258" t="s">
        <v>687</v>
      </c>
      <c r="AH22" s="2" t="s">
        <v>687</v>
      </c>
      <c r="AI22" s="2" t="s">
        <v>687</v>
      </c>
      <c r="AJ22" s="2" t="s">
        <v>687</v>
      </c>
      <c r="AK22" s="2" t="s">
        <v>687</v>
      </c>
      <c r="AL22" s="2" t="s">
        <v>687</v>
      </c>
      <c r="AM22" s="2" t="s">
        <v>687</v>
      </c>
      <c r="AN22" s="2" t="s">
        <v>687</v>
      </c>
      <c r="AO22" s="2" t="s">
        <v>687</v>
      </c>
      <c r="AP22" s="2" t="s">
        <v>688</v>
      </c>
      <c r="AQ22" s="2" t="s">
        <v>687</v>
      </c>
      <c r="AR22" s="2" t="s">
        <v>687</v>
      </c>
      <c r="AS22" s="2" t="s">
        <v>687</v>
      </c>
      <c r="AT22" s="2" t="s">
        <v>687</v>
      </c>
      <c r="AU22" s="2" t="s">
        <v>687</v>
      </c>
      <c r="AV22" s="2" t="s">
        <v>687</v>
      </c>
      <c r="AW22" s="2" t="s">
        <v>687</v>
      </c>
      <c r="AX22" s="2" t="s">
        <v>687</v>
      </c>
      <c r="AY22" s="2" t="s">
        <v>687</v>
      </c>
      <c r="AZ22" s="2" t="s">
        <v>687</v>
      </c>
      <c r="BA22" s="2" t="s">
        <v>689</v>
      </c>
      <c r="BB22" s="2" t="s">
        <v>689</v>
      </c>
      <c r="BC22" s="2" t="s">
        <v>689</v>
      </c>
      <c r="BD22" s="2" t="s">
        <v>689</v>
      </c>
      <c r="BE22" s="2" t="s">
        <v>687</v>
      </c>
      <c r="BF22" s="2" t="s">
        <v>689</v>
      </c>
      <c r="BG22" s="2" t="s">
        <v>689</v>
      </c>
      <c r="BH22" s="2" t="s">
        <v>689</v>
      </c>
      <c r="BI22" s="2" t="s">
        <v>689</v>
      </c>
      <c r="BJ22" s="2" t="s">
        <v>687</v>
      </c>
      <c r="BK22" s="2" t="s">
        <v>689</v>
      </c>
      <c r="BL22" s="2" t="s">
        <v>689</v>
      </c>
      <c r="BM22" s="2" t="s">
        <v>689</v>
      </c>
      <c r="BN22" s="2" t="s">
        <v>689</v>
      </c>
      <c r="BO22" s="2" t="s">
        <v>689</v>
      </c>
      <c r="BP22" s="2" t="s">
        <v>687</v>
      </c>
      <c r="BQ22" s="258" t="s">
        <v>687</v>
      </c>
      <c r="BR22" s="2" t="s">
        <v>687</v>
      </c>
      <c r="BS22" s="2" t="s">
        <v>687</v>
      </c>
      <c r="BT22" s="2" t="s">
        <v>687</v>
      </c>
      <c r="BU22" s="2" t="s">
        <v>687</v>
      </c>
      <c r="BV22" s="2" t="s">
        <v>687</v>
      </c>
      <c r="BW22" s="2" t="s">
        <v>687</v>
      </c>
      <c r="BX22" s="2" t="s">
        <v>687</v>
      </c>
    </row>
    <row r="23" spans="1:76">
      <c r="A23" s="2" t="s">
        <v>1015</v>
      </c>
      <c r="B23" s="265">
        <v>94375528</v>
      </c>
      <c r="C23" s="2" t="s">
        <v>686</v>
      </c>
      <c r="D23" s="2" t="s">
        <v>685</v>
      </c>
      <c r="E23" s="258" t="s">
        <v>686</v>
      </c>
      <c r="F23" s="2" t="s">
        <v>686</v>
      </c>
      <c r="G23" s="2" t="s">
        <v>686</v>
      </c>
      <c r="H23" s="2" t="s">
        <v>686</v>
      </c>
      <c r="I23" s="2" t="s">
        <v>686</v>
      </c>
      <c r="J23" s="2" t="s">
        <v>686</v>
      </c>
      <c r="K23" s="2" t="s">
        <v>686</v>
      </c>
      <c r="L23" s="258" t="s">
        <v>685</v>
      </c>
      <c r="M23" s="2" t="s">
        <v>685</v>
      </c>
      <c r="N23" s="258" t="s">
        <v>687</v>
      </c>
      <c r="O23" s="2" t="s">
        <v>687</v>
      </c>
      <c r="P23" s="2" t="s">
        <v>687</v>
      </c>
      <c r="Q23" s="2" t="s">
        <v>686</v>
      </c>
      <c r="R23" s="2" t="s">
        <v>686</v>
      </c>
      <c r="S23" s="2" t="s">
        <v>687</v>
      </c>
      <c r="T23" s="258" t="s">
        <v>686</v>
      </c>
      <c r="U23" s="2" t="s">
        <v>686</v>
      </c>
      <c r="V23" s="2" t="s">
        <v>686</v>
      </c>
      <c r="W23" s="2" t="s">
        <v>686</v>
      </c>
      <c r="X23" s="2" t="s">
        <v>686</v>
      </c>
      <c r="Y23" s="2" t="s">
        <v>686</v>
      </c>
      <c r="Z23" s="2" t="s">
        <v>686</v>
      </c>
      <c r="AA23" s="2" t="s">
        <v>686</v>
      </c>
      <c r="AB23" s="2" t="s">
        <v>686</v>
      </c>
      <c r="AC23" s="2" t="s">
        <v>686</v>
      </c>
      <c r="AD23" s="2" t="s">
        <v>686</v>
      </c>
      <c r="AE23" s="2" t="s">
        <v>686</v>
      </c>
      <c r="AF23" s="2" t="s">
        <v>686</v>
      </c>
      <c r="AG23" s="258" t="s">
        <v>686</v>
      </c>
      <c r="AH23" s="2" t="s">
        <v>686</v>
      </c>
      <c r="AI23" s="2" t="s">
        <v>686</v>
      </c>
      <c r="AJ23" s="2" t="s">
        <v>686</v>
      </c>
      <c r="AK23" s="2" t="s">
        <v>686</v>
      </c>
      <c r="AL23" s="2" t="s">
        <v>686</v>
      </c>
      <c r="AM23" s="2" t="s">
        <v>686</v>
      </c>
      <c r="AN23" s="2" t="s">
        <v>686</v>
      </c>
      <c r="AO23" s="2" t="s">
        <v>686</v>
      </c>
      <c r="AP23" s="2" t="s">
        <v>686</v>
      </c>
      <c r="AQ23" s="2" t="s">
        <v>686</v>
      </c>
      <c r="AR23" s="2" t="s">
        <v>686</v>
      </c>
      <c r="AS23" s="2" t="s">
        <v>686</v>
      </c>
      <c r="AT23" s="2" t="s">
        <v>686</v>
      </c>
      <c r="AU23" s="2" t="s">
        <v>686</v>
      </c>
      <c r="AV23" s="2" t="s">
        <v>686</v>
      </c>
      <c r="AW23" s="2" t="s">
        <v>686</v>
      </c>
      <c r="AX23" s="2" t="s">
        <v>686</v>
      </c>
      <c r="AY23" s="2" t="s">
        <v>686</v>
      </c>
      <c r="AZ23" s="2" t="s">
        <v>686</v>
      </c>
      <c r="BA23" s="2" t="s">
        <v>686</v>
      </c>
      <c r="BB23" s="2" t="s">
        <v>686</v>
      </c>
      <c r="BC23" s="2" t="s">
        <v>686</v>
      </c>
      <c r="BD23" s="2" t="s">
        <v>686</v>
      </c>
      <c r="BE23" s="2" t="s">
        <v>686</v>
      </c>
      <c r="BF23" s="2" t="s">
        <v>686</v>
      </c>
      <c r="BG23" s="2" t="s">
        <v>686</v>
      </c>
      <c r="BH23" s="2" t="s">
        <v>686</v>
      </c>
      <c r="BI23" s="2" t="s">
        <v>686</v>
      </c>
      <c r="BJ23" s="2" t="s">
        <v>686</v>
      </c>
      <c r="BK23" s="2" t="s">
        <v>686</v>
      </c>
      <c r="BL23" s="2" t="s">
        <v>686</v>
      </c>
      <c r="BM23" s="2" t="s">
        <v>686</v>
      </c>
      <c r="BN23" s="2" t="s">
        <v>686</v>
      </c>
      <c r="BO23" s="2" t="s">
        <v>686</v>
      </c>
      <c r="BP23" s="2" t="s">
        <v>686</v>
      </c>
      <c r="BQ23" s="258" t="s">
        <v>686</v>
      </c>
      <c r="BR23" s="2" t="s">
        <v>686</v>
      </c>
      <c r="BS23" s="2" t="s">
        <v>686</v>
      </c>
      <c r="BT23" s="2" t="s">
        <v>686</v>
      </c>
      <c r="BU23" s="2" t="s">
        <v>686</v>
      </c>
      <c r="BV23" s="2" t="s">
        <v>686</v>
      </c>
      <c r="BW23" s="2" t="s">
        <v>686</v>
      </c>
      <c r="BX23" s="2" t="s">
        <v>686</v>
      </c>
    </row>
    <row r="24" spans="1:76">
      <c r="A24" s="2" t="s">
        <v>1015</v>
      </c>
      <c r="B24" s="265">
        <v>94375596</v>
      </c>
      <c r="C24" s="2" t="s">
        <v>686</v>
      </c>
      <c r="D24" s="2" t="s">
        <v>685</v>
      </c>
      <c r="E24" s="258" t="s">
        <v>686</v>
      </c>
      <c r="F24" s="2" t="s">
        <v>686</v>
      </c>
      <c r="G24" s="2" t="s">
        <v>686</v>
      </c>
      <c r="H24" s="2" t="s">
        <v>686</v>
      </c>
      <c r="I24" s="2" t="s">
        <v>686</v>
      </c>
      <c r="J24" s="2" t="s">
        <v>686</v>
      </c>
      <c r="K24" s="2" t="s">
        <v>686</v>
      </c>
      <c r="L24" s="258" t="s">
        <v>685</v>
      </c>
      <c r="M24" s="2" t="s">
        <v>685</v>
      </c>
      <c r="N24" s="258" t="s">
        <v>685</v>
      </c>
      <c r="O24" s="2" t="s">
        <v>685</v>
      </c>
      <c r="P24" s="2" t="s">
        <v>685</v>
      </c>
      <c r="Q24" s="2" t="s">
        <v>686</v>
      </c>
      <c r="R24" s="2" t="s">
        <v>685</v>
      </c>
      <c r="S24" s="2" t="s">
        <v>685</v>
      </c>
      <c r="T24" s="258" t="s">
        <v>686</v>
      </c>
      <c r="U24" s="2" t="s">
        <v>686</v>
      </c>
      <c r="V24" s="2" t="s">
        <v>686</v>
      </c>
      <c r="W24" s="2" t="s">
        <v>686</v>
      </c>
      <c r="X24" s="2" t="s">
        <v>686</v>
      </c>
      <c r="Y24" s="2" t="s">
        <v>686</v>
      </c>
      <c r="Z24" s="2" t="s">
        <v>686</v>
      </c>
      <c r="AA24" s="2" t="s">
        <v>686</v>
      </c>
      <c r="AB24" s="2" t="s">
        <v>686</v>
      </c>
      <c r="AC24" s="2" t="s">
        <v>686</v>
      </c>
      <c r="AD24" s="2" t="s">
        <v>686</v>
      </c>
      <c r="AE24" s="2" t="s">
        <v>686</v>
      </c>
      <c r="AF24" s="2" t="s">
        <v>686</v>
      </c>
      <c r="AG24" s="258" t="s">
        <v>686</v>
      </c>
      <c r="AH24" s="2" t="s">
        <v>686</v>
      </c>
      <c r="AI24" s="2" t="s">
        <v>686</v>
      </c>
      <c r="AJ24" s="2" t="s">
        <v>686</v>
      </c>
      <c r="AK24" s="2" t="s">
        <v>686</v>
      </c>
      <c r="AL24" s="2" t="s">
        <v>686</v>
      </c>
      <c r="AM24" s="2" t="s">
        <v>686</v>
      </c>
      <c r="AN24" s="2" t="s">
        <v>686</v>
      </c>
      <c r="AO24" s="2" t="s">
        <v>686</v>
      </c>
      <c r="AP24" s="2" t="s">
        <v>686</v>
      </c>
      <c r="AQ24" s="2" t="s">
        <v>686</v>
      </c>
      <c r="AR24" s="2" t="s">
        <v>686</v>
      </c>
      <c r="AS24" s="2" t="s">
        <v>686</v>
      </c>
      <c r="AT24" s="2" t="s">
        <v>686</v>
      </c>
      <c r="AU24" s="2" t="s">
        <v>686</v>
      </c>
      <c r="AV24" s="2" t="s">
        <v>686</v>
      </c>
      <c r="AW24" s="2" t="s">
        <v>686</v>
      </c>
      <c r="AX24" s="2" t="s">
        <v>686</v>
      </c>
      <c r="AY24" s="2" t="s">
        <v>686</v>
      </c>
      <c r="AZ24" s="2" t="s">
        <v>686</v>
      </c>
      <c r="BA24" s="2" t="s">
        <v>686</v>
      </c>
      <c r="BB24" s="2" t="s">
        <v>686</v>
      </c>
      <c r="BC24" s="2" t="s">
        <v>686</v>
      </c>
      <c r="BD24" s="2" t="s">
        <v>686</v>
      </c>
      <c r="BE24" s="2" t="s">
        <v>686</v>
      </c>
      <c r="BF24" s="2" t="s">
        <v>686</v>
      </c>
      <c r="BG24" s="2" t="s">
        <v>686</v>
      </c>
      <c r="BH24" s="2" t="s">
        <v>686</v>
      </c>
      <c r="BI24" s="2" t="s">
        <v>686</v>
      </c>
      <c r="BJ24" s="2" t="s">
        <v>686</v>
      </c>
      <c r="BK24" s="2" t="s">
        <v>686</v>
      </c>
      <c r="BL24" s="2" t="s">
        <v>686</v>
      </c>
      <c r="BM24" s="2" t="s">
        <v>686</v>
      </c>
      <c r="BN24" s="2" t="s">
        <v>686</v>
      </c>
      <c r="BO24" s="2" t="s">
        <v>686</v>
      </c>
      <c r="BP24" s="2" t="s">
        <v>686</v>
      </c>
      <c r="BQ24" s="258" t="s">
        <v>685</v>
      </c>
      <c r="BR24" s="2" t="s">
        <v>686</v>
      </c>
      <c r="BS24" s="2" t="s">
        <v>686</v>
      </c>
      <c r="BT24" s="2" t="s">
        <v>686</v>
      </c>
      <c r="BU24" s="2" t="s">
        <v>686</v>
      </c>
      <c r="BV24" s="2" t="s">
        <v>686</v>
      </c>
      <c r="BW24" s="2" t="s">
        <v>686</v>
      </c>
      <c r="BX24" s="2" t="s">
        <v>686</v>
      </c>
    </row>
    <row r="25" spans="1:76">
      <c r="A25" s="2" t="s">
        <v>1015</v>
      </c>
      <c r="B25" s="265">
        <v>94433013</v>
      </c>
      <c r="C25" s="2" t="s">
        <v>685</v>
      </c>
      <c r="D25" s="2" t="s">
        <v>686</v>
      </c>
      <c r="E25" s="258" t="s">
        <v>685</v>
      </c>
      <c r="F25" s="2" t="s">
        <v>686</v>
      </c>
      <c r="G25" s="2" t="s">
        <v>686</v>
      </c>
      <c r="H25" s="2" t="s">
        <v>686</v>
      </c>
      <c r="I25" s="2" t="s">
        <v>686</v>
      </c>
      <c r="J25" s="2" t="s">
        <v>686</v>
      </c>
      <c r="K25" s="2" t="s">
        <v>686</v>
      </c>
      <c r="L25" s="258" t="s">
        <v>687</v>
      </c>
      <c r="M25" s="2" t="s">
        <v>687</v>
      </c>
      <c r="N25" s="258" t="s">
        <v>687</v>
      </c>
      <c r="O25" s="2" t="s">
        <v>687</v>
      </c>
      <c r="P25" s="2" t="s">
        <v>687</v>
      </c>
      <c r="Q25" s="2" t="s">
        <v>687</v>
      </c>
      <c r="R25" s="2" t="s">
        <v>686</v>
      </c>
      <c r="S25" s="2" t="s">
        <v>687</v>
      </c>
      <c r="T25" s="258" t="s">
        <v>685</v>
      </c>
      <c r="U25" s="2" t="s">
        <v>685</v>
      </c>
      <c r="V25" s="2" t="s">
        <v>685</v>
      </c>
      <c r="W25" s="2" t="s">
        <v>685</v>
      </c>
      <c r="X25" s="2" t="s">
        <v>685</v>
      </c>
      <c r="Y25" s="2" t="s">
        <v>685</v>
      </c>
      <c r="Z25" s="2" t="s">
        <v>685</v>
      </c>
      <c r="AA25" s="2" t="s">
        <v>685</v>
      </c>
      <c r="AB25" s="2" t="s">
        <v>685</v>
      </c>
      <c r="AC25" s="2" t="s">
        <v>685</v>
      </c>
      <c r="AD25" s="2" t="s">
        <v>685</v>
      </c>
      <c r="AE25" s="2" t="s">
        <v>685</v>
      </c>
      <c r="AF25" s="2" t="s">
        <v>685</v>
      </c>
      <c r="AG25" s="258" t="s">
        <v>685</v>
      </c>
      <c r="AH25" s="2" t="s">
        <v>685</v>
      </c>
      <c r="AI25" s="2" t="s">
        <v>685</v>
      </c>
      <c r="AJ25" s="2" t="s">
        <v>685</v>
      </c>
      <c r="AK25" s="2" t="s">
        <v>685</v>
      </c>
      <c r="AL25" s="2" t="s">
        <v>685</v>
      </c>
      <c r="AM25" s="2" t="s">
        <v>685</v>
      </c>
      <c r="AN25" s="2" t="s">
        <v>685</v>
      </c>
      <c r="AO25" s="2" t="s">
        <v>685</v>
      </c>
      <c r="AP25" s="2" t="s">
        <v>685</v>
      </c>
      <c r="AQ25" s="2" t="s">
        <v>685</v>
      </c>
      <c r="AR25" s="2" t="s">
        <v>685</v>
      </c>
      <c r="AS25" s="2" t="s">
        <v>685</v>
      </c>
      <c r="AT25" s="2" t="s">
        <v>685</v>
      </c>
      <c r="AU25" s="2" t="s">
        <v>685</v>
      </c>
      <c r="AV25" s="2" t="s">
        <v>685</v>
      </c>
      <c r="AW25" s="2" t="s">
        <v>685</v>
      </c>
      <c r="AX25" s="2" t="s">
        <v>685</v>
      </c>
      <c r="AY25" s="2" t="s">
        <v>685</v>
      </c>
      <c r="AZ25" s="2" t="s">
        <v>685</v>
      </c>
      <c r="BA25" s="2" t="s">
        <v>685</v>
      </c>
      <c r="BB25" s="2" t="s">
        <v>685</v>
      </c>
      <c r="BC25" s="2" t="s">
        <v>685</v>
      </c>
      <c r="BD25" s="2" t="s">
        <v>685</v>
      </c>
      <c r="BE25" s="2" t="s">
        <v>685</v>
      </c>
      <c r="BF25" s="2" t="s">
        <v>685</v>
      </c>
      <c r="BG25" s="2" t="s">
        <v>685</v>
      </c>
      <c r="BH25" s="2" t="s">
        <v>685</v>
      </c>
      <c r="BI25" s="2" t="s">
        <v>685</v>
      </c>
      <c r="BJ25" s="2" t="s">
        <v>686</v>
      </c>
      <c r="BK25" s="2" t="s">
        <v>685</v>
      </c>
      <c r="BL25" s="2" t="s">
        <v>685</v>
      </c>
      <c r="BM25" s="2" t="s">
        <v>685</v>
      </c>
      <c r="BN25" s="2" t="s">
        <v>685</v>
      </c>
      <c r="BO25" s="2" t="s">
        <v>685</v>
      </c>
      <c r="BP25" s="2" t="s">
        <v>685</v>
      </c>
      <c r="BQ25" s="258" t="s">
        <v>687</v>
      </c>
      <c r="BR25" s="2" t="s">
        <v>685</v>
      </c>
      <c r="BS25" s="2" t="s">
        <v>685</v>
      </c>
      <c r="BT25" s="2" t="s">
        <v>685</v>
      </c>
      <c r="BU25" s="2" t="s">
        <v>685</v>
      </c>
      <c r="BV25" s="2" t="s">
        <v>685</v>
      </c>
      <c r="BW25" s="2" t="s">
        <v>685</v>
      </c>
      <c r="BX25" s="2" t="s">
        <v>685</v>
      </c>
    </row>
    <row r="26" spans="1:76">
      <c r="A26" s="2" t="s">
        <v>1015</v>
      </c>
      <c r="B26" s="265">
        <v>94457497</v>
      </c>
      <c r="C26" s="2" t="s">
        <v>689</v>
      </c>
      <c r="D26" s="2" t="s">
        <v>685</v>
      </c>
      <c r="E26" s="258" t="s">
        <v>689</v>
      </c>
      <c r="F26" s="2" t="s">
        <v>689</v>
      </c>
      <c r="G26" s="2" t="s">
        <v>689</v>
      </c>
      <c r="H26" s="2" t="s">
        <v>689</v>
      </c>
      <c r="I26" s="2" t="s">
        <v>689</v>
      </c>
      <c r="J26" s="2" t="s">
        <v>689</v>
      </c>
      <c r="K26" s="2" t="s">
        <v>689</v>
      </c>
      <c r="L26" s="258" t="s">
        <v>689</v>
      </c>
      <c r="M26" s="2" t="s">
        <v>689</v>
      </c>
      <c r="N26" s="258" t="s">
        <v>687</v>
      </c>
      <c r="O26" s="2" t="s">
        <v>687</v>
      </c>
      <c r="P26" s="2" t="s">
        <v>687</v>
      </c>
      <c r="Q26" s="2" t="s">
        <v>689</v>
      </c>
      <c r="R26" s="2" t="s">
        <v>689</v>
      </c>
      <c r="S26" s="2" t="s">
        <v>687</v>
      </c>
      <c r="T26" s="258" t="s">
        <v>689</v>
      </c>
      <c r="U26" s="2" t="s">
        <v>689</v>
      </c>
      <c r="V26" s="2" t="s">
        <v>689</v>
      </c>
      <c r="W26" s="2" t="s">
        <v>689</v>
      </c>
      <c r="X26" s="2" t="s">
        <v>689</v>
      </c>
      <c r="Y26" s="2" t="s">
        <v>689</v>
      </c>
      <c r="Z26" s="2" t="s">
        <v>689</v>
      </c>
      <c r="AA26" s="2" t="s">
        <v>689</v>
      </c>
      <c r="AB26" s="2" t="s">
        <v>689</v>
      </c>
      <c r="AC26" s="2" t="s">
        <v>689</v>
      </c>
      <c r="AD26" s="2" t="s">
        <v>689</v>
      </c>
      <c r="AE26" s="2" t="s">
        <v>689</v>
      </c>
      <c r="AF26" s="2" t="s">
        <v>689</v>
      </c>
      <c r="AG26" s="258" t="s">
        <v>689</v>
      </c>
      <c r="AH26" s="2" t="s">
        <v>689</v>
      </c>
      <c r="AI26" s="2" t="s">
        <v>689</v>
      </c>
      <c r="AJ26" s="2" t="s">
        <v>689</v>
      </c>
      <c r="AK26" s="2" t="s">
        <v>685</v>
      </c>
      <c r="AL26" s="2" t="s">
        <v>685</v>
      </c>
      <c r="AM26" s="2" t="s">
        <v>685</v>
      </c>
      <c r="AN26" s="2" t="s">
        <v>685</v>
      </c>
      <c r="AO26" s="2" t="s">
        <v>685</v>
      </c>
      <c r="AP26" s="2" t="s">
        <v>689</v>
      </c>
      <c r="AQ26" s="2" t="s">
        <v>689</v>
      </c>
      <c r="AR26" s="2" t="s">
        <v>689</v>
      </c>
      <c r="AS26" s="2" t="s">
        <v>689</v>
      </c>
      <c r="AT26" s="2" t="s">
        <v>689</v>
      </c>
      <c r="AU26" s="2" t="s">
        <v>689</v>
      </c>
      <c r="AV26" s="2" t="s">
        <v>689</v>
      </c>
      <c r="AW26" s="2" t="s">
        <v>689</v>
      </c>
      <c r="AX26" s="2" t="s">
        <v>689</v>
      </c>
      <c r="AY26" s="2" t="s">
        <v>689</v>
      </c>
      <c r="AZ26" s="2" t="s">
        <v>689</v>
      </c>
      <c r="BA26" s="2" t="s">
        <v>689</v>
      </c>
      <c r="BB26" s="2" t="s">
        <v>689</v>
      </c>
      <c r="BC26" s="2" t="s">
        <v>689</v>
      </c>
      <c r="BD26" s="2" t="s">
        <v>689</v>
      </c>
      <c r="BE26" s="2" t="s">
        <v>689</v>
      </c>
      <c r="BF26" s="2" t="s">
        <v>689</v>
      </c>
      <c r="BG26" s="2" t="s">
        <v>689</v>
      </c>
      <c r="BH26" s="2" t="s">
        <v>689</v>
      </c>
      <c r="BI26" s="2" t="s">
        <v>689</v>
      </c>
      <c r="BJ26" s="2" t="s">
        <v>689</v>
      </c>
      <c r="BK26" s="2" t="s">
        <v>689</v>
      </c>
      <c r="BL26" s="2" t="s">
        <v>689</v>
      </c>
      <c r="BM26" s="2" t="s">
        <v>689</v>
      </c>
      <c r="BN26" s="2" t="s">
        <v>689</v>
      </c>
      <c r="BO26" s="2" t="s">
        <v>689</v>
      </c>
      <c r="BP26" s="2" t="s">
        <v>689</v>
      </c>
      <c r="BQ26" s="258" t="s">
        <v>689</v>
      </c>
      <c r="BR26" s="2" t="s">
        <v>689</v>
      </c>
      <c r="BS26" s="2" t="s">
        <v>689</v>
      </c>
      <c r="BT26" s="2" t="s">
        <v>689</v>
      </c>
      <c r="BU26" s="2" t="s">
        <v>689</v>
      </c>
      <c r="BV26" s="2" t="s">
        <v>689</v>
      </c>
      <c r="BW26" s="2" t="s">
        <v>689</v>
      </c>
      <c r="BX26" s="2" t="s">
        <v>689</v>
      </c>
    </row>
    <row r="27" spans="1:76">
      <c r="A27" s="2" t="s">
        <v>1015</v>
      </c>
      <c r="B27" s="265">
        <v>94683551</v>
      </c>
      <c r="C27" s="2" t="s">
        <v>685</v>
      </c>
      <c r="D27" s="2" t="s">
        <v>686</v>
      </c>
      <c r="E27" s="258" t="s">
        <v>685</v>
      </c>
      <c r="F27" s="2" t="s">
        <v>685</v>
      </c>
      <c r="G27" s="2" t="s">
        <v>685</v>
      </c>
      <c r="H27" s="2" t="s">
        <v>685</v>
      </c>
      <c r="I27" s="2" t="s">
        <v>685</v>
      </c>
      <c r="J27" s="2" t="s">
        <v>685</v>
      </c>
      <c r="K27" s="2" t="s">
        <v>685</v>
      </c>
      <c r="L27" s="258" t="s">
        <v>686</v>
      </c>
      <c r="M27" s="2" t="s">
        <v>686</v>
      </c>
      <c r="N27" s="258" t="s">
        <v>685</v>
      </c>
      <c r="O27" s="2" t="s">
        <v>685</v>
      </c>
      <c r="P27" s="2" t="s">
        <v>685</v>
      </c>
      <c r="Q27" s="2" t="s">
        <v>685</v>
      </c>
      <c r="R27" s="2" t="s">
        <v>686</v>
      </c>
      <c r="S27" s="2" t="s">
        <v>685</v>
      </c>
      <c r="T27" s="258" t="s">
        <v>685</v>
      </c>
      <c r="U27" s="2" t="s">
        <v>685</v>
      </c>
      <c r="V27" s="2" t="s">
        <v>685</v>
      </c>
      <c r="W27" s="2" t="s">
        <v>685</v>
      </c>
      <c r="X27" s="2" t="s">
        <v>685</v>
      </c>
      <c r="Y27" s="2" t="s">
        <v>685</v>
      </c>
      <c r="Z27" s="2" t="s">
        <v>685</v>
      </c>
      <c r="AA27" s="2" t="s">
        <v>685</v>
      </c>
      <c r="AB27" s="2" t="s">
        <v>685</v>
      </c>
      <c r="AC27" s="2" t="s">
        <v>685</v>
      </c>
      <c r="AD27" s="2" t="s">
        <v>685</v>
      </c>
      <c r="AE27" s="2" t="s">
        <v>685</v>
      </c>
      <c r="AF27" s="2" t="s">
        <v>685</v>
      </c>
      <c r="AG27" s="258" t="s">
        <v>685</v>
      </c>
      <c r="AH27" s="2" t="s">
        <v>685</v>
      </c>
      <c r="AI27" s="2" t="s">
        <v>685</v>
      </c>
      <c r="AJ27" s="2" t="s">
        <v>685</v>
      </c>
      <c r="AK27" s="2" t="s">
        <v>685</v>
      </c>
      <c r="AL27" s="2" t="s">
        <v>685</v>
      </c>
      <c r="AM27" s="2" t="s">
        <v>685</v>
      </c>
      <c r="AN27" s="2" t="s">
        <v>685</v>
      </c>
      <c r="AO27" s="2" t="s">
        <v>685</v>
      </c>
      <c r="AP27" s="2" t="s">
        <v>685</v>
      </c>
      <c r="AQ27" s="2" t="s">
        <v>685</v>
      </c>
      <c r="AR27" s="2" t="s">
        <v>685</v>
      </c>
      <c r="AS27" s="2" t="s">
        <v>685</v>
      </c>
      <c r="AT27" s="2" t="s">
        <v>685</v>
      </c>
      <c r="AU27" s="2" t="s">
        <v>685</v>
      </c>
      <c r="AV27" s="2" t="s">
        <v>685</v>
      </c>
      <c r="AW27" s="2" t="s">
        <v>685</v>
      </c>
      <c r="AX27" s="2" t="s">
        <v>685</v>
      </c>
      <c r="AY27" s="2" t="s">
        <v>685</v>
      </c>
      <c r="AZ27" s="2" t="s">
        <v>685</v>
      </c>
      <c r="BA27" s="2" t="s">
        <v>685</v>
      </c>
      <c r="BB27" s="2" t="s">
        <v>685</v>
      </c>
      <c r="BC27" s="2" t="s">
        <v>685</v>
      </c>
      <c r="BD27" s="2" t="s">
        <v>685</v>
      </c>
      <c r="BE27" s="2" t="s">
        <v>685</v>
      </c>
      <c r="BF27" s="2" t="s">
        <v>685</v>
      </c>
      <c r="BG27" s="2" t="s">
        <v>685</v>
      </c>
      <c r="BH27" s="2" t="s">
        <v>685</v>
      </c>
      <c r="BI27" s="2" t="s">
        <v>685</v>
      </c>
      <c r="BJ27" s="2" t="s">
        <v>685</v>
      </c>
      <c r="BK27" s="2" t="s">
        <v>685</v>
      </c>
      <c r="BL27" s="2" t="s">
        <v>685</v>
      </c>
      <c r="BM27" s="2" t="s">
        <v>685</v>
      </c>
      <c r="BN27" s="2" t="s">
        <v>685</v>
      </c>
      <c r="BO27" s="2" t="s">
        <v>685</v>
      </c>
      <c r="BP27" s="2" t="s">
        <v>685</v>
      </c>
      <c r="BQ27" s="258" t="s">
        <v>685</v>
      </c>
      <c r="BR27" s="2" t="s">
        <v>685</v>
      </c>
      <c r="BS27" s="2" t="s">
        <v>685</v>
      </c>
      <c r="BT27" s="2" t="s">
        <v>685</v>
      </c>
      <c r="BU27" s="2" t="s">
        <v>685</v>
      </c>
      <c r="BV27" s="2" t="s">
        <v>685</v>
      </c>
      <c r="BW27" s="2" t="s">
        <v>685</v>
      </c>
      <c r="BX27" s="2" t="s">
        <v>685</v>
      </c>
    </row>
    <row r="28" spans="1:76">
      <c r="A28" s="2" t="s">
        <v>1015</v>
      </c>
      <c r="B28" s="265">
        <v>94683566</v>
      </c>
      <c r="C28" s="2" t="s">
        <v>685</v>
      </c>
      <c r="D28" s="2" t="s">
        <v>686</v>
      </c>
      <c r="E28" s="258" t="s">
        <v>685</v>
      </c>
      <c r="F28" s="2" t="s">
        <v>685</v>
      </c>
      <c r="G28" s="2" t="s">
        <v>685</v>
      </c>
      <c r="H28" s="2" t="s">
        <v>685</v>
      </c>
      <c r="I28" s="2" t="s">
        <v>685</v>
      </c>
      <c r="J28" s="2" t="s">
        <v>685</v>
      </c>
      <c r="K28" s="2" t="s">
        <v>685</v>
      </c>
      <c r="L28" s="258" t="s">
        <v>686</v>
      </c>
      <c r="M28" s="2" t="s">
        <v>686</v>
      </c>
      <c r="N28" s="258" t="s">
        <v>685</v>
      </c>
      <c r="O28" s="2" t="s">
        <v>685</v>
      </c>
      <c r="P28" s="2" t="s">
        <v>685</v>
      </c>
      <c r="Q28" s="2" t="s">
        <v>685</v>
      </c>
      <c r="R28" s="2" t="s">
        <v>685</v>
      </c>
      <c r="S28" s="2" t="s">
        <v>685</v>
      </c>
      <c r="T28" s="258" t="s">
        <v>685</v>
      </c>
      <c r="U28" s="2" t="s">
        <v>685</v>
      </c>
      <c r="V28" s="2" t="s">
        <v>685</v>
      </c>
      <c r="W28" s="2" t="s">
        <v>685</v>
      </c>
      <c r="X28" s="2" t="s">
        <v>685</v>
      </c>
      <c r="Y28" s="2" t="s">
        <v>685</v>
      </c>
      <c r="Z28" s="2" t="s">
        <v>685</v>
      </c>
      <c r="AA28" s="2" t="s">
        <v>685</v>
      </c>
      <c r="AB28" s="2" t="s">
        <v>685</v>
      </c>
      <c r="AC28" s="2" t="s">
        <v>685</v>
      </c>
      <c r="AD28" s="2" t="s">
        <v>685</v>
      </c>
      <c r="AE28" s="2" t="s">
        <v>685</v>
      </c>
      <c r="AF28" s="2" t="s">
        <v>685</v>
      </c>
      <c r="AG28" s="258" t="s">
        <v>685</v>
      </c>
      <c r="AH28" s="2" t="s">
        <v>685</v>
      </c>
      <c r="AI28" s="2" t="s">
        <v>685</v>
      </c>
      <c r="AJ28" s="2" t="s">
        <v>685</v>
      </c>
      <c r="AK28" s="2" t="s">
        <v>685</v>
      </c>
      <c r="AL28" s="2" t="s">
        <v>685</v>
      </c>
      <c r="AM28" s="2" t="s">
        <v>685</v>
      </c>
      <c r="AN28" s="2" t="s">
        <v>685</v>
      </c>
      <c r="AO28" s="2" t="s">
        <v>685</v>
      </c>
      <c r="AP28" s="2" t="s">
        <v>685</v>
      </c>
      <c r="AQ28" s="2" t="s">
        <v>685</v>
      </c>
      <c r="AR28" s="2" t="s">
        <v>685</v>
      </c>
      <c r="AS28" s="2" t="s">
        <v>685</v>
      </c>
      <c r="AT28" s="2" t="s">
        <v>685</v>
      </c>
      <c r="AU28" s="2" t="s">
        <v>685</v>
      </c>
      <c r="AV28" s="2" t="s">
        <v>685</v>
      </c>
      <c r="AW28" s="2" t="s">
        <v>685</v>
      </c>
      <c r="AX28" s="2" t="s">
        <v>685</v>
      </c>
      <c r="AY28" s="2" t="s">
        <v>685</v>
      </c>
      <c r="AZ28" s="2" t="s">
        <v>685</v>
      </c>
      <c r="BA28" s="2" t="s">
        <v>685</v>
      </c>
      <c r="BB28" s="2" t="s">
        <v>685</v>
      </c>
      <c r="BC28" s="2" t="s">
        <v>685</v>
      </c>
      <c r="BD28" s="2" t="s">
        <v>685</v>
      </c>
      <c r="BE28" s="2" t="s">
        <v>685</v>
      </c>
      <c r="BF28" s="2" t="s">
        <v>685</v>
      </c>
      <c r="BG28" s="2" t="s">
        <v>685</v>
      </c>
      <c r="BH28" s="2" t="s">
        <v>685</v>
      </c>
      <c r="BI28" s="2" t="s">
        <v>685</v>
      </c>
      <c r="BJ28" s="2" t="s">
        <v>685</v>
      </c>
      <c r="BK28" s="2" t="s">
        <v>685</v>
      </c>
      <c r="BL28" s="2" t="s">
        <v>685</v>
      </c>
      <c r="BM28" s="2" t="s">
        <v>685</v>
      </c>
      <c r="BN28" s="2" t="s">
        <v>685</v>
      </c>
      <c r="BO28" s="2" t="s">
        <v>685</v>
      </c>
      <c r="BP28" s="2" t="s">
        <v>685</v>
      </c>
      <c r="BQ28" s="258" t="s">
        <v>685</v>
      </c>
      <c r="BR28" s="2" t="s">
        <v>685</v>
      </c>
      <c r="BS28" s="2" t="s">
        <v>685</v>
      </c>
      <c r="BT28" s="2" t="s">
        <v>685</v>
      </c>
      <c r="BU28" s="2" t="s">
        <v>685</v>
      </c>
      <c r="BV28" s="2" t="s">
        <v>685</v>
      </c>
      <c r="BW28" s="2" t="s">
        <v>685</v>
      </c>
      <c r="BX28" s="2" t="s">
        <v>685</v>
      </c>
    </row>
    <row r="29" spans="1:76">
      <c r="A29" s="2" t="s">
        <v>1015</v>
      </c>
      <c r="B29" s="265">
        <v>94683821</v>
      </c>
      <c r="C29" s="2" t="s">
        <v>689</v>
      </c>
      <c r="D29" s="2" t="s">
        <v>688</v>
      </c>
      <c r="E29" s="258" t="s">
        <v>688</v>
      </c>
      <c r="F29" s="2" t="s">
        <v>689</v>
      </c>
      <c r="G29" s="2" t="s">
        <v>689</v>
      </c>
      <c r="H29" s="2" t="s">
        <v>689</v>
      </c>
      <c r="I29" s="2" t="s">
        <v>689</v>
      </c>
      <c r="J29" s="2" t="s">
        <v>689</v>
      </c>
      <c r="K29" s="2" t="s">
        <v>689</v>
      </c>
      <c r="L29" s="258" t="s">
        <v>689</v>
      </c>
      <c r="M29" s="2" t="s">
        <v>689</v>
      </c>
      <c r="N29" s="258" t="s">
        <v>689</v>
      </c>
      <c r="O29" s="2" t="s">
        <v>689</v>
      </c>
      <c r="P29" s="2" t="s">
        <v>689</v>
      </c>
      <c r="Q29" s="2" t="s">
        <v>689</v>
      </c>
      <c r="R29" s="2" t="s">
        <v>689</v>
      </c>
      <c r="S29" s="2" t="s">
        <v>689</v>
      </c>
      <c r="T29" s="258" t="s">
        <v>688</v>
      </c>
      <c r="U29" s="2" t="s">
        <v>688</v>
      </c>
      <c r="V29" s="2" t="s">
        <v>688</v>
      </c>
      <c r="W29" s="2" t="s">
        <v>688</v>
      </c>
      <c r="X29" s="2" t="s">
        <v>688</v>
      </c>
      <c r="Y29" s="2" t="s">
        <v>688</v>
      </c>
      <c r="Z29" s="2" t="s">
        <v>688</v>
      </c>
      <c r="AA29" s="2" t="s">
        <v>688</v>
      </c>
      <c r="AB29" s="2" t="s">
        <v>688</v>
      </c>
      <c r="AC29" s="2" t="s">
        <v>688</v>
      </c>
      <c r="AD29" s="2" t="s">
        <v>688</v>
      </c>
      <c r="AE29" s="2" t="s">
        <v>688</v>
      </c>
      <c r="AF29" s="2" t="s">
        <v>688</v>
      </c>
      <c r="AG29" s="258" t="s">
        <v>689</v>
      </c>
      <c r="AH29" s="2" t="s">
        <v>689</v>
      </c>
      <c r="AI29" s="2" t="s">
        <v>689</v>
      </c>
      <c r="AJ29" s="2" t="s">
        <v>689</v>
      </c>
      <c r="AK29" s="2" t="s">
        <v>689</v>
      </c>
      <c r="AL29" s="2" t="s">
        <v>689</v>
      </c>
      <c r="AM29" s="2" t="s">
        <v>689</v>
      </c>
      <c r="AN29" s="2" t="s">
        <v>689</v>
      </c>
      <c r="AO29" s="2" t="s">
        <v>689</v>
      </c>
      <c r="AP29" s="2" t="s">
        <v>689</v>
      </c>
      <c r="AQ29" s="2" t="s">
        <v>689</v>
      </c>
      <c r="AR29" s="2" t="s">
        <v>689</v>
      </c>
      <c r="AS29" s="2" t="s">
        <v>689</v>
      </c>
      <c r="AT29" s="2" t="s">
        <v>689</v>
      </c>
      <c r="AU29" s="2" t="s">
        <v>689</v>
      </c>
      <c r="AV29" s="2" t="s">
        <v>689</v>
      </c>
      <c r="AW29" s="2" t="s">
        <v>689</v>
      </c>
      <c r="AX29" s="2" t="s">
        <v>689</v>
      </c>
      <c r="AY29" s="2" t="s">
        <v>689</v>
      </c>
      <c r="AZ29" s="2" t="s">
        <v>689</v>
      </c>
      <c r="BA29" s="2" t="s">
        <v>689</v>
      </c>
      <c r="BB29" s="2" t="s">
        <v>689</v>
      </c>
      <c r="BC29" s="2" t="s">
        <v>689</v>
      </c>
      <c r="BD29" s="2" t="s">
        <v>689</v>
      </c>
      <c r="BE29" s="2" t="s">
        <v>689</v>
      </c>
      <c r="BF29" s="2" t="s">
        <v>689</v>
      </c>
      <c r="BG29" s="2" t="s">
        <v>689</v>
      </c>
      <c r="BH29" s="2" t="s">
        <v>689</v>
      </c>
      <c r="BI29" s="2" t="s">
        <v>689</v>
      </c>
      <c r="BJ29" s="2" t="s">
        <v>689</v>
      </c>
      <c r="BK29" s="2" t="s">
        <v>689</v>
      </c>
      <c r="BL29" s="2" t="s">
        <v>689</v>
      </c>
      <c r="BM29" s="2" t="s">
        <v>689</v>
      </c>
      <c r="BN29" s="2" t="s">
        <v>689</v>
      </c>
      <c r="BO29" s="2" t="s">
        <v>689</v>
      </c>
      <c r="BP29" s="2" t="s">
        <v>689</v>
      </c>
      <c r="BQ29" s="258" t="s">
        <v>687</v>
      </c>
      <c r="BR29" s="2" t="s">
        <v>688</v>
      </c>
      <c r="BS29" s="2" t="s">
        <v>688</v>
      </c>
      <c r="BT29" s="2" t="s">
        <v>689</v>
      </c>
      <c r="BU29" s="2" t="s">
        <v>689</v>
      </c>
      <c r="BV29" s="2" t="s">
        <v>689</v>
      </c>
      <c r="BW29" s="2" t="s">
        <v>689</v>
      </c>
      <c r="BX29" s="2" t="s">
        <v>689</v>
      </c>
    </row>
    <row r="30" spans="1:76">
      <c r="A30" s="2" t="s">
        <v>1015</v>
      </c>
      <c r="B30" s="265">
        <v>94822899</v>
      </c>
      <c r="C30" s="2" t="s">
        <v>688</v>
      </c>
      <c r="D30" s="2" t="s">
        <v>689</v>
      </c>
      <c r="E30" s="258" t="s">
        <v>689</v>
      </c>
      <c r="F30" s="2" t="s">
        <v>688</v>
      </c>
      <c r="G30" s="2" t="s">
        <v>688</v>
      </c>
      <c r="H30" s="2" t="s">
        <v>688</v>
      </c>
      <c r="I30" s="2" t="s">
        <v>688</v>
      </c>
      <c r="J30" s="2" t="s">
        <v>688</v>
      </c>
      <c r="K30" s="2" t="s">
        <v>688</v>
      </c>
      <c r="L30" s="258" t="s">
        <v>688</v>
      </c>
      <c r="M30" s="2" t="s">
        <v>687</v>
      </c>
      <c r="N30" s="258" t="s">
        <v>688</v>
      </c>
      <c r="O30" s="2" t="s">
        <v>688</v>
      </c>
      <c r="P30" s="2" t="s">
        <v>688</v>
      </c>
      <c r="Q30" s="2" t="s">
        <v>688</v>
      </c>
      <c r="R30" s="2" t="s">
        <v>688</v>
      </c>
      <c r="S30" s="2" t="s">
        <v>688</v>
      </c>
      <c r="T30" s="258" t="s">
        <v>689</v>
      </c>
      <c r="U30" s="2" t="s">
        <v>689</v>
      </c>
      <c r="V30" s="2" t="s">
        <v>689</v>
      </c>
      <c r="W30" s="2" t="s">
        <v>689</v>
      </c>
      <c r="X30" s="2" t="s">
        <v>689</v>
      </c>
      <c r="Y30" s="2" t="s">
        <v>689</v>
      </c>
      <c r="Z30" s="2" t="s">
        <v>689</v>
      </c>
      <c r="AA30" s="2" t="s">
        <v>689</v>
      </c>
      <c r="AB30" s="2" t="s">
        <v>689</v>
      </c>
      <c r="AC30" s="2" t="s">
        <v>689</v>
      </c>
      <c r="AD30" s="2" t="s">
        <v>689</v>
      </c>
      <c r="AE30" s="2" t="s">
        <v>689</v>
      </c>
      <c r="AF30" s="2" t="s">
        <v>689</v>
      </c>
      <c r="AG30" s="258" t="s">
        <v>688</v>
      </c>
      <c r="AH30" s="2" t="s">
        <v>688</v>
      </c>
      <c r="AI30" s="2" t="s">
        <v>688</v>
      </c>
      <c r="AJ30" s="2" t="s">
        <v>688</v>
      </c>
      <c r="AK30" s="2" t="s">
        <v>688</v>
      </c>
      <c r="AL30" s="2" t="s">
        <v>688</v>
      </c>
      <c r="AM30" s="2" t="s">
        <v>688</v>
      </c>
      <c r="AN30" s="2" t="s">
        <v>688</v>
      </c>
      <c r="AO30" s="2" t="s">
        <v>688</v>
      </c>
      <c r="AP30" s="2" t="s">
        <v>688</v>
      </c>
      <c r="AQ30" s="2" t="s">
        <v>688</v>
      </c>
      <c r="AR30" s="2" t="s">
        <v>688</v>
      </c>
      <c r="AS30" s="2" t="s">
        <v>688</v>
      </c>
      <c r="AT30" s="2" t="s">
        <v>688</v>
      </c>
      <c r="AU30" s="2" t="s">
        <v>688</v>
      </c>
      <c r="AV30" s="2" t="s">
        <v>688</v>
      </c>
      <c r="AW30" s="2" t="s">
        <v>688</v>
      </c>
      <c r="AX30" s="2" t="s">
        <v>688</v>
      </c>
      <c r="AY30" s="2" t="s">
        <v>688</v>
      </c>
      <c r="AZ30" s="2" t="s">
        <v>688</v>
      </c>
      <c r="BA30" s="2" t="s">
        <v>688</v>
      </c>
      <c r="BB30" s="2" t="s">
        <v>688</v>
      </c>
      <c r="BC30" s="2" t="s">
        <v>688</v>
      </c>
      <c r="BD30" s="2" t="s">
        <v>688</v>
      </c>
      <c r="BE30" s="2" t="s">
        <v>688</v>
      </c>
      <c r="BF30" s="2" t="s">
        <v>688</v>
      </c>
      <c r="BG30" s="2" t="s">
        <v>688</v>
      </c>
      <c r="BH30" s="2" t="s">
        <v>688</v>
      </c>
      <c r="BI30" s="2" t="s">
        <v>688</v>
      </c>
      <c r="BJ30" s="2" t="s">
        <v>688</v>
      </c>
      <c r="BK30" s="2" t="s">
        <v>688</v>
      </c>
      <c r="BL30" s="2" t="s">
        <v>688</v>
      </c>
      <c r="BM30" s="2" t="s">
        <v>688</v>
      </c>
      <c r="BN30" s="2" t="s">
        <v>688</v>
      </c>
      <c r="BO30" s="2" t="s">
        <v>688</v>
      </c>
      <c r="BP30" s="2" t="s">
        <v>688</v>
      </c>
      <c r="BQ30" s="258" t="s">
        <v>687</v>
      </c>
      <c r="BR30" s="2" t="s">
        <v>688</v>
      </c>
      <c r="BS30" s="2" t="s">
        <v>688</v>
      </c>
      <c r="BT30" s="2" t="s">
        <v>688</v>
      </c>
      <c r="BU30" s="2" t="s">
        <v>688</v>
      </c>
      <c r="BV30" s="2" t="s">
        <v>688</v>
      </c>
      <c r="BW30" s="2" t="s">
        <v>688</v>
      </c>
      <c r="BX30" s="2" t="s">
        <v>688</v>
      </c>
    </row>
    <row r="31" spans="1:76">
      <c r="A31" s="2" t="s">
        <v>1015</v>
      </c>
      <c r="B31" s="265">
        <v>94824443</v>
      </c>
      <c r="C31" s="2" t="s">
        <v>686</v>
      </c>
      <c r="D31" s="2" t="s">
        <v>685</v>
      </c>
      <c r="E31" s="258" t="s">
        <v>686</v>
      </c>
      <c r="F31" s="2" t="s">
        <v>686</v>
      </c>
      <c r="G31" s="2" t="s">
        <v>686</v>
      </c>
      <c r="H31" s="2" t="s">
        <v>686</v>
      </c>
      <c r="I31" s="2" t="s">
        <v>686</v>
      </c>
      <c r="J31" s="2" t="s">
        <v>686</v>
      </c>
      <c r="K31" s="2" t="s">
        <v>686</v>
      </c>
      <c r="L31" s="258" t="s">
        <v>686</v>
      </c>
      <c r="M31" s="2" t="s">
        <v>686</v>
      </c>
      <c r="N31" s="258" t="s">
        <v>686</v>
      </c>
      <c r="O31" s="2" t="s">
        <v>686</v>
      </c>
      <c r="P31" s="2" t="s">
        <v>686</v>
      </c>
      <c r="Q31" s="2" t="s">
        <v>686</v>
      </c>
      <c r="R31" s="2" t="s">
        <v>686</v>
      </c>
      <c r="S31" s="2" t="s">
        <v>686</v>
      </c>
      <c r="T31" s="258" t="s">
        <v>686</v>
      </c>
      <c r="U31" s="2" t="s">
        <v>686</v>
      </c>
      <c r="V31" s="2" t="s">
        <v>686</v>
      </c>
      <c r="W31" s="2" t="s">
        <v>686</v>
      </c>
      <c r="X31" s="2" t="s">
        <v>686</v>
      </c>
      <c r="Y31" s="2" t="s">
        <v>686</v>
      </c>
      <c r="Z31" s="2" t="s">
        <v>686</v>
      </c>
      <c r="AA31" s="2" t="s">
        <v>686</v>
      </c>
      <c r="AB31" s="2" t="s">
        <v>686</v>
      </c>
      <c r="AC31" s="2" t="s">
        <v>686</v>
      </c>
      <c r="AD31" s="2" t="s">
        <v>686</v>
      </c>
      <c r="AE31" s="2" t="s">
        <v>686</v>
      </c>
      <c r="AF31" s="2" t="s">
        <v>686</v>
      </c>
      <c r="AG31" s="258" t="s">
        <v>685</v>
      </c>
      <c r="AH31" s="2" t="s">
        <v>685</v>
      </c>
      <c r="AI31" s="2" t="s">
        <v>686</v>
      </c>
      <c r="AJ31" s="2" t="s">
        <v>686</v>
      </c>
      <c r="AK31" s="2" t="s">
        <v>686</v>
      </c>
      <c r="AL31" s="2" t="s">
        <v>686</v>
      </c>
      <c r="AM31" s="2" t="s">
        <v>686</v>
      </c>
      <c r="AN31" s="2" t="s">
        <v>686</v>
      </c>
      <c r="AO31" s="2" t="s">
        <v>686</v>
      </c>
      <c r="AP31" s="2" t="s">
        <v>686</v>
      </c>
      <c r="AQ31" s="2" t="s">
        <v>686</v>
      </c>
      <c r="AR31" s="2" t="s">
        <v>686</v>
      </c>
      <c r="AS31" s="2" t="s">
        <v>686</v>
      </c>
      <c r="AT31" s="2" t="s">
        <v>686</v>
      </c>
      <c r="AU31" s="2" t="s">
        <v>686</v>
      </c>
      <c r="AV31" s="2" t="s">
        <v>686</v>
      </c>
      <c r="AW31" s="2" t="s">
        <v>686</v>
      </c>
      <c r="AX31" s="2" t="s">
        <v>686</v>
      </c>
      <c r="AY31" s="2" t="s">
        <v>686</v>
      </c>
      <c r="AZ31" s="2" t="s">
        <v>686</v>
      </c>
      <c r="BA31" s="2" t="s">
        <v>686</v>
      </c>
      <c r="BB31" s="2" t="s">
        <v>686</v>
      </c>
      <c r="BC31" s="2" t="s">
        <v>686</v>
      </c>
      <c r="BD31" s="2" t="s">
        <v>686</v>
      </c>
      <c r="BE31" s="2" t="s">
        <v>686</v>
      </c>
      <c r="BF31" s="2" t="s">
        <v>686</v>
      </c>
      <c r="BG31" s="2" t="s">
        <v>686</v>
      </c>
      <c r="BH31" s="2" t="s">
        <v>686</v>
      </c>
      <c r="BI31" s="2" t="s">
        <v>686</v>
      </c>
      <c r="BJ31" s="2" t="s">
        <v>686</v>
      </c>
      <c r="BK31" s="2" t="s">
        <v>686</v>
      </c>
      <c r="BL31" s="2" t="s">
        <v>686</v>
      </c>
      <c r="BM31" s="2" t="s">
        <v>686</v>
      </c>
      <c r="BN31" s="2" t="s">
        <v>686</v>
      </c>
      <c r="BO31" s="2" t="s">
        <v>686</v>
      </c>
      <c r="BP31" s="2" t="s">
        <v>686</v>
      </c>
      <c r="BQ31" s="258" t="s">
        <v>687</v>
      </c>
      <c r="BR31" s="2" t="s">
        <v>686</v>
      </c>
      <c r="BS31" s="2" t="s">
        <v>686</v>
      </c>
      <c r="BT31" s="2" t="s">
        <v>686</v>
      </c>
      <c r="BU31" s="2" t="s">
        <v>686</v>
      </c>
      <c r="BV31" s="2" t="s">
        <v>686</v>
      </c>
      <c r="BW31" s="2" t="s">
        <v>686</v>
      </c>
      <c r="BX31" s="2" t="s">
        <v>686</v>
      </c>
    </row>
    <row r="32" spans="1:76">
      <c r="A32" s="2" t="s">
        <v>1015</v>
      </c>
      <c r="B32" s="265">
        <v>94824639</v>
      </c>
      <c r="C32" s="2" t="s">
        <v>685</v>
      </c>
      <c r="D32" s="2" t="s">
        <v>686</v>
      </c>
      <c r="E32" s="258" t="s">
        <v>685</v>
      </c>
      <c r="F32" s="2" t="s">
        <v>685</v>
      </c>
      <c r="G32" s="2" t="s">
        <v>685</v>
      </c>
      <c r="H32" s="2" t="s">
        <v>685</v>
      </c>
      <c r="I32" s="2" t="s">
        <v>685</v>
      </c>
      <c r="J32" s="2" t="s">
        <v>685</v>
      </c>
      <c r="K32" s="2" t="s">
        <v>685</v>
      </c>
      <c r="L32" s="258" t="s">
        <v>685</v>
      </c>
      <c r="M32" s="2" t="s">
        <v>685</v>
      </c>
      <c r="N32" s="258" t="s">
        <v>685</v>
      </c>
      <c r="O32" s="2" t="s">
        <v>685</v>
      </c>
      <c r="P32" s="2" t="s">
        <v>685</v>
      </c>
      <c r="Q32" s="2" t="s">
        <v>685</v>
      </c>
      <c r="R32" s="2" t="s">
        <v>685</v>
      </c>
      <c r="S32" s="2" t="s">
        <v>685</v>
      </c>
      <c r="T32" s="258" t="s">
        <v>685</v>
      </c>
      <c r="U32" s="2" t="s">
        <v>685</v>
      </c>
      <c r="V32" s="2" t="s">
        <v>685</v>
      </c>
      <c r="W32" s="2" t="s">
        <v>685</v>
      </c>
      <c r="X32" s="2" t="s">
        <v>685</v>
      </c>
      <c r="Y32" s="2" t="s">
        <v>685</v>
      </c>
      <c r="Z32" s="2" t="s">
        <v>685</v>
      </c>
      <c r="AA32" s="2" t="s">
        <v>685</v>
      </c>
      <c r="AB32" s="2" t="s">
        <v>685</v>
      </c>
      <c r="AC32" s="2" t="s">
        <v>685</v>
      </c>
      <c r="AD32" s="2" t="s">
        <v>685</v>
      </c>
      <c r="AE32" s="2" t="s">
        <v>685</v>
      </c>
      <c r="AF32" s="2" t="s">
        <v>685</v>
      </c>
      <c r="AG32" s="258" t="s">
        <v>685</v>
      </c>
      <c r="AH32" s="2" t="s">
        <v>685</v>
      </c>
      <c r="AI32" s="2" t="s">
        <v>685</v>
      </c>
      <c r="AJ32" s="2" t="s">
        <v>685</v>
      </c>
      <c r="AK32" s="2" t="s">
        <v>685</v>
      </c>
      <c r="AL32" s="2" t="s">
        <v>685</v>
      </c>
      <c r="AM32" s="2" t="s">
        <v>685</v>
      </c>
      <c r="AN32" s="2" t="s">
        <v>685</v>
      </c>
      <c r="AO32" s="2" t="s">
        <v>685</v>
      </c>
      <c r="AP32" s="2" t="s">
        <v>685</v>
      </c>
      <c r="AQ32" s="2" t="s">
        <v>685</v>
      </c>
      <c r="AR32" s="2" t="s">
        <v>685</v>
      </c>
      <c r="AS32" s="2" t="s">
        <v>685</v>
      </c>
      <c r="AT32" s="2" t="s">
        <v>685</v>
      </c>
      <c r="AU32" s="2" t="s">
        <v>685</v>
      </c>
      <c r="AV32" s="2" t="s">
        <v>685</v>
      </c>
      <c r="AW32" s="2" t="s">
        <v>685</v>
      </c>
      <c r="AX32" s="2" t="s">
        <v>685</v>
      </c>
      <c r="AY32" s="2" t="s">
        <v>685</v>
      </c>
      <c r="AZ32" s="2" t="s">
        <v>685</v>
      </c>
      <c r="BA32" s="2" t="s">
        <v>685</v>
      </c>
      <c r="BB32" s="2" t="s">
        <v>685</v>
      </c>
      <c r="BC32" s="2" t="s">
        <v>685</v>
      </c>
      <c r="BD32" s="2" t="s">
        <v>685</v>
      </c>
      <c r="BE32" s="2" t="s">
        <v>685</v>
      </c>
      <c r="BF32" s="2" t="s">
        <v>685</v>
      </c>
      <c r="BG32" s="2" t="s">
        <v>685</v>
      </c>
      <c r="BH32" s="2" t="s">
        <v>685</v>
      </c>
      <c r="BI32" s="2" t="s">
        <v>685</v>
      </c>
      <c r="BJ32" s="2" t="s">
        <v>685</v>
      </c>
      <c r="BK32" s="2" t="s">
        <v>685</v>
      </c>
      <c r="BL32" s="2" t="s">
        <v>685</v>
      </c>
      <c r="BM32" s="2" t="s">
        <v>685</v>
      </c>
      <c r="BN32" s="2" t="s">
        <v>685</v>
      </c>
      <c r="BO32" s="2" t="s">
        <v>685</v>
      </c>
      <c r="BP32" s="2" t="s">
        <v>685</v>
      </c>
      <c r="BQ32" s="258" t="s">
        <v>686</v>
      </c>
      <c r="BR32" s="2" t="s">
        <v>685</v>
      </c>
      <c r="BS32" s="2" t="s">
        <v>685</v>
      </c>
      <c r="BT32" s="2" t="s">
        <v>685</v>
      </c>
      <c r="BU32" s="2" t="s">
        <v>685</v>
      </c>
      <c r="BV32" s="2" t="s">
        <v>685</v>
      </c>
      <c r="BW32" s="2" t="s">
        <v>685</v>
      </c>
      <c r="BX32" s="2" t="s">
        <v>685</v>
      </c>
    </row>
    <row r="33" spans="1:76">
      <c r="A33" s="2" t="s">
        <v>1015</v>
      </c>
      <c r="B33" s="265">
        <v>94824949</v>
      </c>
      <c r="C33" s="2" t="s">
        <v>685</v>
      </c>
      <c r="D33" s="2" t="s">
        <v>689</v>
      </c>
      <c r="E33" s="258" t="s">
        <v>685</v>
      </c>
      <c r="F33" s="2" t="s">
        <v>685</v>
      </c>
      <c r="G33" s="2" t="s">
        <v>685</v>
      </c>
      <c r="H33" s="2" t="s">
        <v>685</v>
      </c>
      <c r="I33" s="2" t="s">
        <v>685</v>
      </c>
      <c r="J33" s="2" t="s">
        <v>685</v>
      </c>
      <c r="K33" s="2" t="s">
        <v>685</v>
      </c>
      <c r="L33" s="258" t="s">
        <v>685</v>
      </c>
      <c r="M33" s="2" t="s">
        <v>685</v>
      </c>
      <c r="N33" s="258" t="s">
        <v>685</v>
      </c>
      <c r="O33" s="2" t="s">
        <v>685</v>
      </c>
      <c r="P33" s="2" t="s">
        <v>685</v>
      </c>
      <c r="Q33" s="2" t="s">
        <v>685</v>
      </c>
      <c r="R33" s="2" t="s">
        <v>685</v>
      </c>
      <c r="S33" s="2" t="s">
        <v>685</v>
      </c>
      <c r="T33" s="258" t="s">
        <v>685</v>
      </c>
      <c r="U33" s="2" t="s">
        <v>685</v>
      </c>
      <c r="V33" s="2" t="s">
        <v>685</v>
      </c>
      <c r="W33" s="2" t="s">
        <v>685</v>
      </c>
      <c r="X33" s="2" t="s">
        <v>685</v>
      </c>
      <c r="Y33" s="2" t="s">
        <v>685</v>
      </c>
      <c r="Z33" s="2" t="s">
        <v>685</v>
      </c>
      <c r="AA33" s="2" t="s">
        <v>685</v>
      </c>
      <c r="AB33" s="2" t="s">
        <v>685</v>
      </c>
      <c r="AC33" s="2" t="s">
        <v>685</v>
      </c>
      <c r="AD33" s="2" t="s">
        <v>685</v>
      </c>
      <c r="AE33" s="2" t="s">
        <v>685</v>
      </c>
      <c r="AF33" s="2" t="s">
        <v>685</v>
      </c>
      <c r="AG33" s="258" t="s">
        <v>685</v>
      </c>
      <c r="AH33" s="2" t="s">
        <v>685</v>
      </c>
      <c r="AI33" s="2" t="s">
        <v>685</v>
      </c>
      <c r="AJ33" s="2" t="s">
        <v>685</v>
      </c>
      <c r="AK33" s="2" t="s">
        <v>685</v>
      </c>
      <c r="AL33" s="2" t="s">
        <v>685</v>
      </c>
      <c r="AM33" s="2" t="s">
        <v>685</v>
      </c>
      <c r="AN33" s="2" t="s">
        <v>685</v>
      </c>
      <c r="AO33" s="2" t="s">
        <v>685</v>
      </c>
      <c r="AP33" s="2" t="s">
        <v>685</v>
      </c>
      <c r="AQ33" s="2" t="s">
        <v>685</v>
      </c>
      <c r="AR33" s="2" t="s">
        <v>685</v>
      </c>
      <c r="AS33" s="2" t="s">
        <v>685</v>
      </c>
      <c r="AT33" s="2" t="s">
        <v>685</v>
      </c>
      <c r="AU33" s="2" t="s">
        <v>685</v>
      </c>
      <c r="AV33" s="2" t="s">
        <v>685</v>
      </c>
      <c r="AW33" s="2" t="s">
        <v>685</v>
      </c>
      <c r="AX33" s="2" t="s">
        <v>685</v>
      </c>
      <c r="AY33" s="2" t="s">
        <v>685</v>
      </c>
      <c r="AZ33" s="2" t="s">
        <v>685</v>
      </c>
      <c r="BA33" s="2" t="s">
        <v>685</v>
      </c>
      <c r="BB33" s="2" t="s">
        <v>685</v>
      </c>
      <c r="BC33" s="2" t="s">
        <v>685</v>
      </c>
      <c r="BD33" s="2" t="s">
        <v>685</v>
      </c>
      <c r="BE33" s="2" t="s">
        <v>685</v>
      </c>
      <c r="BF33" s="2" t="s">
        <v>685</v>
      </c>
      <c r="BG33" s="2" t="s">
        <v>685</v>
      </c>
      <c r="BH33" s="2" t="s">
        <v>685</v>
      </c>
      <c r="BI33" s="2" t="s">
        <v>685</v>
      </c>
      <c r="BJ33" s="2" t="s">
        <v>685</v>
      </c>
      <c r="BK33" s="2" t="s">
        <v>685</v>
      </c>
      <c r="BL33" s="2" t="s">
        <v>685</v>
      </c>
      <c r="BM33" s="2" t="s">
        <v>685</v>
      </c>
      <c r="BN33" s="2" t="s">
        <v>685</v>
      </c>
      <c r="BO33" s="2" t="s">
        <v>685</v>
      </c>
      <c r="BP33" s="2" t="s">
        <v>685</v>
      </c>
      <c r="BQ33" s="258" t="s">
        <v>689</v>
      </c>
      <c r="BR33" s="2" t="s">
        <v>685</v>
      </c>
      <c r="BS33" s="2" t="s">
        <v>685</v>
      </c>
      <c r="BT33" s="2" t="s">
        <v>685</v>
      </c>
      <c r="BU33" s="2" t="s">
        <v>685</v>
      </c>
      <c r="BV33" s="2" t="s">
        <v>685</v>
      </c>
      <c r="BW33" s="2" t="s">
        <v>685</v>
      </c>
      <c r="BX33" s="2" t="s">
        <v>685</v>
      </c>
    </row>
    <row r="34" spans="1:76">
      <c r="A34" s="2" t="s">
        <v>1015</v>
      </c>
      <c r="B34" s="265">
        <v>94825013</v>
      </c>
      <c r="C34" s="2" t="s">
        <v>688</v>
      </c>
      <c r="D34" s="2" t="s">
        <v>689</v>
      </c>
      <c r="E34" s="258" t="s">
        <v>688</v>
      </c>
      <c r="F34" s="2" t="s">
        <v>688</v>
      </c>
      <c r="G34" s="2" t="s">
        <v>688</v>
      </c>
      <c r="H34" s="2" t="s">
        <v>688</v>
      </c>
      <c r="I34" s="2" t="s">
        <v>688</v>
      </c>
      <c r="J34" s="2" t="s">
        <v>688</v>
      </c>
      <c r="K34" s="2" t="s">
        <v>688</v>
      </c>
      <c r="L34" s="258" t="s">
        <v>689</v>
      </c>
      <c r="M34" s="2" t="s">
        <v>689</v>
      </c>
      <c r="N34" s="258" t="s">
        <v>688</v>
      </c>
      <c r="O34" s="2" t="s">
        <v>688</v>
      </c>
      <c r="P34" s="2" t="s">
        <v>688</v>
      </c>
      <c r="Q34" s="2" t="s">
        <v>688</v>
      </c>
      <c r="R34" s="2" t="s">
        <v>689</v>
      </c>
      <c r="S34" s="2" t="s">
        <v>687</v>
      </c>
      <c r="T34" s="258" t="s">
        <v>688</v>
      </c>
      <c r="U34" s="2" t="s">
        <v>688</v>
      </c>
      <c r="V34" s="2" t="s">
        <v>688</v>
      </c>
      <c r="W34" s="2" t="s">
        <v>688</v>
      </c>
      <c r="X34" s="2" t="s">
        <v>688</v>
      </c>
      <c r="Y34" s="2" t="s">
        <v>688</v>
      </c>
      <c r="Z34" s="2" t="s">
        <v>688</v>
      </c>
      <c r="AA34" s="2" t="s">
        <v>688</v>
      </c>
      <c r="AB34" s="2" t="s">
        <v>688</v>
      </c>
      <c r="AC34" s="2" t="s">
        <v>688</v>
      </c>
      <c r="AD34" s="2" t="s">
        <v>688</v>
      </c>
      <c r="AE34" s="2" t="s">
        <v>688</v>
      </c>
      <c r="AF34" s="2" t="s">
        <v>688</v>
      </c>
      <c r="AG34" s="258" t="s">
        <v>688</v>
      </c>
      <c r="AH34" s="2" t="s">
        <v>688</v>
      </c>
      <c r="AI34" s="2" t="s">
        <v>688</v>
      </c>
      <c r="AJ34" s="2" t="s">
        <v>688</v>
      </c>
      <c r="AK34" s="2" t="s">
        <v>688</v>
      </c>
      <c r="AL34" s="2" t="s">
        <v>688</v>
      </c>
      <c r="AM34" s="2" t="s">
        <v>688</v>
      </c>
      <c r="AN34" s="2" t="s">
        <v>688</v>
      </c>
      <c r="AO34" s="2" t="s">
        <v>688</v>
      </c>
      <c r="AP34" s="2" t="s">
        <v>688</v>
      </c>
      <c r="AQ34" s="2" t="s">
        <v>688</v>
      </c>
      <c r="AR34" s="2" t="s">
        <v>688</v>
      </c>
      <c r="AS34" s="2" t="s">
        <v>688</v>
      </c>
      <c r="AT34" s="2" t="s">
        <v>688</v>
      </c>
      <c r="AU34" s="2" t="s">
        <v>688</v>
      </c>
      <c r="AV34" s="2" t="s">
        <v>688</v>
      </c>
      <c r="AW34" s="2" t="s">
        <v>688</v>
      </c>
      <c r="AX34" s="2" t="s">
        <v>688</v>
      </c>
      <c r="AY34" s="2" t="s">
        <v>688</v>
      </c>
      <c r="AZ34" s="2" t="s">
        <v>688</v>
      </c>
      <c r="BA34" s="2" t="s">
        <v>688</v>
      </c>
      <c r="BB34" s="2" t="s">
        <v>688</v>
      </c>
      <c r="BC34" s="2" t="s">
        <v>688</v>
      </c>
      <c r="BD34" s="2" t="s">
        <v>688</v>
      </c>
      <c r="BE34" s="2" t="s">
        <v>688</v>
      </c>
      <c r="BF34" s="2" t="s">
        <v>688</v>
      </c>
      <c r="BG34" s="2" t="s">
        <v>688</v>
      </c>
      <c r="BH34" s="2" t="s">
        <v>688</v>
      </c>
      <c r="BI34" s="2" t="s">
        <v>688</v>
      </c>
      <c r="BJ34" s="2" t="s">
        <v>688</v>
      </c>
      <c r="BK34" s="2" t="s">
        <v>688</v>
      </c>
      <c r="BL34" s="2" t="s">
        <v>688</v>
      </c>
      <c r="BM34" s="2" t="s">
        <v>688</v>
      </c>
      <c r="BN34" s="2" t="s">
        <v>688</v>
      </c>
      <c r="BO34" s="2" t="s">
        <v>688</v>
      </c>
      <c r="BP34" s="2" t="s">
        <v>688</v>
      </c>
      <c r="BQ34" s="258" t="s">
        <v>689</v>
      </c>
      <c r="BR34" s="2" t="s">
        <v>688</v>
      </c>
      <c r="BS34" s="2" t="s">
        <v>688</v>
      </c>
      <c r="BT34" s="2" t="s">
        <v>688</v>
      </c>
      <c r="BU34" s="2" t="s">
        <v>688</v>
      </c>
      <c r="BV34" s="2" t="s">
        <v>688</v>
      </c>
      <c r="BW34" s="2" t="s">
        <v>688</v>
      </c>
      <c r="BX34" s="2" t="s">
        <v>688</v>
      </c>
    </row>
    <row r="35" spans="1:76">
      <c r="A35" s="2" t="s">
        <v>1015</v>
      </c>
      <c r="B35" s="265">
        <v>94844519</v>
      </c>
      <c r="C35" s="2" t="s">
        <v>689</v>
      </c>
      <c r="D35" s="2" t="s">
        <v>688</v>
      </c>
      <c r="E35" s="258" t="s">
        <v>689</v>
      </c>
      <c r="F35" s="2" t="s">
        <v>689</v>
      </c>
      <c r="G35" s="2" t="s">
        <v>689</v>
      </c>
      <c r="H35" s="2" t="s">
        <v>689</v>
      </c>
      <c r="I35" s="2" t="s">
        <v>689</v>
      </c>
      <c r="J35" s="2" t="s">
        <v>689</v>
      </c>
      <c r="K35" s="2" t="s">
        <v>689</v>
      </c>
      <c r="L35" s="258" t="s">
        <v>689</v>
      </c>
      <c r="M35" s="2" t="s">
        <v>689</v>
      </c>
      <c r="N35" s="258" t="s">
        <v>687</v>
      </c>
      <c r="O35" s="2" t="s">
        <v>687</v>
      </c>
      <c r="P35" s="2" t="s">
        <v>687</v>
      </c>
      <c r="Q35" s="2" t="s">
        <v>689</v>
      </c>
      <c r="R35" s="2" t="s">
        <v>689</v>
      </c>
      <c r="S35" s="2" t="s">
        <v>687</v>
      </c>
      <c r="T35" s="258" t="s">
        <v>689</v>
      </c>
      <c r="U35" s="2" t="s">
        <v>689</v>
      </c>
      <c r="V35" s="2" t="s">
        <v>689</v>
      </c>
      <c r="W35" s="2" t="s">
        <v>689</v>
      </c>
      <c r="X35" s="2" t="s">
        <v>689</v>
      </c>
      <c r="Y35" s="2" t="s">
        <v>689</v>
      </c>
      <c r="Z35" s="2" t="s">
        <v>689</v>
      </c>
      <c r="AA35" s="2" t="s">
        <v>689</v>
      </c>
      <c r="AB35" s="2" t="s">
        <v>689</v>
      </c>
      <c r="AC35" s="2" t="s">
        <v>689</v>
      </c>
      <c r="AD35" s="2" t="s">
        <v>689</v>
      </c>
      <c r="AE35" s="2" t="s">
        <v>689</v>
      </c>
      <c r="AF35" s="2" t="s">
        <v>689</v>
      </c>
      <c r="AG35" s="258" t="s">
        <v>689</v>
      </c>
      <c r="AH35" s="2" t="s">
        <v>689</v>
      </c>
      <c r="AI35" s="2" t="s">
        <v>689</v>
      </c>
      <c r="AJ35" s="2" t="s">
        <v>689</v>
      </c>
      <c r="AK35" s="2" t="s">
        <v>689</v>
      </c>
      <c r="AL35" s="2" t="s">
        <v>689</v>
      </c>
      <c r="AM35" s="2" t="s">
        <v>689</v>
      </c>
      <c r="AN35" s="2" t="s">
        <v>689</v>
      </c>
      <c r="AO35" s="2" t="s">
        <v>689</v>
      </c>
      <c r="AP35" s="2" t="s">
        <v>689</v>
      </c>
      <c r="AQ35" s="2" t="s">
        <v>689</v>
      </c>
      <c r="AR35" s="2" t="s">
        <v>689</v>
      </c>
      <c r="AS35" s="2" t="s">
        <v>689</v>
      </c>
      <c r="AT35" s="2" t="s">
        <v>689</v>
      </c>
      <c r="AU35" s="2" t="s">
        <v>689</v>
      </c>
      <c r="AV35" s="2" t="s">
        <v>689</v>
      </c>
      <c r="AW35" s="2" t="s">
        <v>689</v>
      </c>
      <c r="AX35" s="2" t="s">
        <v>689</v>
      </c>
      <c r="AY35" s="2" t="s">
        <v>689</v>
      </c>
      <c r="AZ35" s="2" t="s">
        <v>689</v>
      </c>
      <c r="BA35" s="2" t="s">
        <v>689</v>
      </c>
      <c r="BB35" s="2" t="s">
        <v>689</v>
      </c>
      <c r="BC35" s="2" t="s">
        <v>689</v>
      </c>
      <c r="BD35" s="2" t="s">
        <v>689</v>
      </c>
      <c r="BE35" s="2" t="s">
        <v>689</v>
      </c>
      <c r="BF35" s="2" t="s">
        <v>689</v>
      </c>
      <c r="BG35" s="2" t="s">
        <v>689</v>
      </c>
      <c r="BH35" s="2" t="s">
        <v>689</v>
      </c>
      <c r="BI35" s="2" t="s">
        <v>689</v>
      </c>
      <c r="BJ35" s="2" t="s">
        <v>689</v>
      </c>
      <c r="BK35" s="2" t="s">
        <v>689</v>
      </c>
      <c r="BL35" s="2" t="s">
        <v>689</v>
      </c>
      <c r="BM35" s="2" t="s">
        <v>689</v>
      </c>
      <c r="BN35" s="2" t="s">
        <v>689</v>
      </c>
      <c r="BO35" s="2" t="s">
        <v>689</v>
      </c>
      <c r="BP35" s="2" t="s">
        <v>689</v>
      </c>
      <c r="BQ35" s="258" t="s">
        <v>688</v>
      </c>
      <c r="BR35" s="2" t="s">
        <v>689</v>
      </c>
      <c r="BS35" s="2" t="s">
        <v>689</v>
      </c>
      <c r="BT35" s="2" t="s">
        <v>689</v>
      </c>
      <c r="BU35" s="2" t="s">
        <v>689</v>
      </c>
      <c r="BV35" s="2" t="s">
        <v>689</v>
      </c>
      <c r="BW35" s="2" t="s">
        <v>689</v>
      </c>
      <c r="BX35" s="2" t="s">
        <v>689</v>
      </c>
    </row>
    <row r="36" spans="1:76">
      <c r="A36" s="2" t="s">
        <v>1015</v>
      </c>
      <c r="B36" s="265">
        <v>94846300</v>
      </c>
      <c r="C36" s="2" t="s">
        <v>688</v>
      </c>
      <c r="D36" s="2" t="s">
        <v>689</v>
      </c>
      <c r="E36" s="258" t="s">
        <v>688</v>
      </c>
      <c r="F36" s="2" t="s">
        <v>688</v>
      </c>
      <c r="G36" s="2" t="s">
        <v>688</v>
      </c>
      <c r="H36" s="2" t="s">
        <v>688</v>
      </c>
      <c r="I36" s="2" t="s">
        <v>688</v>
      </c>
      <c r="J36" s="2" t="s">
        <v>688</v>
      </c>
      <c r="K36" s="2" t="s">
        <v>688</v>
      </c>
      <c r="L36" s="258" t="s">
        <v>688</v>
      </c>
      <c r="M36" s="2" t="s">
        <v>688</v>
      </c>
      <c r="N36" s="258" t="s">
        <v>687</v>
      </c>
      <c r="O36" s="2" t="s">
        <v>687</v>
      </c>
      <c r="P36" s="2" t="s">
        <v>687</v>
      </c>
      <c r="Q36" s="2" t="s">
        <v>688</v>
      </c>
      <c r="R36" s="2" t="s">
        <v>688</v>
      </c>
      <c r="S36" s="2" t="s">
        <v>687</v>
      </c>
      <c r="T36" s="258" t="s">
        <v>688</v>
      </c>
      <c r="U36" s="2" t="s">
        <v>688</v>
      </c>
      <c r="V36" s="2" t="s">
        <v>688</v>
      </c>
      <c r="W36" s="2" t="s">
        <v>688</v>
      </c>
      <c r="X36" s="2" t="s">
        <v>688</v>
      </c>
      <c r="Y36" s="2" t="s">
        <v>688</v>
      </c>
      <c r="Z36" s="2" t="s">
        <v>688</v>
      </c>
      <c r="AA36" s="2" t="s">
        <v>688</v>
      </c>
      <c r="AB36" s="2" t="s">
        <v>688</v>
      </c>
      <c r="AC36" s="2" t="s">
        <v>688</v>
      </c>
      <c r="AD36" s="2" t="s">
        <v>688</v>
      </c>
      <c r="AE36" s="2" t="s">
        <v>688</v>
      </c>
      <c r="AF36" s="2" t="s">
        <v>688</v>
      </c>
      <c r="AG36" s="258" t="s">
        <v>688</v>
      </c>
      <c r="AH36" s="2" t="s">
        <v>688</v>
      </c>
      <c r="AI36" s="2" t="s">
        <v>688</v>
      </c>
      <c r="AJ36" s="2" t="s">
        <v>688</v>
      </c>
      <c r="AK36" s="2" t="s">
        <v>688</v>
      </c>
      <c r="AL36" s="2" t="s">
        <v>688</v>
      </c>
      <c r="AM36" s="2" t="s">
        <v>688</v>
      </c>
      <c r="AN36" s="2" t="s">
        <v>688</v>
      </c>
      <c r="AO36" s="2" t="s">
        <v>688</v>
      </c>
      <c r="AP36" s="2" t="s">
        <v>688</v>
      </c>
      <c r="AQ36" s="2" t="s">
        <v>688</v>
      </c>
      <c r="AR36" s="2" t="s">
        <v>688</v>
      </c>
      <c r="AS36" s="2" t="s">
        <v>688</v>
      </c>
      <c r="AT36" s="2" t="s">
        <v>688</v>
      </c>
      <c r="AU36" s="2" t="s">
        <v>688</v>
      </c>
      <c r="AV36" s="2" t="s">
        <v>688</v>
      </c>
      <c r="AW36" s="2" t="s">
        <v>688</v>
      </c>
      <c r="AX36" s="2" t="s">
        <v>688</v>
      </c>
      <c r="AY36" s="2" t="s">
        <v>688</v>
      </c>
      <c r="AZ36" s="2" t="s">
        <v>688</v>
      </c>
      <c r="BA36" s="2" t="s">
        <v>688</v>
      </c>
      <c r="BB36" s="2" t="s">
        <v>688</v>
      </c>
      <c r="BC36" s="2" t="s">
        <v>688</v>
      </c>
      <c r="BD36" s="2" t="s">
        <v>688</v>
      </c>
      <c r="BE36" s="2" t="s">
        <v>688</v>
      </c>
      <c r="BF36" s="2" t="s">
        <v>688</v>
      </c>
      <c r="BG36" s="2" t="s">
        <v>688</v>
      </c>
      <c r="BH36" s="2" t="s">
        <v>688</v>
      </c>
      <c r="BI36" s="2" t="s">
        <v>688</v>
      </c>
      <c r="BJ36" s="2" t="s">
        <v>688</v>
      </c>
      <c r="BK36" s="2" t="s">
        <v>688</v>
      </c>
      <c r="BL36" s="2" t="s">
        <v>688</v>
      </c>
      <c r="BM36" s="2" t="s">
        <v>688</v>
      </c>
      <c r="BN36" s="2" t="s">
        <v>688</v>
      </c>
      <c r="BO36" s="2" t="s">
        <v>688</v>
      </c>
      <c r="BP36" s="2" t="s">
        <v>688</v>
      </c>
      <c r="BQ36" s="258" t="s">
        <v>689</v>
      </c>
      <c r="BR36" s="2" t="s">
        <v>688</v>
      </c>
      <c r="BS36" s="2" t="s">
        <v>688</v>
      </c>
      <c r="BT36" s="2" t="s">
        <v>688</v>
      </c>
      <c r="BU36" s="2" t="s">
        <v>688</v>
      </c>
      <c r="BV36" s="2" t="s">
        <v>688</v>
      </c>
      <c r="BW36" s="2" t="s">
        <v>688</v>
      </c>
      <c r="BX36" s="2" t="s">
        <v>688</v>
      </c>
    </row>
    <row r="37" spans="1:76">
      <c r="A37" s="2" t="s">
        <v>1015</v>
      </c>
      <c r="B37" s="265">
        <v>94875657</v>
      </c>
      <c r="C37" s="2" t="s">
        <v>689</v>
      </c>
      <c r="D37" s="2" t="s">
        <v>685</v>
      </c>
      <c r="E37" s="258" t="s">
        <v>689</v>
      </c>
      <c r="F37" s="2" t="s">
        <v>689</v>
      </c>
      <c r="G37" s="2" t="s">
        <v>689</v>
      </c>
      <c r="H37" s="2" t="s">
        <v>689</v>
      </c>
      <c r="I37" s="2" t="s">
        <v>689</v>
      </c>
      <c r="J37" s="2" t="s">
        <v>689</v>
      </c>
      <c r="K37" s="2" t="s">
        <v>689</v>
      </c>
      <c r="L37" s="258" t="s">
        <v>689</v>
      </c>
      <c r="M37" s="2" t="s">
        <v>689</v>
      </c>
      <c r="N37" s="258" t="s">
        <v>687</v>
      </c>
      <c r="O37" s="2" t="s">
        <v>687</v>
      </c>
      <c r="P37" s="2" t="s">
        <v>687</v>
      </c>
      <c r="Q37" s="2" t="s">
        <v>685</v>
      </c>
      <c r="R37" s="2" t="s">
        <v>689</v>
      </c>
      <c r="S37" s="2" t="s">
        <v>687</v>
      </c>
      <c r="T37" s="258" t="s">
        <v>689</v>
      </c>
      <c r="U37" s="2" t="s">
        <v>689</v>
      </c>
      <c r="V37" s="2" t="s">
        <v>689</v>
      </c>
      <c r="W37" s="2" t="s">
        <v>689</v>
      </c>
      <c r="X37" s="2" t="s">
        <v>689</v>
      </c>
      <c r="Y37" s="2" t="s">
        <v>689</v>
      </c>
      <c r="Z37" s="2" t="s">
        <v>689</v>
      </c>
      <c r="AA37" s="2" t="s">
        <v>689</v>
      </c>
      <c r="AB37" s="2" t="s">
        <v>689</v>
      </c>
      <c r="AC37" s="2" t="s">
        <v>689</v>
      </c>
      <c r="AD37" s="2" t="s">
        <v>689</v>
      </c>
      <c r="AE37" s="2" t="s">
        <v>689</v>
      </c>
      <c r="AF37" s="2" t="s">
        <v>689</v>
      </c>
      <c r="AG37" s="258" t="s">
        <v>687</v>
      </c>
      <c r="AH37" s="2" t="s">
        <v>689</v>
      </c>
      <c r="AI37" s="2" t="s">
        <v>689</v>
      </c>
      <c r="AJ37" s="2" t="s">
        <v>689</v>
      </c>
      <c r="AK37" s="2" t="s">
        <v>689</v>
      </c>
      <c r="AL37" s="2" t="s">
        <v>689</v>
      </c>
      <c r="AM37" s="2" t="s">
        <v>689</v>
      </c>
      <c r="AN37" s="2" t="s">
        <v>689</v>
      </c>
      <c r="AO37" s="2" t="s">
        <v>689</v>
      </c>
      <c r="AP37" s="2" t="s">
        <v>689</v>
      </c>
      <c r="AQ37" s="2" t="s">
        <v>689</v>
      </c>
      <c r="AR37" s="2" t="s">
        <v>689</v>
      </c>
      <c r="AS37" s="2" t="s">
        <v>689</v>
      </c>
      <c r="AT37" s="2" t="s">
        <v>689</v>
      </c>
      <c r="AU37" s="2" t="s">
        <v>689</v>
      </c>
      <c r="AV37" s="2" t="s">
        <v>689</v>
      </c>
      <c r="AW37" s="2" t="s">
        <v>689</v>
      </c>
      <c r="AX37" s="2" t="s">
        <v>689</v>
      </c>
      <c r="AY37" s="2" t="s">
        <v>689</v>
      </c>
      <c r="AZ37" s="2" t="s">
        <v>689</v>
      </c>
      <c r="BA37" s="2" t="s">
        <v>689</v>
      </c>
      <c r="BB37" s="2" t="s">
        <v>689</v>
      </c>
      <c r="BC37" s="2" t="s">
        <v>689</v>
      </c>
      <c r="BD37" s="2" t="s">
        <v>689</v>
      </c>
      <c r="BE37" s="2" t="s">
        <v>689</v>
      </c>
      <c r="BF37" s="2" t="s">
        <v>689</v>
      </c>
      <c r="BG37" s="2" t="s">
        <v>689</v>
      </c>
      <c r="BH37" s="2" t="s">
        <v>689</v>
      </c>
      <c r="BI37" s="2" t="s">
        <v>689</v>
      </c>
      <c r="BJ37" s="2" t="s">
        <v>689</v>
      </c>
      <c r="BK37" s="2" t="s">
        <v>689</v>
      </c>
      <c r="BL37" s="2" t="s">
        <v>689</v>
      </c>
      <c r="BM37" s="2" t="s">
        <v>689</v>
      </c>
      <c r="BN37" s="2" t="s">
        <v>689</v>
      </c>
      <c r="BO37" s="2" t="s">
        <v>689</v>
      </c>
      <c r="BP37" s="2" t="s">
        <v>689</v>
      </c>
      <c r="BQ37" s="258" t="s">
        <v>689</v>
      </c>
      <c r="BR37" s="2" t="s">
        <v>689</v>
      </c>
      <c r="BS37" s="2" t="s">
        <v>689</v>
      </c>
      <c r="BT37" s="2" t="s">
        <v>689</v>
      </c>
      <c r="BU37" s="2" t="s">
        <v>689</v>
      </c>
      <c r="BV37" s="2" t="s">
        <v>689</v>
      </c>
      <c r="BW37" s="2" t="s">
        <v>689</v>
      </c>
      <c r="BX37" s="2" t="s">
        <v>689</v>
      </c>
    </row>
    <row r="38" spans="1:76">
      <c r="A38" s="2" t="s">
        <v>1015</v>
      </c>
      <c r="B38" s="265">
        <v>94922008</v>
      </c>
      <c r="C38" s="2" t="s">
        <v>689</v>
      </c>
      <c r="D38" s="2" t="s">
        <v>688</v>
      </c>
      <c r="E38" s="258" t="s">
        <v>689</v>
      </c>
      <c r="F38" s="2" t="s">
        <v>689</v>
      </c>
      <c r="G38" s="2" t="s">
        <v>689</v>
      </c>
      <c r="H38" s="2" t="s">
        <v>689</v>
      </c>
      <c r="I38" s="2" t="s">
        <v>689</v>
      </c>
      <c r="J38" s="2" t="s">
        <v>689</v>
      </c>
      <c r="K38" s="2" t="s">
        <v>689</v>
      </c>
      <c r="L38" s="258" t="s">
        <v>688</v>
      </c>
      <c r="M38" s="2" t="s">
        <v>688</v>
      </c>
      <c r="N38" s="258" t="s">
        <v>689</v>
      </c>
      <c r="O38" s="2" t="s">
        <v>689</v>
      </c>
      <c r="P38" s="2" t="s">
        <v>689</v>
      </c>
      <c r="Q38" s="2" t="s">
        <v>689</v>
      </c>
      <c r="R38" s="2" t="s">
        <v>688</v>
      </c>
      <c r="S38" s="2" t="s">
        <v>689</v>
      </c>
      <c r="T38" s="258" t="s">
        <v>689</v>
      </c>
      <c r="U38" s="2" t="s">
        <v>689</v>
      </c>
      <c r="V38" s="2" t="s">
        <v>689</v>
      </c>
      <c r="W38" s="2" t="s">
        <v>689</v>
      </c>
      <c r="X38" s="2" t="s">
        <v>687</v>
      </c>
      <c r="Y38" s="2" t="s">
        <v>689</v>
      </c>
      <c r="Z38" s="2" t="s">
        <v>689</v>
      </c>
      <c r="AA38" s="2" t="s">
        <v>689</v>
      </c>
      <c r="AB38" s="2" t="s">
        <v>689</v>
      </c>
      <c r="AC38" s="2" t="s">
        <v>689</v>
      </c>
      <c r="AD38" s="2" t="s">
        <v>689</v>
      </c>
      <c r="AE38" s="2" t="s">
        <v>689</v>
      </c>
      <c r="AF38" s="2" t="s">
        <v>689</v>
      </c>
      <c r="AG38" s="258" t="s">
        <v>689</v>
      </c>
      <c r="AH38" s="2" t="s">
        <v>689</v>
      </c>
      <c r="AI38" s="2" t="s">
        <v>689</v>
      </c>
      <c r="AJ38" s="2" t="s">
        <v>689</v>
      </c>
      <c r="AK38" s="2" t="s">
        <v>689</v>
      </c>
      <c r="AL38" s="2" t="s">
        <v>689</v>
      </c>
      <c r="AM38" s="2" t="s">
        <v>689</v>
      </c>
      <c r="AN38" s="2" t="s">
        <v>689</v>
      </c>
      <c r="AO38" s="2" t="s">
        <v>689</v>
      </c>
      <c r="AP38" s="2" t="s">
        <v>689</v>
      </c>
      <c r="AQ38" s="2" t="s">
        <v>689</v>
      </c>
      <c r="AR38" s="2" t="s">
        <v>689</v>
      </c>
      <c r="AS38" s="2" t="s">
        <v>689</v>
      </c>
      <c r="AT38" s="2" t="s">
        <v>689</v>
      </c>
      <c r="AU38" s="2" t="s">
        <v>689</v>
      </c>
      <c r="AV38" s="2" t="s">
        <v>687</v>
      </c>
      <c r="AW38" s="2" t="s">
        <v>689</v>
      </c>
      <c r="AX38" s="2" t="s">
        <v>689</v>
      </c>
      <c r="AY38" s="2" t="s">
        <v>687</v>
      </c>
      <c r="AZ38" s="2" t="s">
        <v>689</v>
      </c>
      <c r="BA38" s="2" t="s">
        <v>689</v>
      </c>
      <c r="BB38" s="2" t="s">
        <v>689</v>
      </c>
      <c r="BC38" s="2" t="s">
        <v>689</v>
      </c>
      <c r="BD38" s="2" t="s">
        <v>689</v>
      </c>
      <c r="BE38" s="2" t="s">
        <v>689</v>
      </c>
      <c r="BF38" s="2" t="s">
        <v>689</v>
      </c>
      <c r="BG38" s="2" t="s">
        <v>689</v>
      </c>
      <c r="BH38" s="2" t="s">
        <v>689</v>
      </c>
      <c r="BI38" s="2" t="s">
        <v>689</v>
      </c>
      <c r="BJ38" s="2" t="s">
        <v>689</v>
      </c>
      <c r="BK38" s="2" t="s">
        <v>689</v>
      </c>
      <c r="BL38" s="2" t="s">
        <v>689</v>
      </c>
      <c r="BM38" s="2" t="s">
        <v>689</v>
      </c>
      <c r="BN38" s="2" t="s">
        <v>689</v>
      </c>
      <c r="BO38" s="2" t="s">
        <v>689</v>
      </c>
      <c r="BP38" s="2" t="s">
        <v>689</v>
      </c>
      <c r="BQ38" s="258" t="s">
        <v>689</v>
      </c>
      <c r="BR38" s="2" t="s">
        <v>689</v>
      </c>
      <c r="BS38" s="2" t="s">
        <v>689</v>
      </c>
      <c r="BT38" s="2" t="s">
        <v>689</v>
      </c>
      <c r="BU38" s="2" t="s">
        <v>687</v>
      </c>
      <c r="BV38" s="2" t="s">
        <v>689</v>
      </c>
      <c r="BW38" s="2" t="s">
        <v>689</v>
      </c>
      <c r="BX38" s="2" t="s">
        <v>689</v>
      </c>
    </row>
    <row r="39" spans="1:76">
      <c r="A39" s="2" t="s">
        <v>1015</v>
      </c>
      <c r="B39" s="265">
        <v>94928502</v>
      </c>
      <c r="C39" s="2" t="s">
        <v>685</v>
      </c>
      <c r="D39" s="2" t="s">
        <v>686</v>
      </c>
      <c r="E39" s="258" t="s">
        <v>686</v>
      </c>
      <c r="F39" s="2" t="s">
        <v>685</v>
      </c>
      <c r="G39" s="2" t="s">
        <v>685</v>
      </c>
      <c r="H39" s="2" t="s">
        <v>685</v>
      </c>
      <c r="I39" s="2" t="s">
        <v>685</v>
      </c>
      <c r="J39" s="2" t="s">
        <v>685</v>
      </c>
      <c r="K39" s="2" t="s">
        <v>685</v>
      </c>
      <c r="L39" s="258" t="s">
        <v>687</v>
      </c>
      <c r="M39" s="2" t="s">
        <v>687</v>
      </c>
      <c r="N39" s="258" t="s">
        <v>685</v>
      </c>
      <c r="O39" s="2" t="s">
        <v>685</v>
      </c>
      <c r="P39" s="2" t="s">
        <v>685</v>
      </c>
      <c r="Q39" s="2" t="s">
        <v>685</v>
      </c>
      <c r="R39" s="2" t="s">
        <v>685</v>
      </c>
      <c r="S39" s="2" t="s">
        <v>685</v>
      </c>
      <c r="T39" s="258" t="s">
        <v>685</v>
      </c>
      <c r="U39" s="2" t="s">
        <v>685</v>
      </c>
      <c r="V39" s="2" t="s">
        <v>685</v>
      </c>
      <c r="W39" s="2" t="s">
        <v>685</v>
      </c>
      <c r="X39" s="2" t="s">
        <v>685</v>
      </c>
      <c r="Y39" s="2" t="s">
        <v>685</v>
      </c>
      <c r="Z39" s="2" t="s">
        <v>685</v>
      </c>
      <c r="AA39" s="2" t="s">
        <v>685</v>
      </c>
      <c r="AB39" s="2" t="s">
        <v>685</v>
      </c>
      <c r="AC39" s="2" t="s">
        <v>685</v>
      </c>
      <c r="AD39" s="2" t="s">
        <v>685</v>
      </c>
      <c r="AE39" s="2" t="s">
        <v>685</v>
      </c>
      <c r="AF39" s="2" t="s">
        <v>685</v>
      </c>
      <c r="AG39" s="258" t="s">
        <v>685</v>
      </c>
      <c r="AH39" s="2" t="s">
        <v>687</v>
      </c>
      <c r="AI39" s="2" t="s">
        <v>685</v>
      </c>
      <c r="AJ39" s="2" t="s">
        <v>685</v>
      </c>
      <c r="AK39" s="2" t="s">
        <v>685</v>
      </c>
      <c r="AL39" s="2" t="s">
        <v>685</v>
      </c>
      <c r="AM39" s="2" t="s">
        <v>685</v>
      </c>
      <c r="AN39" s="2" t="s">
        <v>685</v>
      </c>
      <c r="AO39" s="2" t="s">
        <v>685</v>
      </c>
      <c r="AP39" s="2" t="s">
        <v>685</v>
      </c>
      <c r="AQ39" s="2" t="s">
        <v>685</v>
      </c>
      <c r="AR39" s="2" t="s">
        <v>685</v>
      </c>
      <c r="AS39" s="2" t="s">
        <v>685</v>
      </c>
      <c r="AT39" s="2" t="s">
        <v>685</v>
      </c>
      <c r="AU39" s="2" t="s">
        <v>685</v>
      </c>
      <c r="AV39" s="2" t="s">
        <v>685</v>
      </c>
      <c r="AW39" s="2" t="s">
        <v>685</v>
      </c>
      <c r="AX39" s="2" t="s">
        <v>685</v>
      </c>
      <c r="AY39" s="2" t="s">
        <v>685</v>
      </c>
      <c r="AZ39" s="2" t="s">
        <v>685</v>
      </c>
      <c r="BA39" s="2" t="s">
        <v>685</v>
      </c>
      <c r="BB39" s="2" t="s">
        <v>685</v>
      </c>
      <c r="BC39" s="2" t="s">
        <v>685</v>
      </c>
      <c r="BD39" s="2" t="s">
        <v>685</v>
      </c>
      <c r="BE39" s="2" t="s">
        <v>685</v>
      </c>
      <c r="BF39" s="2" t="s">
        <v>685</v>
      </c>
      <c r="BG39" s="2" t="s">
        <v>685</v>
      </c>
      <c r="BH39" s="2" t="s">
        <v>685</v>
      </c>
      <c r="BI39" s="2" t="s">
        <v>685</v>
      </c>
      <c r="BJ39" s="2" t="s">
        <v>685</v>
      </c>
      <c r="BK39" s="2" t="s">
        <v>685</v>
      </c>
      <c r="BL39" s="2" t="s">
        <v>685</v>
      </c>
      <c r="BM39" s="2" t="s">
        <v>685</v>
      </c>
      <c r="BN39" s="2" t="s">
        <v>685</v>
      </c>
      <c r="BO39" s="2" t="s">
        <v>685</v>
      </c>
      <c r="BP39" s="2" t="s">
        <v>685</v>
      </c>
      <c r="BQ39" s="258" t="s">
        <v>686</v>
      </c>
      <c r="BR39" s="2" t="s">
        <v>686</v>
      </c>
      <c r="BS39" s="2" t="s">
        <v>686</v>
      </c>
      <c r="BT39" s="2" t="s">
        <v>686</v>
      </c>
      <c r="BU39" s="2" t="s">
        <v>686</v>
      </c>
      <c r="BV39" s="2" t="s">
        <v>686</v>
      </c>
      <c r="BW39" s="2" t="s">
        <v>686</v>
      </c>
      <c r="BX39" s="2" t="s">
        <v>686</v>
      </c>
    </row>
  </sheetData>
  <conditionalFormatting sqref="C6:BX39">
    <cfRule type="cellIs" dxfId="2" priority="1" operator="equal">
      <formula>$D6</formula>
    </cfRule>
    <cfRule type="cellIs" dxfId="1" priority="2" operator="equal">
      <formula>$C6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7D4D9-57FB-4CC9-BB91-1EC965ABC241}">
  <dimension ref="A1:M222"/>
  <sheetViews>
    <sheetView zoomScale="68" zoomScaleNormal="68" workbookViewId="0">
      <selection activeCell="M135" sqref="M135"/>
    </sheetView>
  </sheetViews>
  <sheetFormatPr defaultColWidth="8.7265625" defaultRowHeight="13"/>
  <cols>
    <col min="1" max="1" width="11.453125" style="2" customWidth="1"/>
    <col min="2" max="2" width="22" style="2" customWidth="1"/>
    <col min="3" max="3" width="25.7265625" style="4" customWidth="1"/>
    <col min="4" max="4" width="17.453125" style="4" customWidth="1"/>
    <col min="5" max="5" width="11.453125" style="2" customWidth="1"/>
    <col min="6" max="6" width="10.54296875" style="4" customWidth="1"/>
    <col min="7" max="7" width="11.81640625" style="2" customWidth="1"/>
    <col min="8" max="9" width="6.453125" style="4" customWidth="1"/>
    <col min="10" max="10" width="7.1796875" style="4" customWidth="1"/>
    <col min="11" max="11" width="10.1796875" style="4" customWidth="1"/>
    <col min="12" max="12" width="7.453125" style="4" customWidth="1"/>
    <col min="13" max="13" width="89.81640625" style="2" customWidth="1"/>
    <col min="14" max="16384" width="8.7265625" style="2"/>
  </cols>
  <sheetData>
    <row r="1" spans="1:13" ht="18" customHeight="1">
      <c r="A1" s="2" t="s">
        <v>1190</v>
      </c>
    </row>
    <row r="2" spans="1:13">
      <c r="E2" s="4"/>
      <c r="F2" s="2" t="s">
        <v>1239</v>
      </c>
    </row>
    <row r="3" spans="1:13">
      <c r="A3" s="11" t="s">
        <v>14</v>
      </c>
      <c r="B3" s="11" t="s">
        <v>15</v>
      </c>
      <c r="C3" s="22" t="s">
        <v>13</v>
      </c>
      <c r="E3" s="22" t="s">
        <v>14</v>
      </c>
      <c r="F3" s="22" t="s">
        <v>631</v>
      </c>
      <c r="G3" s="22" t="s">
        <v>998</v>
      </c>
      <c r="H3" s="22" t="s">
        <v>999</v>
      </c>
      <c r="I3" s="22" t="s">
        <v>14</v>
      </c>
    </row>
    <row r="4" spans="1:13">
      <c r="A4" s="2" t="s">
        <v>134</v>
      </c>
      <c r="B4" s="2" t="s">
        <v>17</v>
      </c>
      <c r="C4" s="4" t="s">
        <v>16</v>
      </c>
      <c r="E4" s="4" t="s">
        <v>123</v>
      </c>
      <c r="F4" s="4">
        <v>8</v>
      </c>
      <c r="G4" s="4">
        <v>14</v>
      </c>
      <c r="H4" s="4">
        <v>7</v>
      </c>
      <c r="I4" s="4" t="s">
        <v>123</v>
      </c>
    </row>
    <row r="5" spans="1:13">
      <c r="A5" s="2" t="s">
        <v>19</v>
      </c>
      <c r="B5" s="2" t="s">
        <v>20</v>
      </c>
      <c r="C5" s="4" t="s">
        <v>18</v>
      </c>
      <c r="E5" s="4" t="s">
        <v>124</v>
      </c>
      <c r="F5" s="4">
        <v>14</v>
      </c>
      <c r="G5" s="4">
        <v>15</v>
      </c>
      <c r="H5" s="4">
        <v>3</v>
      </c>
      <c r="I5" s="4" t="s">
        <v>124</v>
      </c>
    </row>
    <row r="6" spans="1:13">
      <c r="A6" s="2" t="s">
        <v>19</v>
      </c>
      <c r="B6" s="2" t="s">
        <v>22</v>
      </c>
      <c r="C6" s="4" t="s">
        <v>21</v>
      </c>
      <c r="E6" s="4" t="s">
        <v>126</v>
      </c>
      <c r="F6" s="4">
        <v>8</v>
      </c>
      <c r="G6" s="4">
        <v>5</v>
      </c>
      <c r="H6" s="4">
        <v>0</v>
      </c>
      <c r="I6" s="4" t="s">
        <v>126</v>
      </c>
    </row>
    <row r="7" spans="1:13">
      <c r="E7" s="4" t="s">
        <v>997</v>
      </c>
      <c r="F7" s="4">
        <v>0</v>
      </c>
      <c r="G7" s="4">
        <v>6</v>
      </c>
      <c r="H7" s="4">
        <v>12</v>
      </c>
      <c r="I7" s="4" t="s">
        <v>997</v>
      </c>
    </row>
    <row r="8" spans="1:13">
      <c r="E8" s="248" t="s">
        <v>1000</v>
      </c>
      <c r="F8" s="248">
        <f>SUM(F4:F7)</f>
        <v>30</v>
      </c>
      <c r="G8" s="248">
        <f>SUM(G4:G7)</f>
        <v>40</v>
      </c>
      <c r="H8" s="248">
        <f>SUM(H4:H7)</f>
        <v>22</v>
      </c>
      <c r="I8" s="248" t="s">
        <v>1000</v>
      </c>
    </row>
    <row r="9" spans="1:13" ht="15">
      <c r="A9" s="105" t="s">
        <v>764</v>
      </c>
      <c r="E9" s="247"/>
      <c r="F9" s="247"/>
      <c r="G9" s="247"/>
      <c r="H9" s="247"/>
    </row>
    <row r="10" spans="1:13" ht="45" customHeight="1">
      <c r="A10" s="104" t="s">
        <v>762</v>
      </c>
      <c r="B10" s="11" t="s">
        <v>88</v>
      </c>
      <c r="C10" s="23" t="s">
        <v>127</v>
      </c>
      <c r="D10" s="12" t="s">
        <v>66</v>
      </c>
      <c r="E10" s="12" t="s">
        <v>1036</v>
      </c>
      <c r="F10" s="12" t="s">
        <v>132</v>
      </c>
      <c r="G10" s="12" t="s">
        <v>131</v>
      </c>
      <c r="H10" s="22" t="s">
        <v>138</v>
      </c>
      <c r="I10" s="22" t="s">
        <v>139</v>
      </c>
      <c r="J10" s="22" t="s">
        <v>140</v>
      </c>
      <c r="K10" s="22" t="s">
        <v>141</v>
      </c>
      <c r="L10" s="22" t="s">
        <v>148</v>
      </c>
      <c r="M10" s="11" t="s">
        <v>133</v>
      </c>
    </row>
    <row r="11" spans="1:13">
      <c r="A11" s="7" t="s">
        <v>23</v>
      </c>
      <c r="C11" s="24" t="s">
        <v>123</v>
      </c>
      <c r="E11" s="4"/>
      <c r="G11" s="4"/>
    </row>
    <row r="12" spans="1:13">
      <c r="A12" s="3">
        <v>1</v>
      </c>
      <c r="B12" s="13" t="s">
        <v>80</v>
      </c>
      <c r="C12" s="25" t="s">
        <v>24</v>
      </c>
      <c r="D12" s="25" t="s">
        <v>63</v>
      </c>
      <c r="E12" s="5"/>
      <c r="G12" s="4"/>
      <c r="M12" s="2" t="s">
        <v>1285</v>
      </c>
    </row>
    <row r="13" spans="1:13">
      <c r="A13" s="3">
        <v>2</v>
      </c>
      <c r="B13" s="2" t="s">
        <v>81</v>
      </c>
      <c r="C13" s="26" t="s">
        <v>25</v>
      </c>
      <c r="D13" s="5" t="s">
        <v>64</v>
      </c>
      <c r="E13" s="5">
        <v>1</v>
      </c>
      <c r="F13" s="4">
        <v>0</v>
      </c>
      <c r="G13" s="4">
        <v>6</v>
      </c>
      <c r="H13" s="4">
        <v>30</v>
      </c>
      <c r="I13" s="4">
        <v>0</v>
      </c>
      <c r="J13" s="4">
        <v>11</v>
      </c>
      <c r="K13" s="4">
        <v>79</v>
      </c>
      <c r="L13" s="4">
        <v>7</v>
      </c>
    </row>
    <row r="14" spans="1:13">
      <c r="A14" s="3">
        <v>3</v>
      </c>
      <c r="B14" s="14" t="s">
        <v>82</v>
      </c>
      <c r="C14" s="26" t="s">
        <v>26</v>
      </c>
      <c r="D14" s="5" t="s">
        <v>64</v>
      </c>
      <c r="E14" s="5">
        <v>1</v>
      </c>
      <c r="F14" s="4">
        <v>0</v>
      </c>
      <c r="G14" s="4">
        <v>6</v>
      </c>
      <c r="H14" s="4">
        <v>30</v>
      </c>
      <c r="I14" s="4">
        <v>0</v>
      </c>
      <c r="J14" s="4">
        <v>11</v>
      </c>
      <c r="K14" s="4">
        <v>85</v>
      </c>
      <c r="L14" s="4">
        <v>7</v>
      </c>
    </row>
    <row r="15" spans="1:13">
      <c r="A15" s="3">
        <v>4</v>
      </c>
      <c r="B15" s="13" t="s">
        <v>83</v>
      </c>
      <c r="C15" s="25" t="s">
        <v>27</v>
      </c>
      <c r="D15" s="25" t="s">
        <v>63</v>
      </c>
      <c r="E15" s="5"/>
      <c r="G15" s="4"/>
    </row>
    <row r="16" spans="1:13">
      <c r="A16" s="3">
        <v>5</v>
      </c>
      <c r="B16" s="14" t="s">
        <v>84</v>
      </c>
      <c r="C16" s="26" t="s">
        <v>28</v>
      </c>
      <c r="D16" s="5" t="s">
        <v>64</v>
      </c>
      <c r="E16" s="5">
        <v>4</v>
      </c>
      <c r="F16" s="4">
        <v>1</v>
      </c>
      <c r="G16" s="4">
        <v>6</v>
      </c>
      <c r="H16" s="4">
        <v>29</v>
      </c>
      <c r="I16" s="4">
        <v>0</v>
      </c>
      <c r="J16" s="4">
        <v>11</v>
      </c>
      <c r="K16" s="4">
        <v>77</v>
      </c>
      <c r="L16" s="4">
        <v>7</v>
      </c>
    </row>
    <row r="17" spans="1:13">
      <c r="A17" s="3">
        <v>6</v>
      </c>
      <c r="B17" s="14" t="s">
        <v>85</v>
      </c>
      <c r="C17" s="26" t="s">
        <v>29</v>
      </c>
      <c r="D17" s="5" t="s">
        <v>64</v>
      </c>
      <c r="E17" s="5">
        <v>3</v>
      </c>
      <c r="F17" s="4">
        <v>1</v>
      </c>
      <c r="G17" s="4">
        <v>6</v>
      </c>
      <c r="H17" s="4">
        <v>29</v>
      </c>
      <c r="I17" s="4">
        <v>0</v>
      </c>
      <c r="J17" s="4">
        <v>11</v>
      </c>
      <c r="K17" s="4">
        <v>78</v>
      </c>
      <c r="L17" s="4">
        <v>7</v>
      </c>
    </row>
    <row r="18" spans="1:13">
      <c r="A18" s="3">
        <v>7</v>
      </c>
      <c r="B18" s="14" t="s">
        <v>86</v>
      </c>
      <c r="C18" s="26" t="s">
        <v>30</v>
      </c>
      <c r="D18" s="5" t="s">
        <v>64</v>
      </c>
      <c r="E18" s="5">
        <v>4</v>
      </c>
      <c r="F18" s="4">
        <v>1</v>
      </c>
      <c r="G18" s="4">
        <v>6</v>
      </c>
      <c r="H18" s="4">
        <v>29</v>
      </c>
      <c r="I18" s="4">
        <v>0</v>
      </c>
      <c r="J18" s="4">
        <v>11</v>
      </c>
      <c r="K18" s="4">
        <v>77</v>
      </c>
      <c r="L18" s="4">
        <v>7</v>
      </c>
    </row>
    <row r="19" spans="1:13">
      <c r="A19" s="3">
        <v>8</v>
      </c>
      <c r="B19" s="13" t="s">
        <v>87</v>
      </c>
      <c r="C19" s="25" t="s">
        <v>31</v>
      </c>
      <c r="D19" s="25" t="s">
        <v>63</v>
      </c>
      <c r="E19" s="5"/>
      <c r="G19" s="4"/>
    </row>
    <row r="20" spans="1:13">
      <c r="A20" s="3">
        <v>9</v>
      </c>
      <c r="B20" s="14" t="s">
        <v>89</v>
      </c>
      <c r="C20" s="26" t="s">
        <v>32</v>
      </c>
      <c r="D20" s="5" t="s">
        <v>64</v>
      </c>
      <c r="E20" s="5">
        <v>5</v>
      </c>
      <c r="F20" s="4">
        <v>1</v>
      </c>
      <c r="G20" s="4">
        <v>6</v>
      </c>
      <c r="H20" s="4">
        <v>29</v>
      </c>
      <c r="I20" s="4">
        <v>0</v>
      </c>
      <c r="J20" s="4">
        <v>11</v>
      </c>
      <c r="K20" s="4">
        <v>77</v>
      </c>
      <c r="L20" s="4">
        <v>7</v>
      </c>
    </row>
    <row r="21" spans="1:13">
      <c r="A21" s="3">
        <v>10</v>
      </c>
      <c r="B21" s="14" t="s">
        <v>90</v>
      </c>
      <c r="C21" s="26" t="s">
        <v>33</v>
      </c>
      <c r="D21" s="5" t="s">
        <v>64</v>
      </c>
      <c r="E21" s="5">
        <v>4</v>
      </c>
      <c r="F21" s="4">
        <v>1</v>
      </c>
      <c r="G21" s="4">
        <v>6</v>
      </c>
      <c r="H21" s="4">
        <v>29</v>
      </c>
      <c r="I21" s="4">
        <v>0</v>
      </c>
      <c r="J21" s="4">
        <v>11</v>
      </c>
      <c r="K21" s="4">
        <v>81</v>
      </c>
      <c r="L21" s="4">
        <v>7</v>
      </c>
    </row>
    <row r="22" spans="1:13">
      <c r="A22" s="16">
        <v>11</v>
      </c>
      <c r="B22" s="21" t="s">
        <v>91</v>
      </c>
      <c r="C22" s="350" t="s">
        <v>34</v>
      </c>
      <c r="D22" s="18" t="s">
        <v>64</v>
      </c>
      <c r="E22" s="18">
        <v>4</v>
      </c>
      <c r="F22" s="19">
        <v>1</v>
      </c>
      <c r="G22" s="19">
        <v>6</v>
      </c>
      <c r="H22" s="19"/>
      <c r="I22" s="19"/>
      <c r="J22" s="19"/>
      <c r="K22" s="19"/>
      <c r="L22" s="19"/>
      <c r="M22" s="21"/>
    </row>
    <row r="23" spans="1:13">
      <c r="A23" s="324"/>
      <c r="B23" s="30"/>
      <c r="C23" s="351"/>
      <c r="D23" s="343" t="s">
        <v>1000</v>
      </c>
      <c r="E23" s="343">
        <f>SUM(E13:E22)</f>
        <v>26</v>
      </c>
      <c r="F23" s="343">
        <f>SUM(F13:F22)</f>
        <v>6</v>
      </c>
      <c r="G23" s="27"/>
      <c r="H23" s="27"/>
      <c r="I23" s="27"/>
      <c r="J23" s="27"/>
      <c r="K23" s="27"/>
      <c r="L23" s="27"/>
      <c r="M23" s="30"/>
    </row>
    <row r="24" spans="1:13">
      <c r="A24" s="9" t="s">
        <v>122</v>
      </c>
      <c r="B24" s="10"/>
      <c r="C24" s="24" t="s">
        <v>124</v>
      </c>
      <c r="D24" s="5"/>
      <c r="E24" s="5"/>
      <c r="G24" s="4"/>
    </row>
    <row r="25" spans="1:13">
      <c r="A25" s="3">
        <v>1</v>
      </c>
      <c r="B25" s="13" t="s">
        <v>94</v>
      </c>
      <c r="C25" s="25" t="s">
        <v>35</v>
      </c>
      <c r="D25" s="25" t="s">
        <v>63</v>
      </c>
      <c r="E25" s="5"/>
      <c r="G25" s="4"/>
    </row>
    <row r="26" spans="1:13">
      <c r="A26" s="3">
        <v>2</v>
      </c>
      <c r="B26" s="13" t="s">
        <v>96</v>
      </c>
      <c r="C26" s="25" t="s">
        <v>36</v>
      </c>
      <c r="D26" s="25" t="s">
        <v>63</v>
      </c>
      <c r="E26" s="5"/>
      <c r="G26" s="4"/>
    </row>
    <row r="27" spans="1:13">
      <c r="A27" s="3">
        <v>3</v>
      </c>
      <c r="B27" s="14" t="s">
        <v>95</v>
      </c>
      <c r="C27" s="26" t="s">
        <v>37</v>
      </c>
      <c r="D27" s="5" t="s">
        <v>64</v>
      </c>
      <c r="E27" s="5">
        <v>2</v>
      </c>
      <c r="F27" s="4">
        <v>0</v>
      </c>
      <c r="G27" s="4">
        <v>6</v>
      </c>
      <c r="H27" s="4">
        <v>29</v>
      </c>
      <c r="I27" s="4">
        <v>0</v>
      </c>
      <c r="J27" s="4">
        <v>11</v>
      </c>
      <c r="K27" s="4">
        <v>119</v>
      </c>
      <c r="L27" s="4">
        <v>7</v>
      </c>
    </row>
    <row r="28" spans="1:13">
      <c r="A28" s="3">
        <v>4</v>
      </c>
      <c r="B28" s="13" t="s">
        <v>97</v>
      </c>
      <c r="C28" s="25" t="s">
        <v>135</v>
      </c>
      <c r="D28" s="25" t="s">
        <v>63</v>
      </c>
      <c r="E28" s="5"/>
      <c r="G28" s="4"/>
      <c r="M28" s="2" t="s">
        <v>1286</v>
      </c>
    </row>
    <row r="29" spans="1:13">
      <c r="A29" s="3">
        <v>5</v>
      </c>
      <c r="B29" s="13" t="s">
        <v>98</v>
      </c>
      <c r="C29" s="25" t="s">
        <v>105</v>
      </c>
      <c r="D29" s="25" t="s">
        <v>63</v>
      </c>
      <c r="E29" s="5"/>
      <c r="G29" s="4"/>
      <c r="M29" s="2" t="s">
        <v>1287</v>
      </c>
    </row>
    <row r="30" spans="1:13">
      <c r="A30" s="3">
        <v>6</v>
      </c>
      <c r="B30" s="14" t="s">
        <v>99</v>
      </c>
      <c r="C30" s="26" t="s">
        <v>38</v>
      </c>
      <c r="D30" s="5" t="s">
        <v>64</v>
      </c>
      <c r="E30" s="5">
        <v>2</v>
      </c>
      <c r="F30" s="4">
        <v>0</v>
      </c>
      <c r="G30" s="4">
        <v>6</v>
      </c>
      <c r="H30" s="4">
        <v>29</v>
      </c>
      <c r="I30" s="4">
        <v>0</v>
      </c>
      <c r="J30" s="4">
        <v>11</v>
      </c>
      <c r="K30" s="4">
        <v>96</v>
      </c>
      <c r="L30" s="4">
        <v>7</v>
      </c>
    </row>
    <row r="31" spans="1:13">
      <c r="A31" s="3">
        <v>7</v>
      </c>
      <c r="B31" s="14" t="s">
        <v>100</v>
      </c>
      <c r="C31" s="26" t="s">
        <v>39</v>
      </c>
      <c r="D31" s="5" t="s">
        <v>64</v>
      </c>
      <c r="E31" s="5">
        <v>1</v>
      </c>
      <c r="F31" s="4">
        <v>0</v>
      </c>
      <c r="G31" s="4">
        <v>6</v>
      </c>
      <c r="H31" s="4">
        <v>29</v>
      </c>
      <c r="I31" s="4">
        <v>0</v>
      </c>
      <c r="J31" s="4">
        <v>11</v>
      </c>
      <c r="K31" s="4">
        <v>97</v>
      </c>
      <c r="L31" s="4">
        <v>7</v>
      </c>
    </row>
    <row r="32" spans="1:13">
      <c r="A32" s="3">
        <v>8</v>
      </c>
      <c r="B32" s="14" t="s">
        <v>101</v>
      </c>
      <c r="C32" s="26" t="s">
        <v>40</v>
      </c>
      <c r="D32" s="5" t="s">
        <v>64</v>
      </c>
      <c r="E32" s="5">
        <v>2</v>
      </c>
      <c r="F32" s="4">
        <v>0</v>
      </c>
      <c r="G32" s="4">
        <v>6</v>
      </c>
      <c r="H32" s="4">
        <v>29</v>
      </c>
      <c r="I32" s="4">
        <v>0</v>
      </c>
      <c r="J32" s="4">
        <v>11</v>
      </c>
      <c r="K32" s="4">
        <v>96</v>
      </c>
      <c r="L32" s="4">
        <v>7</v>
      </c>
    </row>
    <row r="33" spans="1:13">
      <c r="A33" s="3">
        <v>9</v>
      </c>
      <c r="B33" s="13" t="s">
        <v>102</v>
      </c>
      <c r="C33" s="25" t="s">
        <v>41</v>
      </c>
      <c r="D33" s="25" t="s">
        <v>63</v>
      </c>
      <c r="E33" s="5"/>
      <c r="G33" s="4"/>
    </row>
    <row r="34" spans="1:13">
      <c r="A34" s="3">
        <v>10</v>
      </c>
      <c r="B34" s="14" t="s">
        <v>103</v>
      </c>
      <c r="C34" s="26" t="s">
        <v>104</v>
      </c>
      <c r="D34" s="5" t="s">
        <v>64</v>
      </c>
      <c r="E34" s="5">
        <v>2</v>
      </c>
      <c r="F34" s="4">
        <v>0</v>
      </c>
      <c r="G34" s="4">
        <v>6</v>
      </c>
      <c r="H34" s="4">
        <v>28</v>
      </c>
      <c r="I34" s="4">
        <v>0</v>
      </c>
      <c r="J34" s="4">
        <v>11</v>
      </c>
      <c r="K34" s="4">
        <v>96</v>
      </c>
      <c r="L34" s="4">
        <v>7</v>
      </c>
      <c r="M34" s="2" t="s">
        <v>1288</v>
      </c>
    </row>
    <row r="35" spans="1:13">
      <c r="A35" s="3">
        <v>11</v>
      </c>
      <c r="B35" s="13" t="s">
        <v>108</v>
      </c>
      <c r="C35" s="25" t="s">
        <v>107</v>
      </c>
      <c r="D35" s="25" t="s">
        <v>63</v>
      </c>
      <c r="E35" s="5"/>
      <c r="G35" s="4"/>
      <c r="M35" s="2" t="s">
        <v>128</v>
      </c>
    </row>
    <row r="36" spans="1:13">
      <c r="A36" s="3">
        <v>12</v>
      </c>
      <c r="B36" s="14" t="s">
        <v>109</v>
      </c>
      <c r="C36" s="26" t="s">
        <v>136</v>
      </c>
      <c r="D36" s="5" t="s">
        <v>64</v>
      </c>
      <c r="E36" s="5">
        <v>2</v>
      </c>
      <c r="F36" s="4">
        <v>0</v>
      </c>
      <c r="G36" s="4">
        <v>6</v>
      </c>
      <c r="H36" s="4">
        <v>28</v>
      </c>
      <c r="I36" s="4">
        <v>0</v>
      </c>
      <c r="J36" s="4">
        <v>11</v>
      </c>
      <c r="K36" s="4">
        <v>86</v>
      </c>
      <c r="L36" s="4">
        <v>7</v>
      </c>
      <c r="M36" s="2" t="s">
        <v>129</v>
      </c>
    </row>
    <row r="37" spans="1:13">
      <c r="A37" s="3">
        <v>13</v>
      </c>
      <c r="B37" s="14" t="s">
        <v>112</v>
      </c>
      <c r="C37" s="26" t="s">
        <v>110</v>
      </c>
      <c r="D37" s="5" t="s">
        <v>64</v>
      </c>
      <c r="E37" s="5">
        <v>2</v>
      </c>
      <c r="F37" s="4">
        <v>0</v>
      </c>
      <c r="G37" s="4">
        <v>6</v>
      </c>
      <c r="H37" s="4">
        <v>28</v>
      </c>
      <c r="I37" s="4">
        <v>0</v>
      </c>
      <c r="J37" s="4">
        <v>11</v>
      </c>
      <c r="K37" s="4">
        <v>87</v>
      </c>
      <c r="L37" s="4">
        <v>7</v>
      </c>
      <c r="M37" s="2" t="s">
        <v>137</v>
      </c>
    </row>
    <row r="38" spans="1:13">
      <c r="A38" s="3">
        <v>14</v>
      </c>
      <c r="B38" s="14" t="s">
        <v>113</v>
      </c>
      <c r="C38" s="26" t="s">
        <v>111</v>
      </c>
      <c r="D38" s="5" t="s">
        <v>64</v>
      </c>
      <c r="E38" s="5">
        <v>2</v>
      </c>
      <c r="F38" s="4">
        <v>0</v>
      </c>
      <c r="G38" s="4">
        <v>6</v>
      </c>
      <c r="H38" s="4">
        <v>28</v>
      </c>
      <c r="I38" s="4">
        <v>0</v>
      </c>
      <c r="J38" s="4">
        <v>11</v>
      </c>
      <c r="K38" s="4">
        <v>87</v>
      </c>
      <c r="L38" s="4">
        <v>7</v>
      </c>
      <c r="M38" s="2" t="s">
        <v>130</v>
      </c>
    </row>
    <row r="39" spans="1:13">
      <c r="A39" s="3">
        <v>15</v>
      </c>
      <c r="B39" s="14" t="s">
        <v>114</v>
      </c>
      <c r="C39" s="26" t="s">
        <v>42</v>
      </c>
      <c r="D39" s="5" t="s">
        <v>64</v>
      </c>
      <c r="E39" s="5">
        <v>2</v>
      </c>
      <c r="F39" s="4">
        <v>0</v>
      </c>
      <c r="G39" s="4">
        <v>6</v>
      </c>
      <c r="H39" s="4">
        <v>28</v>
      </c>
      <c r="I39" s="4">
        <v>0</v>
      </c>
      <c r="J39" s="4">
        <v>11</v>
      </c>
      <c r="K39" s="4">
        <v>88</v>
      </c>
      <c r="L39" s="4">
        <v>7</v>
      </c>
    </row>
    <row r="40" spans="1:13">
      <c r="A40" s="3">
        <v>16</v>
      </c>
      <c r="B40" s="14" t="s">
        <v>115</v>
      </c>
      <c r="C40" s="26" t="s">
        <v>43</v>
      </c>
      <c r="D40" s="5" t="s">
        <v>64</v>
      </c>
      <c r="E40" s="5">
        <v>2</v>
      </c>
      <c r="F40" s="4">
        <v>0</v>
      </c>
      <c r="G40" s="4">
        <v>6</v>
      </c>
      <c r="H40" s="4">
        <v>28</v>
      </c>
      <c r="I40" s="4">
        <v>0</v>
      </c>
      <c r="J40" s="4">
        <v>11</v>
      </c>
      <c r="K40" s="4">
        <v>87</v>
      </c>
      <c r="L40" s="4">
        <v>7</v>
      </c>
    </row>
    <row r="41" spans="1:13">
      <c r="A41" s="3">
        <v>17</v>
      </c>
      <c r="B41" s="14" t="s">
        <v>116</v>
      </c>
      <c r="C41" s="26" t="s">
        <v>44</v>
      </c>
      <c r="D41" s="5" t="s">
        <v>64</v>
      </c>
      <c r="E41" s="5">
        <v>2</v>
      </c>
      <c r="F41" s="4">
        <v>0</v>
      </c>
      <c r="G41" s="4">
        <v>6</v>
      </c>
      <c r="H41" s="4">
        <v>28</v>
      </c>
      <c r="I41" s="4">
        <v>0</v>
      </c>
      <c r="J41" s="4">
        <v>11</v>
      </c>
      <c r="K41" s="4">
        <v>92</v>
      </c>
      <c r="L41" s="4">
        <v>7</v>
      </c>
    </row>
    <row r="42" spans="1:13">
      <c r="A42" s="3">
        <v>18</v>
      </c>
      <c r="B42" s="14" t="s">
        <v>117</v>
      </c>
      <c r="C42" s="26" t="s">
        <v>45</v>
      </c>
      <c r="D42" s="5" t="s">
        <v>64</v>
      </c>
      <c r="E42" s="5">
        <v>2</v>
      </c>
      <c r="F42" s="4">
        <v>0</v>
      </c>
      <c r="G42" s="4">
        <v>6</v>
      </c>
      <c r="H42" s="4">
        <v>28</v>
      </c>
      <c r="I42" s="4">
        <v>0</v>
      </c>
      <c r="J42" s="4">
        <v>11</v>
      </c>
      <c r="K42" s="4">
        <v>92</v>
      </c>
      <c r="L42" s="4">
        <v>7</v>
      </c>
    </row>
    <row r="43" spans="1:13">
      <c r="A43" s="3">
        <v>19</v>
      </c>
      <c r="B43" s="14" t="s">
        <v>118</v>
      </c>
      <c r="C43" s="26" t="s">
        <v>46</v>
      </c>
      <c r="D43" s="5" t="s">
        <v>64</v>
      </c>
      <c r="E43" s="5">
        <v>2</v>
      </c>
      <c r="F43" s="4">
        <v>0</v>
      </c>
      <c r="G43" s="4">
        <v>6</v>
      </c>
      <c r="H43" s="4">
        <v>28</v>
      </c>
      <c r="I43" s="4">
        <v>0</v>
      </c>
      <c r="J43" s="4">
        <v>11</v>
      </c>
      <c r="K43" s="4">
        <v>86</v>
      </c>
      <c r="L43" s="4">
        <v>7</v>
      </c>
      <c r="M43" s="2" t="s">
        <v>1289</v>
      </c>
    </row>
    <row r="44" spans="1:13">
      <c r="A44" s="3">
        <v>20</v>
      </c>
      <c r="B44" s="13" t="s">
        <v>96</v>
      </c>
      <c r="C44" s="25" t="s">
        <v>47</v>
      </c>
      <c r="D44" s="25" t="s">
        <v>63</v>
      </c>
      <c r="E44" s="5"/>
      <c r="G44" s="4"/>
    </row>
    <row r="45" spans="1:13">
      <c r="A45" s="3">
        <v>21</v>
      </c>
      <c r="B45" s="13" t="s">
        <v>96</v>
      </c>
      <c r="C45" s="25" t="s">
        <v>48</v>
      </c>
      <c r="D45" s="25" t="s">
        <v>63</v>
      </c>
      <c r="E45" s="5"/>
      <c r="G45" s="4"/>
    </row>
    <row r="46" spans="1:13">
      <c r="A46" s="3">
        <v>22</v>
      </c>
      <c r="B46" s="13" t="s">
        <v>119</v>
      </c>
      <c r="C46" s="25" t="s">
        <v>121</v>
      </c>
      <c r="D46" s="25" t="s">
        <v>63</v>
      </c>
      <c r="E46" s="5"/>
      <c r="G46" s="4"/>
      <c r="M46" s="2" t="s">
        <v>1290</v>
      </c>
    </row>
    <row r="47" spans="1:13">
      <c r="A47" s="3">
        <v>23</v>
      </c>
      <c r="B47" s="14" t="s">
        <v>92</v>
      </c>
      <c r="C47" s="26" t="s">
        <v>49</v>
      </c>
      <c r="D47" s="5" t="s">
        <v>64</v>
      </c>
      <c r="E47" s="5">
        <v>1</v>
      </c>
      <c r="F47" s="4">
        <v>0</v>
      </c>
      <c r="G47" s="4">
        <v>6</v>
      </c>
      <c r="H47" s="4">
        <v>29</v>
      </c>
      <c r="I47" s="4">
        <v>0</v>
      </c>
      <c r="J47" s="4">
        <v>11</v>
      </c>
      <c r="K47" s="4">
        <v>103</v>
      </c>
      <c r="L47" s="4">
        <v>7</v>
      </c>
      <c r="M47" s="2" t="s">
        <v>1291</v>
      </c>
    </row>
    <row r="48" spans="1:13">
      <c r="A48" s="3">
        <v>24</v>
      </c>
      <c r="B48" s="13" t="s">
        <v>93</v>
      </c>
      <c r="C48" s="25" t="s">
        <v>120</v>
      </c>
      <c r="D48" s="25" t="s">
        <v>63</v>
      </c>
      <c r="E48" s="5"/>
      <c r="G48" s="6"/>
    </row>
    <row r="49" spans="1:13">
      <c r="A49" s="324"/>
      <c r="B49" s="30"/>
      <c r="C49" s="351"/>
      <c r="D49" s="343" t="s">
        <v>1000</v>
      </c>
      <c r="E49" s="343">
        <f>SUM(E25:E48)</f>
        <v>26</v>
      </c>
      <c r="F49" s="343">
        <f>SUM(F25:F48)</f>
        <v>0</v>
      </c>
      <c r="G49" s="27"/>
      <c r="H49" s="27"/>
      <c r="I49" s="27"/>
      <c r="J49" s="27"/>
      <c r="K49" s="27"/>
      <c r="L49" s="27"/>
      <c r="M49" s="30"/>
    </row>
    <row r="50" spans="1:13">
      <c r="A50" s="9" t="s">
        <v>125</v>
      </c>
      <c r="B50" s="10"/>
      <c r="C50" s="24" t="s">
        <v>126</v>
      </c>
      <c r="D50" s="5"/>
      <c r="E50" s="5"/>
      <c r="G50" s="4"/>
      <c r="I50" s="4" t="s">
        <v>65</v>
      </c>
    </row>
    <row r="51" spans="1:13">
      <c r="A51" s="3">
        <v>1</v>
      </c>
      <c r="B51" s="13" t="s">
        <v>79</v>
      </c>
      <c r="C51" s="25" t="s">
        <v>50</v>
      </c>
      <c r="D51" s="25" t="s">
        <v>63</v>
      </c>
      <c r="E51" s="5"/>
      <c r="G51" s="6"/>
      <c r="M51" s="2" t="s">
        <v>65</v>
      </c>
    </row>
    <row r="52" spans="1:13">
      <c r="A52" s="3">
        <v>2</v>
      </c>
      <c r="B52" s="2" t="s">
        <v>67</v>
      </c>
      <c r="C52" s="26" t="s">
        <v>51</v>
      </c>
      <c r="D52" s="5" t="s">
        <v>64</v>
      </c>
      <c r="E52" s="5">
        <v>6</v>
      </c>
      <c r="F52" s="4">
        <v>2</v>
      </c>
      <c r="G52" s="4">
        <v>6</v>
      </c>
      <c r="H52" s="4">
        <v>29</v>
      </c>
      <c r="I52" s="4">
        <v>0</v>
      </c>
      <c r="J52" s="4">
        <v>11</v>
      </c>
      <c r="K52" s="4">
        <v>85</v>
      </c>
      <c r="L52" s="4">
        <v>7</v>
      </c>
    </row>
    <row r="53" spans="1:13">
      <c r="A53" s="3">
        <v>3</v>
      </c>
      <c r="B53" s="13" t="s">
        <v>69</v>
      </c>
      <c r="C53" s="25" t="s">
        <v>52</v>
      </c>
      <c r="D53" s="25" t="s">
        <v>63</v>
      </c>
      <c r="E53" s="5"/>
      <c r="G53" s="6"/>
    </row>
    <row r="54" spans="1:13">
      <c r="A54" s="3">
        <v>4</v>
      </c>
      <c r="B54" s="2" t="s">
        <v>68</v>
      </c>
      <c r="C54" s="26" t="s">
        <v>53</v>
      </c>
      <c r="D54" s="5" t="s">
        <v>64</v>
      </c>
      <c r="E54" s="5">
        <v>7</v>
      </c>
      <c r="F54" s="4">
        <v>4</v>
      </c>
      <c r="G54" s="8">
        <v>7</v>
      </c>
      <c r="H54" s="4">
        <v>29</v>
      </c>
      <c r="I54" s="4">
        <v>0</v>
      </c>
      <c r="J54" s="4">
        <v>11</v>
      </c>
      <c r="K54" s="4" t="s">
        <v>142</v>
      </c>
      <c r="L54" s="4">
        <v>7</v>
      </c>
    </row>
    <row r="55" spans="1:13">
      <c r="A55" s="3">
        <v>5</v>
      </c>
      <c r="B55" s="14" t="s">
        <v>70</v>
      </c>
      <c r="C55" s="26" t="s">
        <v>54</v>
      </c>
      <c r="D55" s="5" t="s">
        <v>64</v>
      </c>
      <c r="E55" s="5">
        <v>10</v>
      </c>
      <c r="F55" s="4">
        <v>6</v>
      </c>
      <c r="G55" s="15">
        <v>6</v>
      </c>
      <c r="H55" s="4">
        <v>29</v>
      </c>
      <c r="I55" s="4">
        <v>0</v>
      </c>
      <c r="J55" s="4">
        <v>11</v>
      </c>
      <c r="K55" s="4">
        <v>82</v>
      </c>
      <c r="L55" s="4">
        <v>7</v>
      </c>
      <c r="M55" s="2" t="s">
        <v>1292</v>
      </c>
    </row>
    <row r="56" spans="1:13">
      <c r="A56" s="3">
        <v>6</v>
      </c>
      <c r="B56" s="2" t="s">
        <v>71</v>
      </c>
      <c r="C56" s="26" t="s">
        <v>55</v>
      </c>
      <c r="D56" s="5" t="s">
        <v>64</v>
      </c>
      <c r="E56" s="5">
        <v>10</v>
      </c>
      <c r="F56" s="4">
        <v>6</v>
      </c>
      <c r="G56" s="4">
        <v>6</v>
      </c>
      <c r="H56" s="4">
        <v>29</v>
      </c>
      <c r="I56" s="4">
        <v>0</v>
      </c>
      <c r="J56" s="4">
        <v>11</v>
      </c>
      <c r="K56" s="4">
        <v>83</v>
      </c>
      <c r="L56" s="4">
        <v>7</v>
      </c>
      <c r="M56" s="2" t="s">
        <v>1293</v>
      </c>
    </row>
    <row r="57" spans="1:13">
      <c r="A57" s="3">
        <v>7</v>
      </c>
      <c r="B57" s="2" t="s">
        <v>72</v>
      </c>
      <c r="C57" s="26" t="s">
        <v>56</v>
      </c>
      <c r="D57" s="5" t="s">
        <v>64</v>
      </c>
      <c r="E57" s="5">
        <v>7</v>
      </c>
      <c r="F57" s="4">
        <v>4</v>
      </c>
      <c r="G57" s="8">
        <v>7</v>
      </c>
      <c r="H57" s="4">
        <v>29</v>
      </c>
      <c r="I57" s="4">
        <v>0</v>
      </c>
      <c r="J57" s="4">
        <v>11</v>
      </c>
      <c r="K57" s="4" t="s">
        <v>144</v>
      </c>
      <c r="L57" s="4">
        <v>7</v>
      </c>
    </row>
    <row r="58" spans="1:13">
      <c r="A58" s="3">
        <v>8</v>
      </c>
      <c r="B58" s="13" t="s">
        <v>73</v>
      </c>
      <c r="C58" s="25" t="s">
        <v>57</v>
      </c>
      <c r="D58" s="25" t="s">
        <v>63</v>
      </c>
      <c r="E58" s="5"/>
      <c r="G58" s="6"/>
    </row>
    <row r="59" spans="1:13">
      <c r="A59" s="3">
        <v>9</v>
      </c>
      <c r="B59" s="14" t="s">
        <v>74</v>
      </c>
      <c r="C59" s="26" t="s">
        <v>58</v>
      </c>
      <c r="D59" s="5" t="s">
        <v>64</v>
      </c>
      <c r="E59" s="5">
        <v>5</v>
      </c>
      <c r="F59" s="4">
        <v>1</v>
      </c>
      <c r="G59" s="15">
        <v>6</v>
      </c>
      <c r="H59" s="4">
        <v>29</v>
      </c>
      <c r="I59" s="4">
        <v>0</v>
      </c>
      <c r="J59" s="4">
        <v>11</v>
      </c>
      <c r="K59" s="4">
        <v>81</v>
      </c>
      <c r="L59" s="4">
        <v>7</v>
      </c>
    </row>
    <row r="60" spans="1:13">
      <c r="A60" s="3">
        <v>10</v>
      </c>
      <c r="B60" s="14" t="s">
        <v>75</v>
      </c>
      <c r="C60" s="26" t="s">
        <v>59</v>
      </c>
      <c r="D60" s="5" t="s">
        <v>64</v>
      </c>
      <c r="E60" s="5">
        <v>8</v>
      </c>
      <c r="F60" s="4">
        <v>4</v>
      </c>
      <c r="G60" s="15">
        <v>6</v>
      </c>
      <c r="H60" s="4">
        <v>29</v>
      </c>
      <c r="I60" s="4">
        <v>0</v>
      </c>
      <c r="J60" s="4">
        <v>11</v>
      </c>
      <c r="K60" s="4">
        <v>79</v>
      </c>
      <c r="L60" s="4">
        <v>7</v>
      </c>
    </row>
    <row r="61" spans="1:13">
      <c r="A61" s="3">
        <v>11</v>
      </c>
      <c r="B61" s="13" t="s">
        <v>76</v>
      </c>
      <c r="C61" s="5" t="s">
        <v>60</v>
      </c>
      <c r="D61" s="25" t="s">
        <v>63</v>
      </c>
      <c r="E61" s="5"/>
      <c r="G61" s="6"/>
      <c r="M61" s="2" t="s">
        <v>1294</v>
      </c>
    </row>
    <row r="62" spans="1:13">
      <c r="A62" s="3">
        <v>12</v>
      </c>
      <c r="B62" s="13" t="s">
        <v>77</v>
      </c>
      <c r="C62" s="5" t="s">
        <v>61</v>
      </c>
      <c r="D62" s="25" t="s">
        <v>63</v>
      </c>
      <c r="E62" s="5"/>
      <c r="G62" s="6"/>
    </row>
    <row r="63" spans="1:13">
      <c r="A63" s="16">
        <v>13</v>
      </c>
      <c r="B63" s="17" t="s">
        <v>78</v>
      </c>
      <c r="C63" s="18" t="s">
        <v>62</v>
      </c>
      <c r="D63" s="18" t="s">
        <v>64</v>
      </c>
      <c r="E63" s="18">
        <v>2</v>
      </c>
      <c r="F63" s="19">
        <v>0</v>
      </c>
      <c r="G63" s="20">
        <v>6</v>
      </c>
      <c r="H63" s="19">
        <v>29</v>
      </c>
      <c r="I63" s="19">
        <v>0</v>
      </c>
      <c r="J63" s="19">
        <v>11</v>
      </c>
      <c r="K63" s="19">
        <v>77</v>
      </c>
      <c r="L63" s="19">
        <v>7</v>
      </c>
      <c r="M63" s="21"/>
    </row>
    <row r="64" spans="1:13">
      <c r="A64" s="30"/>
      <c r="B64" s="30"/>
      <c r="C64" s="27"/>
      <c r="D64" s="343" t="s">
        <v>1000</v>
      </c>
      <c r="E64" s="343">
        <f>SUM(E51:E63)</f>
        <v>55</v>
      </c>
      <c r="F64" s="343">
        <f>SUM(F51:F63)</f>
        <v>27</v>
      </c>
      <c r="G64" s="30"/>
      <c r="H64" s="27" t="s">
        <v>143</v>
      </c>
      <c r="I64" s="27">
        <v>0</v>
      </c>
      <c r="J64" s="27">
        <v>11</v>
      </c>
      <c r="K64" s="27" t="s">
        <v>145</v>
      </c>
      <c r="L64" s="27">
        <v>7</v>
      </c>
      <c r="M64" s="30" t="s">
        <v>1301</v>
      </c>
    </row>
    <row r="65" spans="1:13">
      <c r="A65" s="2" t="s">
        <v>106</v>
      </c>
    </row>
    <row r="67" spans="1:13" ht="15">
      <c r="A67" s="105" t="s">
        <v>763</v>
      </c>
    </row>
    <row r="68" spans="1:13" ht="39">
      <c r="A68" s="11"/>
      <c r="B68" s="11" t="s">
        <v>146</v>
      </c>
      <c r="C68" s="23" t="s">
        <v>147</v>
      </c>
      <c r="D68" s="12" t="s">
        <v>66</v>
      </c>
      <c r="E68" s="12" t="s">
        <v>1037</v>
      </c>
      <c r="F68" s="12" t="s">
        <v>132</v>
      </c>
      <c r="G68" s="12" t="s">
        <v>131</v>
      </c>
      <c r="H68" s="22" t="s">
        <v>138</v>
      </c>
      <c r="I68" s="22" t="s">
        <v>139</v>
      </c>
      <c r="J68" s="22" t="s">
        <v>140</v>
      </c>
      <c r="K68" s="22" t="s">
        <v>141</v>
      </c>
      <c r="L68" s="22" t="s">
        <v>148</v>
      </c>
      <c r="M68" s="11" t="s">
        <v>133</v>
      </c>
    </row>
    <row r="69" spans="1:13">
      <c r="A69" s="7" t="s">
        <v>23</v>
      </c>
      <c r="E69" s="4"/>
      <c r="G69" s="4"/>
    </row>
    <row r="70" spans="1:13">
      <c r="A70" s="2">
        <v>1</v>
      </c>
      <c r="C70" s="6" t="s">
        <v>149</v>
      </c>
      <c r="D70" s="6" t="s">
        <v>63</v>
      </c>
      <c r="E70" s="4"/>
      <c r="G70" s="4"/>
    </row>
    <row r="71" spans="1:13">
      <c r="A71" s="2">
        <v>2</v>
      </c>
      <c r="C71" s="4" t="s">
        <v>150</v>
      </c>
      <c r="D71" s="4" t="s">
        <v>64</v>
      </c>
      <c r="E71" s="4">
        <v>2</v>
      </c>
      <c r="F71" s="4">
        <v>0</v>
      </c>
      <c r="G71" s="4">
        <v>6</v>
      </c>
      <c r="H71" s="4">
        <v>29</v>
      </c>
      <c r="I71" s="4">
        <v>0</v>
      </c>
      <c r="J71" s="4">
        <v>11</v>
      </c>
      <c r="K71" s="4">
        <v>76</v>
      </c>
      <c r="L71" s="4">
        <v>7</v>
      </c>
    </row>
    <row r="72" spans="1:13">
      <c r="A72" s="2">
        <v>3</v>
      </c>
      <c r="C72" s="4" t="s">
        <v>151</v>
      </c>
      <c r="D72" s="4" t="s">
        <v>64</v>
      </c>
      <c r="E72" s="4">
        <v>4</v>
      </c>
      <c r="F72" s="4">
        <v>0</v>
      </c>
      <c r="G72" s="4">
        <v>6</v>
      </c>
      <c r="H72" s="4">
        <v>29</v>
      </c>
      <c r="I72" s="4">
        <v>0</v>
      </c>
      <c r="J72" s="4">
        <v>11</v>
      </c>
      <c r="K72" s="4">
        <v>77</v>
      </c>
      <c r="L72" s="4">
        <v>7</v>
      </c>
    </row>
    <row r="73" spans="1:13">
      <c r="A73" s="2">
        <v>4</v>
      </c>
      <c r="C73" s="6" t="s">
        <v>152</v>
      </c>
      <c r="D73" s="6" t="s">
        <v>63</v>
      </c>
      <c r="E73" s="4"/>
      <c r="G73" s="4"/>
    </row>
    <row r="74" spans="1:13">
      <c r="A74" s="2">
        <v>5</v>
      </c>
      <c r="C74" s="6" t="s">
        <v>153</v>
      </c>
      <c r="D74" s="6" t="s">
        <v>63</v>
      </c>
      <c r="E74" s="4"/>
      <c r="G74" s="4"/>
    </row>
    <row r="75" spans="1:13">
      <c r="A75" s="2">
        <v>6</v>
      </c>
      <c r="C75" s="6" t="s">
        <v>154</v>
      </c>
      <c r="D75" s="6" t="s">
        <v>63</v>
      </c>
      <c r="E75" s="4"/>
      <c r="G75" s="4"/>
    </row>
    <row r="76" spans="1:13">
      <c r="A76" s="2">
        <v>7</v>
      </c>
      <c r="C76" s="6" t="s">
        <v>155</v>
      </c>
      <c r="D76" s="6" t="s">
        <v>63</v>
      </c>
      <c r="E76" s="4"/>
      <c r="G76" s="4"/>
    </row>
    <row r="77" spans="1:13">
      <c r="A77" s="2">
        <v>8</v>
      </c>
      <c r="C77" s="6" t="s">
        <v>156</v>
      </c>
      <c r="D77" s="6" t="s">
        <v>63</v>
      </c>
      <c r="E77" s="4"/>
      <c r="G77" s="4"/>
    </row>
    <row r="78" spans="1:13">
      <c r="A78" s="2">
        <v>9</v>
      </c>
      <c r="C78" s="6" t="s">
        <v>157</v>
      </c>
      <c r="D78" s="6" t="s">
        <v>63</v>
      </c>
      <c r="E78" s="4"/>
      <c r="G78" s="4"/>
    </row>
    <row r="79" spans="1:13">
      <c r="A79" s="2">
        <v>10</v>
      </c>
      <c r="C79" s="6" t="s">
        <v>158</v>
      </c>
      <c r="D79" s="6" t="s">
        <v>63</v>
      </c>
      <c r="E79" s="4"/>
      <c r="G79" s="4"/>
    </row>
    <row r="80" spans="1:13">
      <c r="A80" s="2">
        <v>11</v>
      </c>
      <c r="C80" s="6" t="s">
        <v>159</v>
      </c>
      <c r="D80" s="6" t="s">
        <v>63</v>
      </c>
      <c r="E80" s="4"/>
      <c r="G80" s="4"/>
    </row>
    <row r="81" spans="1:12">
      <c r="A81" s="2">
        <v>12</v>
      </c>
      <c r="C81" s="6" t="s">
        <v>160</v>
      </c>
      <c r="D81" s="6" t="s">
        <v>63</v>
      </c>
      <c r="E81" s="4"/>
      <c r="G81" s="4"/>
    </row>
    <row r="82" spans="1:12">
      <c r="A82" s="2">
        <v>13</v>
      </c>
      <c r="C82" s="6" t="s">
        <v>161</v>
      </c>
      <c r="D82" s="6" t="s">
        <v>63</v>
      </c>
      <c r="E82" s="4"/>
      <c r="G82" s="4"/>
    </row>
    <row r="83" spans="1:12">
      <c r="A83" s="2">
        <v>14</v>
      </c>
      <c r="C83" s="6" t="s">
        <v>162</v>
      </c>
      <c r="D83" s="6" t="s">
        <v>63</v>
      </c>
      <c r="E83" s="4"/>
      <c r="G83" s="4"/>
    </row>
    <row r="84" spans="1:12">
      <c r="A84" s="2">
        <v>15</v>
      </c>
      <c r="C84" s="6" t="s">
        <v>163</v>
      </c>
      <c r="D84" s="6" t="s">
        <v>63</v>
      </c>
      <c r="E84" s="4"/>
      <c r="G84" s="4"/>
    </row>
    <row r="85" spans="1:12">
      <c r="A85" s="2">
        <v>16</v>
      </c>
      <c r="C85" s="6" t="s">
        <v>164</v>
      </c>
      <c r="D85" s="6" t="s">
        <v>63</v>
      </c>
      <c r="E85" s="4"/>
      <c r="G85" s="4"/>
    </row>
    <row r="86" spans="1:12">
      <c r="A86" s="2">
        <v>17</v>
      </c>
      <c r="C86" s="4" t="s">
        <v>165</v>
      </c>
      <c r="D86" s="4" t="s">
        <v>64</v>
      </c>
      <c r="E86" s="4">
        <v>4</v>
      </c>
      <c r="F86" s="4">
        <v>1</v>
      </c>
      <c r="G86" s="4">
        <v>6</v>
      </c>
      <c r="H86" s="4">
        <v>29</v>
      </c>
      <c r="I86" s="4">
        <v>0</v>
      </c>
      <c r="J86" s="4">
        <v>11</v>
      </c>
      <c r="K86" s="4">
        <v>77</v>
      </c>
      <c r="L86" s="4">
        <v>7</v>
      </c>
    </row>
    <row r="87" spans="1:12">
      <c r="A87" s="2">
        <v>18</v>
      </c>
      <c r="C87" s="4" t="s">
        <v>166</v>
      </c>
      <c r="D87" s="4" t="s">
        <v>64</v>
      </c>
      <c r="E87" s="4">
        <v>3</v>
      </c>
      <c r="F87" s="4">
        <v>0</v>
      </c>
      <c r="G87" s="4">
        <v>6</v>
      </c>
      <c r="H87" s="4">
        <v>29</v>
      </c>
      <c r="I87" s="4">
        <v>0</v>
      </c>
      <c r="J87" s="4">
        <v>11</v>
      </c>
      <c r="K87" s="4">
        <v>77</v>
      </c>
      <c r="L87" s="4">
        <v>7</v>
      </c>
    </row>
    <row r="88" spans="1:12">
      <c r="A88" s="2">
        <v>19</v>
      </c>
      <c r="C88" s="6" t="s">
        <v>167</v>
      </c>
      <c r="D88" s="6" t="s">
        <v>63</v>
      </c>
      <c r="E88" s="4"/>
      <c r="G88" s="4"/>
    </row>
    <row r="89" spans="1:12">
      <c r="A89" s="2">
        <v>20</v>
      </c>
      <c r="C89" s="4" t="s">
        <v>168</v>
      </c>
      <c r="D89" s="4" t="s">
        <v>64</v>
      </c>
      <c r="E89" s="4">
        <v>4</v>
      </c>
      <c r="F89" s="4">
        <v>1</v>
      </c>
      <c r="G89" s="4">
        <v>6</v>
      </c>
      <c r="H89" s="4">
        <v>29</v>
      </c>
      <c r="I89" s="4">
        <v>0</v>
      </c>
      <c r="J89" s="4">
        <v>11</v>
      </c>
      <c r="K89" s="4">
        <v>77</v>
      </c>
      <c r="L89" s="4">
        <v>7</v>
      </c>
    </row>
    <row r="90" spans="1:12">
      <c r="A90" s="2">
        <v>21</v>
      </c>
      <c r="C90" s="4" t="s">
        <v>169</v>
      </c>
      <c r="D90" s="4" t="s">
        <v>64</v>
      </c>
      <c r="E90" s="4">
        <v>4</v>
      </c>
      <c r="F90" s="4">
        <v>1</v>
      </c>
      <c r="G90" s="4">
        <v>6</v>
      </c>
      <c r="H90" s="4">
        <v>29</v>
      </c>
      <c r="I90" s="4">
        <v>0</v>
      </c>
      <c r="J90" s="4">
        <v>11</v>
      </c>
      <c r="K90" s="4">
        <v>77</v>
      </c>
      <c r="L90" s="4">
        <v>7</v>
      </c>
    </row>
    <row r="91" spans="1:12">
      <c r="A91" s="2">
        <v>22</v>
      </c>
      <c r="C91" s="6" t="s">
        <v>170</v>
      </c>
      <c r="D91" s="6" t="s">
        <v>63</v>
      </c>
      <c r="E91" s="4"/>
      <c r="G91" s="4"/>
    </row>
    <row r="92" spans="1:12">
      <c r="A92" s="2">
        <v>23</v>
      </c>
      <c r="C92" s="4" t="s">
        <v>171</v>
      </c>
      <c r="D92" s="4" t="s">
        <v>64</v>
      </c>
      <c r="E92" s="4">
        <v>3</v>
      </c>
      <c r="F92" s="4">
        <v>0</v>
      </c>
      <c r="G92" s="4">
        <v>6</v>
      </c>
      <c r="H92" s="4">
        <v>29</v>
      </c>
      <c r="I92" s="4">
        <v>0</v>
      </c>
      <c r="J92" s="4">
        <v>11</v>
      </c>
      <c r="K92" s="4">
        <v>77</v>
      </c>
      <c r="L92" s="4">
        <v>7</v>
      </c>
    </row>
    <row r="93" spans="1:12">
      <c r="A93" s="2">
        <v>24</v>
      </c>
      <c r="C93" s="4" t="s">
        <v>172</v>
      </c>
      <c r="D93" s="4" t="s">
        <v>64</v>
      </c>
      <c r="E93" s="4">
        <v>4</v>
      </c>
      <c r="F93" s="4">
        <v>1</v>
      </c>
      <c r="G93" s="4">
        <v>6</v>
      </c>
      <c r="H93" s="4">
        <v>29</v>
      </c>
      <c r="I93" s="4">
        <v>0</v>
      </c>
      <c r="J93" s="4">
        <v>11</v>
      </c>
      <c r="K93" s="4">
        <v>77</v>
      </c>
      <c r="L93" s="4">
        <v>7</v>
      </c>
    </row>
    <row r="94" spans="1:12">
      <c r="A94" s="2">
        <v>25</v>
      </c>
      <c r="C94" s="6" t="s">
        <v>173</v>
      </c>
      <c r="D94" s="6" t="s">
        <v>63</v>
      </c>
      <c r="E94" s="4"/>
      <c r="G94" s="4"/>
    </row>
    <row r="95" spans="1:12">
      <c r="A95" s="2">
        <v>26</v>
      </c>
      <c r="C95" s="4" t="s">
        <v>174</v>
      </c>
      <c r="D95" s="4" t="s">
        <v>64</v>
      </c>
      <c r="E95" s="4">
        <v>4</v>
      </c>
      <c r="F95" s="4">
        <v>1</v>
      </c>
      <c r="G95" s="4">
        <v>6</v>
      </c>
      <c r="H95" s="4">
        <v>29</v>
      </c>
      <c r="I95" s="4">
        <v>0</v>
      </c>
      <c r="J95" s="4">
        <v>11</v>
      </c>
      <c r="K95" s="4">
        <v>77</v>
      </c>
      <c r="L95" s="4">
        <v>7</v>
      </c>
    </row>
    <row r="96" spans="1:12">
      <c r="A96" s="2">
        <v>27</v>
      </c>
      <c r="C96" s="4" t="s">
        <v>175</v>
      </c>
      <c r="D96" s="4" t="s">
        <v>64</v>
      </c>
      <c r="E96" s="4">
        <v>3</v>
      </c>
      <c r="F96" s="4">
        <v>0</v>
      </c>
      <c r="G96" s="4">
        <v>6</v>
      </c>
      <c r="H96" s="4">
        <v>29</v>
      </c>
      <c r="I96" s="4">
        <v>0</v>
      </c>
      <c r="J96" s="4">
        <v>11</v>
      </c>
      <c r="K96" s="4">
        <v>77</v>
      </c>
      <c r="L96" s="4">
        <v>7</v>
      </c>
    </row>
    <row r="97" spans="1:13">
      <c r="A97" s="2">
        <v>28</v>
      </c>
      <c r="C97" s="4" t="s">
        <v>176</v>
      </c>
      <c r="D97" s="4" t="s">
        <v>64</v>
      </c>
      <c r="E97" s="4">
        <v>3</v>
      </c>
      <c r="F97" s="4">
        <v>0</v>
      </c>
      <c r="G97" s="4">
        <v>6</v>
      </c>
      <c r="H97" s="4">
        <v>29</v>
      </c>
      <c r="I97" s="4">
        <v>0</v>
      </c>
      <c r="J97" s="4">
        <v>11</v>
      </c>
      <c r="K97" s="4">
        <v>77</v>
      </c>
      <c r="L97" s="4">
        <v>7</v>
      </c>
    </row>
    <row r="98" spans="1:13">
      <c r="A98" s="2">
        <v>29</v>
      </c>
      <c r="C98" s="4" t="s">
        <v>177</v>
      </c>
      <c r="D98" s="4" t="s">
        <v>64</v>
      </c>
      <c r="E98" s="4">
        <v>4</v>
      </c>
      <c r="F98" s="4">
        <v>1</v>
      </c>
      <c r="G98" s="4">
        <v>6</v>
      </c>
      <c r="H98" s="4">
        <v>29</v>
      </c>
      <c r="I98" s="4">
        <v>0</v>
      </c>
      <c r="J98" s="4">
        <v>11</v>
      </c>
      <c r="K98" s="4">
        <v>77</v>
      </c>
      <c r="L98" s="4">
        <v>7</v>
      </c>
    </row>
    <row r="99" spans="1:13">
      <c r="A99" s="2">
        <v>30</v>
      </c>
      <c r="C99" s="4" t="s">
        <v>178</v>
      </c>
      <c r="D99" s="4" t="s">
        <v>64</v>
      </c>
      <c r="E99" s="4">
        <v>4</v>
      </c>
      <c r="F99" s="4">
        <v>1</v>
      </c>
      <c r="G99" s="4">
        <v>6</v>
      </c>
      <c r="H99" s="4">
        <v>29</v>
      </c>
      <c r="I99" s="4">
        <v>0</v>
      </c>
      <c r="J99" s="4">
        <v>11</v>
      </c>
      <c r="K99" s="4">
        <v>77</v>
      </c>
      <c r="L99" s="4">
        <v>7</v>
      </c>
    </row>
    <row r="100" spans="1:13">
      <c r="A100" s="2">
        <v>31</v>
      </c>
      <c r="C100" s="4" t="s">
        <v>179</v>
      </c>
      <c r="D100" s="4" t="s">
        <v>64</v>
      </c>
      <c r="E100" s="4">
        <v>4</v>
      </c>
      <c r="F100" s="4">
        <v>1</v>
      </c>
      <c r="G100" s="4">
        <v>6</v>
      </c>
      <c r="H100" s="4">
        <v>29</v>
      </c>
      <c r="I100" s="4">
        <v>0</v>
      </c>
      <c r="J100" s="4">
        <v>11</v>
      </c>
      <c r="K100" s="4">
        <v>77</v>
      </c>
      <c r="L100" s="4">
        <v>7</v>
      </c>
    </row>
    <row r="101" spans="1:13">
      <c r="A101" s="21">
        <v>32</v>
      </c>
      <c r="B101" s="21"/>
      <c r="C101" s="170" t="s">
        <v>180</v>
      </c>
      <c r="D101" s="170" t="s">
        <v>63</v>
      </c>
      <c r="E101" s="19"/>
      <c r="F101" s="19"/>
      <c r="G101" s="19"/>
      <c r="H101" s="19"/>
      <c r="I101" s="19"/>
      <c r="J101" s="19"/>
      <c r="K101" s="19"/>
      <c r="L101" s="19"/>
    </row>
    <row r="102" spans="1:13">
      <c r="A102" s="16"/>
      <c r="B102" s="21"/>
      <c r="C102" s="350"/>
      <c r="D102" s="352" t="s">
        <v>1000</v>
      </c>
      <c r="E102" s="352">
        <f>SUM(E70:E101)</f>
        <v>50</v>
      </c>
      <c r="F102" s="352">
        <f>SUM(F70:F101)</f>
        <v>8</v>
      </c>
      <c r="G102" s="19"/>
      <c r="H102" s="19"/>
      <c r="I102" s="19"/>
      <c r="J102" s="19"/>
      <c r="K102" s="19"/>
      <c r="L102" s="19"/>
    </row>
    <row r="103" spans="1:13">
      <c r="A103" s="9" t="s">
        <v>122</v>
      </c>
      <c r="E103" s="4"/>
      <c r="G103" s="4"/>
    </row>
    <row r="104" spans="1:13">
      <c r="A104" s="28">
        <v>1</v>
      </c>
      <c r="C104" s="6" t="s">
        <v>181</v>
      </c>
      <c r="D104" s="6" t="s">
        <v>63</v>
      </c>
      <c r="E104" s="4"/>
      <c r="G104" s="4"/>
    </row>
    <row r="105" spans="1:13">
      <c r="A105" s="2">
        <v>2</v>
      </c>
      <c r="C105" s="4" t="s">
        <v>182</v>
      </c>
      <c r="D105" s="4" t="s">
        <v>64</v>
      </c>
      <c r="E105" s="4">
        <v>3</v>
      </c>
      <c r="F105" s="4">
        <v>0</v>
      </c>
      <c r="G105" s="4">
        <v>6</v>
      </c>
      <c r="H105" s="4">
        <v>29</v>
      </c>
      <c r="I105" s="4">
        <v>0</v>
      </c>
      <c r="J105" s="4">
        <v>11</v>
      </c>
      <c r="K105" s="4">
        <v>94</v>
      </c>
      <c r="L105" s="4">
        <v>7</v>
      </c>
    </row>
    <row r="106" spans="1:13">
      <c r="A106" s="2">
        <v>3</v>
      </c>
      <c r="C106" s="6" t="s">
        <v>183</v>
      </c>
      <c r="D106" s="6" t="s">
        <v>63</v>
      </c>
      <c r="E106" s="4"/>
      <c r="G106" s="4"/>
    </row>
    <row r="107" spans="1:13">
      <c r="A107" s="2">
        <v>4</v>
      </c>
      <c r="C107" s="4" t="s">
        <v>184</v>
      </c>
      <c r="D107" s="4" t="s">
        <v>64</v>
      </c>
      <c r="E107" s="4">
        <v>0</v>
      </c>
      <c r="F107" s="4">
        <v>0</v>
      </c>
      <c r="G107" s="4">
        <v>6</v>
      </c>
      <c r="H107" s="4">
        <v>29</v>
      </c>
      <c r="I107" s="4">
        <v>0</v>
      </c>
      <c r="J107" s="4">
        <v>11</v>
      </c>
      <c r="K107" s="4">
        <v>102</v>
      </c>
      <c r="L107" s="4">
        <v>7</v>
      </c>
    </row>
    <row r="108" spans="1:13">
      <c r="A108" s="2">
        <v>5</v>
      </c>
      <c r="C108" s="6" t="s">
        <v>185</v>
      </c>
      <c r="D108" s="6" t="s">
        <v>63</v>
      </c>
      <c r="E108" s="4"/>
      <c r="G108" s="4"/>
    </row>
    <row r="109" spans="1:13">
      <c r="A109" s="2">
        <v>6</v>
      </c>
      <c r="C109" s="4" t="s">
        <v>186</v>
      </c>
      <c r="D109" s="4" t="s">
        <v>64</v>
      </c>
      <c r="E109" s="4">
        <v>3</v>
      </c>
      <c r="F109" s="4">
        <v>0</v>
      </c>
      <c r="G109" s="4">
        <v>6</v>
      </c>
      <c r="H109" s="4">
        <v>28</v>
      </c>
      <c r="I109" s="4">
        <v>0</v>
      </c>
      <c r="J109" s="4">
        <v>11</v>
      </c>
      <c r="K109" s="4">
        <v>79</v>
      </c>
      <c r="L109" s="4">
        <v>7</v>
      </c>
      <c r="M109" s="2" t="s">
        <v>65</v>
      </c>
    </row>
    <row r="110" spans="1:13">
      <c r="A110" s="2">
        <v>7</v>
      </c>
      <c r="C110" s="6" t="s">
        <v>187</v>
      </c>
      <c r="D110" s="6" t="s">
        <v>63</v>
      </c>
      <c r="E110" s="4"/>
      <c r="G110" s="4"/>
    </row>
    <row r="111" spans="1:13">
      <c r="A111" s="2">
        <v>8</v>
      </c>
      <c r="C111" s="4" t="s">
        <v>188</v>
      </c>
      <c r="D111" s="4" t="s">
        <v>64</v>
      </c>
      <c r="E111" s="4">
        <v>1</v>
      </c>
      <c r="F111" s="4">
        <v>0</v>
      </c>
      <c r="G111" s="4">
        <v>6</v>
      </c>
      <c r="H111" s="4">
        <v>29</v>
      </c>
      <c r="I111" s="4">
        <v>0</v>
      </c>
      <c r="J111" s="4">
        <v>11</v>
      </c>
      <c r="K111" s="4">
        <v>107</v>
      </c>
      <c r="L111" s="4">
        <v>7</v>
      </c>
    </row>
    <row r="112" spans="1:13">
      <c r="A112" s="21">
        <v>9</v>
      </c>
      <c r="B112" s="21"/>
      <c r="C112" s="170" t="s">
        <v>189</v>
      </c>
      <c r="D112" s="170" t="s">
        <v>63</v>
      </c>
      <c r="E112" s="19"/>
      <c r="F112" s="19"/>
      <c r="G112" s="19"/>
      <c r="H112" s="19"/>
      <c r="I112" s="19"/>
      <c r="J112" s="19"/>
      <c r="K112" s="19"/>
      <c r="L112" s="19"/>
    </row>
    <row r="113" spans="1:12">
      <c r="A113" s="21"/>
      <c r="B113" s="21"/>
      <c r="C113" s="170"/>
      <c r="D113" s="352" t="s">
        <v>1000</v>
      </c>
      <c r="E113" s="352">
        <f>SUM(E104:E112)</f>
        <v>7</v>
      </c>
      <c r="F113" s="352">
        <f>SUM(F104:F112)</f>
        <v>0</v>
      </c>
      <c r="G113" s="19"/>
      <c r="H113" s="19"/>
      <c r="I113" s="19"/>
      <c r="J113" s="19"/>
      <c r="K113" s="19"/>
      <c r="L113" s="19"/>
    </row>
    <row r="114" spans="1:12">
      <c r="A114" s="3"/>
      <c r="C114" s="26"/>
      <c r="D114" s="2"/>
      <c r="F114" s="2"/>
      <c r="G114" s="4"/>
    </row>
    <row r="115" spans="1:12">
      <c r="A115" s="9" t="s">
        <v>190</v>
      </c>
      <c r="E115" s="4"/>
      <c r="H115" s="2"/>
      <c r="I115" s="2"/>
      <c r="J115" s="2"/>
      <c r="K115" s="2"/>
      <c r="L115" s="2"/>
    </row>
    <row r="116" spans="1:12">
      <c r="A116" s="28">
        <v>1</v>
      </c>
      <c r="C116" s="6" t="s">
        <v>191</v>
      </c>
      <c r="D116" s="6" t="s">
        <v>63</v>
      </c>
      <c r="E116" s="4"/>
      <c r="H116" s="2"/>
      <c r="I116" s="2"/>
      <c r="J116" s="2"/>
      <c r="K116" s="2"/>
      <c r="L116" s="2"/>
    </row>
    <row r="117" spans="1:12">
      <c r="A117" s="2">
        <v>2</v>
      </c>
      <c r="C117" s="4" t="s">
        <v>192</v>
      </c>
      <c r="D117" s="4" t="s">
        <v>64</v>
      </c>
      <c r="E117" s="4">
        <v>4</v>
      </c>
      <c r="F117" s="4">
        <v>2</v>
      </c>
      <c r="G117" s="4">
        <v>6</v>
      </c>
      <c r="H117" s="4">
        <v>29</v>
      </c>
      <c r="I117" s="4">
        <v>0</v>
      </c>
      <c r="J117" s="4">
        <v>11</v>
      </c>
      <c r="K117" s="4">
        <v>85</v>
      </c>
      <c r="L117" s="4">
        <v>7</v>
      </c>
    </row>
    <row r="118" spans="1:12">
      <c r="A118" s="2">
        <v>3</v>
      </c>
      <c r="C118" s="6" t="s">
        <v>193</v>
      </c>
      <c r="D118" s="6" t="s">
        <v>63</v>
      </c>
      <c r="E118" s="4"/>
      <c r="G118" s="4"/>
    </row>
    <row r="119" spans="1:12">
      <c r="A119" s="2">
        <v>4</v>
      </c>
      <c r="C119" s="4" t="s">
        <v>194</v>
      </c>
      <c r="D119" s="4" t="s">
        <v>64</v>
      </c>
      <c r="E119" s="4">
        <v>7</v>
      </c>
      <c r="F119" s="4">
        <v>4</v>
      </c>
      <c r="G119" s="8">
        <v>7</v>
      </c>
      <c r="H119" s="4">
        <v>29</v>
      </c>
      <c r="I119" s="4">
        <v>0</v>
      </c>
      <c r="J119" s="4">
        <v>11</v>
      </c>
      <c r="K119" s="4" t="s">
        <v>195</v>
      </c>
      <c r="L119" s="4">
        <v>7</v>
      </c>
    </row>
    <row r="120" spans="1:12">
      <c r="A120" s="2">
        <v>5</v>
      </c>
      <c r="C120" s="6" t="s">
        <v>196</v>
      </c>
      <c r="D120" s="6" t="s">
        <v>63</v>
      </c>
      <c r="E120" s="4"/>
      <c r="G120" s="4"/>
    </row>
    <row r="121" spans="1:12">
      <c r="A121" s="2">
        <v>6</v>
      </c>
      <c r="C121" s="4" t="s">
        <v>197</v>
      </c>
      <c r="D121" s="4" t="s">
        <v>64</v>
      </c>
      <c r="E121" s="4">
        <v>4</v>
      </c>
      <c r="F121" s="4">
        <v>2</v>
      </c>
      <c r="G121" s="4">
        <v>6</v>
      </c>
      <c r="H121" s="4">
        <v>29</v>
      </c>
      <c r="I121" s="4">
        <v>0</v>
      </c>
      <c r="J121" s="4">
        <v>11</v>
      </c>
      <c r="K121" s="4">
        <v>79</v>
      </c>
      <c r="L121" s="4">
        <v>7</v>
      </c>
    </row>
    <row r="122" spans="1:12">
      <c r="A122" s="2">
        <v>7</v>
      </c>
      <c r="C122" s="4" t="s">
        <v>198</v>
      </c>
      <c r="D122" s="4" t="s">
        <v>64</v>
      </c>
      <c r="E122" s="4">
        <v>8</v>
      </c>
      <c r="F122" s="4">
        <v>4</v>
      </c>
      <c r="G122" s="4">
        <v>6</v>
      </c>
      <c r="H122" s="4">
        <v>29</v>
      </c>
      <c r="I122" s="4">
        <v>0</v>
      </c>
      <c r="J122" s="4">
        <v>11</v>
      </c>
      <c r="K122" s="4">
        <v>79</v>
      </c>
      <c r="L122" s="4">
        <v>7</v>
      </c>
    </row>
    <row r="123" spans="1:12">
      <c r="A123" s="2">
        <v>8</v>
      </c>
      <c r="C123" s="6" t="s">
        <v>199</v>
      </c>
      <c r="D123" s="6" t="s">
        <v>63</v>
      </c>
      <c r="E123" s="4"/>
      <c r="G123" s="4"/>
    </row>
    <row r="124" spans="1:12">
      <c r="A124" s="2">
        <v>9</v>
      </c>
      <c r="C124" s="6" t="s">
        <v>200</v>
      </c>
      <c r="D124" s="6" t="s">
        <v>63</v>
      </c>
      <c r="E124" s="4"/>
      <c r="G124" s="4"/>
    </row>
    <row r="125" spans="1:12">
      <c r="A125" s="21">
        <v>10</v>
      </c>
      <c r="B125" s="21"/>
      <c r="C125" s="19" t="s">
        <v>201</v>
      </c>
      <c r="D125" s="19" t="s">
        <v>64</v>
      </c>
      <c r="E125" s="19">
        <v>1</v>
      </c>
      <c r="F125" s="19">
        <v>0</v>
      </c>
      <c r="G125" s="19">
        <v>6</v>
      </c>
      <c r="H125" s="19">
        <v>29</v>
      </c>
      <c r="I125" s="19">
        <v>0</v>
      </c>
      <c r="J125" s="19">
        <v>11</v>
      </c>
      <c r="K125" s="19">
        <v>77</v>
      </c>
      <c r="L125" s="19">
        <v>7</v>
      </c>
    </row>
    <row r="126" spans="1:12">
      <c r="A126" s="30"/>
      <c r="B126" s="30"/>
      <c r="C126" s="27"/>
      <c r="D126" s="343" t="s">
        <v>1000</v>
      </c>
      <c r="E126" s="343">
        <f>SUM(E116:E125)</f>
        <v>24</v>
      </c>
      <c r="F126" s="343">
        <f>SUM(F116:F125)</f>
        <v>12</v>
      </c>
      <c r="G126" s="27"/>
      <c r="H126" s="27"/>
      <c r="I126" s="27"/>
      <c r="J126" s="27"/>
      <c r="K126" s="27"/>
      <c r="L126" s="27"/>
    </row>
    <row r="127" spans="1:12">
      <c r="A127" s="9" t="s">
        <v>202</v>
      </c>
      <c r="E127" s="4"/>
      <c r="G127" s="4"/>
    </row>
    <row r="128" spans="1:12">
      <c r="A128" s="28">
        <v>1</v>
      </c>
      <c r="C128" s="6" t="s">
        <v>203</v>
      </c>
      <c r="D128" s="6" t="s">
        <v>63</v>
      </c>
      <c r="E128" s="4"/>
      <c r="G128" s="4"/>
    </row>
    <row r="129" spans="1:13">
      <c r="A129" s="2">
        <v>2</v>
      </c>
      <c r="C129" s="4" t="s">
        <v>204</v>
      </c>
      <c r="D129" s="4" t="s">
        <v>64</v>
      </c>
      <c r="E129" s="4">
        <v>2</v>
      </c>
      <c r="F129" s="4">
        <v>0</v>
      </c>
      <c r="G129" s="4">
        <v>6</v>
      </c>
      <c r="H129" s="4">
        <v>29</v>
      </c>
      <c r="I129" s="4">
        <v>0</v>
      </c>
      <c r="J129" s="4">
        <v>11</v>
      </c>
      <c r="K129" s="4">
        <v>77</v>
      </c>
      <c r="L129" s="4">
        <v>7</v>
      </c>
      <c r="M129" s="2" t="s">
        <v>1295</v>
      </c>
    </row>
    <row r="130" spans="1:13">
      <c r="A130" s="2">
        <v>3</v>
      </c>
      <c r="C130" s="4" t="s">
        <v>205</v>
      </c>
      <c r="D130" s="4" t="s">
        <v>64</v>
      </c>
      <c r="E130" s="4">
        <v>1</v>
      </c>
      <c r="F130" s="4">
        <v>0</v>
      </c>
      <c r="G130" s="4">
        <v>6</v>
      </c>
      <c r="H130" s="4">
        <v>29</v>
      </c>
      <c r="I130" s="4">
        <v>0</v>
      </c>
      <c r="J130" s="4">
        <v>11</v>
      </c>
      <c r="K130" s="4">
        <v>77</v>
      </c>
      <c r="L130" s="4">
        <v>7</v>
      </c>
      <c r="M130" s="98" t="s">
        <v>1296</v>
      </c>
    </row>
    <row r="131" spans="1:13">
      <c r="A131" s="2">
        <v>4</v>
      </c>
      <c r="C131" s="6" t="s">
        <v>206</v>
      </c>
      <c r="D131" s="6" t="s">
        <v>63</v>
      </c>
      <c r="E131" s="4"/>
      <c r="G131" s="4"/>
    </row>
    <row r="132" spans="1:13">
      <c r="A132" s="2">
        <v>5</v>
      </c>
      <c r="C132" s="4" t="s">
        <v>207</v>
      </c>
      <c r="D132" s="4" t="s">
        <v>64</v>
      </c>
      <c r="E132" s="4">
        <v>5</v>
      </c>
      <c r="F132" s="4">
        <v>2</v>
      </c>
      <c r="G132" s="8">
        <v>7</v>
      </c>
      <c r="H132" s="4">
        <v>29</v>
      </c>
      <c r="I132" s="4">
        <v>0</v>
      </c>
      <c r="J132" s="4">
        <v>11</v>
      </c>
      <c r="K132" s="4" t="s">
        <v>142</v>
      </c>
      <c r="L132" s="4">
        <v>7</v>
      </c>
      <c r="M132" s="2" t="s">
        <v>1297</v>
      </c>
    </row>
    <row r="133" spans="1:13">
      <c r="A133" s="2">
        <v>6</v>
      </c>
      <c r="C133" s="4" t="s">
        <v>208</v>
      </c>
      <c r="D133" s="4" t="s">
        <v>64</v>
      </c>
      <c r="E133" s="4">
        <v>7</v>
      </c>
      <c r="F133" s="4">
        <v>4</v>
      </c>
      <c r="G133" s="8">
        <v>7</v>
      </c>
      <c r="H133" s="4">
        <v>29</v>
      </c>
      <c r="I133" s="4">
        <v>0</v>
      </c>
      <c r="J133" s="4">
        <v>11</v>
      </c>
      <c r="K133" s="4" t="s">
        <v>209</v>
      </c>
      <c r="L133" s="4">
        <v>7</v>
      </c>
      <c r="M133" s="2" t="s">
        <v>1298</v>
      </c>
    </row>
    <row r="134" spans="1:13">
      <c r="A134" s="2">
        <v>7</v>
      </c>
      <c r="C134" s="4" t="s">
        <v>210</v>
      </c>
      <c r="D134" s="4" t="s">
        <v>64</v>
      </c>
      <c r="E134" s="4">
        <v>10</v>
      </c>
      <c r="F134" s="4">
        <v>6</v>
      </c>
      <c r="G134" s="4">
        <v>6</v>
      </c>
      <c r="H134" s="4">
        <v>29</v>
      </c>
      <c r="I134" s="4">
        <v>0</v>
      </c>
      <c r="J134" s="4">
        <v>11</v>
      </c>
      <c r="K134" s="4">
        <v>82</v>
      </c>
      <c r="L134" s="4">
        <v>7</v>
      </c>
      <c r="M134" s="2" t="s">
        <v>1299</v>
      </c>
    </row>
    <row r="135" spans="1:13">
      <c r="A135" s="21">
        <v>8</v>
      </c>
      <c r="B135" s="21"/>
      <c r="C135" s="19" t="s">
        <v>211</v>
      </c>
      <c r="D135" s="19" t="s">
        <v>64</v>
      </c>
      <c r="E135" s="19">
        <v>10</v>
      </c>
      <c r="F135" s="19">
        <v>6</v>
      </c>
      <c r="G135" s="19">
        <v>6</v>
      </c>
      <c r="H135" s="19">
        <v>29</v>
      </c>
      <c r="I135" s="19">
        <v>0</v>
      </c>
      <c r="J135" s="19">
        <v>11</v>
      </c>
      <c r="K135" s="19">
        <v>81</v>
      </c>
      <c r="L135" s="19">
        <v>7</v>
      </c>
      <c r="M135" s="21" t="s">
        <v>1300</v>
      </c>
    </row>
    <row r="136" spans="1:13">
      <c r="A136" s="21"/>
      <c r="B136" s="21"/>
      <c r="C136" s="19"/>
      <c r="D136" s="352" t="s">
        <v>1000</v>
      </c>
      <c r="E136" s="352">
        <f>SUM(E128:E135)</f>
        <v>35</v>
      </c>
      <c r="F136" s="352">
        <f>SUM(F128:F135)</f>
        <v>18</v>
      </c>
      <c r="G136" s="19"/>
      <c r="H136" s="19"/>
      <c r="I136" s="19"/>
      <c r="J136" s="19"/>
      <c r="K136" s="19"/>
      <c r="L136" s="19"/>
      <c r="M136" s="2" t="s">
        <v>65</v>
      </c>
    </row>
    <row r="137" spans="1:13">
      <c r="A137" s="7" t="s">
        <v>863</v>
      </c>
    </row>
    <row r="138" spans="1:13" ht="39">
      <c r="A138" s="11"/>
      <c r="B138" s="11" t="s">
        <v>765</v>
      </c>
      <c r="C138" s="23" t="s">
        <v>766</v>
      </c>
      <c r="D138" s="12" t="s">
        <v>66</v>
      </c>
      <c r="E138" s="12" t="s">
        <v>1037</v>
      </c>
      <c r="F138" s="12" t="s">
        <v>132</v>
      </c>
      <c r="G138" s="12" t="s">
        <v>131</v>
      </c>
      <c r="H138" s="22" t="s">
        <v>138</v>
      </c>
      <c r="I138" s="22" t="s">
        <v>139</v>
      </c>
      <c r="J138" s="22" t="s">
        <v>140</v>
      </c>
      <c r="K138" s="22" t="s">
        <v>141</v>
      </c>
      <c r="L138" s="22" t="s">
        <v>148</v>
      </c>
      <c r="M138" s="11" t="s">
        <v>133</v>
      </c>
    </row>
    <row r="139" spans="1:13">
      <c r="A139" s="7" t="s">
        <v>23</v>
      </c>
      <c r="E139" s="4"/>
      <c r="G139" s="4"/>
    </row>
    <row r="140" spans="1:13">
      <c r="A140" s="2">
        <v>1</v>
      </c>
      <c r="B140" s="2" t="s">
        <v>767</v>
      </c>
      <c r="C140" s="106" t="s">
        <v>768</v>
      </c>
      <c r="D140" s="4" t="s">
        <v>64</v>
      </c>
      <c r="E140" s="4">
        <v>1</v>
      </c>
      <c r="F140" s="4">
        <v>0</v>
      </c>
      <c r="G140" s="4">
        <v>6</v>
      </c>
      <c r="H140" s="4">
        <v>30</v>
      </c>
      <c r="I140" s="4">
        <v>0</v>
      </c>
      <c r="J140" s="4">
        <v>11</v>
      </c>
      <c r="K140" s="4">
        <v>85</v>
      </c>
      <c r="L140" s="4">
        <v>7</v>
      </c>
    </row>
    <row r="141" spans="1:13">
      <c r="A141" s="13">
        <v>2</v>
      </c>
      <c r="B141" s="97" t="s">
        <v>769</v>
      </c>
      <c r="C141" s="107" t="s">
        <v>770</v>
      </c>
      <c r="D141" s="6" t="s">
        <v>63</v>
      </c>
      <c r="E141" s="6"/>
      <c r="F141" s="6"/>
      <c r="G141" s="6"/>
      <c r="H141" s="6"/>
      <c r="I141" s="6"/>
      <c r="J141" s="6"/>
      <c r="K141" s="6"/>
      <c r="L141" s="6"/>
      <c r="M141" s="13"/>
    </row>
    <row r="142" spans="1:13">
      <c r="A142" s="2">
        <v>3</v>
      </c>
      <c r="B142" s="108" t="s">
        <v>771</v>
      </c>
      <c r="C142" s="106" t="s">
        <v>772</v>
      </c>
      <c r="D142" s="4" t="s">
        <v>64</v>
      </c>
      <c r="E142" s="4">
        <v>4</v>
      </c>
      <c r="F142" s="4">
        <v>1</v>
      </c>
      <c r="G142" s="4">
        <v>6</v>
      </c>
      <c r="H142" s="4">
        <v>29</v>
      </c>
      <c r="I142" s="4">
        <v>0</v>
      </c>
      <c r="J142" s="4">
        <v>11</v>
      </c>
      <c r="K142" s="4">
        <v>77</v>
      </c>
      <c r="L142" s="4">
        <v>7</v>
      </c>
    </row>
    <row r="143" spans="1:13">
      <c r="A143" s="2">
        <v>4</v>
      </c>
      <c r="B143" s="108" t="s">
        <v>773</v>
      </c>
      <c r="C143" s="15" t="s">
        <v>774</v>
      </c>
      <c r="D143" s="4" t="s">
        <v>64</v>
      </c>
      <c r="E143" s="4">
        <v>3</v>
      </c>
      <c r="F143" s="4">
        <v>1</v>
      </c>
      <c r="G143" s="4">
        <v>6</v>
      </c>
      <c r="H143" s="4">
        <v>29</v>
      </c>
      <c r="I143" s="4">
        <v>0</v>
      </c>
      <c r="J143" s="4">
        <v>11</v>
      </c>
      <c r="K143" s="4">
        <v>78</v>
      </c>
      <c r="L143" s="4">
        <v>7</v>
      </c>
    </row>
    <row r="144" spans="1:13">
      <c r="A144" s="2">
        <v>5</v>
      </c>
      <c r="B144" s="108" t="s">
        <v>775</v>
      </c>
      <c r="C144" s="106" t="s">
        <v>776</v>
      </c>
      <c r="D144" s="4" t="s">
        <v>64</v>
      </c>
      <c r="E144" s="4">
        <v>3</v>
      </c>
      <c r="F144" s="4">
        <v>1</v>
      </c>
      <c r="G144" s="4">
        <v>6</v>
      </c>
      <c r="H144" s="4">
        <v>29</v>
      </c>
      <c r="I144" s="4">
        <v>0</v>
      </c>
      <c r="J144" s="4">
        <v>11</v>
      </c>
      <c r="K144" s="4">
        <v>77</v>
      </c>
      <c r="L144" s="4">
        <v>7</v>
      </c>
    </row>
    <row r="145" spans="1:13">
      <c r="A145" s="13">
        <v>6</v>
      </c>
      <c r="B145" s="97" t="s">
        <v>777</v>
      </c>
      <c r="C145" s="6" t="s">
        <v>778</v>
      </c>
      <c r="D145" s="6" t="s">
        <v>63</v>
      </c>
      <c r="E145" s="6"/>
      <c r="F145" s="6"/>
      <c r="G145" s="6"/>
      <c r="H145" s="6"/>
      <c r="I145" s="6"/>
      <c r="J145" s="6"/>
      <c r="K145" s="6"/>
      <c r="L145" s="6"/>
      <c r="M145" s="13"/>
    </row>
    <row r="146" spans="1:13">
      <c r="A146" s="2">
        <v>7</v>
      </c>
      <c r="B146" s="108" t="s">
        <v>779</v>
      </c>
      <c r="C146" s="4" t="s">
        <v>780</v>
      </c>
      <c r="D146" s="4" t="s">
        <v>64</v>
      </c>
      <c r="E146" s="4">
        <v>5</v>
      </c>
      <c r="F146" s="4">
        <v>1</v>
      </c>
      <c r="G146" s="4">
        <v>6</v>
      </c>
      <c r="H146" s="4">
        <v>29</v>
      </c>
      <c r="I146" s="4">
        <v>0</v>
      </c>
      <c r="J146" s="4">
        <v>11</v>
      </c>
      <c r="K146" s="4">
        <v>77</v>
      </c>
      <c r="L146" s="4">
        <v>7</v>
      </c>
    </row>
    <row r="147" spans="1:13">
      <c r="A147" s="2">
        <v>8</v>
      </c>
      <c r="B147" s="108" t="s">
        <v>781</v>
      </c>
      <c r="C147" s="4" t="s">
        <v>782</v>
      </c>
      <c r="D147" s="4" t="s">
        <v>64</v>
      </c>
      <c r="E147" s="4">
        <v>4</v>
      </c>
      <c r="F147" s="4">
        <v>1</v>
      </c>
      <c r="G147" s="4">
        <v>6</v>
      </c>
      <c r="H147" s="4">
        <v>29</v>
      </c>
      <c r="I147" s="4">
        <v>0</v>
      </c>
      <c r="J147" s="4">
        <v>11</v>
      </c>
      <c r="K147" s="4">
        <v>82</v>
      </c>
      <c r="L147" s="4">
        <v>7</v>
      </c>
    </row>
    <row r="148" spans="1:13">
      <c r="A148" s="21">
        <v>9</v>
      </c>
      <c r="B148" s="21" t="s">
        <v>783</v>
      </c>
      <c r="C148" s="19" t="s">
        <v>784</v>
      </c>
      <c r="D148" s="19" t="s">
        <v>64</v>
      </c>
      <c r="E148" s="19">
        <v>4</v>
      </c>
      <c r="F148" s="19">
        <v>1</v>
      </c>
      <c r="G148" s="19">
        <v>6</v>
      </c>
      <c r="H148" s="19">
        <v>29</v>
      </c>
      <c r="I148" s="19">
        <v>0</v>
      </c>
      <c r="J148" s="19">
        <v>11</v>
      </c>
      <c r="K148" s="19">
        <v>77</v>
      </c>
      <c r="L148" s="19">
        <v>7</v>
      </c>
      <c r="M148" s="21"/>
    </row>
    <row r="149" spans="1:13">
      <c r="A149" s="30"/>
      <c r="B149" s="30"/>
      <c r="C149" s="27"/>
      <c r="D149" s="343" t="s">
        <v>1000</v>
      </c>
      <c r="E149" s="343">
        <f>SUM(E140:E148)</f>
        <v>24</v>
      </c>
      <c r="F149" s="343">
        <f>SUM(F140:F148)</f>
        <v>6</v>
      </c>
      <c r="G149" s="27"/>
      <c r="H149" s="27"/>
      <c r="I149" s="27"/>
      <c r="J149" s="27"/>
      <c r="K149" s="27"/>
      <c r="L149" s="27"/>
      <c r="M149" s="2" t="s">
        <v>65</v>
      </c>
    </row>
    <row r="150" spans="1:13">
      <c r="A150" s="9" t="s">
        <v>122</v>
      </c>
      <c r="E150" s="4"/>
      <c r="G150" s="4"/>
      <c r="M150" s="2" t="s">
        <v>65</v>
      </c>
    </row>
    <row r="151" spans="1:13">
      <c r="A151" s="109">
        <v>1</v>
      </c>
      <c r="B151" s="97" t="s">
        <v>785</v>
      </c>
      <c r="C151" s="107" t="s">
        <v>786</v>
      </c>
      <c r="D151" s="6" t="s">
        <v>63</v>
      </c>
      <c r="E151" s="6"/>
      <c r="F151" s="6"/>
      <c r="G151" s="6"/>
      <c r="H151" s="6"/>
      <c r="I151" s="6"/>
      <c r="J151" s="6"/>
      <c r="K151" s="6"/>
      <c r="L151" s="6"/>
      <c r="M151" s="13"/>
    </row>
    <row r="152" spans="1:13">
      <c r="A152" s="109">
        <v>2</v>
      </c>
      <c r="B152" s="97" t="s">
        <v>787</v>
      </c>
      <c r="C152" s="107" t="s">
        <v>788</v>
      </c>
      <c r="D152" s="6" t="s">
        <v>63</v>
      </c>
      <c r="E152" s="6"/>
      <c r="F152" s="6"/>
      <c r="G152" s="6"/>
      <c r="H152" s="6"/>
      <c r="I152" s="6"/>
      <c r="J152" s="6"/>
      <c r="K152" s="6"/>
      <c r="L152" s="6"/>
      <c r="M152" s="13"/>
    </row>
    <row r="153" spans="1:13">
      <c r="A153" s="109">
        <v>3</v>
      </c>
      <c r="B153" s="13" t="s">
        <v>789</v>
      </c>
      <c r="C153" s="107" t="s">
        <v>790</v>
      </c>
      <c r="D153" s="6" t="s">
        <v>63</v>
      </c>
      <c r="E153" s="6"/>
      <c r="F153" s="6"/>
      <c r="G153" s="6"/>
      <c r="H153" s="6"/>
      <c r="I153" s="6"/>
      <c r="J153" s="6"/>
      <c r="K153" s="6"/>
      <c r="L153" s="6"/>
      <c r="M153" s="109"/>
    </row>
    <row r="154" spans="1:13">
      <c r="A154" s="109">
        <v>4</v>
      </c>
      <c r="B154" s="97" t="s">
        <v>791</v>
      </c>
      <c r="C154" s="107" t="s">
        <v>792</v>
      </c>
      <c r="D154" s="6" t="s">
        <v>63</v>
      </c>
      <c r="E154" s="6"/>
      <c r="F154" s="6"/>
      <c r="G154" s="6"/>
      <c r="H154" s="6"/>
      <c r="I154" s="6"/>
      <c r="J154" s="6"/>
      <c r="K154" s="6"/>
      <c r="L154" s="6"/>
      <c r="M154" s="109"/>
    </row>
    <row r="155" spans="1:13">
      <c r="A155" s="109">
        <v>5</v>
      </c>
      <c r="B155" s="108" t="s">
        <v>793</v>
      </c>
      <c r="C155" s="106" t="s">
        <v>794</v>
      </c>
      <c r="D155" s="4" t="s">
        <v>64</v>
      </c>
      <c r="E155" s="4">
        <v>1</v>
      </c>
      <c r="F155" s="4">
        <v>0</v>
      </c>
      <c r="G155" s="4">
        <v>6</v>
      </c>
      <c r="H155" s="4">
        <v>29</v>
      </c>
      <c r="I155" s="4">
        <v>0</v>
      </c>
      <c r="J155" s="4">
        <v>11</v>
      </c>
      <c r="K155" s="4">
        <v>97</v>
      </c>
      <c r="L155" s="4">
        <v>7</v>
      </c>
      <c r="M155" s="109"/>
    </row>
    <row r="156" spans="1:13">
      <c r="A156" s="109">
        <v>6</v>
      </c>
      <c r="B156" s="108" t="s">
        <v>795</v>
      </c>
      <c r="C156" s="106" t="s">
        <v>796</v>
      </c>
      <c r="D156" s="4" t="s">
        <v>64</v>
      </c>
      <c r="E156" s="4">
        <v>1</v>
      </c>
      <c r="F156" s="4">
        <v>0</v>
      </c>
      <c r="G156" s="4">
        <v>6</v>
      </c>
      <c r="H156" s="4">
        <v>29</v>
      </c>
      <c r="I156" s="4">
        <v>0</v>
      </c>
      <c r="J156" s="4">
        <v>11</v>
      </c>
      <c r="K156" s="4">
        <v>96</v>
      </c>
      <c r="L156" s="4">
        <v>7</v>
      </c>
      <c r="M156" s="109"/>
    </row>
    <row r="157" spans="1:13">
      <c r="A157" s="109">
        <v>7</v>
      </c>
      <c r="B157" s="97" t="s">
        <v>797</v>
      </c>
      <c r="C157" s="107" t="s">
        <v>798</v>
      </c>
      <c r="D157" s="6" t="s">
        <v>63</v>
      </c>
      <c r="E157" s="6"/>
      <c r="F157" s="6"/>
      <c r="G157" s="6"/>
      <c r="H157" s="6"/>
      <c r="I157" s="6"/>
      <c r="J157" s="6"/>
      <c r="K157" s="6"/>
      <c r="L157" s="6"/>
      <c r="M157" s="109"/>
    </row>
    <row r="158" spans="1:13">
      <c r="A158" s="109">
        <v>8</v>
      </c>
      <c r="B158" s="97" t="s">
        <v>799</v>
      </c>
      <c r="C158" s="107" t="s">
        <v>800</v>
      </c>
      <c r="D158" s="6" t="s">
        <v>63</v>
      </c>
      <c r="E158" s="6"/>
      <c r="F158" s="6"/>
      <c r="G158" s="6"/>
      <c r="H158" s="6"/>
      <c r="I158" s="6"/>
      <c r="J158" s="6"/>
      <c r="K158" s="6"/>
      <c r="L158" s="6"/>
      <c r="M158" s="109"/>
    </row>
    <row r="159" spans="1:13">
      <c r="A159" s="109">
        <v>9</v>
      </c>
      <c r="B159" s="97" t="s">
        <v>801</v>
      </c>
      <c r="C159" s="107" t="s">
        <v>802</v>
      </c>
      <c r="D159" s="6" t="s">
        <v>63</v>
      </c>
      <c r="E159" s="6"/>
      <c r="F159" s="6"/>
      <c r="G159" s="6"/>
      <c r="H159" s="6"/>
      <c r="I159" s="6"/>
      <c r="J159" s="6"/>
      <c r="K159" s="6"/>
      <c r="L159" s="6"/>
      <c r="M159" s="109"/>
    </row>
    <row r="160" spans="1:13">
      <c r="A160" s="109">
        <v>10</v>
      </c>
      <c r="B160" s="97" t="s">
        <v>803</v>
      </c>
      <c r="C160" s="107" t="s">
        <v>804</v>
      </c>
      <c r="D160" s="6" t="s">
        <v>63</v>
      </c>
      <c r="E160" s="6"/>
      <c r="F160" s="6"/>
      <c r="G160" s="6"/>
      <c r="H160" s="6"/>
      <c r="I160" s="6"/>
      <c r="J160" s="6"/>
      <c r="K160" s="6"/>
      <c r="L160" s="6"/>
      <c r="M160" s="13"/>
    </row>
    <row r="161" spans="1:13">
      <c r="A161" s="109">
        <v>11</v>
      </c>
      <c r="B161" s="108" t="s">
        <v>805</v>
      </c>
      <c r="C161" s="106" t="s">
        <v>806</v>
      </c>
      <c r="D161" s="4" t="s">
        <v>64</v>
      </c>
      <c r="E161" s="4">
        <v>1</v>
      </c>
      <c r="F161" s="4">
        <v>0</v>
      </c>
      <c r="G161" s="4">
        <v>6</v>
      </c>
      <c r="H161" s="4">
        <v>29</v>
      </c>
      <c r="I161" s="4">
        <v>0</v>
      </c>
      <c r="J161" s="4">
        <v>11</v>
      </c>
      <c r="K161" s="4">
        <v>106</v>
      </c>
      <c r="L161" s="4">
        <v>7</v>
      </c>
    </row>
    <row r="162" spans="1:13">
      <c r="A162" s="297">
        <v>12</v>
      </c>
      <c r="B162" s="348" t="s">
        <v>807</v>
      </c>
      <c r="C162" s="313" t="s">
        <v>808</v>
      </c>
      <c r="D162" s="170" t="s">
        <v>63</v>
      </c>
      <c r="E162" s="170"/>
      <c r="F162" s="170"/>
      <c r="G162" s="170"/>
      <c r="H162" s="170"/>
      <c r="I162" s="170"/>
      <c r="J162" s="170"/>
      <c r="K162" s="170"/>
      <c r="L162" s="170"/>
      <c r="M162" s="349"/>
    </row>
    <row r="163" spans="1:13">
      <c r="A163" s="30"/>
      <c r="B163" s="30"/>
      <c r="C163" s="27"/>
      <c r="D163" s="343" t="s">
        <v>1000</v>
      </c>
      <c r="E163" s="343">
        <f>SUM(E151:E162)</f>
        <v>3</v>
      </c>
      <c r="F163" s="343">
        <f>SUM(F151:F162)</f>
        <v>0</v>
      </c>
      <c r="G163" s="27"/>
      <c r="H163" s="27"/>
      <c r="I163" s="27"/>
      <c r="J163" s="27"/>
      <c r="K163" s="27"/>
      <c r="L163" s="27"/>
      <c r="M163" s="2" t="s">
        <v>65</v>
      </c>
    </row>
    <row r="164" spans="1:13">
      <c r="A164" s="7" t="s">
        <v>202</v>
      </c>
      <c r="E164" s="4"/>
      <c r="G164" s="4"/>
    </row>
    <row r="165" spans="1:13">
      <c r="A165" s="2">
        <v>1</v>
      </c>
      <c r="B165" s="97" t="s">
        <v>809</v>
      </c>
      <c r="C165" s="107" t="s">
        <v>810</v>
      </c>
      <c r="D165" s="6" t="s">
        <v>63</v>
      </c>
      <c r="E165" s="4"/>
      <c r="G165" s="4"/>
    </row>
    <row r="166" spans="1:13" ht="14">
      <c r="A166" s="2">
        <v>2</v>
      </c>
      <c r="B166" s="97" t="s">
        <v>811</v>
      </c>
      <c r="C166" s="107" t="s">
        <v>812</v>
      </c>
      <c r="D166" s="6" t="s">
        <v>63</v>
      </c>
      <c r="E166" s="4"/>
      <c r="G166" s="4"/>
    </row>
    <row r="167" spans="1:13">
      <c r="A167" s="2">
        <v>3</v>
      </c>
      <c r="B167" s="108" t="s">
        <v>813</v>
      </c>
      <c r="C167" s="106" t="s">
        <v>814</v>
      </c>
      <c r="D167" s="4" t="s">
        <v>64</v>
      </c>
      <c r="E167" s="4">
        <v>4</v>
      </c>
      <c r="F167" s="4">
        <v>2</v>
      </c>
      <c r="G167" s="4">
        <v>6</v>
      </c>
      <c r="H167" s="4">
        <v>29</v>
      </c>
      <c r="I167" s="4">
        <v>0</v>
      </c>
      <c r="J167" s="4">
        <v>11</v>
      </c>
      <c r="K167" s="4">
        <v>85</v>
      </c>
      <c r="L167" s="4">
        <v>7</v>
      </c>
      <c r="M167" s="2" t="s">
        <v>1030</v>
      </c>
    </row>
    <row r="168" spans="1:13">
      <c r="A168" s="2">
        <v>4</v>
      </c>
      <c r="B168" s="97" t="s">
        <v>815</v>
      </c>
      <c r="C168" s="107" t="s">
        <v>816</v>
      </c>
      <c r="D168" s="6" t="s">
        <v>63</v>
      </c>
      <c r="E168" s="4"/>
      <c r="G168" s="4"/>
    </row>
    <row r="169" spans="1:13" ht="14">
      <c r="A169" s="2">
        <v>5</v>
      </c>
      <c r="B169" s="97" t="s">
        <v>817</v>
      </c>
      <c r="C169" s="107" t="s">
        <v>818</v>
      </c>
      <c r="D169" s="6" t="s">
        <v>63</v>
      </c>
      <c r="E169" s="4"/>
      <c r="G169" s="4"/>
    </row>
    <row r="170" spans="1:13">
      <c r="A170" s="2">
        <v>6</v>
      </c>
      <c r="B170" s="108" t="s">
        <v>819</v>
      </c>
      <c r="C170" s="15" t="s">
        <v>820</v>
      </c>
      <c r="D170" s="4" t="s">
        <v>64</v>
      </c>
      <c r="E170" s="4">
        <v>7</v>
      </c>
      <c r="F170" s="4">
        <v>4</v>
      </c>
      <c r="G170" s="8">
        <v>7</v>
      </c>
      <c r="H170" s="4">
        <v>29</v>
      </c>
      <c r="I170" s="4">
        <v>0</v>
      </c>
      <c r="J170" s="4">
        <v>11</v>
      </c>
      <c r="K170" s="4" t="s">
        <v>821</v>
      </c>
      <c r="L170" s="4">
        <v>7</v>
      </c>
      <c r="M170" s="2" t="s">
        <v>1032</v>
      </c>
    </row>
    <row r="171" spans="1:13">
      <c r="A171" s="2">
        <v>7</v>
      </c>
      <c r="B171" s="97" t="s">
        <v>822</v>
      </c>
      <c r="C171" s="107" t="s">
        <v>823</v>
      </c>
      <c r="D171" s="6" t="s">
        <v>63</v>
      </c>
      <c r="E171" s="4"/>
      <c r="G171" s="4"/>
    </row>
    <row r="172" spans="1:13">
      <c r="A172" s="2">
        <v>8</v>
      </c>
      <c r="B172" s="108" t="s">
        <v>824</v>
      </c>
      <c r="C172" s="4" t="s">
        <v>825</v>
      </c>
      <c r="D172" s="4" t="s">
        <v>64</v>
      </c>
      <c r="E172" s="4">
        <v>5</v>
      </c>
      <c r="F172" s="4">
        <v>1</v>
      </c>
      <c r="G172" s="4">
        <v>6</v>
      </c>
      <c r="H172" s="4">
        <v>29</v>
      </c>
      <c r="I172" s="4">
        <v>0</v>
      </c>
      <c r="J172" s="4">
        <v>11</v>
      </c>
      <c r="K172" s="4">
        <v>82</v>
      </c>
      <c r="L172" s="4">
        <v>7</v>
      </c>
      <c r="M172" s="2" t="s">
        <v>1031</v>
      </c>
    </row>
    <row r="173" spans="1:13">
      <c r="A173" s="2">
        <v>9</v>
      </c>
      <c r="B173" s="108" t="s">
        <v>826</v>
      </c>
      <c r="C173" s="4" t="s">
        <v>827</v>
      </c>
      <c r="D173" s="4" t="s">
        <v>64</v>
      </c>
      <c r="E173" s="4">
        <v>8</v>
      </c>
      <c r="F173" s="4">
        <v>4</v>
      </c>
      <c r="G173" s="4">
        <v>6</v>
      </c>
      <c r="H173" s="4">
        <v>29</v>
      </c>
      <c r="I173" s="4">
        <v>0</v>
      </c>
      <c r="J173" s="4">
        <v>11</v>
      </c>
      <c r="K173" s="4">
        <v>79</v>
      </c>
      <c r="L173" s="4">
        <v>7</v>
      </c>
      <c r="M173" s="2" t="s">
        <v>1024</v>
      </c>
    </row>
    <row r="174" spans="1:13">
      <c r="A174" s="2">
        <v>10</v>
      </c>
      <c r="B174" s="13" t="s">
        <v>828</v>
      </c>
      <c r="C174" s="6" t="s">
        <v>829</v>
      </c>
      <c r="D174" s="6" t="s">
        <v>63</v>
      </c>
      <c r="E174" s="4"/>
      <c r="G174" s="4"/>
    </row>
    <row r="175" spans="1:13">
      <c r="A175" s="2">
        <v>11</v>
      </c>
      <c r="B175" s="108" t="s">
        <v>830</v>
      </c>
      <c r="C175" s="106" t="s">
        <v>831</v>
      </c>
      <c r="D175" s="4" t="s">
        <v>64</v>
      </c>
      <c r="E175" s="4">
        <v>2</v>
      </c>
      <c r="F175" s="4">
        <v>0</v>
      </c>
      <c r="G175" s="4">
        <v>6</v>
      </c>
      <c r="H175" s="4">
        <v>29</v>
      </c>
      <c r="I175" s="4">
        <v>0</v>
      </c>
      <c r="J175" s="4">
        <v>11</v>
      </c>
      <c r="K175" s="4">
        <v>77</v>
      </c>
      <c r="L175" s="4">
        <v>7</v>
      </c>
      <c r="M175" s="2" t="s">
        <v>1025</v>
      </c>
    </row>
    <row r="176" spans="1:13">
      <c r="A176" s="2">
        <v>12</v>
      </c>
      <c r="B176" s="97" t="s">
        <v>832</v>
      </c>
      <c r="C176" s="107" t="s">
        <v>833</v>
      </c>
      <c r="D176" s="6" t="s">
        <v>63</v>
      </c>
      <c r="E176" s="4"/>
      <c r="G176" s="4"/>
    </row>
    <row r="177" spans="1:13">
      <c r="A177" s="2">
        <v>13</v>
      </c>
      <c r="B177" s="97" t="s">
        <v>834</v>
      </c>
      <c r="C177" s="107" t="s">
        <v>835</v>
      </c>
      <c r="D177" s="6" t="s">
        <v>63</v>
      </c>
      <c r="E177" s="4"/>
      <c r="G177" s="4"/>
    </row>
    <row r="178" spans="1:13">
      <c r="A178" s="2">
        <v>14</v>
      </c>
      <c r="B178" s="108" t="s">
        <v>836</v>
      </c>
      <c r="C178" s="106" t="s">
        <v>837</v>
      </c>
      <c r="D178" s="4" t="s">
        <v>64</v>
      </c>
      <c r="E178" s="4">
        <v>2</v>
      </c>
      <c r="F178" s="4">
        <v>0</v>
      </c>
      <c r="G178" s="4">
        <v>6</v>
      </c>
      <c r="H178" s="4">
        <v>28</v>
      </c>
      <c r="I178" s="4">
        <v>0</v>
      </c>
      <c r="J178" s="4">
        <v>11</v>
      </c>
      <c r="K178" s="4">
        <v>86</v>
      </c>
      <c r="L178" s="4">
        <v>7</v>
      </c>
      <c r="M178" s="14" t="s">
        <v>1026</v>
      </c>
    </row>
    <row r="179" spans="1:13">
      <c r="A179" s="2">
        <v>15</v>
      </c>
      <c r="B179" s="108" t="s">
        <v>838</v>
      </c>
      <c r="C179" s="106" t="s">
        <v>839</v>
      </c>
      <c r="D179" s="4" t="s">
        <v>64</v>
      </c>
      <c r="E179" s="4">
        <v>2</v>
      </c>
      <c r="F179" s="4">
        <v>0</v>
      </c>
      <c r="G179" s="4">
        <v>6</v>
      </c>
      <c r="H179" s="4">
        <v>28</v>
      </c>
      <c r="I179" s="4">
        <v>0</v>
      </c>
      <c r="J179" s="4">
        <v>11</v>
      </c>
      <c r="K179" s="4">
        <v>92</v>
      </c>
      <c r="L179" s="4">
        <v>7</v>
      </c>
      <c r="M179" s="14" t="s">
        <v>1027</v>
      </c>
    </row>
    <row r="180" spans="1:13">
      <c r="A180" s="2">
        <v>16</v>
      </c>
      <c r="B180" s="108" t="s">
        <v>840</v>
      </c>
      <c r="C180" s="106" t="s">
        <v>841</v>
      </c>
      <c r="D180" s="4" t="s">
        <v>64</v>
      </c>
      <c r="E180" s="4">
        <v>1</v>
      </c>
      <c r="F180" s="4">
        <v>0</v>
      </c>
      <c r="G180" s="4">
        <v>6</v>
      </c>
      <c r="H180" s="4">
        <v>30</v>
      </c>
      <c r="I180" s="4">
        <v>0</v>
      </c>
      <c r="J180" s="4">
        <v>11</v>
      </c>
      <c r="K180" s="4">
        <v>79</v>
      </c>
      <c r="L180" s="4">
        <v>7</v>
      </c>
      <c r="M180" s="14" t="s">
        <v>1028</v>
      </c>
    </row>
    <row r="181" spans="1:13">
      <c r="A181" s="2">
        <v>17</v>
      </c>
      <c r="B181" s="97" t="s">
        <v>842</v>
      </c>
      <c r="C181" s="107" t="s">
        <v>843</v>
      </c>
      <c r="D181" s="6" t="s">
        <v>63</v>
      </c>
      <c r="E181" s="4"/>
      <c r="G181" s="4"/>
    </row>
    <row r="182" spans="1:13">
      <c r="A182" s="2">
        <v>18</v>
      </c>
      <c r="B182" s="108" t="s">
        <v>844</v>
      </c>
      <c r="C182" s="15" t="s">
        <v>845</v>
      </c>
      <c r="D182" s="4" t="s">
        <v>64</v>
      </c>
      <c r="E182" s="4">
        <v>9</v>
      </c>
      <c r="F182" s="4">
        <v>5</v>
      </c>
      <c r="G182" s="4">
        <v>6</v>
      </c>
      <c r="H182" s="4">
        <v>29</v>
      </c>
      <c r="I182" s="4">
        <v>0</v>
      </c>
      <c r="J182" s="4">
        <v>11</v>
      </c>
      <c r="K182" s="4">
        <v>81</v>
      </c>
      <c r="L182" s="4">
        <v>7</v>
      </c>
      <c r="M182" s="2" t="s">
        <v>1029</v>
      </c>
    </row>
    <row r="183" spans="1:13">
      <c r="A183" s="2">
        <v>19</v>
      </c>
      <c r="B183" s="97" t="s">
        <v>846</v>
      </c>
      <c r="C183" s="107" t="s">
        <v>847</v>
      </c>
      <c r="D183" s="6" t="s">
        <v>63</v>
      </c>
      <c r="E183" s="4"/>
      <c r="G183" s="4"/>
    </row>
    <row r="184" spans="1:13">
      <c r="A184" s="2">
        <v>20</v>
      </c>
      <c r="B184" s="252" t="s">
        <v>1018</v>
      </c>
      <c r="C184" s="106" t="s">
        <v>848</v>
      </c>
      <c r="D184" s="4" t="s">
        <v>64</v>
      </c>
      <c r="E184" s="4">
        <v>7</v>
      </c>
      <c r="F184" s="4">
        <v>4</v>
      </c>
      <c r="G184" s="8">
        <v>7</v>
      </c>
      <c r="H184" s="4">
        <v>29</v>
      </c>
      <c r="I184" s="4">
        <v>0</v>
      </c>
      <c r="J184" s="4">
        <v>11</v>
      </c>
      <c r="K184" s="4" t="s">
        <v>142</v>
      </c>
      <c r="L184" s="4">
        <v>7</v>
      </c>
      <c r="M184" s="2" t="s">
        <v>1021</v>
      </c>
    </row>
    <row r="185" spans="1:13">
      <c r="A185" s="2">
        <v>21</v>
      </c>
      <c r="B185" s="252" t="s">
        <v>1019</v>
      </c>
      <c r="C185" s="106" t="s">
        <v>849</v>
      </c>
      <c r="D185" s="4" t="s">
        <v>64</v>
      </c>
      <c r="E185" s="4">
        <v>7</v>
      </c>
      <c r="F185" s="4">
        <v>4</v>
      </c>
      <c r="G185" s="8">
        <v>7</v>
      </c>
      <c r="H185" s="4">
        <v>29</v>
      </c>
      <c r="I185" s="4">
        <v>0</v>
      </c>
      <c r="J185" s="4">
        <v>11</v>
      </c>
      <c r="K185" s="4" t="s">
        <v>209</v>
      </c>
      <c r="L185" s="4">
        <v>7</v>
      </c>
      <c r="M185" s="2" t="s">
        <v>1022</v>
      </c>
    </row>
    <row r="186" spans="1:13">
      <c r="A186" s="2">
        <v>22</v>
      </c>
      <c r="B186" s="252" t="s">
        <v>1020</v>
      </c>
      <c r="C186" s="106" t="s">
        <v>850</v>
      </c>
      <c r="D186" s="4" t="s">
        <v>64</v>
      </c>
      <c r="E186" s="4">
        <v>9</v>
      </c>
      <c r="F186" s="4">
        <v>5</v>
      </c>
      <c r="G186" s="4">
        <v>6</v>
      </c>
      <c r="H186" s="4">
        <v>29</v>
      </c>
      <c r="I186" s="4">
        <v>0</v>
      </c>
      <c r="J186" s="4">
        <v>11</v>
      </c>
      <c r="K186" s="4">
        <v>82</v>
      </c>
      <c r="L186" s="4">
        <v>7</v>
      </c>
      <c r="M186" s="2" t="s">
        <v>1023</v>
      </c>
    </row>
    <row r="187" spans="1:13">
      <c r="A187" s="2">
        <v>23</v>
      </c>
      <c r="B187" s="97" t="s">
        <v>851</v>
      </c>
      <c r="C187" s="107" t="s">
        <v>852</v>
      </c>
      <c r="D187" s="6" t="s">
        <v>63</v>
      </c>
      <c r="E187" s="4"/>
      <c r="G187" s="4"/>
    </row>
    <row r="188" spans="1:13">
      <c r="A188" s="2">
        <v>24</v>
      </c>
      <c r="B188" s="97" t="s">
        <v>853</v>
      </c>
      <c r="C188" s="107" t="s">
        <v>854</v>
      </c>
      <c r="D188" s="6" t="s">
        <v>63</v>
      </c>
      <c r="E188" s="4"/>
      <c r="G188" s="4"/>
    </row>
    <row r="189" spans="1:13">
      <c r="A189" s="2">
        <v>25</v>
      </c>
      <c r="B189" s="97" t="s">
        <v>855</v>
      </c>
      <c r="C189" s="107" t="s">
        <v>856</v>
      </c>
      <c r="D189" s="6" t="s">
        <v>63</v>
      </c>
      <c r="E189" s="4"/>
      <c r="G189" s="4"/>
    </row>
    <row r="190" spans="1:13">
      <c r="A190" s="2">
        <v>26</v>
      </c>
      <c r="B190" s="97" t="s">
        <v>857</v>
      </c>
      <c r="C190" s="107" t="s">
        <v>858</v>
      </c>
      <c r="D190" s="6" t="s">
        <v>63</v>
      </c>
      <c r="E190" s="4"/>
      <c r="G190" s="4"/>
    </row>
    <row r="191" spans="1:13">
      <c r="A191" s="2">
        <v>27</v>
      </c>
      <c r="B191" s="97" t="s">
        <v>859</v>
      </c>
      <c r="C191" s="107" t="s">
        <v>860</v>
      </c>
      <c r="D191" s="6" t="s">
        <v>63</v>
      </c>
      <c r="E191" s="4"/>
      <c r="G191" s="4"/>
    </row>
    <row r="192" spans="1:13">
      <c r="A192" s="21">
        <v>28</v>
      </c>
      <c r="B192" s="348" t="s">
        <v>861</v>
      </c>
      <c r="C192" s="313" t="s">
        <v>862</v>
      </c>
      <c r="D192" s="170" t="s">
        <v>63</v>
      </c>
      <c r="E192" s="19"/>
      <c r="F192" s="19"/>
      <c r="G192" s="19"/>
      <c r="H192" s="19"/>
      <c r="I192" s="19"/>
      <c r="J192" s="19"/>
      <c r="K192" s="19"/>
      <c r="L192" s="19"/>
      <c r="M192" s="21"/>
    </row>
    <row r="193" spans="1:13">
      <c r="A193" s="30"/>
      <c r="B193" s="30"/>
      <c r="C193" s="27"/>
      <c r="D193" s="343" t="s">
        <v>1000</v>
      </c>
      <c r="E193" s="343">
        <f>SUM(E165:E192)</f>
        <v>63</v>
      </c>
      <c r="F193" s="343">
        <f>SUM(F165:F192)</f>
        <v>29</v>
      </c>
      <c r="G193" s="27"/>
      <c r="H193" s="27"/>
      <c r="I193" s="27"/>
      <c r="J193" s="27"/>
      <c r="K193" s="27"/>
      <c r="L193" s="27"/>
      <c r="M193" s="2" t="s">
        <v>65</v>
      </c>
    </row>
    <row r="194" spans="1:13">
      <c r="E194" s="4"/>
      <c r="G194" s="4"/>
    </row>
    <row r="195" spans="1:13" ht="13.5">
      <c r="A195" s="111" t="s">
        <v>870</v>
      </c>
      <c r="E195" s="4"/>
      <c r="G195" s="4"/>
    </row>
    <row r="196" spans="1:13" ht="39">
      <c r="A196" s="110" t="s">
        <v>864</v>
      </c>
      <c r="B196" s="22" t="s">
        <v>871</v>
      </c>
      <c r="C196" s="23"/>
      <c r="D196" s="12" t="s">
        <v>66</v>
      </c>
      <c r="E196" s="12" t="s">
        <v>1037</v>
      </c>
      <c r="F196" s="12" t="s">
        <v>132</v>
      </c>
      <c r="G196" s="12" t="s">
        <v>131</v>
      </c>
      <c r="H196" s="22" t="s">
        <v>138</v>
      </c>
      <c r="I196" s="22" t="s">
        <v>139</v>
      </c>
      <c r="J196" s="22" t="s">
        <v>140</v>
      </c>
      <c r="K196" s="22" t="s">
        <v>141</v>
      </c>
      <c r="L196" s="22" t="s">
        <v>148</v>
      </c>
      <c r="M196" s="11" t="s">
        <v>133</v>
      </c>
    </row>
    <row r="197" spans="1:13">
      <c r="A197" s="2">
        <v>1</v>
      </c>
      <c r="B197" s="4" t="s">
        <v>865</v>
      </c>
      <c r="C197" s="4" t="s">
        <v>876</v>
      </c>
      <c r="D197" s="4" t="s">
        <v>64</v>
      </c>
      <c r="E197" s="4">
        <v>1</v>
      </c>
      <c r="F197" s="4">
        <v>0</v>
      </c>
      <c r="G197" s="4">
        <v>6</v>
      </c>
      <c r="H197" s="4">
        <v>29</v>
      </c>
      <c r="I197" s="4">
        <v>0</v>
      </c>
      <c r="J197" s="4">
        <v>11</v>
      </c>
      <c r="K197" s="4">
        <v>81</v>
      </c>
      <c r="L197" s="4">
        <v>7</v>
      </c>
    </row>
    <row r="198" spans="1:13">
      <c r="A198" s="2">
        <v>2</v>
      </c>
      <c r="B198" s="4" t="s">
        <v>866</v>
      </c>
      <c r="C198" s="4" t="s">
        <v>876</v>
      </c>
      <c r="D198" s="4" t="s">
        <v>64</v>
      </c>
      <c r="E198" s="4">
        <v>6</v>
      </c>
      <c r="F198" s="4">
        <v>2</v>
      </c>
      <c r="G198" s="4">
        <v>6</v>
      </c>
      <c r="H198" s="4">
        <v>29</v>
      </c>
      <c r="I198" s="4">
        <v>0</v>
      </c>
      <c r="J198" s="4">
        <v>11</v>
      </c>
      <c r="K198" s="4">
        <v>83</v>
      </c>
      <c r="L198" s="4">
        <v>7</v>
      </c>
      <c r="M198" s="2" t="s">
        <v>875</v>
      </c>
    </row>
    <row r="199" spans="1:13">
      <c r="A199" s="2">
        <v>3</v>
      </c>
      <c r="B199" s="4" t="s">
        <v>867</v>
      </c>
      <c r="C199" s="4" t="s">
        <v>876</v>
      </c>
      <c r="D199" s="4" t="s">
        <v>64</v>
      </c>
      <c r="E199" s="4">
        <v>8</v>
      </c>
      <c r="F199" s="4">
        <v>4</v>
      </c>
      <c r="G199" s="4">
        <v>6</v>
      </c>
      <c r="H199" s="4">
        <v>29</v>
      </c>
      <c r="I199" s="4">
        <v>0</v>
      </c>
      <c r="J199" s="4">
        <v>11</v>
      </c>
      <c r="K199" s="4">
        <v>83</v>
      </c>
      <c r="L199" s="4">
        <v>7</v>
      </c>
      <c r="M199" s="2" t="s">
        <v>875</v>
      </c>
    </row>
    <row r="200" spans="1:13">
      <c r="A200" s="2">
        <v>4</v>
      </c>
      <c r="B200" s="4" t="s">
        <v>868</v>
      </c>
      <c r="C200" s="4" t="s">
        <v>876</v>
      </c>
      <c r="D200" s="4" t="s">
        <v>64</v>
      </c>
      <c r="E200" s="4">
        <v>7</v>
      </c>
      <c r="F200" s="4">
        <v>4</v>
      </c>
      <c r="G200" s="8">
        <v>7</v>
      </c>
      <c r="H200" s="4">
        <v>29</v>
      </c>
      <c r="I200" s="4">
        <v>0</v>
      </c>
      <c r="J200" s="4">
        <v>11</v>
      </c>
      <c r="K200" s="4" t="s">
        <v>873</v>
      </c>
      <c r="L200" s="4">
        <v>7</v>
      </c>
      <c r="M200" s="2" t="s">
        <v>875</v>
      </c>
    </row>
    <row r="201" spans="1:13">
      <c r="A201" s="2">
        <v>5</v>
      </c>
      <c r="B201" s="4" t="s">
        <v>869</v>
      </c>
      <c r="C201" s="4" t="s">
        <v>876</v>
      </c>
      <c r="D201" s="4" t="s">
        <v>64</v>
      </c>
      <c r="E201" s="4">
        <v>6</v>
      </c>
      <c r="F201" s="4">
        <v>2</v>
      </c>
      <c r="G201" s="8">
        <v>7</v>
      </c>
      <c r="H201" s="4">
        <v>29</v>
      </c>
      <c r="I201" s="4">
        <v>0</v>
      </c>
      <c r="J201" s="4">
        <v>11</v>
      </c>
      <c r="K201" s="4" t="s">
        <v>872</v>
      </c>
      <c r="L201" s="4">
        <v>7</v>
      </c>
      <c r="M201" s="2" t="s">
        <v>875</v>
      </c>
    </row>
    <row r="202" spans="1:13">
      <c r="A202" s="21">
        <v>6</v>
      </c>
      <c r="B202" s="19" t="s">
        <v>874</v>
      </c>
      <c r="C202" s="19" t="s">
        <v>876</v>
      </c>
      <c r="D202" s="19" t="s">
        <v>64</v>
      </c>
      <c r="E202" s="19">
        <v>8</v>
      </c>
      <c r="F202" s="19">
        <v>4</v>
      </c>
      <c r="G202" s="19">
        <v>6</v>
      </c>
      <c r="H202" s="19">
        <v>30</v>
      </c>
      <c r="I202" s="19">
        <v>0</v>
      </c>
      <c r="J202" s="19">
        <v>11</v>
      </c>
      <c r="K202" s="19">
        <v>77</v>
      </c>
      <c r="L202" s="19">
        <v>7</v>
      </c>
      <c r="M202" s="21" t="s">
        <v>875</v>
      </c>
    </row>
    <row r="203" spans="1:13">
      <c r="A203" s="30"/>
      <c r="B203" s="30"/>
      <c r="C203" s="27"/>
      <c r="D203" s="343" t="s">
        <v>1000</v>
      </c>
      <c r="E203" s="343">
        <f>SUM(E197:E202)</f>
        <v>36</v>
      </c>
      <c r="F203" s="343">
        <f>SUM(F197:F202)</f>
        <v>16</v>
      </c>
      <c r="G203" s="27"/>
      <c r="H203" s="27"/>
      <c r="I203" s="27"/>
      <c r="J203" s="27"/>
      <c r="K203" s="27"/>
      <c r="L203" s="27"/>
      <c r="M203" s="2" t="s">
        <v>65</v>
      </c>
    </row>
    <row r="204" spans="1:13">
      <c r="E204" s="4"/>
      <c r="G204" s="4"/>
    </row>
    <row r="206" spans="1:13">
      <c r="A206" s="4"/>
      <c r="B206" s="2" t="s">
        <v>1039</v>
      </c>
      <c r="C206" s="2"/>
      <c r="E206" s="4"/>
    </row>
    <row r="207" spans="1:13">
      <c r="A207" s="22" t="s">
        <v>14</v>
      </c>
      <c r="B207" s="22" t="s">
        <v>631</v>
      </c>
      <c r="C207" s="22" t="s">
        <v>1034</v>
      </c>
      <c r="D207" s="22" t="s">
        <v>1035</v>
      </c>
      <c r="E207" s="4"/>
    </row>
    <row r="208" spans="1:13">
      <c r="A208" s="4" t="s">
        <v>123</v>
      </c>
      <c r="B208" s="4">
        <v>26</v>
      </c>
      <c r="C208" s="4">
        <v>53</v>
      </c>
      <c r="D208" s="4">
        <v>25</v>
      </c>
      <c r="E208" s="4"/>
    </row>
    <row r="209" spans="1:5">
      <c r="A209" s="4" t="s">
        <v>124</v>
      </c>
      <c r="B209" s="4">
        <v>26</v>
      </c>
      <c r="C209" s="4">
        <v>3</v>
      </c>
      <c r="D209" s="4">
        <v>7</v>
      </c>
      <c r="E209" s="4"/>
    </row>
    <row r="210" spans="1:5">
      <c r="A210" s="4" t="s">
        <v>126</v>
      </c>
      <c r="B210" s="4">
        <v>55</v>
      </c>
      <c r="C210" s="4">
        <v>56</v>
      </c>
      <c r="D210" s="4">
        <v>58</v>
      </c>
      <c r="E210" s="4"/>
    </row>
    <row r="211" spans="1:5">
      <c r="A211" s="248" t="s">
        <v>1000</v>
      </c>
      <c r="B211" s="248">
        <f>SUM(B208:B210)</f>
        <v>107</v>
      </c>
      <c r="C211" s="248">
        <f>SUM(C208:C210)</f>
        <v>112</v>
      </c>
      <c r="D211" s="248">
        <f>SUM(D208:D210)</f>
        <v>90</v>
      </c>
      <c r="E211" s="4"/>
    </row>
    <row r="212" spans="1:5">
      <c r="A212" s="2" t="s">
        <v>1033</v>
      </c>
      <c r="B212" s="254">
        <f>B210/B211</f>
        <v>0.51401869158878499</v>
      </c>
      <c r="C212" s="254">
        <f>C210/C211</f>
        <v>0.5</v>
      </c>
      <c r="D212" s="254">
        <f>D210/D211</f>
        <v>0.64444444444444449</v>
      </c>
      <c r="E212" s="253">
        <f>AVERAGE(B212:D212)</f>
        <v>0.55282104534440979</v>
      </c>
    </row>
    <row r="213" spans="1:5">
      <c r="E213" s="4"/>
    </row>
    <row r="214" spans="1:5">
      <c r="A214" s="4"/>
      <c r="B214" s="2" t="s">
        <v>1038</v>
      </c>
      <c r="C214" s="2"/>
      <c r="E214" s="4"/>
    </row>
    <row r="215" spans="1:5">
      <c r="A215" s="22" t="s">
        <v>14</v>
      </c>
      <c r="B215" s="22" t="s">
        <v>631</v>
      </c>
      <c r="C215" s="22" t="s">
        <v>1034</v>
      </c>
      <c r="D215" s="22" t="s">
        <v>1035</v>
      </c>
      <c r="E215" s="4"/>
    </row>
    <row r="216" spans="1:5">
      <c r="A216" s="4" t="s">
        <v>123</v>
      </c>
      <c r="B216" s="4">
        <v>6</v>
      </c>
      <c r="C216" s="4">
        <v>8</v>
      </c>
      <c r="D216" s="4">
        <v>6</v>
      </c>
      <c r="E216" s="4"/>
    </row>
    <row r="217" spans="1:5">
      <c r="A217" s="4" t="s">
        <v>124</v>
      </c>
      <c r="B217" s="4">
        <v>0</v>
      </c>
      <c r="C217" s="4">
        <v>0</v>
      </c>
      <c r="D217" s="4">
        <v>0</v>
      </c>
      <c r="E217" s="4"/>
    </row>
    <row r="218" spans="1:5">
      <c r="A218" s="4" t="s">
        <v>126</v>
      </c>
      <c r="B218" s="4">
        <v>27</v>
      </c>
      <c r="C218" s="4">
        <v>30</v>
      </c>
      <c r="D218" s="4">
        <v>29</v>
      </c>
      <c r="E218" s="4"/>
    </row>
    <row r="219" spans="1:5">
      <c r="A219" s="248" t="s">
        <v>1000</v>
      </c>
      <c r="B219" s="248">
        <f>SUM(B216:B218)</f>
        <v>33</v>
      </c>
      <c r="C219" s="248">
        <f>SUM(C216:C218)</f>
        <v>38</v>
      </c>
      <c r="D219" s="248">
        <f>SUM(D216:D218)</f>
        <v>35</v>
      </c>
      <c r="E219" s="4"/>
    </row>
    <row r="220" spans="1:5">
      <c r="A220" s="2" t="s">
        <v>1033</v>
      </c>
      <c r="B220" s="254">
        <f>B218/B219</f>
        <v>0.81818181818181823</v>
      </c>
      <c r="C220" s="254">
        <f>C218/C219</f>
        <v>0.78947368421052633</v>
      </c>
      <c r="D220" s="254">
        <f>D218/D219</f>
        <v>0.82857142857142863</v>
      </c>
      <c r="E220" s="253">
        <f>AVERAGE(B220:D220)</f>
        <v>0.81207564365459106</v>
      </c>
    </row>
    <row r="221" spans="1:5">
      <c r="E221" s="4"/>
    </row>
    <row r="222" spans="1:5">
      <c r="A222" s="2" t="s">
        <v>1040</v>
      </c>
      <c r="E222" s="4"/>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1AAE-8EBD-437C-A6BC-B27F705FA098}">
  <dimension ref="A1:AG225"/>
  <sheetViews>
    <sheetView zoomScale="60" zoomScaleNormal="60" workbookViewId="0">
      <selection activeCell="A24" sqref="A24:A65"/>
    </sheetView>
  </sheetViews>
  <sheetFormatPr defaultColWidth="8.7265625" defaultRowHeight="14.5"/>
  <cols>
    <col min="1" max="1" width="26.1796875" style="31" customWidth="1"/>
    <col min="2" max="2" width="16.1796875" style="31" customWidth="1"/>
    <col min="3" max="3" width="15.7265625" style="31" customWidth="1"/>
    <col min="4" max="4" width="11.453125" style="31" customWidth="1"/>
    <col min="5" max="5" width="12.81640625" style="31" customWidth="1"/>
    <col min="6" max="6" width="12.1796875" style="31" customWidth="1"/>
    <col min="7" max="7" width="8.7265625" style="31"/>
    <col min="8" max="8" width="12.54296875" style="31" customWidth="1"/>
    <col min="9" max="9" width="12.1796875" style="31" customWidth="1"/>
    <col min="10" max="10" width="17.1796875" style="31" customWidth="1"/>
    <col min="11" max="11" width="14.453125" style="37" customWidth="1"/>
    <col min="12" max="12" width="27.54296875" style="2" customWidth="1"/>
    <col min="13" max="13" width="15.81640625" style="2" customWidth="1"/>
    <col min="14" max="14" width="13.81640625" style="2" customWidth="1"/>
    <col min="15" max="16" width="12.7265625" style="2" customWidth="1"/>
    <col min="17" max="17" width="14" style="2" customWidth="1"/>
    <col min="18" max="18" width="8.7265625" style="2"/>
    <col min="19" max="19" width="17.453125" style="2" customWidth="1"/>
    <col min="20" max="21" width="11.7265625" style="2" customWidth="1"/>
    <col min="22" max="22" width="12.453125" style="2" customWidth="1"/>
    <col min="23" max="23" width="24.453125" style="2" customWidth="1"/>
    <col min="24" max="25" width="11.54296875" style="2" bestFit="1" customWidth="1"/>
    <col min="26" max="27" width="8.7265625" style="2"/>
    <col min="28" max="28" width="13" style="2" customWidth="1"/>
    <col min="29" max="29" width="8.7265625" style="2"/>
    <col min="30" max="30" width="13.7265625" style="2" customWidth="1"/>
    <col min="31" max="31" width="13.26953125" style="2" customWidth="1"/>
    <col min="32" max="16384" width="8.7265625" style="2"/>
  </cols>
  <sheetData>
    <row r="1" spans="1:32" ht="27" customHeight="1">
      <c r="A1" s="2" t="s">
        <v>1189</v>
      </c>
      <c r="B1" s="2"/>
      <c r="C1" s="2"/>
      <c r="D1" s="2"/>
      <c r="E1" s="2"/>
      <c r="F1" s="2"/>
      <c r="G1" s="2"/>
    </row>
    <row r="2" spans="1:32" ht="30" customHeight="1">
      <c r="A2" s="2" t="s">
        <v>221</v>
      </c>
      <c r="B2" s="4"/>
      <c r="C2" s="4"/>
      <c r="D2" s="4"/>
      <c r="E2" s="4"/>
      <c r="F2" s="2"/>
      <c r="G2" s="2"/>
    </row>
    <row r="3" spans="1:32" ht="28.5">
      <c r="A3" s="11"/>
      <c r="B3" s="92" t="s">
        <v>218</v>
      </c>
      <c r="C3" s="92" t="s">
        <v>219</v>
      </c>
      <c r="D3" s="93" t="s">
        <v>212</v>
      </c>
      <c r="E3" s="93" t="s">
        <v>213</v>
      </c>
      <c r="F3" s="2"/>
      <c r="G3" s="7" t="s">
        <v>418</v>
      </c>
    </row>
    <row r="4" spans="1:32">
      <c r="A4" s="2" t="s">
        <v>214</v>
      </c>
      <c r="B4" s="94">
        <v>26602986</v>
      </c>
      <c r="C4" s="94">
        <v>125796709</v>
      </c>
      <c r="D4" s="94">
        <v>47591785</v>
      </c>
      <c r="E4" s="94">
        <v>17837748</v>
      </c>
      <c r="F4" s="2"/>
      <c r="G4" s="2" t="s">
        <v>434</v>
      </c>
    </row>
    <row r="5" spans="1:32">
      <c r="A5" s="21" t="s">
        <v>215</v>
      </c>
      <c r="B5" s="95">
        <v>27500174</v>
      </c>
      <c r="C5" s="95">
        <v>127291438</v>
      </c>
      <c r="D5" s="95">
        <v>47799566</v>
      </c>
      <c r="E5" s="95">
        <v>19674383</v>
      </c>
      <c r="F5" s="2"/>
      <c r="G5" s="2" t="s">
        <v>435</v>
      </c>
    </row>
    <row r="6" spans="1:32">
      <c r="A6" s="29" t="s">
        <v>216</v>
      </c>
      <c r="B6" s="96">
        <v>31661530</v>
      </c>
      <c r="C6" s="96">
        <v>147364040</v>
      </c>
      <c r="D6" s="96">
        <v>49980150</v>
      </c>
      <c r="E6" s="96">
        <v>34361047</v>
      </c>
      <c r="F6" s="2"/>
      <c r="G6" s="2" t="s">
        <v>436</v>
      </c>
    </row>
    <row r="7" spans="1:32">
      <c r="A7" s="21" t="s">
        <v>215</v>
      </c>
      <c r="B7" s="95">
        <v>31710947</v>
      </c>
      <c r="C7" s="95">
        <v>148295698</v>
      </c>
      <c r="D7" s="95">
        <v>50229076</v>
      </c>
      <c r="E7" s="95">
        <v>34738339</v>
      </c>
      <c r="F7" s="2"/>
      <c r="G7" s="2" t="s">
        <v>437</v>
      </c>
    </row>
    <row r="8" spans="1:32">
      <c r="A8" s="30" t="s">
        <v>217</v>
      </c>
      <c r="B8" s="88" t="s">
        <v>440</v>
      </c>
      <c r="C8" s="89" t="s">
        <v>612</v>
      </c>
      <c r="D8" s="89" t="s">
        <v>750</v>
      </c>
      <c r="E8" s="89" t="s">
        <v>433</v>
      </c>
      <c r="F8" s="2"/>
      <c r="G8" s="33" t="s">
        <v>438</v>
      </c>
    </row>
    <row r="9" spans="1:32">
      <c r="A9" s="30" t="s">
        <v>752</v>
      </c>
      <c r="B9" s="90">
        <v>8</v>
      </c>
      <c r="C9" s="27">
        <v>0</v>
      </c>
      <c r="D9" s="90">
        <v>14</v>
      </c>
      <c r="E9" s="90">
        <v>8</v>
      </c>
      <c r="F9" s="2"/>
      <c r="G9" s="2" t="s">
        <v>1183</v>
      </c>
    </row>
    <row r="10" spans="1:32">
      <c r="A10" s="30" t="s">
        <v>220</v>
      </c>
      <c r="B10" s="90">
        <v>79</v>
      </c>
      <c r="C10" s="19">
        <v>93</v>
      </c>
      <c r="D10" s="91">
        <v>24</v>
      </c>
      <c r="E10" s="90">
        <v>262</v>
      </c>
      <c r="F10" s="2"/>
      <c r="G10" s="2"/>
    </row>
    <row r="12" spans="1:32">
      <c r="A12" s="7" t="s">
        <v>613</v>
      </c>
      <c r="L12" s="7" t="s">
        <v>751</v>
      </c>
      <c r="W12" s="7" t="s">
        <v>439</v>
      </c>
    </row>
    <row r="13" spans="1:32" ht="38.15" customHeight="1">
      <c r="A13" s="11" t="s">
        <v>441</v>
      </c>
      <c r="B13" s="22" t="s">
        <v>442</v>
      </c>
      <c r="C13" s="22" t="s">
        <v>443</v>
      </c>
      <c r="D13" s="12" t="s">
        <v>428</v>
      </c>
      <c r="E13" s="12" t="s">
        <v>445</v>
      </c>
      <c r="F13" s="12" t="s">
        <v>446</v>
      </c>
      <c r="G13" s="22" t="s">
        <v>420</v>
      </c>
      <c r="H13" s="12" t="s">
        <v>447</v>
      </c>
      <c r="I13" s="12" t="s">
        <v>448</v>
      </c>
      <c r="L13" s="72" t="s">
        <v>441</v>
      </c>
      <c r="M13" s="72" t="s">
        <v>442</v>
      </c>
      <c r="N13" s="72" t="s">
        <v>443</v>
      </c>
      <c r="O13" s="72" t="s">
        <v>444</v>
      </c>
      <c r="P13" s="73" t="s">
        <v>445</v>
      </c>
      <c r="Q13" s="73" t="s">
        <v>691</v>
      </c>
      <c r="R13" s="72" t="s">
        <v>420</v>
      </c>
      <c r="S13" s="73" t="s">
        <v>692</v>
      </c>
      <c r="T13" s="73" t="s">
        <v>448</v>
      </c>
      <c r="W13" s="68" t="s">
        <v>222</v>
      </c>
      <c r="X13" s="69" t="s">
        <v>223</v>
      </c>
      <c r="Y13" s="70" t="s">
        <v>223</v>
      </c>
      <c r="Z13" s="12" t="s">
        <v>428</v>
      </c>
      <c r="AA13" s="71" t="s">
        <v>430</v>
      </c>
      <c r="AB13" s="12" t="s">
        <v>431</v>
      </c>
      <c r="AC13" s="71" t="s">
        <v>420</v>
      </c>
      <c r="AD13" s="12" t="s">
        <v>429</v>
      </c>
      <c r="AE13" s="73" t="s">
        <v>448</v>
      </c>
      <c r="AF13" s="3"/>
    </row>
    <row r="14" spans="1:32" ht="16">
      <c r="A14" s="2" t="s">
        <v>449</v>
      </c>
      <c r="B14" s="38">
        <v>23259330</v>
      </c>
      <c r="C14" s="38">
        <v>23261435</v>
      </c>
      <c r="D14" s="2">
        <v>2105</v>
      </c>
      <c r="E14" s="2">
        <v>245</v>
      </c>
      <c r="F14" s="35">
        <v>105.62514950608495</v>
      </c>
      <c r="G14" s="2">
        <v>183</v>
      </c>
      <c r="H14" s="35">
        <v>86.935866983372932</v>
      </c>
      <c r="I14" s="39">
        <v>1.2149778126246382</v>
      </c>
      <c r="L14" s="74" t="s">
        <v>693</v>
      </c>
      <c r="M14" s="84">
        <v>47068533</v>
      </c>
      <c r="N14" s="84">
        <v>47071088</v>
      </c>
      <c r="O14" s="74">
        <v>2555</v>
      </c>
      <c r="P14" s="74">
        <v>118</v>
      </c>
      <c r="Q14" s="75">
        <v>41.912585783484069</v>
      </c>
      <c r="R14" s="74">
        <v>130</v>
      </c>
      <c r="S14" s="75">
        <v>50.880626223091973</v>
      </c>
      <c r="T14" s="76">
        <v>0.82374351289847536</v>
      </c>
      <c r="U14" s="76"/>
      <c r="W14" s="2" t="s">
        <v>224</v>
      </c>
      <c r="X14" s="38">
        <v>16977682</v>
      </c>
      <c r="Y14" s="38">
        <v>16978941</v>
      </c>
      <c r="Z14" s="2">
        <v>1259</v>
      </c>
      <c r="AA14" s="2">
        <v>138</v>
      </c>
      <c r="AB14" s="35">
        <v>99.47334191380466</v>
      </c>
      <c r="AC14" s="40">
        <v>248</v>
      </c>
      <c r="AD14" s="35">
        <v>196.98173153296267</v>
      </c>
      <c r="AE14" s="34">
        <f>AB14/AD14</f>
        <v>0.50498765108661314</v>
      </c>
    </row>
    <row r="15" spans="1:32" ht="16">
      <c r="A15" s="2" t="s">
        <v>450</v>
      </c>
      <c r="B15" s="38">
        <v>23296059</v>
      </c>
      <c r="C15" s="38">
        <v>23297207</v>
      </c>
      <c r="D15" s="2">
        <v>1148</v>
      </c>
      <c r="E15" s="2">
        <v>86</v>
      </c>
      <c r="F15" s="35">
        <v>67.984501226930817</v>
      </c>
      <c r="G15" s="2">
        <v>74</v>
      </c>
      <c r="H15" s="35">
        <v>64.459930313588842</v>
      </c>
      <c r="I15" s="39">
        <v>1.0546784784934673</v>
      </c>
      <c r="L15" s="74" t="s">
        <v>694</v>
      </c>
      <c r="M15" s="84">
        <v>47081442</v>
      </c>
      <c r="N15" s="84">
        <v>47082620</v>
      </c>
      <c r="O15" s="74">
        <v>1178</v>
      </c>
      <c r="P15" s="74">
        <v>44</v>
      </c>
      <c r="Q15" s="75">
        <v>33.896959035562134</v>
      </c>
      <c r="R15" s="74">
        <v>50</v>
      </c>
      <c r="S15" s="75">
        <v>42.444821731748725</v>
      </c>
      <c r="T15" s="76">
        <v>0.79861235487784388</v>
      </c>
      <c r="U15" s="76"/>
      <c r="W15" s="2" t="s">
        <v>225</v>
      </c>
      <c r="X15" s="38">
        <v>16985503</v>
      </c>
      <c r="Y15" s="38">
        <v>16985721</v>
      </c>
      <c r="Z15" s="2">
        <v>218</v>
      </c>
      <c r="AA15" s="2">
        <v>21</v>
      </c>
      <c r="AB15" s="35">
        <v>87.421077212441205</v>
      </c>
      <c r="AC15" s="40">
        <v>14</v>
      </c>
      <c r="AD15" s="35">
        <v>64.22018348623854</v>
      </c>
      <c r="AE15" s="34">
        <f t="shared" ref="AE15:AE78" si="0">AB15/AD15</f>
        <v>1.3612710594508701</v>
      </c>
    </row>
    <row r="16" spans="1:32" ht="16">
      <c r="A16" s="2" t="s">
        <v>451</v>
      </c>
      <c r="B16" s="38">
        <v>23608707</v>
      </c>
      <c r="C16" s="38">
        <v>23611471</v>
      </c>
      <c r="D16" s="2">
        <v>2764</v>
      </c>
      <c r="E16" s="2">
        <v>22</v>
      </c>
      <c r="F16" s="35">
        <v>7.2233389551179794</v>
      </c>
      <c r="G16" s="2">
        <v>32</v>
      </c>
      <c r="H16" s="35">
        <v>11.577424023154848</v>
      </c>
      <c r="I16" s="39">
        <v>0.6239159022483155</v>
      </c>
      <c r="L16" s="74" t="s">
        <v>695</v>
      </c>
      <c r="M16" s="84">
        <v>47100351</v>
      </c>
      <c r="N16" s="84">
        <v>47101529</v>
      </c>
      <c r="O16" s="74">
        <v>1178</v>
      </c>
      <c r="P16" s="74">
        <v>56</v>
      </c>
      <c r="Q16" s="75">
        <v>43.141584227079079</v>
      </c>
      <c r="R16" s="74">
        <v>66</v>
      </c>
      <c r="S16" s="75">
        <v>56.027164685908318</v>
      </c>
      <c r="T16" s="76">
        <v>0.7700119124166539</v>
      </c>
      <c r="U16" s="76"/>
      <c r="W16" s="2" t="s">
        <v>226</v>
      </c>
      <c r="X16" s="38">
        <v>17165245</v>
      </c>
      <c r="Y16" s="38">
        <v>17168450</v>
      </c>
      <c r="Z16" s="2">
        <v>3205</v>
      </c>
      <c r="AA16" s="2">
        <v>81</v>
      </c>
      <c r="AB16" s="35">
        <v>22.935612234117627</v>
      </c>
      <c r="AC16" s="40">
        <v>146</v>
      </c>
      <c r="AD16" s="35">
        <v>45.553822152886113</v>
      </c>
      <c r="AE16" s="34">
        <f t="shared" si="0"/>
        <v>0.50348381650922602</v>
      </c>
    </row>
    <row r="17" spans="1:31" ht="16">
      <c r="A17" s="2" t="s">
        <v>452</v>
      </c>
      <c r="B17" s="38">
        <v>23662279</v>
      </c>
      <c r="C17" s="38">
        <v>23666803</v>
      </c>
      <c r="D17" s="2">
        <v>4524</v>
      </c>
      <c r="E17" s="2">
        <v>92</v>
      </c>
      <c r="F17" s="35">
        <v>18.455192671600365</v>
      </c>
      <c r="G17" s="2">
        <v>99</v>
      </c>
      <c r="H17" s="35">
        <v>21.883289124668437</v>
      </c>
      <c r="I17" s="39">
        <v>0.84334638026585906</v>
      </c>
      <c r="L17" s="74" t="s">
        <v>696</v>
      </c>
      <c r="M17" s="84">
        <v>47295225</v>
      </c>
      <c r="N17" s="84">
        <v>47296398</v>
      </c>
      <c r="O17" s="74">
        <v>1173</v>
      </c>
      <c r="P17" s="74">
        <v>178</v>
      </c>
      <c r="Q17" s="75">
        <v>137.71312792398689</v>
      </c>
      <c r="R17" s="74">
        <v>150</v>
      </c>
      <c r="S17" s="75">
        <v>127.87723785166241</v>
      </c>
      <c r="T17" s="76">
        <v>1.0769166603655773</v>
      </c>
      <c r="U17" s="76"/>
      <c r="W17" s="2" t="s">
        <v>227</v>
      </c>
      <c r="X17" s="38">
        <v>17568414</v>
      </c>
      <c r="Y17" s="38">
        <v>17570773</v>
      </c>
      <c r="Z17" s="2">
        <v>2359</v>
      </c>
      <c r="AA17" s="2">
        <v>14</v>
      </c>
      <c r="AB17" s="35">
        <v>5.3858399978273797</v>
      </c>
      <c r="AC17" s="40">
        <v>21</v>
      </c>
      <c r="AD17" s="35">
        <v>8.9020771513353125</v>
      </c>
      <c r="AE17" s="34">
        <f t="shared" si="0"/>
        <v>0.60500935975594228</v>
      </c>
    </row>
    <row r="18" spans="1:31" ht="16">
      <c r="A18" s="2" t="s">
        <v>453</v>
      </c>
      <c r="B18" s="38">
        <v>23771116</v>
      </c>
      <c r="C18" s="38">
        <v>23788050</v>
      </c>
      <c r="D18" s="2">
        <v>16934</v>
      </c>
      <c r="E18" s="2">
        <v>318</v>
      </c>
      <c r="F18" s="35">
        <v>17.042013972102541</v>
      </c>
      <c r="G18" s="2">
        <v>282</v>
      </c>
      <c r="H18" s="35">
        <v>16.652887681587341</v>
      </c>
      <c r="I18" s="39">
        <v>1.0233668957573916</v>
      </c>
      <c r="L18" s="74" t="s">
        <v>697</v>
      </c>
      <c r="M18" s="84">
        <v>47314904</v>
      </c>
      <c r="N18" s="84">
        <v>47316057</v>
      </c>
      <c r="O18" s="74">
        <v>1153</v>
      </c>
      <c r="P18" s="74">
        <v>78</v>
      </c>
      <c r="Q18" s="75">
        <v>61.392970591019306</v>
      </c>
      <c r="R18" s="74">
        <v>74</v>
      </c>
      <c r="S18" s="75">
        <v>64.180398959236769</v>
      </c>
      <c r="T18" s="76">
        <v>0.95656885258709823</v>
      </c>
      <c r="U18" s="76"/>
      <c r="W18" s="2" t="s">
        <v>228</v>
      </c>
      <c r="X18" s="38">
        <v>17741350</v>
      </c>
      <c r="Y18" s="38">
        <v>17742675</v>
      </c>
      <c r="Z18" s="2">
        <v>1325</v>
      </c>
      <c r="AA18" s="2">
        <v>25</v>
      </c>
      <c r="AB18" s="35">
        <v>17.122906408187045</v>
      </c>
      <c r="AC18" s="40">
        <v>71</v>
      </c>
      <c r="AD18" s="35">
        <v>53.584905660377359</v>
      </c>
      <c r="AE18" s="34">
        <f t="shared" si="0"/>
        <v>0.31954719705419488</v>
      </c>
    </row>
    <row r="19" spans="1:31" ht="16">
      <c r="A19" s="2" t="s">
        <v>454</v>
      </c>
      <c r="B19" s="38">
        <v>23916138</v>
      </c>
      <c r="C19" s="38">
        <v>23920239</v>
      </c>
      <c r="D19" s="2">
        <v>4101</v>
      </c>
      <c r="E19" s="2">
        <v>185</v>
      </c>
      <c r="F19" s="35">
        <v>40.938819149542546</v>
      </c>
      <c r="G19" s="2">
        <v>181</v>
      </c>
      <c r="H19" s="35">
        <v>44.135576688612531</v>
      </c>
      <c r="I19" s="39">
        <v>0.92756959852085075</v>
      </c>
      <c r="L19" s="74" t="s">
        <v>698</v>
      </c>
      <c r="M19" s="84">
        <v>47402306</v>
      </c>
      <c r="N19" s="84">
        <v>47403588</v>
      </c>
      <c r="O19" s="74">
        <v>1282</v>
      </c>
      <c r="P19" s="74">
        <v>124</v>
      </c>
      <c r="Q19" s="75">
        <v>87.778269044153888</v>
      </c>
      <c r="R19" s="74">
        <v>101</v>
      </c>
      <c r="S19" s="75">
        <v>78.783151326053044</v>
      </c>
      <c r="T19" s="76">
        <v>1.1141756526198543</v>
      </c>
      <c r="U19" s="76"/>
      <c r="W19" s="2" t="s">
        <v>229</v>
      </c>
      <c r="X19" s="38">
        <v>17748168</v>
      </c>
      <c r="Y19" s="38">
        <v>17749418</v>
      </c>
      <c r="Z19" s="2">
        <v>1250</v>
      </c>
      <c r="AA19" s="2">
        <v>42</v>
      </c>
      <c r="AB19" s="35">
        <v>30.492471731699492</v>
      </c>
      <c r="AC19" s="40">
        <v>65</v>
      </c>
      <c r="AD19" s="35">
        <v>52</v>
      </c>
      <c r="AE19" s="34">
        <f t="shared" si="0"/>
        <v>0.58639368714806717</v>
      </c>
    </row>
    <row r="20" spans="1:31" ht="16">
      <c r="A20" s="2" t="s">
        <v>455</v>
      </c>
      <c r="B20" s="38">
        <v>23931266</v>
      </c>
      <c r="C20" s="38">
        <v>23943068</v>
      </c>
      <c r="D20" s="2">
        <v>11802</v>
      </c>
      <c r="E20" s="2">
        <v>29</v>
      </c>
      <c r="F20" s="35">
        <v>2.2299531561924666</v>
      </c>
      <c r="G20" s="2">
        <v>18</v>
      </c>
      <c r="H20" s="35">
        <v>1.5251652262328419</v>
      </c>
      <c r="I20" s="39">
        <v>1.4621059527435272</v>
      </c>
      <c r="L20" s="74" t="s">
        <v>699</v>
      </c>
      <c r="M20" s="84">
        <v>47476125</v>
      </c>
      <c r="N20" s="84">
        <v>47477292</v>
      </c>
      <c r="O20" s="74">
        <v>1167</v>
      </c>
      <c r="P20" s="74">
        <v>94</v>
      </c>
      <c r="Q20" s="75">
        <v>73.098817245576583</v>
      </c>
      <c r="R20" s="74">
        <v>112</v>
      </c>
      <c r="S20" s="75">
        <v>95.972579263067701</v>
      </c>
      <c r="T20" s="76">
        <v>0.7616635689784631</v>
      </c>
      <c r="U20" s="76"/>
      <c r="W20" s="2" t="s">
        <v>230</v>
      </c>
      <c r="X20" s="38">
        <v>17753018</v>
      </c>
      <c r="Y20" s="38">
        <v>17756095</v>
      </c>
      <c r="Z20" s="2">
        <v>3077</v>
      </c>
      <c r="AA20" s="2">
        <v>65</v>
      </c>
      <c r="AB20" s="35">
        <v>19.170754818395963</v>
      </c>
      <c r="AC20" s="40">
        <v>70</v>
      </c>
      <c r="AD20" s="35">
        <v>22.749431264218394</v>
      </c>
      <c r="AE20" s="34">
        <f t="shared" si="0"/>
        <v>0.84269160823149114</v>
      </c>
    </row>
    <row r="21" spans="1:31" ht="16">
      <c r="A21" s="2" t="s">
        <v>456</v>
      </c>
      <c r="B21" s="38">
        <v>25017261</v>
      </c>
      <c r="C21" s="38">
        <v>25020431</v>
      </c>
      <c r="D21" s="2">
        <v>3170</v>
      </c>
      <c r="E21" s="2">
        <v>47</v>
      </c>
      <c r="F21" s="35">
        <v>13.455255477222062</v>
      </c>
      <c r="G21" s="2">
        <v>18</v>
      </c>
      <c r="H21" s="35">
        <v>5.6782334384858046</v>
      </c>
      <c r="I21" s="39">
        <v>2.3696199923774408</v>
      </c>
      <c r="L21" s="74" t="s">
        <v>700</v>
      </c>
      <c r="M21" s="84">
        <v>47505087</v>
      </c>
      <c r="N21" s="84">
        <v>47505608</v>
      </c>
      <c r="O21" s="74">
        <v>521</v>
      </c>
      <c r="P21" s="74">
        <v>18</v>
      </c>
      <c r="Q21" s="75">
        <v>31.3536520410949</v>
      </c>
      <c r="R21" s="74">
        <v>12</v>
      </c>
      <c r="S21" s="75">
        <v>23.032629558541267</v>
      </c>
      <c r="T21" s="76">
        <v>1.3612710594508703</v>
      </c>
      <c r="U21" s="76"/>
      <c r="W21" s="2" t="s">
        <v>231</v>
      </c>
      <c r="X21" s="38">
        <v>17756992</v>
      </c>
      <c r="Y21" s="38">
        <v>17758662</v>
      </c>
      <c r="Z21" s="2">
        <v>1670</v>
      </c>
      <c r="AA21" s="2">
        <v>15</v>
      </c>
      <c r="AB21" s="35">
        <v>8.1513237092866486</v>
      </c>
      <c r="AC21" s="40">
        <v>31</v>
      </c>
      <c r="AD21" s="35">
        <v>18.562874251497007</v>
      </c>
      <c r="AE21" s="34">
        <f t="shared" si="0"/>
        <v>0.43911969659705491</v>
      </c>
    </row>
    <row r="22" spans="1:31" ht="16">
      <c r="A22" s="2" t="s">
        <v>457</v>
      </c>
      <c r="B22" s="38">
        <v>25049908</v>
      </c>
      <c r="C22" s="38">
        <v>25051070</v>
      </c>
      <c r="D22" s="2">
        <v>1162</v>
      </c>
      <c r="E22" s="2">
        <v>30</v>
      </c>
      <c r="F22" s="35">
        <v>23.429794482803278</v>
      </c>
      <c r="G22" s="2">
        <v>39</v>
      </c>
      <c r="H22" s="35">
        <v>33.56282271944923</v>
      </c>
      <c r="I22" s="39">
        <v>0.69808772279531806</v>
      </c>
      <c r="L22" s="74" t="s">
        <v>701</v>
      </c>
      <c r="M22" s="84">
        <v>47578643</v>
      </c>
      <c r="N22" s="84">
        <v>47581175</v>
      </c>
      <c r="O22" s="74">
        <v>2532</v>
      </c>
      <c r="P22" s="74">
        <v>163</v>
      </c>
      <c r="Q22" s="75">
        <v>58.422112346101066</v>
      </c>
      <c r="R22" s="74">
        <v>149</v>
      </c>
      <c r="S22" s="75">
        <v>58.846761453396525</v>
      </c>
      <c r="T22" s="76">
        <v>0.99278381516998593</v>
      </c>
      <c r="U22" s="76"/>
      <c r="W22" s="2" t="s">
        <v>232</v>
      </c>
      <c r="X22" s="38">
        <v>17830920</v>
      </c>
      <c r="Y22" s="38">
        <v>17832554</v>
      </c>
      <c r="Z22" s="2">
        <v>1634</v>
      </c>
      <c r="AA22" s="2">
        <v>47</v>
      </c>
      <c r="AB22" s="35">
        <v>26.103525007829827</v>
      </c>
      <c r="AC22" s="40">
        <v>68</v>
      </c>
      <c r="AD22" s="35">
        <v>41.615667074663399</v>
      </c>
      <c r="AE22" s="34">
        <f t="shared" si="0"/>
        <v>0.62725235092344034</v>
      </c>
    </row>
    <row r="23" spans="1:31" ht="16.5" thickBot="1">
      <c r="A23" s="32" t="s">
        <v>458</v>
      </c>
      <c r="B23" s="41">
        <v>26602570</v>
      </c>
      <c r="C23" s="42">
        <v>26602986</v>
      </c>
      <c r="D23" s="32">
        <v>416</v>
      </c>
      <c r="E23" s="64">
        <v>21</v>
      </c>
      <c r="F23" s="65">
        <v>45.812006808442746</v>
      </c>
      <c r="G23" s="32">
        <v>26</v>
      </c>
      <c r="H23" s="43">
        <v>62.5</v>
      </c>
      <c r="I23" s="44">
        <v>0.73299210893508393</v>
      </c>
      <c r="L23" s="77" t="s">
        <v>702</v>
      </c>
      <c r="M23" s="85">
        <v>47591785</v>
      </c>
      <c r="N23" s="86">
        <v>47593371</v>
      </c>
      <c r="O23" s="77">
        <v>1586</v>
      </c>
      <c r="P23" s="80">
        <v>43</v>
      </c>
      <c r="Q23" s="82">
        <v>24.604731213277606</v>
      </c>
      <c r="R23" s="77">
        <v>35</v>
      </c>
      <c r="S23" s="78">
        <v>22.068095838587642</v>
      </c>
      <c r="T23" s="79">
        <v>1.1149458201216653</v>
      </c>
      <c r="U23" s="76"/>
      <c r="W23" s="32" t="s">
        <v>233</v>
      </c>
      <c r="X23" s="41">
        <v>17836393</v>
      </c>
      <c r="Y23" s="42">
        <v>17837748</v>
      </c>
      <c r="Z23" s="32">
        <v>1355</v>
      </c>
      <c r="AA23" s="64">
        <v>24</v>
      </c>
      <c r="AB23" s="65">
        <v>16.074049410489984</v>
      </c>
      <c r="AC23" s="66">
        <v>51</v>
      </c>
      <c r="AD23" s="43">
        <v>37.638376383763834</v>
      </c>
      <c r="AE23" s="67">
        <f t="shared" si="0"/>
        <v>0.4270654304159594</v>
      </c>
    </row>
    <row r="24" spans="1:31" ht="16">
      <c r="A24" s="2" t="s">
        <v>459</v>
      </c>
      <c r="B24" s="45">
        <v>27500174</v>
      </c>
      <c r="C24" s="38">
        <v>27501901</v>
      </c>
      <c r="D24" s="2">
        <v>1727</v>
      </c>
      <c r="E24" s="46">
        <v>0</v>
      </c>
      <c r="F24" s="47">
        <v>0</v>
      </c>
      <c r="G24" s="2">
        <v>84</v>
      </c>
      <c r="H24" s="35">
        <v>48.639258830341632</v>
      </c>
      <c r="I24" s="39">
        <v>0</v>
      </c>
      <c r="L24" s="74" t="s">
        <v>703</v>
      </c>
      <c r="M24" s="87">
        <v>47799566</v>
      </c>
      <c r="N24" s="84">
        <v>47802155</v>
      </c>
      <c r="O24" s="74">
        <v>2589</v>
      </c>
      <c r="P24" s="81">
        <v>0</v>
      </c>
      <c r="Q24" s="83">
        <v>0</v>
      </c>
      <c r="R24" s="74">
        <v>161</v>
      </c>
      <c r="S24" s="75">
        <v>62.186172267284661</v>
      </c>
      <c r="T24" s="76">
        <v>0</v>
      </c>
      <c r="U24" s="76"/>
      <c r="W24" s="2" t="s">
        <v>234</v>
      </c>
      <c r="X24" s="45">
        <v>19674383</v>
      </c>
      <c r="Y24" s="38">
        <v>19676373</v>
      </c>
      <c r="Z24" s="2">
        <v>1990</v>
      </c>
      <c r="AA24" s="46">
        <v>0</v>
      </c>
      <c r="AB24" s="47">
        <v>0</v>
      </c>
      <c r="AC24" s="40">
        <v>17</v>
      </c>
      <c r="AD24" s="35">
        <v>8.542713567839197</v>
      </c>
      <c r="AE24" s="34">
        <f t="shared" si="0"/>
        <v>0</v>
      </c>
    </row>
    <row r="25" spans="1:31" ht="16">
      <c r="A25" s="2" t="s">
        <v>460</v>
      </c>
      <c r="B25" s="38">
        <v>27897006</v>
      </c>
      <c r="C25" s="38">
        <v>27900554</v>
      </c>
      <c r="D25" s="2">
        <v>3548</v>
      </c>
      <c r="E25" s="2">
        <v>0</v>
      </c>
      <c r="F25" s="35">
        <v>0</v>
      </c>
      <c r="G25" s="2">
        <v>31</v>
      </c>
      <c r="H25" s="35">
        <v>8.7373167981961668</v>
      </c>
      <c r="I25" s="39">
        <v>0</v>
      </c>
      <c r="L25" s="74" t="s">
        <v>704</v>
      </c>
      <c r="M25" s="84">
        <v>47831731</v>
      </c>
      <c r="N25" s="84">
        <v>47834507</v>
      </c>
      <c r="O25" s="74">
        <v>2776</v>
      </c>
      <c r="P25" s="74">
        <v>0</v>
      </c>
      <c r="Q25" s="75">
        <v>0</v>
      </c>
      <c r="R25" s="74">
        <v>104</v>
      </c>
      <c r="S25" s="75">
        <v>37.463976945244951</v>
      </c>
      <c r="T25" s="76">
        <v>0</v>
      </c>
      <c r="U25" s="76"/>
      <c r="W25" s="2" t="s">
        <v>235</v>
      </c>
      <c r="X25" s="38">
        <v>19781101</v>
      </c>
      <c r="Y25" s="38">
        <v>19789291</v>
      </c>
      <c r="Z25" s="2">
        <v>8190</v>
      </c>
      <c r="AA25" s="2">
        <v>2</v>
      </c>
      <c r="AB25" s="35">
        <v>0.22161515009375179</v>
      </c>
      <c r="AC25" s="40">
        <v>13</v>
      </c>
      <c r="AD25" s="35">
        <v>1.5873015873015872</v>
      </c>
      <c r="AE25" s="34">
        <f t="shared" si="0"/>
        <v>0.13961754455906364</v>
      </c>
    </row>
    <row r="26" spans="1:31" ht="16">
      <c r="A26" s="2" t="s">
        <v>461</v>
      </c>
      <c r="B26" s="38">
        <v>28014220</v>
      </c>
      <c r="C26" s="38">
        <v>28018396</v>
      </c>
      <c r="D26" s="2">
        <v>4176</v>
      </c>
      <c r="E26" s="2">
        <v>0</v>
      </c>
      <c r="F26" s="35">
        <v>0</v>
      </c>
      <c r="G26" s="2">
        <v>39</v>
      </c>
      <c r="H26" s="35">
        <v>9.3390804597701162</v>
      </c>
      <c r="I26" s="39">
        <v>0</v>
      </c>
      <c r="L26" s="74" t="s">
        <v>705</v>
      </c>
      <c r="M26" s="84">
        <v>47868431</v>
      </c>
      <c r="N26" s="84">
        <v>47870794</v>
      </c>
      <c r="O26" s="74">
        <v>2363</v>
      </c>
      <c r="P26" s="74">
        <v>0</v>
      </c>
      <c r="Q26" s="75">
        <v>0</v>
      </c>
      <c r="R26" s="74">
        <v>56</v>
      </c>
      <c r="S26" s="75">
        <v>23.69868810833686</v>
      </c>
      <c r="T26" s="76">
        <v>0</v>
      </c>
      <c r="U26" s="76"/>
      <c r="W26" s="2" t="s">
        <v>236</v>
      </c>
      <c r="X26" s="38">
        <v>19835465</v>
      </c>
      <c r="Y26" s="38">
        <v>19835977</v>
      </c>
      <c r="Z26" s="2">
        <v>512</v>
      </c>
      <c r="AA26" s="2">
        <v>0</v>
      </c>
      <c r="AB26" s="35">
        <v>0</v>
      </c>
      <c r="AC26" s="40">
        <v>22</v>
      </c>
      <c r="AD26" s="35">
        <v>42.96875</v>
      </c>
      <c r="AE26" s="34">
        <f t="shared" si="0"/>
        <v>0</v>
      </c>
    </row>
    <row r="27" spans="1:31" ht="16">
      <c r="A27" s="2" t="s">
        <v>462</v>
      </c>
      <c r="B27" s="38">
        <v>28133549</v>
      </c>
      <c r="C27" s="38">
        <v>28135727</v>
      </c>
      <c r="D27" s="2">
        <v>2178</v>
      </c>
      <c r="E27" s="2">
        <v>0</v>
      </c>
      <c r="F27" s="35">
        <v>0</v>
      </c>
      <c r="G27" s="2">
        <v>36</v>
      </c>
      <c r="H27" s="35">
        <v>16.528925619834713</v>
      </c>
      <c r="I27" s="39">
        <v>0</v>
      </c>
      <c r="L27" s="74" t="s">
        <v>706</v>
      </c>
      <c r="M27" s="84">
        <v>47872893</v>
      </c>
      <c r="N27" s="84">
        <v>47874275</v>
      </c>
      <c r="O27" s="74">
        <v>1382</v>
      </c>
      <c r="P27" s="74">
        <v>0</v>
      </c>
      <c r="Q27" s="75">
        <v>0</v>
      </c>
      <c r="R27" s="74">
        <v>52</v>
      </c>
      <c r="S27" s="75">
        <v>37.626628075253258</v>
      </c>
      <c r="T27" s="76">
        <v>0</v>
      </c>
      <c r="U27" s="76"/>
      <c r="W27" s="2" t="s">
        <v>237</v>
      </c>
      <c r="X27" s="38">
        <v>19839093</v>
      </c>
      <c r="Y27" s="38">
        <v>19839605</v>
      </c>
      <c r="Z27" s="2">
        <v>512</v>
      </c>
      <c r="AA27" s="2">
        <v>0</v>
      </c>
      <c r="AB27" s="35">
        <v>0</v>
      </c>
      <c r="AC27" s="40">
        <v>22</v>
      </c>
      <c r="AD27" s="35">
        <v>42.96875</v>
      </c>
      <c r="AE27" s="34">
        <f t="shared" si="0"/>
        <v>0</v>
      </c>
    </row>
    <row r="28" spans="1:31" ht="16">
      <c r="A28" s="2" t="s">
        <v>463</v>
      </c>
      <c r="B28" s="38">
        <v>28174665</v>
      </c>
      <c r="C28" s="38">
        <v>28175141</v>
      </c>
      <c r="D28" s="2">
        <v>476</v>
      </c>
      <c r="E28" s="2">
        <v>0</v>
      </c>
      <c r="F28" s="35">
        <v>0</v>
      </c>
      <c r="G28" s="2">
        <v>40</v>
      </c>
      <c r="H28" s="35">
        <v>84.033613445378151</v>
      </c>
      <c r="I28" s="39">
        <v>0</v>
      </c>
      <c r="L28" s="74" t="s">
        <v>707</v>
      </c>
      <c r="M28" s="84">
        <v>47912467</v>
      </c>
      <c r="N28" s="84">
        <v>47913717</v>
      </c>
      <c r="O28" s="74">
        <v>1250</v>
      </c>
      <c r="P28" s="74">
        <v>0</v>
      </c>
      <c r="Q28" s="75">
        <v>0</v>
      </c>
      <c r="R28" s="74">
        <v>15</v>
      </c>
      <c r="S28" s="75">
        <v>12</v>
      </c>
      <c r="T28" s="76">
        <v>0</v>
      </c>
      <c r="U28" s="76"/>
      <c r="W28" s="2" t="s">
        <v>238</v>
      </c>
      <c r="X28" s="38">
        <v>20547828</v>
      </c>
      <c r="Y28" s="38">
        <v>20548907</v>
      </c>
      <c r="Z28" s="2">
        <v>1079</v>
      </c>
      <c r="AA28" s="2">
        <v>0</v>
      </c>
      <c r="AB28" s="35">
        <v>0</v>
      </c>
      <c r="AC28" s="40">
        <v>44</v>
      </c>
      <c r="AD28" s="35">
        <v>40.778498609823913</v>
      </c>
      <c r="AE28" s="34">
        <f t="shared" si="0"/>
        <v>0</v>
      </c>
    </row>
    <row r="29" spans="1:31" ht="16">
      <c r="A29" s="2" t="s">
        <v>464</v>
      </c>
      <c r="B29" s="38">
        <v>28188771</v>
      </c>
      <c r="C29" s="38">
        <v>28189583</v>
      </c>
      <c r="D29" s="2">
        <v>812</v>
      </c>
      <c r="E29" s="2">
        <v>0</v>
      </c>
      <c r="F29" s="35">
        <v>0</v>
      </c>
      <c r="G29" s="2">
        <v>104</v>
      </c>
      <c r="H29" s="35">
        <v>128.07881773399015</v>
      </c>
      <c r="I29" s="39">
        <v>0</v>
      </c>
      <c r="L29" s="74" t="s">
        <v>708</v>
      </c>
      <c r="M29" s="84">
        <v>48133337</v>
      </c>
      <c r="N29" s="84">
        <v>48138952</v>
      </c>
      <c r="O29" s="74">
        <v>5615</v>
      </c>
      <c r="P29" s="74">
        <v>0</v>
      </c>
      <c r="Q29" s="75">
        <v>0</v>
      </c>
      <c r="R29" s="74">
        <v>303</v>
      </c>
      <c r="S29" s="75">
        <v>53.962600178094391</v>
      </c>
      <c r="T29" s="76">
        <v>0</v>
      </c>
      <c r="U29" s="76"/>
      <c r="W29" s="2" t="s">
        <v>239</v>
      </c>
      <c r="X29" s="38">
        <v>20636743</v>
      </c>
      <c r="Y29" s="38">
        <v>20640364</v>
      </c>
      <c r="Z29" s="2">
        <v>3621</v>
      </c>
      <c r="AA29" s="2">
        <v>0</v>
      </c>
      <c r="AB29" s="35">
        <v>0</v>
      </c>
      <c r="AC29" s="40">
        <v>47</v>
      </c>
      <c r="AD29" s="35">
        <v>12.979839823253245</v>
      </c>
      <c r="AE29" s="34">
        <f t="shared" si="0"/>
        <v>0</v>
      </c>
    </row>
    <row r="30" spans="1:31" ht="16">
      <c r="A30" s="2" t="s">
        <v>465</v>
      </c>
      <c r="B30" s="38">
        <v>28207302</v>
      </c>
      <c r="C30" s="38">
        <v>28214961</v>
      </c>
      <c r="D30" s="2">
        <v>7659</v>
      </c>
      <c r="E30" s="2">
        <v>0</v>
      </c>
      <c r="F30" s="35">
        <v>0</v>
      </c>
      <c r="G30" s="2">
        <v>225</v>
      </c>
      <c r="H30" s="35">
        <v>29.377203290246769</v>
      </c>
      <c r="I30" s="39">
        <v>0</v>
      </c>
      <c r="L30" s="74" t="s">
        <v>709</v>
      </c>
      <c r="M30" s="84">
        <v>48141957</v>
      </c>
      <c r="N30" s="84">
        <v>48143201</v>
      </c>
      <c r="O30" s="74">
        <v>1244</v>
      </c>
      <c r="P30" s="74">
        <v>0</v>
      </c>
      <c r="Q30" s="75">
        <v>0</v>
      </c>
      <c r="R30" s="74">
        <v>12</v>
      </c>
      <c r="S30" s="75">
        <v>9.6463022508038598</v>
      </c>
      <c r="T30" s="76">
        <v>0</v>
      </c>
      <c r="U30" s="76"/>
      <c r="W30" s="2" t="s">
        <v>240</v>
      </c>
      <c r="X30" s="38">
        <v>20711477</v>
      </c>
      <c r="Y30" s="38">
        <v>20711986</v>
      </c>
      <c r="Z30" s="2">
        <v>509</v>
      </c>
      <c r="AA30" s="2">
        <v>0</v>
      </c>
      <c r="AB30" s="35">
        <v>0</v>
      </c>
      <c r="AC30" s="40">
        <v>11</v>
      </c>
      <c r="AD30" s="35">
        <v>21.611001964636543</v>
      </c>
      <c r="AE30" s="34">
        <f t="shared" si="0"/>
        <v>0</v>
      </c>
    </row>
    <row r="31" spans="1:31" ht="16">
      <c r="A31" s="2" t="s">
        <v>466</v>
      </c>
      <c r="B31" s="38">
        <v>28233641</v>
      </c>
      <c r="C31" s="38">
        <v>28234602</v>
      </c>
      <c r="D31" s="2">
        <v>961</v>
      </c>
      <c r="E31" s="2">
        <v>0</v>
      </c>
      <c r="F31" s="35">
        <v>0</v>
      </c>
      <c r="G31" s="2">
        <v>76</v>
      </c>
      <c r="H31" s="35">
        <v>79.084287200832463</v>
      </c>
      <c r="I31" s="39">
        <v>0</v>
      </c>
      <c r="L31" s="74" t="s">
        <v>710</v>
      </c>
      <c r="M31" s="84">
        <v>48197505</v>
      </c>
      <c r="N31" s="84">
        <v>48198909</v>
      </c>
      <c r="O31" s="74">
        <v>1404</v>
      </c>
      <c r="P31" s="74">
        <v>0</v>
      </c>
      <c r="Q31" s="75">
        <v>0</v>
      </c>
      <c r="R31" s="74">
        <v>59</v>
      </c>
      <c r="S31" s="75">
        <v>42.022792022792018</v>
      </c>
      <c r="T31" s="76">
        <v>0</v>
      </c>
      <c r="U31" s="76"/>
      <c r="W31" s="2" t="s">
        <v>241</v>
      </c>
      <c r="X31" s="38">
        <v>20791044</v>
      </c>
      <c r="Y31" s="38">
        <v>20794250</v>
      </c>
      <c r="Z31" s="2">
        <v>3206</v>
      </c>
      <c r="AA31" s="2">
        <v>0</v>
      </c>
      <c r="AB31" s="35">
        <v>0</v>
      </c>
      <c r="AC31" s="40">
        <v>70</v>
      </c>
      <c r="AD31" s="35">
        <v>21.834061135371179</v>
      </c>
      <c r="AE31" s="34">
        <f t="shared" si="0"/>
        <v>0</v>
      </c>
    </row>
    <row r="32" spans="1:31" ht="16">
      <c r="A32" s="2" t="s">
        <v>467</v>
      </c>
      <c r="B32" s="38">
        <v>28303747</v>
      </c>
      <c r="C32" s="38">
        <v>28312130</v>
      </c>
      <c r="D32" s="2">
        <v>8383</v>
      </c>
      <c r="E32" s="2">
        <v>0</v>
      </c>
      <c r="F32" s="35">
        <v>0</v>
      </c>
      <c r="G32" s="2">
        <v>60</v>
      </c>
      <c r="H32" s="35">
        <v>7.1573422402481217</v>
      </c>
      <c r="I32" s="39">
        <v>0</v>
      </c>
      <c r="L32" s="74" t="s">
        <v>711</v>
      </c>
      <c r="M32" s="84">
        <v>48274255</v>
      </c>
      <c r="N32" s="84">
        <v>48277242</v>
      </c>
      <c r="O32" s="74">
        <v>2987</v>
      </c>
      <c r="P32" s="74">
        <v>22</v>
      </c>
      <c r="Q32" s="75">
        <v>6.6840672487265138</v>
      </c>
      <c r="R32" s="74">
        <v>82</v>
      </c>
      <c r="S32" s="75">
        <v>27.452293270840308</v>
      </c>
      <c r="T32" s="76">
        <v>0.24347937648714751</v>
      </c>
      <c r="U32" s="76"/>
      <c r="W32" s="2" t="s">
        <v>242</v>
      </c>
      <c r="X32" s="38">
        <v>20830509</v>
      </c>
      <c r="Y32" s="38">
        <v>20831916</v>
      </c>
      <c r="Z32" s="2">
        <v>1407</v>
      </c>
      <c r="AA32" s="2">
        <v>0</v>
      </c>
      <c r="AB32" s="35">
        <v>0</v>
      </c>
      <c r="AC32" s="40">
        <v>41</v>
      </c>
      <c r="AD32" s="35">
        <v>29.140014214641081</v>
      </c>
      <c r="AE32" s="34">
        <f t="shared" si="0"/>
        <v>0</v>
      </c>
    </row>
    <row r="33" spans="1:31" ht="16">
      <c r="A33" s="2" t="s">
        <v>468</v>
      </c>
      <c r="B33" s="38">
        <v>28318516</v>
      </c>
      <c r="C33" s="38">
        <v>28319036</v>
      </c>
      <c r="D33" s="2">
        <v>520</v>
      </c>
      <c r="E33" s="2">
        <v>0</v>
      </c>
      <c r="F33" s="35">
        <v>0</v>
      </c>
      <c r="G33" s="2">
        <v>20</v>
      </c>
      <c r="H33" s="35">
        <v>38.461538461538467</v>
      </c>
      <c r="I33" s="39">
        <v>0</v>
      </c>
      <c r="L33" s="74" t="s">
        <v>712</v>
      </c>
      <c r="M33" s="84">
        <v>48327336</v>
      </c>
      <c r="N33" s="84">
        <v>48330255</v>
      </c>
      <c r="O33" s="74">
        <v>2919</v>
      </c>
      <c r="P33" s="74">
        <v>0</v>
      </c>
      <c r="Q33" s="75">
        <v>0</v>
      </c>
      <c r="R33" s="74">
        <v>72</v>
      </c>
      <c r="S33" s="75">
        <v>24.665981500513873</v>
      </c>
      <c r="T33" s="76">
        <v>0</v>
      </c>
      <c r="U33" s="76"/>
      <c r="W33" s="2" t="s">
        <v>243</v>
      </c>
      <c r="X33" s="38">
        <v>20980441</v>
      </c>
      <c r="Y33" s="38">
        <v>20980851</v>
      </c>
      <c r="Z33" s="2">
        <v>410</v>
      </c>
      <c r="AA33" s="2">
        <v>0</v>
      </c>
      <c r="AB33" s="35">
        <v>0</v>
      </c>
      <c r="AC33" s="40">
        <v>49</v>
      </c>
      <c r="AD33" s="35">
        <v>119.51219512195121</v>
      </c>
      <c r="AE33" s="34">
        <f t="shared" si="0"/>
        <v>0</v>
      </c>
    </row>
    <row r="34" spans="1:31" ht="16">
      <c r="A34" s="2" t="s">
        <v>469</v>
      </c>
      <c r="B34" s="38">
        <v>28423608</v>
      </c>
      <c r="C34" s="38">
        <v>28426825</v>
      </c>
      <c r="D34" s="2">
        <v>3217</v>
      </c>
      <c r="E34" s="2">
        <v>0</v>
      </c>
      <c r="F34" s="35">
        <v>0</v>
      </c>
      <c r="G34" s="2">
        <v>164</v>
      </c>
      <c r="H34" s="35">
        <v>50.979173142679514</v>
      </c>
      <c r="I34" s="39">
        <v>0</v>
      </c>
      <c r="L34" s="74" t="s">
        <v>713</v>
      </c>
      <c r="M34" s="84">
        <v>48332807</v>
      </c>
      <c r="N34" s="84">
        <v>48336565</v>
      </c>
      <c r="O34" s="74">
        <v>3758</v>
      </c>
      <c r="P34" s="74">
        <v>6</v>
      </c>
      <c r="Q34" s="75">
        <v>1.4489314097401496</v>
      </c>
      <c r="R34" s="74">
        <v>176</v>
      </c>
      <c r="S34" s="75">
        <v>46.833422032996275</v>
      </c>
      <c r="T34" s="76">
        <v>3.0937978623883422E-2</v>
      </c>
      <c r="U34" s="76"/>
      <c r="W34" s="2" t="s">
        <v>244</v>
      </c>
      <c r="X34" s="38">
        <v>21017922</v>
      </c>
      <c r="Y34" s="38">
        <v>21018344</v>
      </c>
      <c r="Z34" s="2">
        <v>422</v>
      </c>
      <c r="AA34" s="2">
        <v>0</v>
      </c>
      <c r="AB34" s="35">
        <v>0</v>
      </c>
      <c r="AC34" s="40">
        <v>61</v>
      </c>
      <c r="AD34" s="35">
        <v>144.54976303317534</v>
      </c>
      <c r="AE34" s="34">
        <f t="shared" si="0"/>
        <v>0</v>
      </c>
    </row>
    <row r="35" spans="1:31" ht="16">
      <c r="A35" s="2" t="s">
        <v>470</v>
      </c>
      <c r="B35" s="38">
        <v>28548403</v>
      </c>
      <c r="C35" s="38">
        <v>28552107</v>
      </c>
      <c r="D35" s="2">
        <v>3704</v>
      </c>
      <c r="E35" s="2">
        <v>0</v>
      </c>
      <c r="F35" s="35">
        <v>0</v>
      </c>
      <c r="G35" s="2">
        <v>37</v>
      </c>
      <c r="H35" s="35">
        <v>9.9892008639308845</v>
      </c>
      <c r="I35" s="39">
        <v>0</v>
      </c>
      <c r="L35" s="74" t="s">
        <v>714</v>
      </c>
      <c r="M35" s="84">
        <v>48399235</v>
      </c>
      <c r="N35" s="84">
        <v>48402908</v>
      </c>
      <c r="O35" s="74">
        <v>3673</v>
      </c>
      <c r="P35" s="74">
        <v>3</v>
      </c>
      <c r="Q35" s="75">
        <v>0.74123117857384724</v>
      </c>
      <c r="R35" s="74">
        <v>204</v>
      </c>
      <c r="S35" s="75">
        <v>55.540430166076781</v>
      </c>
      <c r="T35" s="76">
        <v>1.334579470049873E-2</v>
      </c>
      <c r="U35" s="76"/>
      <c r="W35" s="2" t="s">
        <v>245</v>
      </c>
      <c r="X35" s="38">
        <v>21022699</v>
      </c>
      <c r="Y35" s="38">
        <v>21022899</v>
      </c>
      <c r="Z35" s="2">
        <v>200</v>
      </c>
      <c r="AA35" s="2">
        <v>0</v>
      </c>
      <c r="AB35" s="35">
        <v>0</v>
      </c>
      <c r="AC35" s="40">
        <v>35</v>
      </c>
      <c r="AD35" s="35">
        <v>175</v>
      </c>
      <c r="AE35" s="34">
        <f t="shared" si="0"/>
        <v>0</v>
      </c>
    </row>
    <row r="36" spans="1:31" ht="16">
      <c r="A36" s="2" t="s">
        <v>471</v>
      </c>
      <c r="B36" s="38">
        <v>28599104</v>
      </c>
      <c r="C36" s="38">
        <v>28602334</v>
      </c>
      <c r="D36" s="2">
        <v>3230</v>
      </c>
      <c r="E36" s="2">
        <v>0</v>
      </c>
      <c r="F36" s="35">
        <v>0</v>
      </c>
      <c r="G36" s="2">
        <v>65</v>
      </c>
      <c r="H36" s="35">
        <v>20.123839009287927</v>
      </c>
      <c r="I36" s="39">
        <v>0</v>
      </c>
      <c r="L36" s="275" t="s">
        <v>715</v>
      </c>
      <c r="M36" s="84">
        <v>48524290</v>
      </c>
      <c r="N36" s="84">
        <v>48525294</v>
      </c>
      <c r="O36" s="74">
        <v>1004</v>
      </c>
      <c r="P36" s="74">
        <v>0</v>
      </c>
      <c r="Q36" s="75">
        <v>0</v>
      </c>
      <c r="R36" s="74">
        <v>696</v>
      </c>
      <c r="S36" s="75">
        <v>693.22709163346622</v>
      </c>
      <c r="T36" s="76">
        <v>0</v>
      </c>
      <c r="U36" s="76"/>
      <c r="W36" s="2" t="s">
        <v>246</v>
      </c>
      <c r="X36" s="38">
        <v>21054544</v>
      </c>
      <c r="Y36" s="38">
        <v>21054954</v>
      </c>
      <c r="Z36" s="2">
        <v>410</v>
      </c>
      <c r="AA36" s="2">
        <v>13</v>
      </c>
      <c r="AB36" s="35">
        <v>28.774835403026529</v>
      </c>
      <c r="AC36" s="40">
        <v>88</v>
      </c>
      <c r="AD36" s="35">
        <v>214.63414634146341</v>
      </c>
      <c r="AE36" s="34">
        <f t="shared" si="0"/>
        <v>0.13406457403682814</v>
      </c>
    </row>
    <row r="37" spans="1:31" ht="16">
      <c r="A37" s="2" t="s">
        <v>472</v>
      </c>
      <c r="B37" s="38">
        <v>28614190</v>
      </c>
      <c r="C37" s="38">
        <v>28615853</v>
      </c>
      <c r="D37" s="2">
        <v>1663</v>
      </c>
      <c r="E37" s="2">
        <v>0</v>
      </c>
      <c r="F37" s="35">
        <v>0</v>
      </c>
      <c r="G37" s="2">
        <v>169</v>
      </c>
      <c r="H37" s="35">
        <v>101.62357185808779</v>
      </c>
      <c r="I37" s="39">
        <v>0</v>
      </c>
      <c r="L37" s="277" t="s">
        <v>716</v>
      </c>
      <c r="M37" s="84">
        <v>48530430</v>
      </c>
      <c r="N37" s="84">
        <v>48530684</v>
      </c>
      <c r="O37" s="74">
        <v>254</v>
      </c>
      <c r="P37" s="74">
        <v>0</v>
      </c>
      <c r="Q37" s="75">
        <v>0</v>
      </c>
      <c r="R37" s="74">
        <v>382</v>
      </c>
      <c r="S37" s="75">
        <v>1503.9370078740158</v>
      </c>
      <c r="T37" s="76">
        <v>0</v>
      </c>
      <c r="U37" s="76"/>
      <c r="W37" s="2" t="s">
        <v>247</v>
      </c>
      <c r="X37" s="38">
        <v>21056939</v>
      </c>
      <c r="Y37" s="38">
        <v>21059030</v>
      </c>
      <c r="Z37" s="2">
        <v>2091</v>
      </c>
      <c r="AA37" s="2">
        <v>0</v>
      </c>
      <c r="AB37" s="35">
        <v>0</v>
      </c>
      <c r="AC37" s="40">
        <v>37</v>
      </c>
      <c r="AD37" s="35">
        <v>17.694882831181253</v>
      </c>
      <c r="AE37" s="34">
        <f t="shared" si="0"/>
        <v>0</v>
      </c>
    </row>
    <row r="38" spans="1:31" ht="16">
      <c r="A38" s="2" t="s">
        <v>473</v>
      </c>
      <c r="B38" s="38">
        <v>28632118</v>
      </c>
      <c r="C38" s="38">
        <v>28634235</v>
      </c>
      <c r="D38" s="2">
        <v>2117</v>
      </c>
      <c r="E38" s="2">
        <v>0</v>
      </c>
      <c r="F38" s="35">
        <v>0</v>
      </c>
      <c r="G38" s="2">
        <v>19</v>
      </c>
      <c r="H38" s="35">
        <v>8.9749645725082665</v>
      </c>
      <c r="I38" s="39">
        <v>0</v>
      </c>
      <c r="L38" s="74" t="s">
        <v>717</v>
      </c>
      <c r="M38" s="84">
        <v>48547712</v>
      </c>
      <c r="N38" s="84">
        <v>48551352</v>
      </c>
      <c r="O38" s="74">
        <v>3640</v>
      </c>
      <c r="P38" s="74">
        <v>6</v>
      </c>
      <c r="Q38" s="75">
        <v>1.4959022631328245</v>
      </c>
      <c r="R38" s="74">
        <v>193</v>
      </c>
      <c r="S38" s="75">
        <v>53.021978021978022</v>
      </c>
      <c r="T38" s="76">
        <v>2.8212871698463631E-2</v>
      </c>
      <c r="U38" s="76"/>
      <c r="W38" s="2" t="s">
        <v>248</v>
      </c>
      <c r="X38" s="38">
        <v>21254384</v>
      </c>
      <c r="Y38" s="38">
        <v>21255625</v>
      </c>
      <c r="Z38" s="2">
        <v>1241</v>
      </c>
      <c r="AA38" s="2">
        <v>0</v>
      </c>
      <c r="AB38" s="35">
        <v>0</v>
      </c>
      <c r="AC38" s="40">
        <v>19</v>
      </c>
      <c r="AD38" s="35">
        <v>15.310233682514102</v>
      </c>
      <c r="AE38" s="34">
        <f t="shared" si="0"/>
        <v>0</v>
      </c>
    </row>
    <row r="39" spans="1:31" ht="16">
      <c r="A39" s="2" t="s">
        <v>474</v>
      </c>
      <c r="B39" s="38">
        <v>28649839</v>
      </c>
      <c r="C39" s="38">
        <v>28669656</v>
      </c>
      <c r="D39" s="2">
        <v>19817</v>
      </c>
      <c r="E39" s="2">
        <v>0</v>
      </c>
      <c r="F39" s="35">
        <v>0</v>
      </c>
      <c r="G39" s="2">
        <v>37</v>
      </c>
      <c r="H39" s="35">
        <v>1.8670838169248625</v>
      </c>
      <c r="I39" s="39">
        <v>0</v>
      </c>
      <c r="L39" s="277" t="s">
        <v>718</v>
      </c>
      <c r="M39" s="84">
        <v>48569484</v>
      </c>
      <c r="N39" s="84">
        <v>48569537</v>
      </c>
      <c r="O39" s="74">
        <v>53</v>
      </c>
      <c r="P39" s="74">
        <v>2</v>
      </c>
      <c r="Q39" s="75">
        <v>34.245812816374091</v>
      </c>
      <c r="R39" s="74">
        <v>359</v>
      </c>
      <c r="S39" s="75">
        <v>6773.5849056603774</v>
      </c>
      <c r="T39" s="76">
        <v>5.0557885216374002E-3</v>
      </c>
      <c r="U39" s="76"/>
      <c r="W39" s="2" t="s">
        <v>249</v>
      </c>
      <c r="X39" s="38">
        <v>21280793</v>
      </c>
      <c r="Y39" s="38">
        <v>21283355</v>
      </c>
      <c r="Z39" s="2">
        <v>2562</v>
      </c>
      <c r="AA39" s="2">
        <v>0</v>
      </c>
      <c r="AB39" s="35">
        <v>0</v>
      </c>
      <c r="AC39" s="40">
        <v>56</v>
      </c>
      <c r="AD39" s="35">
        <v>21.857923497267759</v>
      </c>
      <c r="AE39" s="34">
        <f t="shared" si="0"/>
        <v>0</v>
      </c>
    </row>
    <row r="40" spans="1:31" ht="16">
      <c r="A40" s="2" t="s">
        <v>475</v>
      </c>
      <c r="B40" s="38">
        <v>28702847</v>
      </c>
      <c r="C40" s="38">
        <v>28704964</v>
      </c>
      <c r="D40" s="2">
        <v>2117</v>
      </c>
      <c r="E40" s="2">
        <v>0</v>
      </c>
      <c r="F40" s="35">
        <v>0</v>
      </c>
      <c r="G40" s="2">
        <v>13</v>
      </c>
      <c r="H40" s="35">
        <v>6.1407652338214449</v>
      </c>
      <c r="I40" s="39">
        <v>0</v>
      </c>
      <c r="L40" s="275" t="s">
        <v>719</v>
      </c>
      <c r="M40" s="84">
        <v>48580705</v>
      </c>
      <c r="N40" s="84">
        <v>48581646</v>
      </c>
      <c r="O40" s="74">
        <v>941</v>
      </c>
      <c r="P40" s="74">
        <v>0</v>
      </c>
      <c r="Q40" s="75">
        <v>0</v>
      </c>
      <c r="R40" s="74">
        <v>1154</v>
      </c>
      <c r="S40" s="75">
        <v>1226.3549415515408</v>
      </c>
      <c r="T40" s="76">
        <v>0</v>
      </c>
      <c r="U40" s="76"/>
      <c r="W40" s="2" t="s">
        <v>250</v>
      </c>
      <c r="X40" s="38">
        <v>21568002</v>
      </c>
      <c r="Y40" s="38">
        <v>21569458</v>
      </c>
      <c r="Z40" s="2">
        <v>1456</v>
      </c>
      <c r="AA40" s="2">
        <v>0</v>
      </c>
      <c r="AB40" s="35">
        <v>0</v>
      </c>
      <c r="AC40" s="40">
        <v>56</v>
      </c>
      <c r="AD40" s="35">
        <v>38.461538461538467</v>
      </c>
      <c r="AE40" s="34">
        <f t="shared" si="0"/>
        <v>0</v>
      </c>
    </row>
    <row r="41" spans="1:31" ht="16">
      <c r="A41" s="2" t="s">
        <v>476</v>
      </c>
      <c r="B41" s="38">
        <v>28755948</v>
      </c>
      <c r="C41" s="38">
        <v>28758065</v>
      </c>
      <c r="D41" s="2">
        <v>2117</v>
      </c>
      <c r="E41" s="2">
        <v>0</v>
      </c>
      <c r="F41" s="35">
        <v>0</v>
      </c>
      <c r="G41" s="2">
        <v>12</v>
      </c>
      <c r="H41" s="35">
        <v>5.6683986773736423</v>
      </c>
      <c r="I41" s="39">
        <v>0</v>
      </c>
      <c r="L41" s="275" t="s">
        <v>720</v>
      </c>
      <c r="M41" s="84">
        <v>48606768</v>
      </c>
      <c r="N41" s="84">
        <v>48607718</v>
      </c>
      <c r="O41" s="74">
        <v>950</v>
      </c>
      <c r="P41" s="74">
        <v>0</v>
      </c>
      <c r="Q41" s="75">
        <v>0</v>
      </c>
      <c r="R41" s="74">
        <v>893</v>
      </c>
      <c r="S41" s="75">
        <v>940</v>
      </c>
      <c r="T41" s="76">
        <v>0</v>
      </c>
      <c r="U41" s="76"/>
      <c r="W41" s="2" t="s">
        <v>251</v>
      </c>
      <c r="X41" s="38">
        <v>21906929</v>
      </c>
      <c r="Y41" s="38">
        <v>21908220</v>
      </c>
      <c r="Z41" s="2">
        <v>1291</v>
      </c>
      <c r="AA41" s="2">
        <v>0</v>
      </c>
      <c r="AB41" s="35">
        <v>0</v>
      </c>
      <c r="AC41" s="40">
        <v>31</v>
      </c>
      <c r="AD41" s="35">
        <v>24.012393493415956</v>
      </c>
      <c r="AE41" s="34">
        <f t="shared" si="0"/>
        <v>0</v>
      </c>
    </row>
    <row r="42" spans="1:31" ht="16">
      <c r="A42" s="2" t="s">
        <v>477</v>
      </c>
      <c r="B42" s="38">
        <v>29353665</v>
      </c>
      <c r="C42" s="38">
        <v>29355329</v>
      </c>
      <c r="D42" s="2">
        <v>1664</v>
      </c>
      <c r="E42" s="2">
        <v>0</v>
      </c>
      <c r="F42" s="35">
        <v>0</v>
      </c>
      <c r="G42" s="2">
        <v>144</v>
      </c>
      <c r="H42" s="35">
        <v>86.538461538461533</v>
      </c>
      <c r="I42" s="39">
        <v>0</v>
      </c>
      <c r="L42" s="275" t="s">
        <v>721</v>
      </c>
      <c r="M42" s="84">
        <v>48617980</v>
      </c>
      <c r="N42" s="84">
        <v>48618918</v>
      </c>
      <c r="O42" s="74">
        <v>938</v>
      </c>
      <c r="P42" s="74">
        <v>3</v>
      </c>
      <c r="Q42" s="75">
        <v>2.9024969284666748</v>
      </c>
      <c r="R42" s="74">
        <v>1147</v>
      </c>
      <c r="S42" s="75">
        <v>1222.8144989339019</v>
      </c>
      <c r="T42" s="76">
        <v>2.373619981605703E-3</v>
      </c>
      <c r="U42" s="76"/>
      <c r="W42" s="2" t="s">
        <v>252</v>
      </c>
      <c r="X42" s="38">
        <v>22105329</v>
      </c>
      <c r="Y42" s="38">
        <v>22107695</v>
      </c>
      <c r="Z42" s="2">
        <v>2366</v>
      </c>
      <c r="AA42" s="2">
        <v>0</v>
      </c>
      <c r="AB42" s="35">
        <v>0</v>
      </c>
      <c r="AC42" s="40">
        <v>35</v>
      </c>
      <c r="AD42" s="35">
        <v>14.792899408284024</v>
      </c>
      <c r="AE42" s="34">
        <f t="shared" si="0"/>
        <v>0</v>
      </c>
    </row>
    <row r="43" spans="1:31" ht="16">
      <c r="A43" s="2" t="s">
        <v>478</v>
      </c>
      <c r="B43" s="38">
        <v>29370054</v>
      </c>
      <c r="C43" s="38">
        <v>29373659</v>
      </c>
      <c r="D43" s="2">
        <v>3605</v>
      </c>
      <c r="E43" s="2">
        <v>0</v>
      </c>
      <c r="F43" s="35">
        <v>0</v>
      </c>
      <c r="G43" s="2">
        <v>70</v>
      </c>
      <c r="H43" s="35">
        <v>19.417475728155338</v>
      </c>
      <c r="I43" s="39">
        <v>0</v>
      </c>
      <c r="L43" s="275" t="s">
        <v>722</v>
      </c>
      <c r="M43" s="84">
        <v>48874768</v>
      </c>
      <c r="N43" s="84">
        <v>48875349</v>
      </c>
      <c r="O43" s="74">
        <v>581</v>
      </c>
      <c r="P43" s="74">
        <v>0</v>
      </c>
      <c r="Q43" s="75">
        <v>0</v>
      </c>
      <c r="R43" s="74">
        <v>487</v>
      </c>
      <c r="S43" s="75">
        <v>838.20998278829609</v>
      </c>
      <c r="T43" s="76">
        <v>0</v>
      </c>
      <c r="U43" s="76"/>
      <c r="W43" s="2" t="s">
        <v>253</v>
      </c>
      <c r="X43" s="38">
        <v>22114853</v>
      </c>
      <c r="Y43" s="38">
        <v>22115914</v>
      </c>
      <c r="Z43" s="2">
        <v>1061</v>
      </c>
      <c r="AA43" s="2">
        <v>0</v>
      </c>
      <c r="AB43" s="35">
        <v>0</v>
      </c>
      <c r="AC43" s="40">
        <v>37</v>
      </c>
      <c r="AD43" s="35">
        <v>34.872761545711597</v>
      </c>
      <c r="AE43" s="34">
        <f t="shared" si="0"/>
        <v>0</v>
      </c>
    </row>
    <row r="44" spans="1:31" ht="16">
      <c r="A44" s="2" t="s">
        <v>479</v>
      </c>
      <c r="B44" s="38">
        <v>29378044</v>
      </c>
      <c r="C44" s="38">
        <v>29381029</v>
      </c>
      <c r="D44" s="2">
        <v>2985</v>
      </c>
      <c r="E44" s="2">
        <v>3</v>
      </c>
      <c r="F44" s="35">
        <v>0.91207441169237546</v>
      </c>
      <c r="G44" s="2">
        <v>12</v>
      </c>
      <c r="H44" s="35">
        <v>4.0201005025125633</v>
      </c>
      <c r="I44" s="39">
        <v>0.22687850990847835</v>
      </c>
      <c r="L44" s="277" t="s">
        <v>723</v>
      </c>
      <c r="M44" s="84">
        <v>48896970</v>
      </c>
      <c r="N44" s="84">
        <v>48897476</v>
      </c>
      <c r="O44" s="74">
        <v>506</v>
      </c>
      <c r="P44" s="74">
        <v>0</v>
      </c>
      <c r="Q44" s="75">
        <v>0</v>
      </c>
      <c r="R44" s="74">
        <v>396</v>
      </c>
      <c r="S44" s="75">
        <v>782.60869565217399</v>
      </c>
      <c r="T44" s="76">
        <v>0</v>
      </c>
      <c r="U44" s="76"/>
      <c r="W44" s="2" t="s">
        <v>254</v>
      </c>
      <c r="X44" s="38">
        <v>22181211</v>
      </c>
      <c r="Y44" s="38">
        <v>22185850</v>
      </c>
      <c r="Z44" s="2">
        <v>4639</v>
      </c>
      <c r="AA44" s="2">
        <v>0</v>
      </c>
      <c r="AB44" s="35">
        <v>0</v>
      </c>
      <c r="AC44" s="40">
        <v>698</v>
      </c>
      <c r="AD44" s="35">
        <v>150.46346195300711</v>
      </c>
      <c r="AE44" s="34">
        <f t="shared" si="0"/>
        <v>0</v>
      </c>
    </row>
    <row r="45" spans="1:31" ht="16">
      <c r="A45" s="2" t="s">
        <v>480</v>
      </c>
      <c r="B45" s="38">
        <v>29399449</v>
      </c>
      <c r="C45" s="38">
        <v>29402373</v>
      </c>
      <c r="D45" s="2">
        <v>2924</v>
      </c>
      <c r="E45" s="2">
        <v>0</v>
      </c>
      <c r="F45" s="35">
        <v>0</v>
      </c>
      <c r="G45" s="2">
        <v>48</v>
      </c>
      <c r="H45" s="35">
        <v>16.415868673050614</v>
      </c>
      <c r="I45" s="39">
        <v>0</v>
      </c>
      <c r="L45" s="275" t="s">
        <v>724</v>
      </c>
      <c r="M45" s="84">
        <v>48916225</v>
      </c>
      <c r="N45" s="84">
        <v>48916842</v>
      </c>
      <c r="O45" s="74">
        <v>617</v>
      </c>
      <c r="P45" s="74">
        <v>0</v>
      </c>
      <c r="Q45" s="75">
        <v>0</v>
      </c>
      <c r="R45" s="74">
        <v>482</v>
      </c>
      <c r="S45" s="75">
        <v>781.1993517017828</v>
      </c>
      <c r="T45" s="76">
        <v>0</v>
      </c>
      <c r="U45" s="76"/>
      <c r="W45" s="2" t="s">
        <v>255</v>
      </c>
      <c r="X45" s="38">
        <v>22188241</v>
      </c>
      <c r="Y45" s="38">
        <v>22195575</v>
      </c>
      <c r="Z45" s="2">
        <v>7334</v>
      </c>
      <c r="AA45" s="2">
        <v>0</v>
      </c>
      <c r="AB45" s="35">
        <v>0</v>
      </c>
      <c r="AC45" s="40">
        <v>64</v>
      </c>
      <c r="AD45" s="35">
        <v>8.7264794109626393</v>
      </c>
      <c r="AE45" s="34">
        <f t="shared" si="0"/>
        <v>0</v>
      </c>
    </row>
    <row r="46" spans="1:31" ht="16">
      <c r="A46" s="2" t="s">
        <v>481</v>
      </c>
      <c r="B46" s="38">
        <v>29414377</v>
      </c>
      <c r="C46" s="38">
        <v>29416628</v>
      </c>
      <c r="D46" s="2">
        <v>2251</v>
      </c>
      <c r="E46" s="2">
        <v>0</v>
      </c>
      <c r="F46" s="35">
        <v>0</v>
      </c>
      <c r="G46" s="2">
        <v>142</v>
      </c>
      <c r="H46" s="35">
        <v>63.083074189249217</v>
      </c>
      <c r="I46" s="39">
        <v>0</v>
      </c>
      <c r="L46" s="275" t="s">
        <v>725</v>
      </c>
      <c r="M46" s="84">
        <v>48932823</v>
      </c>
      <c r="N46" s="84">
        <v>48950158</v>
      </c>
      <c r="O46" s="74">
        <v>17335</v>
      </c>
      <c r="P46" s="74">
        <v>0</v>
      </c>
      <c r="Q46" s="75">
        <v>0</v>
      </c>
      <c r="R46" s="74">
        <v>1426</v>
      </c>
      <c r="S46" s="75">
        <v>82.261321026824348</v>
      </c>
      <c r="T46" s="76">
        <v>0</v>
      </c>
      <c r="U46" s="76"/>
      <c r="W46" s="2" t="s">
        <v>256</v>
      </c>
      <c r="X46" s="38">
        <v>22370793</v>
      </c>
      <c r="Y46" s="38">
        <v>22373429</v>
      </c>
      <c r="Z46" s="2">
        <v>2636</v>
      </c>
      <c r="AA46" s="2">
        <v>0</v>
      </c>
      <c r="AB46" s="35">
        <v>0</v>
      </c>
      <c r="AC46" s="40">
        <v>32</v>
      </c>
      <c r="AD46" s="35">
        <v>12.139605462822459</v>
      </c>
      <c r="AE46" s="34">
        <f t="shared" si="0"/>
        <v>0</v>
      </c>
    </row>
    <row r="47" spans="1:31" ht="16">
      <c r="A47" s="2" t="s">
        <v>482</v>
      </c>
      <c r="B47" s="38">
        <v>29467207</v>
      </c>
      <c r="C47" s="38">
        <v>29475811</v>
      </c>
      <c r="D47" s="2">
        <v>8604</v>
      </c>
      <c r="E47" s="2">
        <v>1</v>
      </c>
      <c r="F47" s="35">
        <v>0.10547582980403458</v>
      </c>
      <c r="G47" s="2">
        <v>82</v>
      </c>
      <c r="H47" s="35">
        <v>9.5304509530450954</v>
      </c>
      <c r="I47" s="39">
        <v>1.1067244385779433E-2</v>
      </c>
      <c r="L47" s="275" t="s">
        <v>726</v>
      </c>
      <c r="M47" s="84">
        <v>48965039</v>
      </c>
      <c r="N47" s="84">
        <v>48965923</v>
      </c>
      <c r="O47" s="74">
        <v>884</v>
      </c>
      <c r="P47" s="74">
        <v>0</v>
      </c>
      <c r="Q47" s="75">
        <v>0</v>
      </c>
      <c r="R47" s="74">
        <v>825</v>
      </c>
      <c r="S47" s="75">
        <v>933.25791855203624</v>
      </c>
      <c r="T47" s="76">
        <v>0</v>
      </c>
      <c r="U47" s="76"/>
      <c r="W47" s="2" t="s">
        <v>257</v>
      </c>
      <c r="X47" s="38">
        <v>22380345</v>
      </c>
      <c r="Y47" s="38">
        <v>22382420</v>
      </c>
      <c r="Z47" s="2">
        <v>2075</v>
      </c>
      <c r="AA47" s="2">
        <v>0</v>
      </c>
      <c r="AB47" s="35">
        <v>0</v>
      </c>
      <c r="AC47" s="40">
        <v>47</v>
      </c>
      <c r="AD47" s="35">
        <v>22.650602409638555</v>
      </c>
      <c r="AE47" s="34">
        <f t="shared" si="0"/>
        <v>0</v>
      </c>
    </row>
    <row r="48" spans="1:31" ht="16">
      <c r="A48" s="2" t="s">
        <v>483</v>
      </c>
      <c r="B48" s="38">
        <v>29476654</v>
      </c>
      <c r="C48" s="38">
        <v>29477177</v>
      </c>
      <c r="D48" s="2">
        <v>523</v>
      </c>
      <c r="E48" s="2">
        <v>0</v>
      </c>
      <c r="F48" s="35">
        <v>0</v>
      </c>
      <c r="G48" s="2">
        <v>14</v>
      </c>
      <c r="H48" s="35">
        <v>26.768642447418738</v>
      </c>
      <c r="I48" s="39">
        <v>0</v>
      </c>
      <c r="L48" s="275" t="s">
        <v>727</v>
      </c>
      <c r="M48" s="84">
        <v>48986576</v>
      </c>
      <c r="N48" s="84">
        <v>48987451</v>
      </c>
      <c r="O48" s="74">
        <v>875</v>
      </c>
      <c r="P48" s="74">
        <v>1</v>
      </c>
      <c r="Q48" s="75">
        <v>1.0371589024387584</v>
      </c>
      <c r="R48" s="74">
        <v>856</v>
      </c>
      <c r="S48" s="75">
        <v>978.28571428571433</v>
      </c>
      <c r="T48" s="76">
        <v>1.060179952843357E-3</v>
      </c>
      <c r="U48" s="76"/>
      <c r="W48" s="2" t="s">
        <v>258</v>
      </c>
      <c r="X48" s="38">
        <v>22439538</v>
      </c>
      <c r="Y48" s="38">
        <v>22442174</v>
      </c>
      <c r="Z48" s="2">
        <v>2636</v>
      </c>
      <c r="AA48" s="2">
        <v>0</v>
      </c>
      <c r="AB48" s="35">
        <v>0</v>
      </c>
      <c r="AC48" s="40">
        <v>32</v>
      </c>
      <c r="AD48" s="35">
        <v>12.139605462822459</v>
      </c>
      <c r="AE48" s="34">
        <f t="shared" si="0"/>
        <v>0</v>
      </c>
    </row>
    <row r="49" spans="1:31" ht="16">
      <c r="A49" s="2" t="s">
        <v>484</v>
      </c>
      <c r="B49" s="38">
        <v>29657635</v>
      </c>
      <c r="C49" s="38">
        <v>29659977</v>
      </c>
      <c r="D49" s="2">
        <v>2342</v>
      </c>
      <c r="E49" s="2">
        <v>0</v>
      </c>
      <c r="F49" s="35">
        <v>0</v>
      </c>
      <c r="G49" s="2">
        <v>70</v>
      </c>
      <c r="H49" s="35">
        <v>29.888983774551665</v>
      </c>
      <c r="I49" s="39">
        <v>0</v>
      </c>
      <c r="L49" s="275" t="s">
        <v>728</v>
      </c>
      <c r="M49" s="84">
        <v>49002297</v>
      </c>
      <c r="N49" s="84">
        <v>49003187</v>
      </c>
      <c r="O49" s="74">
        <v>890</v>
      </c>
      <c r="P49" s="74">
        <v>0</v>
      </c>
      <c r="Q49" s="75">
        <v>0</v>
      </c>
      <c r="R49" s="74">
        <v>883</v>
      </c>
      <c r="S49" s="75">
        <v>992.13483146067415</v>
      </c>
      <c r="T49" s="76">
        <v>0</v>
      </c>
      <c r="U49" s="76"/>
      <c r="W49" s="2" t="s">
        <v>259</v>
      </c>
      <c r="X49" s="38">
        <v>22449091</v>
      </c>
      <c r="Y49" s="38">
        <v>22451166</v>
      </c>
      <c r="Z49" s="2">
        <v>2075</v>
      </c>
      <c r="AA49" s="2">
        <v>0</v>
      </c>
      <c r="AB49" s="35">
        <v>0</v>
      </c>
      <c r="AC49" s="40">
        <v>36</v>
      </c>
      <c r="AD49" s="35">
        <v>17.349397590361445</v>
      </c>
      <c r="AE49" s="34">
        <f t="shared" si="0"/>
        <v>0</v>
      </c>
    </row>
    <row r="50" spans="1:31" ht="16">
      <c r="A50" s="2" t="s">
        <v>485</v>
      </c>
      <c r="B50" s="38">
        <v>29682536</v>
      </c>
      <c r="C50" s="38">
        <v>29685874</v>
      </c>
      <c r="D50" s="2">
        <v>3338</v>
      </c>
      <c r="E50" s="2">
        <v>0</v>
      </c>
      <c r="F50" s="35">
        <v>0</v>
      </c>
      <c r="G50" s="2">
        <v>218</v>
      </c>
      <c r="H50" s="35">
        <v>65.308568004793287</v>
      </c>
      <c r="I50" s="39">
        <v>0</v>
      </c>
      <c r="L50" s="275" t="s">
        <v>729</v>
      </c>
      <c r="M50" s="84">
        <v>49012708</v>
      </c>
      <c r="N50" s="84">
        <v>49013601</v>
      </c>
      <c r="O50" s="74">
        <v>893</v>
      </c>
      <c r="P50" s="74">
        <v>0</v>
      </c>
      <c r="Q50" s="75">
        <v>0</v>
      </c>
      <c r="R50" s="74">
        <v>631</v>
      </c>
      <c r="S50" s="75">
        <v>706.60694288913771</v>
      </c>
      <c r="T50" s="76">
        <v>0</v>
      </c>
      <c r="U50" s="76"/>
      <c r="W50" s="2" t="s">
        <v>260</v>
      </c>
      <c r="X50" s="38">
        <v>22509531</v>
      </c>
      <c r="Y50" s="38">
        <v>22518067</v>
      </c>
      <c r="Z50" s="2">
        <v>8536</v>
      </c>
      <c r="AA50" s="2">
        <v>0</v>
      </c>
      <c r="AB50" s="35">
        <v>0</v>
      </c>
      <c r="AC50" s="40">
        <v>61</v>
      </c>
      <c r="AD50" s="35">
        <v>7.1462043111527649</v>
      </c>
      <c r="AE50" s="34">
        <f t="shared" si="0"/>
        <v>0</v>
      </c>
    </row>
    <row r="51" spans="1:31" ht="16">
      <c r="A51" s="2" t="s">
        <v>486</v>
      </c>
      <c r="B51" s="38">
        <v>29694218</v>
      </c>
      <c r="C51" s="38">
        <v>29696753</v>
      </c>
      <c r="D51" s="2">
        <v>2535</v>
      </c>
      <c r="E51" s="2">
        <v>0</v>
      </c>
      <c r="F51" s="35">
        <v>0</v>
      </c>
      <c r="G51" s="2">
        <v>108</v>
      </c>
      <c r="H51" s="35">
        <v>42.603550295857985</v>
      </c>
      <c r="I51" s="39">
        <v>0</v>
      </c>
      <c r="L51" s="275" t="s">
        <v>730</v>
      </c>
      <c r="M51" s="84">
        <v>49023119</v>
      </c>
      <c r="N51" s="84">
        <v>49024006</v>
      </c>
      <c r="O51" s="74">
        <v>887</v>
      </c>
      <c r="P51" s="74">
        <v>0</v>
      </c>
      <c r="Q51" s="75">
        <v>0</v>
      </c>
      <c r="R51" s="74">
        <v>792</v>
      </c>
      <c r="S51" s="75">
        <v>892.89740698985338</v>
      </c>
      <c r="T51" s="76">
        <v>0</v>
      </c>
      <c r="U51" s="76"/>
      <c r="W51" s="2" t="s">
        <v>261</v>
      </c>
      <c r="X51" s="38">
        <v>22533833</v>
      </c>
      <c r="Y51" s="38">
        <v>22534458</v>
      </c>
      <c r="Z51" s="2">
        <v>625</v>
      </c>
      <c r="AA51" s="2">
        <v>0</v>
      </c>
      <c r="AB51" s="35">
        <v>0</v>
      </c>
      <c r="AC51" s="40">
        <v>18</v>
      </c>
      <c r="AD51" s="35">
        <v>28.8</v>
      </c>
      <c r="AE51" s="34">
        <f t="shared" si="0"/>
        <v>0</v>
      </c>
    </row>
    <row r="52" spans="1:31" ht="16">
      <c r="A52" s="2" t="s">
        <v>487</v>
      </c>
      <c r="B52" s="38">
        <v>29730800</v>
      </c>
      <c r="C52" s="38">
        <v>29732055</v>
      </c>
      <c r="D52" s="2">
        <v>1255</v>
      </c>
      <c r="E52" s="2">
        <v>0</v>
      </c>
      <c r="F52" s="35">
        <v>0</v>
      </c>
      <c r="G52" s="2">
        <v>59</v>
      </c>
      <c r="H52" s="35">
        <v>47.011952191235061</v>
      </c>
      <c r="I52" s="39">
        <v>0</v>
      </c>
      <c r="L52" s="277" t="s">
        <v>731</v>
      </c>
      <c r="M52" s="84">
        <v>49213457</v>
      </c>
      <c r="N52" s="84">
        <v>49214025</v>
      </c>
      <c r="O52" s="74">
        <v>568</v>
      </c>
      <c r="P52" s="74">
        <v>0</v>
      </c>
      <c r="Q52" s="75">
        <v>0</v>
      </c>
      <c r="R52" s="74">
        <v>561</v>
      </c>
      <c r="S52" s="75">
        <v>987.67605633802816</v>
      </c>
      <c r="T52" s="76">
        <v>0</v>
      </c>
      <c r="U52" s="76"/>
      <c r="W52" s="2" t="s">
        <v>262</v>
      </c>
      <c r="X52" s="38">
        <v>23023191</v>
      </c>
      <c r="Y52" s="38">
        <v>23024432</v>
      </c>
      <c r="Z52" s="2">
        <v>1241</v>
      </c>
      <c r="AA52" s="2">
        <v>0</v>
      </c>
      <c r="AB52" s="35">
        <v>0</v>
      </c>
      <c r="AC52" s="40">
        <v>21</v>
      </c>
      <c r="AD52" s="35">
        <v>16.921837228041902</v>
      </c>
      <c r="AE52" s="34">
        <f t="shared" si="0"/>
        <v>0</v>
      </c>
    </row>
    <row r="53" spans="1:31" ht="16">
      <c r="A53" s="2" t="s">
        <v>488</v>
      </c>
      <c r="B53" s="38">
        <v>29802160</v>
      </c>
      <c r="C53" s="38">
        <v>29803321</v>
      </c>
      <c r="D53" s="2">
        <v>1161</v>
      </c>
      <c r="E53" s="2">
        <v>0</v>
      </c>
      <c r="F53" s="35">
        <v>0</v>
      </c>
      <c r="G53" s="2">
        <v>15</v>
      </c>
      <c r="H53" s="35">
        <v>12.919896640826872</v>
      </c>
      <c r="I53" s="39">
        <v>0</v>
      </c>
      <c r="L53" s="74" t="s">
        <v>732</v>
      </c>
      <c r="M53" s="84">
        <v>49251831</v>
      </c>
      <c r="N53" s="84">
        <v>49255407</v>
      </c>
      <c r="O53" s="74">
        <v>3576</v>
      </c>
      <c r="P53" s="74">
        <v>2</v>
      </c>
      <c r="Q53" s="75">
        <v>0.50755818771471684</v>
      </c>
      <c r="R53" s="74">
        <v>311</v>
      </c>
      <c r="S53" s="75">
        <v>86.96868008948546</v>
      </c>
      <c r="T53" s="76">
        <v>5.8361031487711495E-3</v>
      </c>
      <c r="U53" s="76"/>
      <c r="W53" s="2" t="s">
        <v>263</v>
      </c>
      <c r="X53" s="38">
        <v>23332368</v>
      </c>
      <c r="Y53" s="38">
        <v>23333936</v>
      </c>
      <c r="Z53" s="2">
        <v>1568</v>
      </c>
      <c r="AA53" s="2">
        <v>0</v>
      </c>
      <c r="AB53" s="35">
        <v>0</v>
      </c>
      <c r="AC53" s="40">
        <v>331</v>
      </c>
      <c r="AD53" s="35">
        <v>211.09693877551018</v>
      </c>
      <c r="AE53" s="34">
        <f t="shared" si="0"/>
        <v>0</v>
      </c>
    </row>
    <row r="54" spans="1:31" ht="16">
      <c r="A54" s="2" t="s">
        <v>489</v>
      </c>
      <c r="B54" s="38">
        <v>29816899</v>
      </c>
      <c r="C54" s="38">
        <v>29818083</v>
      </c>
      <c r="D54" s="2">
        <v>1184</v>
      </c>
      <c r="E54" s="2">
        <v>0</v>
      </c>
      <c r="F54" s="35">
        <v>0</v>
      </c>
      <c r="G54" s="2">
        <v>132</v>
      </c>
      <c r="H54" s="35">
        <v>111.48648648648648</v>
      </c>
      <c r="I54" s="39">
        <v>0</v>
      </c>
      <c r="L54" s="74" t="s">
        <v>733</v>
      </c>
      <c r="M54" s="84">
        <v>49256338</v>
      </c>
      <c r="N54" s="84">
        <v>49257671</v>
      </c>
      <c r="O54" s="74">
        <v>1333</v>
      </c>
      <c r="P54" s="74">
        <v>0</v>
      </c>
      <c r="Q54" s="75">
        <v>0</v>
      </c>
      <c r="R54" s="74">
        <v>35</v>
      </c>
      <c r="S54" s="75">
        <v>26.256564141035259</v>
      </c>
      <c r="T54" s="76">
        <v>0</v>
      </c>
      <c r="U54" s="76"/>
      <c r="W54" s="2" t="s">
        <v>264</v>
      </c>
      <c r="X54" s="38">
        <v>23675794</v>
      </c>
      <c r="Y54" s="38">
        <v>23677605</v>
      </c>
      <c r="Z54" s="2">
        <v>1811</v>
      </c>
      <c r="AA54" s="2">
        <v>0</v>
      </c>
      <c r="AB54" s="35">
        <v>0</v>
      </c>
      <c r="AC54" s="40">
        <v>71</v>
      </c>
      <c r="AD54" s="35">
        <v>39.204859193815572</v>
      </c>
      <c r="AE54" s="34">
        <f t="shared" si="0"/>
        <v>0</v>
      </c>
    </row>
    <row r="55" spans="1:31" ht="16">
      <c r="A55" s="2" t="s">
        <v>490</v>
      </c>
      <c r="B55" s="38">
        <v>29877654</v>
      </c>
      <c r="C55" s="38">
        <v>29880180</v>
      </c>
      <c r="D55" s="2">
        <v>2526</v>
      </c>
      <c r="E55" s="2">
        <v>0</v>
      </c>
      <c r="F55" s="35">
        <v>0</v>
      </c>
      <c r="G55" s="2">
        <v>180</v>
      </c>
      <c r="H55" s="35">
        <v>71.258907363420434</v>
      </c>
      <c r="I55" s="39">
        <v>0</v>
      </c>
      <c r="L55" s="74" t="s">
        <v>734</v>
      </c>
      <c r="M55" s="84">
        <v>49258206</v>
      </c>
      <c r="N55" s="84">
        <v>49261979</v>
      </c>
      <c r="O55" s="74">
        <v>3773</v>
      </c>
      <c r="P55" s="74">
        <v>0</v>
      </c>
      <c r="Q55" s="75">
        <v>0</v>
      </c>
      <c r="R55" s="74">
        <v>77</v>
      </c>
      <c r="S55" s="75">
        <v>20.408163265306122</v>
      </c>
      <c r="T55" s="76">
        <v>0</v>
      </c>
      <c r="U55" s="76"/>
      <c r="W55" s="2" t="s">
        <v>265</v>
      </c>
      <c r="X55" s="38">
        <v>23679941</v>
      </c>
      <c r="Y55" s="38">
        <v>23696701</v>
      </c>
      <c r="Z55" s="2">
        <v>16760</v>
      </c>
      <c r="AA55" s="2">
        <v>0</v>
      </c>
      <c r="AB55" s="35">
        <v>0</v>
      </c>
      <c r="AC55" s="40">
        <v>32</v>
      </c>
      <c r="AD55" s="35">
        <v>1.9093078758949882</v>
      </c>
      <c r="AE55" s="34">
        <f t="shared" si="0"/>
        <v>0</v>
      </c>
    </row>
    <row r="56" spans="1:31" ht="16">
      <c r="A56" s="2" t="s">
        <v>491</v>
      </c>
      <c r="B56" s="38">
        <v>29885934</v>
      </c>
      <c r="C56" s="38">
        <v>29887537</v>
      </c>
      <c r="D56" s="2">
        <v>1603</v>
      </c>
      <c r="E56" s="2">
        <v>0</v>
      </c>
      <c r="F56" s="35">
        <v>0</v>
      </c>
      <c r="G56" s="2">
        <v>41</v>
      </c>
      <c r="H56" s="35">
        <v>25.577043044291951</v>
      </c>
      <c r="I56" s="39">
        <v>0</v>
      </c>
      <c r="L56" s="74" t="s">
        <v>735</v>
      </c>
      <c r="M56" s="84">
        <v>49388893</v>
      </c>
      <c r="N56" s="84">
        <v>49393574</v>
      </c>
      <c r="O56" s="74">
        <v>4681</v>
      </c>
      <c r="P56" s="74">
        <v>2</v>
      </c>
      <c r="Q56" s="75">
        <v>0.38774366145435318</v>
      </c>
      <c r="R56" s="74">
        <v>92</v>
      </c>
      <c r="S56" s="75">
        <v>19.653920102542191</v>
      </c>
      <c r="T56" s="76">
        <v>1.9728566078998123E-2</v>
      </c>
      <c r="U56" s="76"/>
      <c r="W56" s="2" t="s">
        <v>266</v>
      </c>
      <c r="X56" s="38">
        <v>23718821</v>
      </c>
      <c r="Y56" s="38">
        <v>23722312</v>
      </c>
      <c r="Z56" s="2">
        <v>3491</v>
      </c>
      <c r="AA56" s="2">
        <v>4</v>
      </c>
      <c r="AB56" s="35">
        <v>1.0398327581024502</v>
      </c>
      <c r="AC56" s="40">
        <v>44</v>
      </c>
      <c r="AD56" s="35">
        <v>12.603838441707248</v>
      </c>
      <c r="AE56" s="34">
        <f t="shared" si="0"/>
        <v>8.2501276330355755E-2</v>
      </c>
    </row>
    <row r="57" spans="1:31" ht="16">
      <c r="A57" s="2" t="s">
        <v>492</v>
      </c>
      <c r="B57" s="38">
        <v>30257024</v>
      </c>
      <c r="C57" s="38">
        <v>30260293</v>
      </c>
      <c r="D57" s="2">
        <v>3269</v>
      </c>
      <c r="E57" s="2">
        <v>0</v>
      </c>
      <c r="F57" s="35">
        <v>0</v>
      </c>
      <c r="G57" s="2">
        <v>252</v>
      </c>
      <c r="H57" s="35">
        <v>77.087794432548179</v>
      </c>
      <c r="I57" s="39">
        <v>0</v>
      </c>
      <c r="L57" s="74" t="s">
        <v>736</v>
      </c>
      <c r="M57" s="84">
        <v>49429699</v>
      </c>
      <c r="N57" s="84">
        <v>49433229</v>
      </c>
      <c r="O57" s="74">
        <v>3530</v>
      </c>
      <c r="P57" s="74">
        <v>0</v>
      </c>
      <c r="Q57" s="75">
        <v>0</v>
      </c>
      <c r="R57" s="74">
        <v>127</v>
      </c>
      <c r="S57" s="75">
        <v>35.977337110481585</v>
      </c>
      <c r="T57" s="76">
        <v>0</v>
      </c>
      <c r="U57" s="76"/>
      <c r="W57" s="2" t="s">
        <v>267</v>
      </c>
      <c r="X57" s="38">
        <v>23912969</v>
      </c>
      <c r="Y57" s="38">
        <v>23914237</v>
      </c>
      <c r="Z57" s="2">
        <v>1268</v>
      </c>
      <c r="AA57" s="2">
        <v>0</v>
      </c>
      <c r="AB57" s="35">
        <v>0</v>
      </c>
      <c r="AC57" s="40">
        <v>70</v>
      </c>
      <c r="AD57" s="35">
        <v>55.205047318611982</v>
      </c>
      <c r="AE57" s="34">
        <f t="shared" si="0"/>
        <v>0</v>
      </c>
    </row>
    <row r="58" spans="1:31" ht="16">
      <c r="A58" s="2" t="s">
        <v>493</v>
      </c>
      <c r="B58" s="38">
        <v>30342332</v>
      </c>
      <c r="C58" s="38">
        <v>30345664</v>
      </c>
      <c r="D58" s="2">
        <v>3332</v>
      </c>
      <c r="E58" s="2">
        <v>0</v>
      </c>
      <c r="F58" s="35">
        <v>0</v>
      </c>
      <c r="G58" s="2">
        <v>156</v>
      </c>
      <c r="H58" s="35">
        <v>46.818727490996402</v>
      </c>
      <c r="I58" s="39">
        <v>0</v>
      </c>
      <c r="L58" s="74" t="s">
        <v>737</v>
      </c>
      <c r="M58" s="84">
        <v>49436238</v>
      </c>
      <c r="N58" s="84">
        <v>49437377</v>
      </c>
      <c r="O58" s="74">
        <v>1139</v>
      </c>
      <c r="P58" s="74">
        <v>0</v>
      </c>
      <c r="Q58" s="75">
        <v>0</v>
      </c>
      <c r="R58" s="74">
        <v>43</v>
      </c>
      <c r="S58" s="75">
        <v>37.752414398595256</v>
      </c>
      <c r="T58" s="76">
        <v>0</v>
      </c>
      <c r="U58" s="76"/>
      <c r="W58" s="2" t="s">
        <v>268</v>
      </c>
      <c r="X58" s="38">
        <v>23923011</v>
      </c>
      <c r="Y58" s="38">
        <v>23924288</v>
      </c>
      <c r="Z58" s="2">
        <v>1277</v>
      </c>
      <c r="AA58" s="2">
        <v>0</v>
      </c>
      <c r="AB58" s="35">
        <v>0</v>
      </c>
      <c r="AC58" s="40">
        <v>42</v>
      </c>
      <c r="AD58" s="35">
        <v>32.889584964761163</v>
      </c>
      <c r="AE58" s="34">
        <f t="shared" si="0"/>
        <v>0</v>
      </c>
    </row>
    <row r="59" spans="1:31" ht="16">
      <c r="A59" s="2" t="s">
        <v>494</v>
      </c>
      <c r="B59" s="38">
        <v>30347674</v>
      </c>
      <c r="C59" s="38">
        <v>30349065</v>
      </c>
      <c r="D59" s="2">
        <v>1391</v>
      </c>
      <c r="E59" s="2">
        <v>0</v>
      </c>
      <c r="F59" s="35">
        <v>0</v>
      </c>
      <c r="G59" s="2">
        <v>60</v>
      </c>
      <c r="H59" s="35">
        <v>43.134435657800147</v>
      </c>
      <c r="I59" s="39">
        <v>0</v>
      </c>
      <c r="L59" s="74" t="s">
        <v>738</v>
      </c>
      <c r="M59" s="84">
        <v>49806081</v>
      </c>
      <c r="N59" s="84">
        <v>49825319</v>
      </c>
      <c r="O59" s="74">
        <v>19238</v>
      </c>
      <c r="P59" s="74">
        <v>8</v>
      </c>
      <c r="Q59" s="75">
        <v>0.3773839441247171</v>
      </c>
      <c r="R59" s="74">
        <v>195</v>
      </c>
      <c r="S59" s="75">
        <v>10.136188793013828</v>
      </c>
      <c r="T59" s="76">
        <v>3.7231345215750292E-2</v>
      </c>
      <c r="U59" s="76"/>
      <c r="W59" s="2" t="s">
        <v>269</v>
      </c>
      <c r="X59" s="38">
        <v>24017019</v>
      </c>
      <c r="Y59" s="38">
        <v>24021038</v>
      </c>
      <c r="Z59" s="2">
        <v>4019</v>
      </c>
      <c r="AA59" s="2">
        <v>0</v>
      </c>
      <c r="AB59" s="35">
        <v>0</v>
      </c>
      <c r="AC59" s="40">
        <v>96</v>
      </c>
      <c r="AD59" s="35">
        <v>23.886538940034832</v>
      </c>
      <c r="AE59" s="34">
        <f t="shared" si="0"/>
        <v>0</v>
      </c>
    </row>
    <row r="60" spans="1:31" ht="16.5" thickBot="1">
      <c r="A60" s="2" t="s">
        <v>495</v>
      </c>
      <c r="B60" s="38">
        <v>30606542</v>
      </c>
      <c r="C60" s="38">
        <v>30607623</v>
      </c>
      <c r="D60" s="2">
        <v>1081</v>
      </c>
      <c r="E60" s="2">
        <v>0</v>
      </c>
      <c r="F60" s="35">
        <v>0</v>
      </c>
      <c r="G60" s="2">
        <v>48</v>
      </c>
      <c r="H60" s="35">
        <v>44.403330249768729</v>
      </c>
      <c r="I60" s="39">
        <v>0</v>
      </c>
      <c r="L60" s="77" t="s">
        <v>739</v>
      </c>
      <c r="M60" s="85">
        <v>49977149</v>
      </c>
      <c r="N60" s="86">
        <v>49980150</v>
      </c>
      <c r="O60" s="77">
        <v>3001</v>
      </c>
      <c r="P60" s="77">
        <v>0</v>
      </c>
      <c r="Q60" s="78">
        <v>0</v>
      </c>
      <c r="R60" s="77">
        <v>20</v>
      </c>
      <c r="S60" s="78">
        <v>6.6644451849383541</v>
      </c>
      <c r="T60" s="79">
        <v>0</v>
      </c>
      <c r="U60" s="31" t="s">
        <v>419</v>
      </c>
      <c r="V60" s="49">
        <f>N60-M24</f>
        <v>2180584</v>
      </c>
      <c r="W60" s="2" t="s">
        <v>270</v>
      </c>
      <c r="X60" s="38">
        <v>24027964</v>
      </c>
      <c r="Y60" s="38">
        <v>24028794</v>
      </c>
      <c r="Z60" s="2">
        <v>830</v>
      </c>
      <c r="AA60" s="2">
        <v>0</v>
      </c>
      <c r="AB60" s="35">
        <v>0</v>
      </c>
      <c r="AC60" s="40">
        <v>37</v>
      </c>
      <c r="AD60" s="35">
        <v>44.578313253012048</v>
      </c>
      <c r="AE60" s="34">
        <f t="shared" si="0"/>
        <v>0</v>
      </c>
    </row>
    <row r="61" spans="1:31" ht="16">
      <c r="A61" s="2" t="s">
        <v>496</v>
      </c>
      <c r="B61" s="38">
        <v>30669776</v>
      </c>
      <c r="C61" s="38">
        <v>30672935</v>
      </c>
      <c r="D61" s="2">
        <v>3159</v>
      </c>
      <c r="E61" s="2">
        <v>21</v>
      </c>
      <c r="F61" s="35">
        <v>6.032856863663242</v>
      </c>
      <c r="G61" s="2">
        <v>70</v>
      </c>
      <c r="H61" s="35">
        <v>22.158911047799936</v>
      </c>
      <c r="I61" s="39">
        <v>0.27225421189017401</v>
      </c>
      <c r="L61" s="74" t="s">
        <v>740</v>
      </c>
      <c r="M61" s="87">
        <v>50227961</v>
      </c>
      <c r="N61" s="84">
        <v>50229076</v>
      </c>
      <c r="O61" s="74">
        <v>1115</v>
      </c>
      <c r="P61" s="74">
        <v>9</v>
      </c>
      <c r="Q61" s="75">
        <v>7.3252254320226209</v>
      </c>
      <c r="R61" s="74">
        <v>14</v>
      </c>
      <c r="S61" s="75">
        <v>12.556053811659192</v>
      </c>
      <c r="T61" s="76">
        <v>0.58340188262180159</v>
      </c>
      <c r="U61" s="31" t="s">
        <v>432</v>
      </c>
      <c r="V61" s="49">
        <f>M61-N23</f>
        <v>2634590</v>
      </c>
      <c r="W61" s="2" t="s">
        <v>271</v>
      </c>
      <c r="X61" s="38">
        <v>24112312</v>
      </c>
      <c r="Y61" s="38">
        <v>24115797</v>
      </c>
      <c r="Z61" s="2">
        <v>3485</v>
      </c>
      <c r="AA61" s="2">
        <v>0</v>
      </c>
      <c r="AB61" s="35">
        <v>0</v>
      </c>
      <c r="AC61" s="40">
        <v>319</v>
      </c>
      <c r="AD61" s="35">
        <v>91.5351506456241</v>
      </c>
      <c r="AE61" s="34">
        <f t="shared" si="0"/>
        <v>0</v>
      </c>
    </row>
    <row r="62" spans="1:31" ht="16">
      <c r="A62" s="2" t="s">
        <v>497</v>
      </c>
      <c r="B62" s="38">
        <v>30727708</v>
      </c>
      <c r="C62" s="38">
        <v>30729308</v>
      </c>
      <c r="D62" s="2">
        <v>1600</v>
      </c>
      <c r="E62" s="2">
        <v>0</v>
      </c>
      <c r="F62" s="35">
        <v>0</v>
      </c>
      <c r="G62" s="2">
        <v>30</v>
      </c>
      <c r="H62" s="35">
        <v>18.75</v>
      </c>
      <c r="I62" s="39">
        <v>0</v>
      </c>
      <c r="L62" s="74" t="s">
        <v>741</v>
      </c>
      <c r="M62" s="84">
        <v>50234599</v>
      </c>
      <c r="N62" s="84">
        <v>50236750</v>
      </c>
      <c r="O62" s="74">
        <v>2151</v>
      </c>
      <c r="P62" s="74">
        <v>23</v>
      </c>
      <c r="Q62" s="75">
        <v>9.7037763419711816</v>
      </c>
      <c r="R62" s="74">
        <v>32</v>
      </c>
      <c r="S62" s="75">
        <v>14.876801487680149</v>
      </c>
      <c r="T62" s="76">
        <v>0.65227571598687539</v>
      </c>
      <c r="U62" s="76"/>
      <c r="W62" s="2" t="s">
        <v>272</v>
      </c>
      <c r="X62" s="38">
        <v>24279465</v>
      </c>
      <c r="Y62" s="38">
        <v>24280008</v>
      </c>
      <c r="Z62" s="2">
        <v>543</v>
      </c>
      <c r="AA62" s="2">
        <v>0</v>
      </c>
      <c r="AB62" s="35">
        <v>0</v>
      </c>
      <c r="AC62" s="40">
        <v>49</v>
      </c>
      <c r="AD62" s="35">
        <v>90.239410681399633</v>
      </c>
      <c r="AE62" s="34">
        <f t="shared" si="0"/>
        <v>0</v>
      </c>
    </row>
    <row r="63" spans="1:31" ht="16">
      <c r="A63" s="2" t="s">
        <v>498</v>
      </c>
      <c r="B63" s="38">
        <v>30737925</v>
      </c>
      <c r="C63" s="38">
        <v>30741542</v>
      </c>
      <c r="D63" s="2">
        <v>3617</v>
      </c>
      <c r="E63" s="2">
        <v>3</v>
      </c>
      <c r="F63" s="35">
        <v>0.75270724879782713</v>
      </c>
      <c r="G63" s="2">
        <v>66</v>
      </c>
      <c r="H63" s="35">
        <v>18.247166159800937</v>
      </c>
      <c r="I63" s="39">
        <v>4.1250638165177898E-2</v>
      </c>
      <c r="L63" s="74" t="s">
        <v>742</v>
      </c>
      <c r="M63" s="84">
        <v>50261402</v>
      </c>
      <c r="N63" s="84">
        <v>50269576</v>
      </c>
      <c r="O63" s="74">
        <v>8174</v>
      </c>
      <c r="P63" s="74">
        <v>181</v>
      </c>
      <c r="Q63" s="75">
        <v>20.095429553919544</v>
      </c>
      <c r="R63" s="74">
        <v>149</v>
      </c>
      <c r="S63" s="75">
        <v>18.228529483728899</v>
      </c>
      <c r="T63" s="76">
        <v>1.1024163837163647</v>
      </c>
      <c r="U63" s="76"/>
      <c r="W63" s="2" t="s">
        <v>273</v>
      </c>
      <c r="X63" s="38">
        <v>24281391</v>
      </c>
      <c r="Y63" s="38">
        <v>24285517</v>
      </c>
      <c r="Z63" s="2">
        <v>4126</v>
      </c>
      <c r="AA63" s="2">
        <v>0</v>
      </c>
      <c r="AB63" s="35">
        <v>0</v>
      </c>
      <c r="AC63" s="40">
        <v>148</v>
      </c>
      <c r="AD63" s="35">
        <v>35.870092098885124</v>
      </c>
      <c r="AE63" s="34">
        <f t="shared" si="0"/>
        <v>0</v>
      </c>
    </row>
    <row r="64" spans="1:31" ht="16">
      <c r="A64" s="2" t="s">
        <v>499</v>
      </c>
      <c r="B64" s="38">
        <v>30752904</v>
      </c>
      <c r="C64" s="38">
        <v>30756569</v>
      </c>
      <c r="D64" s="2">
        <v>3665</v>
      </c>
      <c r="E64" s="2">
        <v>0</v>
      </c>
      <c r="F64" s="35">
        <v>0</v>
      </c>
      <c r="G64" s="2">
        <v>163</v>
      </c>
      <c r="H64" s="35">
        <v>44.474761255115965</v>
      </c>
      <c r="I64" s="39">
        <v>0</v>
      </c>
      <c r="L64" s="74" t="s">
        <v>743</v>
      </c>
      <c r="M64" s="84">
        <v>50521655</v>
      </c>
      <c r="N64" s="84">
        <v>50522437</v>
      </c>
      <c r="O64" s="74">
        <v>782</v>
      </c>
      <c r="P64" s="74">
        <v>57</v>
      </c>
      <c r="Q64" s="75">
        <v>66.148721558993685</v>
      </c>
      <c r="R64" s="74">
        <v>44</v>
      </c>
      <c r="S64" s="75">
        <v>56.265984654731454</v>
      </c>
      <c r="T64" s="76">
        <v>1.1756431877075697</v>
      </c>
      <c r="U64" s="76"/>
      <c r="W64" s="2" t="s">
        <v>274</v>
      </c>
      <c r="X64" s="38">
        <v>24285994</v>
      </c>
      <c r="Y64" s="38">
        <v>24287685</v>
      </c>
      <c r="Z64" s="2">
        <v>1691</v>
      </c>
      <c r="AA64" s="2">
        <v>0</v>
      </c>
      <c r="AB64" s="35">
        <v>0</v>
      </c>
      <c r="AC64" s="40">
        <v>66</v>
      </c>
      <c r="AD64" s="35">
        <v>39.030159668835012</v>
      </c>
      <c r="AE64" s="34">
        <f t="shared" si="0"/>
        <v>0</v>
      </c>
    </row>
    <row r="65" spans="1:31" ht="16">
      <c r="A65" s="2" t="s">
        <v>500</v>
      </c>
      <c r="B65" s="38">
        <v>31100848</v>
      </c>
      <c r="C65" s="38">
        <v>31105275</v>
      </c>
      <c r="D65" s="2">
        <v>4427</v>
      </c>
      <c r="E65" s="2">
        <v>0</v>
      </c>
      <c r="F65" s="35">
        <v>0</v>
      </c>
      <c r="G65" s="2">
        <v>83</v>
      </c>
      <c r="H65" s="35">
        <v>18.748588208719223</v>
      </c>
      <c r="I65" s="39">
        <v>0</v>
      </c>
      <c r="L65" s="74" t="s">
        <v>744</v>
      </c>
      <c r="M65" s="84">
        <v>50611872</v>
      </c>
      <c r="N65" s="84">
        <v>50613362</v>
      </c>
      <c r="O65" s="74">
        <v>1490</v>
      </c>
      <c r="P65" s="74">
        <v>33</v>
      </c>
      <c r="Q65" s="75">
        <v>20.099304233502782</v>
      </c>
      <c r="R65" s="74">
        <v>27</v>
      </c>
      <c r="S65" s="75">
        <v>18.120805369127517</v>
      </c>
      <c r="T65" s="76">
        <v>1.1091838262192275</v>
      </c>
      <c r="U65" s="76"/>
      <c r="W65" s="2" t="s">
        <v>275</v>
      </c>
      <c r="X65" s="38">
        <v>24306878</v>
      </c>
      <c r="Y65" s="38">
        <v>24307357</v>
      </c>
      <c r="Z65" s="2">
        <v>479</v>
      </c>
      <c r="AA65" s="2">
        <v>0</v>
      </c>
      <c r="AB65" s="35">
        <v>0</v>
      </c>
      <c r="AC65" s="40">
        <v>12</v>
      </c>
      <c r="AD65" s="35">
        <v>25.052192066805848</v>
      </c>
      <c r="AE65" s="34">
        <f t="shared" si="0"/>
        <v>0</v>
      </c>
    </row>
    <row r="66" spans="1:31" ht="16">
      <c r="A66" s="7" t="s">
        <v>501</v>
      </c>
      <c r="B66" s="38">
        <v>31190070</v>
      </c>
      <c r="C66" s="38">
        <v>31190921</v>
      </c>
      <c r="D66" s="2">
        <v>851</v>
      </c>
      <c r="E66" s="2">
        <v>0</v>
      </c>
      <c r="F66" s="35">
        <v>0</v>
      </c>
      <c r="G66" s="2">
        <v>381</v>
      </c>
      <c r="H66" s="35">
        <v>447.70857814336074</v>
      </c>
      <c r="I66" s="39">
        <v>0</v>
      </c>
      <c r="L66" s="74" t="s">
        <v>745</v>
      </c>
      <c r="M66" s="84">
        <v>50719646</v>
      </c>
      <c r="N66" s="84">
        <v>50721136</v>
      </c>
      <c r="O66" s="74">
        <v>1490</v>
      </c>
      <c r="P66" s="74">
        <v>28</v>
      </c>
      <c r="Q66" s="75">
        <v>17.053955107214485</v>
      </c>
      <c r="R66" s="74">
        <v>15</v>
      </c>
      <c r="S66" s="75">
        <v>10.067114093959731</v>
      </c>
      <c r="T66" s="76">
        <v>1.694026207316639</v>
      </c>
      <c r="U66" s="76"/>
      <c r="W66" s="2" t="s">
        <v>276</v>
      </c>
      <c r="X66" s="38">
        <v>24469708</v>
      </c>
      <c r="Y66" s="38">
        <v>24471938</v>
      </c>
      <c r="Z66" s="2">
        <v>2230</v>
      </c>
      <c r="AA66" s="2">
        <v>4</v>
      </c>
      <c r="AB66" s="35">
        <v>1.6278278737828045</v>
      </c>
      <c r="AC66" s="40">
        <v>38</v>
      </c>
      <c r="AD66" s="35">
        <v>17.040358744394617</v>
      </c>
      <c r="AE66" s="34">
        <f t="shared" si="0"/>
        <v>9.5527793645675124E-2</v>
      </c>
    </row>
    <row r="67" spans="1:31" ht="16">
      <c r="A67" s="7" t="s">
        <v>502</v>
      </c>
      <c r="B67" s="38">
        <v>31285626</v>
      </c>
      <c r="C67" s="38">
        <v>31286549</v>
      </c>
      <c r="D67" s="2">
        <v>923</v>
      </c>
      <c r="E67" s="2">
        <v>0</v>
      </c>
      <c r="F67" s="35">
        <v>0</v>
      </c>
      <c r="G67" s="2">
        <v>494</v>
      </c>
      <c r="H67" s="35">
        <v>535.21126760563379</v>
      </c>
      <c r="I67" s="39">
        <v>0</v>
      </c>
      <c r="L67" s="74" t="s">
        <v>746</v>
      </c>
      <c r="M67" s="84">
        <v>50840028</v>
      </c>
      <c r="N67" s="84">
        <v>50849092</v>
      </c>
      <c r="O67" s="74">
        <v>9064</v>
      </c>
      <c r="P67" s="74">
        <v>15</v>
      </c>
      <c r="Q67" s="75">
        <v>1.5018436225186125</v>
      </c>
      <c r="R67" s="74">
        <v>17</v>
      </c>
      <c r="S67" s="75">
        <v>1.8755516328331863</v>
      </c>
      <c r="T67" s="76">
        <v>0.80074768202992375</v>
      </c>
      <c r="U67" s="76"/>
      <c r="W67" s="2" t="s">
        <v>277</v>
      </c>
      <c r="X67" s="38">
        <v>24491123</v>
      </c>
      <c r="Y67" s="38">
        <v>24491599</v>
      </c>
      <c r="Z67" s="2">
        <v>476</v>
      </c>
      <c r="AA67" s="2">
        <v>0</v>
      </c>
      <c r="AB67" s="35">
        <v>0</v>
      </c>
      <c r="AC67" s="40">
        <v>34</v>
      </c>
      <c r="AD67" s="35">
        <v>71.428571428571431</v>
      </c>
      <c r="AE67" s="34">
        <f t="shared" si="0"/>
        <v>0</v>
      </c>
    </row>
    <row r="68" spans="1:31" ht="16">
      <c r="A68" s="7" t="s">
        <v>503</v>
      </c>
      <c r="B68" s="38">
        <v>31395249</v>
      </c>
      <c r="C68" s="38">
        <v>31396103</v>
      </c>
      <c r="D68" s="2">
        <v>854</v>
      </c>
      <c r="E68" s="2">
        <v>0</v>
      </c>
      <c r="F68" s="35">
        <v>0</v>
      </c>
      <c r="G68" s="2">
        <v>130</v>
      </c>
      <c r="H68" s="35">
        <v>152.22482435597189</v>
      </c>
      <c r="I68" s="39">
        <v>0</v>
      </c>
      <c r="L68" s="74" t="s">
        <v>747</v>
      </c>
      <c r="M68" s="84">
        <v>50859671</v>
      </c>
      <c r="N68" s="84">
        <v>50861155</v>
      </c>
      <c r="O68" s="74">
        <v>1484</v>
      </c>
      <c r="P68" s="74">
        <v>25</v>
      </c>
      <c r="Q68" s="75">
        <v>15.288309293024151</v>
      </c>
      <c r="R68" s="74">
        <v>29</v>
      </c>
      <c r="S68" s="75">
        <v>19.541778975741241</v>
      </c>
      <c r="T68" s="76">
        <v>0.78233968933958065</v>
      </c>
      <c r="U68" s="76"/>
      <c r="W68" s="2" t="s">
        <v>278</v>
      </c>
      <c r="X68" s="38">
        <v>24502118</v>
      </c>
      <c r="Y68" s="38">
        <v>24502954</v>
      </c>
      <c r="Z68" s="2">
        <v>836</v>
      </c>
      <c r="AA68" s="2">
        <v>0</v>
      </c>
      <c r="AB68" s="35">
        <v>0</v>
      </c>
      <c r="AC68" s="40">
        <v>100</v>
      </c>
      <c r="AD68" s="35">
        <v>119.61722488038278</v>
      </c>
      <c r="AE68" s="34">
        <f t="shared" si="0"/>
        <v>0</v>
      </c>
    </row>
    <row r="69" spans="1:31" ht="16">
      <c r="A69" s="7" t="s">
        <v>504</v>
      </c>
      <c r="B69" s="38">
        <v>31552966</v>
      </c>
      <c r="C69" s="38">
        <v>31553829</v>
      </c>
      <c r="D69" s="2">
        <v>863</v>
      </c>
      <c r="E69" s="2">
        <v>1</v>
      </c>
      <c r="F69" s="35">
        <v>1.0515805789500736</v>
      </c>
      <c r="G69" s="2">
        <v>646</v>
      </c>
      <c r="H69" s="35">
        <v>748.55156431054456</v>
      </c>
      <c r="I69" s="39">
        <v>1.4048204947893399E-3</v>
      </c>
      <c r="L69" s="74" t="s">
        <v>748</v>
      </c>
      <c r="M69" s="84">
        <v>51191600</v>
      </c>
      <c r="N69" s="84">
        <v>51192497</v>
      </c>
      <c r="O69" s="74">
        <v>897</v>
      </c>
      <c r="P69" s="74">
        <v>42</v>
      </c>
      <c r="Q69" s="75">
        <v>42.492296170149793</v>
      </c>
      <c r="R69" s="74">
        <v>39</v>
      </c>
      <c r="S69" s="75">
        <v>43.478260869565219</v>
      </c>
      <c r="T69" s="76">
        <v>0.97732281191344517</v>
      </c>
      <c r="U69" s="76"/>
      <c r="W69" s="2" t="s">
        <v>279</v>
      </c>
      <c r="X69" s="38">
        <v>24533436</v>
      </c>
      <c r="Y69" s="38">
        <v>24534397</v>
      </c>
      <c r="Z69" s="2">
        <v>961</v>
      </c>
      <c r="AA69" s="2">
        <v>0</v>
      </c>
      <c r="AB69" s="35">
        <v>0</v>
      </c>
      <c r="AC69" s="40">
        <v>69</v>
      </c>
      <c r="AD69" s="35">
        <v>71.800208116545264</v>
      </c>
      <c r="AE69" s="34">
        <f t="shared" si="0"/>
        <v>0</v>
      </c>
    </row>
    <row r="70" spans="1:31" ht="16">
      <c r="A70" s="7" t="s">
        <v>505</v>
      </c>
      <c r="B70" s="38">
        <v>31605401</v>
      </c>
      <c r="C70" s="38">
        <v>31606291</v>
      </c>
      <c r="D70" s="2">
        <v>890</v>
      </c>
      <c r="E70" s="2">
        <v>0</v>
      </c>
      <c r="F70" s="35">
        <v>0</v>
      </c>
      <c r="G70" s="2">
        <v>12</v>
      </c>
      <c r="H70" s="35">
        <v>13.483146067415731</v>
      </c>
      <c r="I70" s="39">
        <v>0</v>
      </c>
      <c r="L70" s="74" t="s">
        <v>749</v>
      </c>
      <c r="M70" s="84">
        <v>51850042</v>
      </c>
      <c r="N70" s="84">
        <v>51875178</v>
      </c>
      <c r="O70" s="74">
        <v>25136</v>
      </c>
      <c r="P70" s="74">
        <v>119</v>
      </c>
      <c r="Q70" s="75">
        <v>4.2963944428881167</v>
      </c>
      <c r="R70" s="74">
        <v>85</v>
      </c>
      <c r="S70" s="75">
        <v>3.3816040738383193</v>
      </c>
      <c r="T70" s="76">
        <v>1.2705196554874789</v>
      </c>
      <c r="U70" s="76"/>
      <c r="W70" s="2" t="s">
        <v>280</v>
      </c>
      <c r="X70" s="48">
        <v>24567900</v>
      </c>
      <c r="Y70" s="48">
        <v>24570401</v>
      </c>
      <c r="Z70" s="2">
        <v>2501</v>
      </c>
      <c r="AA70" s="2">
        <v>0</v>
      </c>
      <c r="AB70" s="35">
        <v>0</v>
      </c>
      <c r="AC70" s="40">
        <v>36</v>
      </c>
      <c r="AD70" s="35">
        <v>14.394242303078768</v>
      </c>
      <c r="AE70" s="34">
        <f t="shared" si="0"/>
        <v>0</v>
      </c>
    </row>
    <row r="71" spans="1:31" ht="16.5" thickBot="1">
      <c r="A71" s="274" t="s">
        <v>506</v>
      </c>
      <c r="B71" s="41">
        <v>31660691</v>
      </c>
      <c r="C71" s="42">
        <v>31661530</v>
      </c>
      <c r="D71" s="32">
        <v>839</v>
      </c>
      <c r="E71" s="32">
        <v>0</v>
      </c>
      <c r="F71" s="43">
        <v>0</v>
      </c>
      <c r="G71" s="32">
        <v>835</v>
      </c>
      <c r="H71" s="43">
        <v>995.23241954707987</v>
      </c>
      <c r="I71" s="44">
        <v>0</v>
      </c>
      <c r="J71" s="31" t="s">
        <v>419</v>
      </c>
      <c r="K71" s="49">
        <f>C71-B24</f>
        <v>4161356</v>
      </c>
      <c r="L71" s="74"/>
      <c r="M71" s="74"/>
      <c r="N71" s="74"/>
      <c r="O71" s="74"/>
      <c r="P71" s="74"/>
      <c r="Q71" s="74"/>
      <c r="R71" s="74"/>
      <c r="S71" s="74"/>
      <c r="T71" s="74"/>
      <c r="U71" s="74"/>
      <c r="W71" s="2" t="s">
        <v>281</v>
      </c>
      <c r="X71" s="48">
        <v>24608840</v>
      </c>
      <c r="Y71" s="48">
        <v>24610459</v>
      </c>
      <c r="Z71" s="2">
        <v>1619</v>
      </c>
      <c r="AA71" s="2">
        <v>0</v>
      </c>
      <c r="AB71" s="35">
        <v>0</v>
      </c>
      <c r="AC71" s="40">
        <v>76</v>
      </c>
      <c r="AD71" s="35">
        <v>46.942557134033358</v>
      </c>
      <c r="AE71" s="34">
        <f t="shared" si="0"/>
        <v>0</v>
      </c>
    </row>
    <row r="72" spans="1:31" ht="16">
      <c r="A72" s="2" t="s">
        <v>507</v>
      </c>
      <c r="B72" s="45">
        <v>31710947</v>
      </c>
      <c r="C72" s="38">
        <v>31714502</v>
      </c>
      <c r="D72" s="2">
        <v>3555</v>
      </c>
      <c r="E72" s="2">
        <v>104</v>
      </c>
      <c r="F72" s="35">
        <v>26.548933930218567</v>
      </c>
      <c r="G72" s="2">
        <v>93</v>
      </c>
      <c r="H72" s="35">
        <v>26.160337552742615</v>
      </c>
      <c r="I72" s="39">
        <v>1.0148544099131938</v>
      </c>
      <c r="J72" s="31" t="s">
        <v>432</v>
      </c>
      <c r="K72" s="49">
        <f>B72-C23</f>
        <v>5107961</v>
      </c>
      <c r="L72" s="74"/>
      <c r="M72" s="74"/>
      <c r="N72" s="74"/>
      <c r="O72" s="74"/>
      <c r="P72" s="74"/>
      <c r="Q72" s="74"/>
      <c r="R72" s="74"/>
      <c r="S72" s="74"/>
      <c r="T72" s="74"/>
      <c r="U72" s="74"/>
      <c r="W72" s="2" t="s">
        <v>282</v>
      </c>
      <c r="X72" s="48">
        <v>24637061</v>
      </c>
      <c r="Y72" s="48">
        <v>24639847</v>
      </c>
      <c r="Z72" s="2">
        <v>2786</v>
      </c>
      <c r="AA72" s="2">
        <v>0</v>
      </c>
      <c r="AB72" s="35">
        <v>0</v>
      </c>
      <c r="AC72" s="40">
        <v>105</v>
      </c>
      <c r="AD72" s="35">
        <v>37.688442211055275</v>
      </c>
      <c r="AE72" s="34">
        <f t="shared" si="0"/>
        <v>0</v>
      </c>
    </row>
    <row r="73" spans="1:31" ht="16">
      <c r="A73" s="2" t="s">
        <v>508</v>
      </c>
      <c r="B73" s="38">
        <v>31717313</v>
      </c>
      <c r="C73" s="38">
        <v>31721055</v>
      </c>
      <c r="D73" s="2">
        <v>3742</v>
      </c>
      <c r="E73" s="2">
        <v>13</v>
      </c>
      <c r="F73" s="35">
        <v>3.1527745898559263</v>
      </c>
      <c r="G73" s="2">
        <v>15</v>
      </c>
      <c r="H73" s="35">
        <v>4.0085515766969531</v>
      </c>
      <c r="I73" s="39">
        <v>0.78651216768272514</v>
      </c>
      <c r="L73" s="74"/>
      <c r="M73" s="74"/>
      <c r="N73" s="74"/>
      <c r="O73" s="74"/>
      <c r="P73" s="74"/>
      <c r="Q73" s="74"/>
      <c r="R73" s="74"/>
      <c r="S73" s="74"/>
      <c r="T73" s="74"/>
      <c r="U73" s="74"/>
      <c r="W73" s="2" t="s">
        <v>283</v>
      </c>
      <c r="X73" s="48">
        <v>24649519</v>
      </c>
      <c r="Y73" s="48">
        <v>24651907</v>
      </c>
      <c r="Z73" s="2">
        <v>2388</v>
      </c>
      <c r="AA73" s="2">
        <v>2</v>
      </c>
      <c r="AB73" s="35">
        <v>0.76006200974364613</v>
      </c>
      <c r="AC73" s="40">
        <v>69</v>
      </c>
      <c r="AD73" s="35">
        <v>28.894472361809047</v>
      </c>
      <c r="AE73" s="34">
        <f t="shared" si="0"/>
        <v>2.630475477199749E-2</v>
      </c>
    </row>
    <row r="74" spans="1:31" ht="16">
      <c r="A74" s="2" t="s">
        <v>509</v>
      </c>
      <c r="B74" s="38">
        <v>31781630</v>
      </c>
      <c r="C74" s="38">
        <v>31784361</v>
      </c>
      <c r="D74" s="2">
        <v>2731</v>
      </c>
      <c r="E74" s="2">
        <v>25</v>
      </c>
      <c r="F74" s="35">
        <v>8.3075250790361927</v>
      </c>
      <c r="G74" s="2">
        <v>26</v>
      </c>
      <c r="H74" s="35">
        <v>9.5203222262907357</v>
      </c>
      <c r="I74" s="39">
        <v>0.87260965349414776</v>
      </c>
      <c r="L74" s="74"/>
      <c r="M74" s="74"/>
      <c r="N74" s="74"/>
      <c r="O74" s="74"/>
      <c r="P74" s="74"/>
      <c r="Q74" s="74"/>
      <c r="R74" s="74"/>
      <c r="S74" s="74"/>
      <c r="T74" s="74"/>
      <c r="U74" s="74"/>
      <c r="W74" s="2" t="s">
        <v>284</v>
      </c>
      <c r="X74" s="48">
        <v>24664531</v>
      </c>
      <c r="Y74" s="48">
        <v>24679128</v>
      </c>
      <c r="Z74" s="2">
        <v>14597</v>
      </c>
      <c r="AA74" s="2">
        <v>0</v>
      </c>
      <c r="AB74" s="35">
        <v>0</v>
      </c>
      <c r="AC74" s="40">
        <v>321</v>
      </c>
      <c r="AD74" s="35">
        <v>21.990820031513323</v>
      </c>
      <c r="AE74" s="34">
        <f t="shared" si="0"/>
        <v>0</v>
      </c>
    </row>
    <row r="75" spans="1:31" ht="16">
      <c r="A75" s="2" t="s">
        <v>510</v>
      </c>
      <c r="B75" s="38">
        <v>32717482</v>
      </c>
      <c r="C75" s="38">
        <v>32720574</v>
      </c>
      <c r="D75" s="2">
        <v>3092</v>
      </c>
      <c r="E75" s="2">
        <v>44</v>
      </c>
      <c r="F75" s="35">
        <v>12.914171327261382</v>
      </c>
      <c r="G75" s="2">
        <v>36</v>
      </c>
      <c r="H75" s="35">
        <v>11.642949547218629</v>
      </c>
      <c r="I75" s="39">
        <v>1.1091838262192275</v>
      </c>
      <c r="L75" s="74"/>
      <c r="M75" s="74"/>
      <c r="N75" s="74"/>
      <c r="O75" s="74"/>
      <c r="P75" s="74"/>
      <c r="Q75" s="74"/>
      <c r="R75" s="74"/>
      <c r="S75" s="74"/>
      <c r="T75" s="74"/>
      <c r="U75" s="74"/>
      <c r="W75" s="2" t="s">
        <v>285</v>
      </c>
      <c r="X75" s="48">
        <v>24702989</v>
      </c>
      <c r="Y75" s="48">
        <v>24704224</v>
      </c>
      <c r="Z75" s="2">
        <v>1235</v>
      </c>
      <c r="AA75" s="2">
        <v>0</v>
      </c>
      <c r="AB75" s="35">
        <v>0</v>
      </c>
      <c r="AC75" s="40">
        <v>46</v>
      </c>
      <c r="AD75" s="35">
        <v>37.246963562753038</v>
      </c>
      <c r="AE75" s="34">
        <f t="shared" si="0"/>
        <v>0</v>
      </c>
    </row>
    <row r="76" spans="1:31" ht="16">
      <c r="A76" s="2" t="s">
        <v>511</v>
      </c>
      <c r="B76" s="38">
        <v>32849272</v>
      </c>
      <c r="C76" s="38">
        <v>32850705</v>
      </c>
      <c r="D76" s="2">
        <v>1433</v>
      </c>
      <c r="E76" s="2">
        <v>45</v>
      </c>
      <c r="F76" s="35">
        <v>28.498347371616266</v>
      </c>
      <c r="G76" s="2">
        <v>56</v>
      </c>
      <c r="H76" s="35">
        <v>39.078855547801815</v>
      </c>
      <c r="I76" s="39">
        <v>0.72925235327725191</v>
      </c>
      <c r="L76" s="74"/>
      <c r="M76" s="74"/>
      <c r="N76" s="74"/>
      <c r="O76" s="74"/>
      <c r="P76" s="74"/>
      <c r="Q76" s="74"/>
      <c r="R76" s="74"/>
      <c r="S76" s="74"/>
      <c r="T76" s="74"/>
      <c r="U76" s="74"/>
      <c r="W76" s="2" t="s">
        <v>286</v>
      </c>
      <c r="X76" s="48">
        <v>24704523</v>
      </c>
      <c r="Y76" s="48">
        <v>24705866</v>
      </c>
      <c r="Z76" s="2">
        <v>1343</v>
      </c>
      <c r="AA76" s="2">
        <v>0</v>
      </c>
      <c r="AB76" s="35">
        <v>0</v>
      </c>
      <c r="AC76" s="40">
        <v>42</v>
      </c>
      <c r="AD76" s="35">
        <v>31.273268801191364</v>
      </c>
      <c r="AE76" s="34">
        <f t="shared" si="0"/>
        <v>0</v>
      </c>
    </row>
    <row r="77" spans="1:31" ht="16">
      <c r="A77" s="2" t="s">
        <v>512</v>
      </c>
      <c r="B77" s="38">
        <v>33035645</v>
      </c>
      <c r="C77" s="38">
        <v>33036376</v>
      </c>
      <c r="D77" s="2">
        <v>731</v>
      </c>
      <c r="E77" s="2">
        <v>4</v>
      </c>
      <c r="F77" s="35">
        <v>4.965877097859992</v>
      </c>
      <c r="G77" s="2">
        <v>11</v>
      </c>
      <c r="H77" s="35">
        <v>15.047879616963064</v>
      </c>
      <c r="I77" s="39">
        <v>0.33000510532142313</v>
      </c>
      <c r="L77" s="74"/>
      <c r="M77" s="74"/>
      <c r="N77" s="74"/>
      <c r="O77" s="74"/>
      <c r="P77" s="74"/>
      <c r="Q77" s="74"/>
      <c r="R77" s="74"/>
      <c r="S77" s="74"/>
      <c r="T77" s="74"/>
      <c r="U77" s="74"/>
      <c r="W77" s="2" t="s">
        <v>287</v>
      </c>
      <c r="X77" s="48">
        <v>24713031</v>
      </c>
      <c r="Y77" s="48">
        <v>24718994</v>
      </c>
      <c r="Z77" s="2">
        <v>5963</v>
      </c>
      <c r="AA77" s="2">
        <v>2</v>
      </c>
      <c r="AB77" s="35">
        <v>0.30438170036354639</v>
      </c>
      <c r="AC77" s="40">
        <v>204</v>
      </c>
      <c r="AD77" s="35">
        <v>34.210967633741411</v>
      </c>
      <c r="AE77" s="34">
        <f t="shared" si="0"/>
        <v>8.8971964669991507E-3</v>
      </c>
    </row>
    <row r="78" spans="1:31" ht="16">
      <c r="A78" s="2" t="s">
        <v>513</v>
      </c>
      <c r="B78" s="38">
        <v>33181720</v>
      </c>
      <c r="C78" s="38">
        <v>33190524</v>
      </c>
      <c r="D78" s="2">
        <v>8804</v>
      </c>
      <c r="E78" s="2">
        <v>22</v>
      </c>
      <c r="F78" s="35">
        <v>2.2677543016749313</v>
      </c>
      <c r="G78" s="2">
        <v>18</v>
      </c>
      <c r="H78" s="35">
        <v>2.044525215810995</v>
      </c>
      <c r="I78" s="39">
        <v>1.1091838262192275</v>
      </c>
      <c r="L78" s="74"/>
      <c r="M78" s="74"/>
      <c r="N78" s="74"/>
      <c r="O78" s="74"/>
      <c r="P78" s="74"/>
      <c r="Q78" s="74"/>
      <c r="R78" s="74"/>
      <c r="S78" s="74"/>
      <c r="T78" s="74"/>
      <c r="U78" s="74"/>
      <c r="W78" s="2" t="s">
        <v>288</v>
      </c>
      <c r="X78" s="48">
        <v>24729004</v>
      </c>
      <c r="Y78" s="48">
        <v>24734152</v>
      </c>
      <c r="Z78" s="2">
        <v>5148</v>
      </c>
      <c r="AA78" s="2">
        <v>0</v>
      </c>
      <c r="AB78" s="35">
        <v>0</v>
      </c>
      <c r="AC78" s="40">
        <v>14</v>
      </c>
      <c r="AD78" s="35">
        <v>2.7195027195027195</v>
      </c>
      <c r="AE78" s="34">
        <f t="shared" si="0"/>
        <v>0</v>
      </c>
    </row>
    <row r="79" spans="1:31" ht="16">
      <c r="A79" s="2" t="s">
        <v>514</v>
      </c>
      <c r="B79" s="38">
        <v>33624098</v>
      </c>
      <c r="C79" s="38">
        <v>33629360</v>
      </c>
      <c r="D79" s="2">
        <v>5262</v>
      </c>
      <c r="E79" s="2">
        <v>208</v>
      </c>
      <c r="F79" s="35">
        <v>35.872846872644239</v>
      </c>
      <c r="G79" s="2">
        <v>201</v>
      </c>
      <c r="H79" s="35">
        <v>38.198403648802739</v>
      </c>
      <c r="I79" s="39">
        <v>0.93911900618832822</v>
      </c>
      <c r="L79" s="74"/>
      <c r="M79" s="74"/>
      <c r="N79" s="74"/>
      <c r="O79" s="74"/>
      <c r="P79" s="74"/>
      <c r="Q79" s="74"/>
      <c r="R79" s="74"/>
      <c r="S79" s="74"/>
      <c r="T79" s="74"/>
      <c r="U79" s="74"/>
      <c r="W79" s="2" t="s">
        <v>421</v>
      </c>
      <c r="X79" s="48">
        <v>24742029</v>
      </c>
      <c r="Y79" s="48">
        <v>24743524</v>
      </c>
      <c r="Z79" s="2">
        <v>1495</v>
      </c>
      <c r="AA79" s="2">
        <v>4</v>
      </c>
      <c r="AB79" s="35">
        <v>2.4281312097228454</v>
      </c>
      <c r="AC79" s="40">
        <v>6</v>
      </c>
      <c r="AD79" s="35">
        <v>4.0133779264214047</v>
      </c>
      <c r="AE79" s="34">
        <f t="shared" ref="AE79:AE142" si="1">AB79/AD79</f>
        <v>0.60500935975594228</v>
      </c>
    </row>
    <row r="80" spans="1:31" ht="16">
      <c r="A80" s="2" t="s">
        <v>515</v>
      </c>
      <c r="B80" s="38">
        <v>33644202</v>
      </c>
      <c r="C80" s="38">
        <v>33644705</v>
      </c>
      <c r="D80" s="2">
        <v>503</v>
      </c>
      <c r="E80" s="2">
        <v>9</v>
      </c>
      <c r="F80" s="35">
        <v>16.237825758857301</v>
      </c>
      <c r="G80" s="2">
        <v>13</v>
      </c>
      <c r="H80" s="35">
        <v>25.844930417495029</v>
      </c>
      <c r="I80" s="39">
        <v>0.62827895051578642</v>
      </c>
      <c r="L80" s="74"/>
      <c r="M80" s="74"/>
      <c r="N80" s="74"/>
      <c r="O80" s="74"/>
      <c r="P80" s="74"/>
      <c r="Q80" s="74"/>
      <c r="R80" s="74"/>
      <c r="S80" s="74"/>
      <c r="T80" s="74"/>
      <c r="U80" s="74"/>
      <c r="W80" s="2" t="s">
        <v>289</v>
      </c>
      <c r="X80" s="38">
        <v>24826899</v>
      </c>
      <c r="Y80" s="38">
        <v>24830204</v>
      </c>
      <c r="Z80" s="2">
        <v>3305</v>
      </c>
      <c r="AA80" s="2">
        <v>0</v>
      </c>
      <c r="AB80" s="35">
        <v>0</v>
      </c>
      <c r="AC80" s="40">
        <v>150</v>
      </c>
      <c r="AD80" s="35">
        <v>45.385779122541607</v>
      </c>
      <c r="AE80" s="34">
        <f t="shared" si="1"/>
        <v>0</v>
      </c>
    </row>
    <row r="81" spans="1:31" ht="16">
      <c r="A81" s="2" t="s">
        <v>516</v>
      </c>
      <c r="B81" s="38">
        <v>33898414</v>
      </c>
      <c r="C81" s="38">
        <v>33905635</v>
      </c>
      <c r="D81" s="2">
        <v>7221</v>
      </c>
      <c r="E81" s="2">
        <v>50</v>
      </c>
      <c r="F81" s="35">
        <v>6.283852926422334</v>
      </c>
      <c r="G81" s="2">
        <v>41</v>
      </c>
      <c r="H81" s="35">
        <v>5.6778839495914699</v>
      </c>
      <c r="I81" s="39">
        <v>1.1067244385779431</v>
      </c>
      <c r="L81" s="74"/>
      <c r="M81" s="74"/>
      <c r="N81" s="74"/>
      <c r="O81" s="74"/>
      <c r="P81" s="74"/>
      <c r="Q81" s="74"/>
      <c r="R81" s="74"/>
      <c r="S81" s="74"/>
      <c r="T81" s="74"/>
      <c r="U81" s="74"/>
      <c r="W81" s="2" t="s">
        <v>290</v>
      </c>
      <c r="X81" s="38">
        <v>24830960</v>
      </c>
      <c r="Y81" s="38">
        <v>24833359</v>
      </c>
      <c r="Z81" s="2">
        <v>2399</v>
      </c>
      <c r="AA81" s="2">
        <v>0</v>
      </c>
      <c r="AB81" s="35">
        <v>0</v>
      </c>
      <c r="AC81" s="40">
        <v>70</v>
      </c>
      <c r="AD81" s="35">
        <v>29.178824510212589</v>
      </c>
      <c r="AE81" s="34">
        <f t="shared" si="1"/>
        <v>0</v>
      </c>
    </row>
    <row r="82" spans="1:31" ht="16">
      <c r="L82" s="74"/>
      <c r="M82" s="74"/>
      <c r="N82" s="74"/>
      <c r="O82" s="74"/>
      <c r="P82" s="74"/>
      <c r="Q82" s="74"/>
      <c r="R82" s="74"/>
      <c r="S82" s="74"/>
      <c r="T82" s="74"/>
      <c r="U82" s="74"/>
      <c r="W82" s="2" t="s">
        <v>291</v>
      </c>
      <c r="X82" s="38">
        <v>24851282</v>
      </c>
      <c r="Y82" s="38">
        <v>24853615</v>
      </c>
      <c r="Z82" s="2">
        <v>2333</v>
      </c>
      <c r="AA82" s="2">
        <v>0</v>
      </c>
      <c r="AB82" s="35">
        <v>0</v>
      </c>
      <c r="AC82" s="40">
        <v>68</v>
      </c>
      <c r="AD82" s="35">
        <v>29.147021003000429</v>
      </c>
      <c r="AE82" s="34">
        <f t="shared" si="1"/>
        <v>0</v>
      </c>
    </row>
    <row r="83" spans="1:31">
      <c r="W83" s="2" t="s">
        <v>292</v>
      </c>
      <c r="X83" s="38">
        <v>24864098</v>
      </c>
      <c r="Y83" s="38">
        <v>24867644</v>
      </c>
      <c r="Z83" s="2">
        <v>3546</v>
      </c>
      <c r="AA83" s="2">
        <v>0</v>
      </c>
      <c r="AB83" s="35">
        <v>0</v>
      </c>
      <c r="AC83" s="40">
        <v>44</v>
      </c>
      <c r="AD83" s="35">
        <v>12.408347433728144</v>
      </c>
      <c r="AE83" s="34">
        <f t="shared" si="1"/>
        <v>0</v>
      </c>
    </row>
    <row r="84" spans="1:31">
      <c r="W84" s="2" t="s">
        <v>293</v>
      </c>
      <c r="X84" s="38">
        <v>25018675</v>
      </c>
      <c r="Y84" s="38">
        <v>25021267</v>
      </c>
      <c r="Z84" s="2">
        <v>2592</v>
      </c>
      <c r="AA84" s="2">
        <v>0</v>
      </c>
      <c r="AB84" s="35">
        <v>0</v>
      </c>
      <c r="AC84" s="40">
        <v>41</v>
      </c>
      <c r="AD84" s="35">
        <v>15.817901234567902</v>
      </c>
      <c r="AE84" s="34">
        <f t="shared" si="1"/>
        <v>0</v>
      </c>
    </row>
    <row r="85" spans="1:31" ht="15.5">
      <c r="A85" s="7" t="s">
        <v>614</v>
      </c>
      <c r="B85" s="50"/>
      <c r="C85" s="50"/>
      <c r="D85" s="50"/>
      <c r="E85" s="50"/>
      <c r="F85" s="50"/>
      <c r="G85" s="50"/>
      <c r="H85" s="50"/>
      <c r="I85" s="50"/>
      <c r="W85" s="2" t="s">
        <v>294</v>
      </c>
      <c r="X85" s="38">
        <v>25092037</v>
      </c>
      <c r="Y85" s="38">
        <v>25093829</v>
      </c>
      <c r="Z85" s="2">
        <v>1792</v>
      </c>
      <c r="AA85" s="2">
        <v>0</v>
      </c>
      <c r="AB85" s="35">
        <v>0</v>
      </c>
      <c r="AC85" s="40">
        <v>148</v>
      </c>
      <c r="AD85" s="35">
        <v>82.589285714285708</v>
      </c>
      <c r="AE85" s="34">
        <f t="shared" si="1"/>
        <v>0</v>
      </c>
    </row>
    <row r="86" spans="1:31" ht="26">
      <c r="A86" s="51" t="s">
        <v>441</v>
      </c>
      <c r="B86" s="51" t="s">
        <v>442</v>
      </c>
      <c r="C86" s="51" t="s">
        <v>443</v>
      </c>
      <c r="D86" s="51" t="s">
        <v>444</v>
      </c>
      <c r="E86" s="52" t="s">
        <v>445</v>
      </c>
      <c r="F86" s="52" t="s">
        <v>446</v>
      </c>
      <c r="G86" s="51" t="s">
        <v>420</v>
      </c>
      <c r="H86" s="52" t="s">
        <v>447</v>
      </c>
      <c r="I86" s="52" t="s">
        <v>448</v>
      </c>
      <c r="W86" s="2" t="s">
        <v>295</v>
      </c>
      <c r="X86" s="38">
        <v>25098261</v>
      </c>
      <c r="Y86" s="38">
        <v>25101497</v>
      </c>
      <c r="Z86" s="2">
        <v>3236</v>
      </c>
      <c r="AA86" s="2">
        <v>0</v>
      </c>
      <c r="AB86" s="35">
        <v>0</v>
      </c>
      <c r="AC86" s="40">
        <v>60</v>
      </c>
      <c r="AD86" s="35">
        <v>18.541409147095177</v>
      </c>
      <c r="AE86" s="34">
        <f t="shared" si="1"/>
        <v>0</v>
      </c>
    </row>
    <row r="87" spans="1:31" ht="15.5">
      <c r="A87" s="50" t="s">
        <v>517</v>
      </c>
      <c r="B87" s="53">
        <v>122598016</v>
      </c>
      <c r="C87" s="53">
        <v>122602005</v>
      </c>
      <c r="D87" s="50">
        <v>3989</v>
      </c>
      <c r="E87" s="50">
        <v>150</v>
      </c>
      <c r="F87" s="54">
        <v>34.125621946624982</v>
      </c>
      <c r="G87" s="50">
        <v>126</v>
      </c>
      <c r="H87" s="54">
        <v>31.586863875658061</v>
      </c>
      <c r="I87" s="55">
        <v>1.08037385670704</v>
      </c>
      <c r="W87" s="2" t="s">
        <v>422</v>
      </c>
      <c r="X87" s="38">
        <v>25149501</v>
      </c>
      <c r="Y87" s="38">
        <v>25151321</v>
      </c>
      <c r="Z87" s="2">
        <v>1820</v>
      </c>
      <c r="AA87" s="2">
        <v>0</v>
      </c>
      <c r="AB87" s="35">
        <v>0</v>
      </c>
      <c r="AC87" s="40">
        <v>30</v>
      </c>
      <c r="AD87" s="35">
        <v>16.483516483516485</v>
      </c>
      <c r="AE87" s="34">
        <f t="shared" si="1"/>
        <v>0</v>
      </c>
    </row>
    <row r="88" spans="1:31" ht="15.5">
      <c r="A88" s="50" t="s">
        <v>518</v>
      </c>
      <c r="B88" s="53">
        <v>122697774</v>
      </c>
      <c r="C88" s="53">
        <v>122699216</v>
      </c>
      <c r="D88" s="50">
        <v>1442</v>
      </c>
      <c r="E88" s="50">
        <v>46</v>
      </c>
      <c r="F88" s="54">
        <v>28.949823733120681</v>
      </c>
      <c r="G88" s="50">
        <v>42</v>
      </c>
      <c r="H88" s="54">
        <v>29.126213592233011</v>
      </c>
      <c r="I88" s="55">
        <v>0.99394394817047671</v>
      </c>
      <c r="W88" s="2" t="s">
        <v>296</v>
      </c>
      <c r="X88" s="38">
        <v>25299152</v>
      </c>
      <c r="Y88" s="38">
        <v>25299580</v>
      </c>
      <c r="Z88" s="2">
        <v>428</v>
      </c>
      <c r="AA88" s="2">
        <v>0</v>
      </c>
      <c r="AB88" s="35">
        <v>0</v>
      </c>
      <c r="AC88" s="40">
        <v>19</v>
      </c>
      <c r="AD88" s="35">
        <v>44.392523364485982</v>
      </c>
      <c r="AE88" s="34">
        <f t="shared" si="1"/>
        <v>0</v>
      </c>
    </row>
    <row r="89" spans="1:31" ht="15.5">
      <c r="A89" s="50" t="s">
        <v>519</v>
      </c>
      <c r="B89" s="53">
        <v>122750467</v>
      </c>
      <c r="C89" s="53">
        <v>122751792</v>
      </c>
      <c r="D89" s="50">
        <v>1325</v>
      </c>
      <c r="E89" s="50">
        <v>59</v>
      </c>
      <c r="F89" s="54">
        <v>40.410059123321432</v>
      </c>
      <c r="G89" s="50">
        <v>38</v>
      </c>
      <c r="H89" s="54">
        <v>28.679245283018869</v>
      </c>
      <c r="I89" s="55">
        <v>1.4090349562737077</v>
      </c>
      <c r="W89" s="2" t="s">
        <v>423</v>
      </c>
      <c r="X89" s="38">
        <v>25891918</v>
      </c>
      <c r="Y89" s="38">
        <v>25892259</v>
      </c>
      <c r="Z89" s="2">
        <v>341</v>
      </c>
      <c r="AA89" s="2">
        <v>0</v>
      </c>
      <c r="AB89" s="35">
        <v>0</v>
      </c>
      <c r="AC89" s="40">
        <v>12</v>
      </c>
      <c r="AD89" s="35">
        <v>35.19061583577713</v>
      </c>
      <c r="AE89" s="34">
        <f t="shared" si="1"/>
        <v>0</v>
      </c>
    </row>
    <row r="90" spans="1:31" ht="15.5">
      <c r="A90" s="50" t="s">
        <v>520</v>
      </c>
      <c r="B90" s="53">
        <v>123039518</v>
      </c>
      <c r="C90" s="53">
        <v>123041376</v>
      </c>
      <c r="D90" s="50">
        <v>1858</v>
      </c>
      <c r="E90" s="50">
        <v>56</v>
      </c>
      <c r="F90" s="54">
        <v>27.352414542249274</v>
      </c>
      <c r="G90" s="50">
        <v>66</v>
      </c>
      <c r="H90" s="54">
        <v>35.522066738428421</v>
      </c>
      <c r="I90" s="55">
        <v>0.77001191241665379</v>
      </c>
      <c r="W90" s="2" t="s">
        <v>297</v>
      </c>
      <c r="X90" s="38">
        <v>25893356</v>
      </c>
      <c r="Y90" s="38">
        <v>25895044</v>
      </c>
      <c r="Z90" s="2">
        <v>1688</v>
      </c>
      <c r="AA90" s="2">
        <v>0</v>
      </c>
      <c r="AB90" s="35">
        <v>0</v>
      </c>
      <c r="AC90" s="40">
        <v>105</v>
      </c>
      <c r="AD90" s="35">
        <v>62.203791469194307</v>
      </c>
      <c r="AE90" s="34">
        <f t="shared" si="1"/>
        <v>0</v>
      </c>
    </row>
    <row r="91" spans="1:31" ht="15.5">
      <c r="A91" s="50" t="s">
        <v>521</v>
      </c>
      <c r="B91" s="53">
        <v>123101082</v>
      </c>
      <c r="C91" s="53">
        <v>123103376</v>
      </c>
      <c r="D91" s="50">
        <v>2294</v>
      </c>
      <c r="E91" s="50">
        <v>225</v>
      </c>
      <c r="F91" s="54">
        <v>89.010749310213839</v>
      </c>
      <c r="G91" s="50">
        <v>247</v>
      </c>
      <c r="H91" s="54">
        <v>107.67218831734961</v>
      </c>
      <c r="I91" s="55">
        <v>0.82668282962603457</v>
      </c>
      <c r="W91" s="2" t="s">
        <v>424</v>
      </c>
      <c r="X91" s="38">
        <v>25911255</v>
      </c>
      <c r="Y91" s="38">
        <v>25914839</v>
      </c>
      <c r="Z91" s="2">
        <v>3584</v>
      </c>
      <c r="AA91" s="2">
        <v>0</v>
      </c>
      <c r="AB91" s="35">
        <v>0</v>
      </c>
      <c r="AC91" s="40">
        <v>57</v>
      </c>
      <c r="AD91" s="35">
        <v>15.904017857142856</v>
      </c>
      <c r="AE91" s="34">
        <f t="shared" si="1"/>
        <v>0</v>
      </c>
    </row>
    <row r="92" spans="1:31" ht="15.5">
      <c r="A92" s="50" t="s">
        <v>522</v>
      </c>
      <c r="B92" s="53">
        <v>125278486</v>
      </c>
      <c r="C92" s="53">
        <v>125281181</v>
      </c>
      <c r="D92" s="50">
        <v>2695</v>
      </c>
      <c r="E92" s="50">
        <v>110</v>
      </c>
      <c r="F92" s="54">
        <v>37.041389372812795</v>
      </c>
      <c r="G92" s="50">
        <v>102</v>
      </c>
      <c r="H92" s="54">
        <v>37.847866419294988</v>
      </c>
      <c r="I92" s="55">
        <v>0.97869161136990679</v>
      </c>
      <c r="W92" s="2" t="s">
        <v>425</v>
      </c>
      <c r="X92" s="38">
        <v>25917535</v>
      </c>
      <c r="Y92" s="38">
        <v>25920409</v>
      </c>
      <c r="Z92" s="2">
        <v>2874</v>
      </c>
      <c r="AA92" s="2">
        <v>0</v>
      </c>
      <c r="AB92" s="35">
        <v>0</v>
      </c>
      <c r="AC92" s="40">
        <v>66</v>
      </c>
      <c r="AD92" s="35">
        <v>22.964509394572026</v>
      </c>
      <c r="AE92" s="34">
        <f t="shared" si="1"/>
        <v>0</v>
      </c>
    </row>
    <row r="93" spans="1:31" ht="15.5">
      <c r="A93" s="50" t="s">
        <v>523</v>
      </c>
      <c r="B93" s="53">
        <v>125287906</v>
      </c>
      <c r="C93" s="53">
        <v>125289769</v>
      </c>
      <c r="D93" s="50">
        <v>1863</v>
      </c>
      <c r="E93" s="50">
        <v>27</v>
      </c>
      <c r="F93" s="54">
        <v>13.152377385998747</v>
      </c>
      <c r="G93" s="50">
        <v>36</v>
      </c>
      <c r="H93" s="54">
        <v>19.323671497584542</v>
      </c>
      <c r="I93" s="55">
        <v>0.68063552972543517</v>
      </c>
      <c r="W93" s="2" t="s">
        <v>298</v>
      </c>
      <c r="X93" s="38">
        <v>25925075</v>
      </c>
      <c r="Y93" s="38">
        <v>25927874</v>
      </c>
      <c r="Z93" s="2">
        <v>2799</v>
      </c>
      <c r="AA93" s="2">
        <v>0</v>
      </c>
      <c r="AB93" s="35">
        <v>0</v>
      </c>
      <c r="AC93" s="40">
        <v>104</v>
      </c>
      <c r="AD93" s="35">
        <v>37.156127188281523</v>
      </c>
      <c r="AE93" s="34">
        <f t="shared" si="1"/>
        <v>0</v>
      </c>
    </row>
    <row r="94" spans="1:31" ht="15.5">
      <c r="A94" s="50" t="s">
        <v>524</v>
      </c>
      <c r="B94" s="53">
        <v>125418693</v>
      </c>
      <c r="C94" s="53">
        <v>125421748</v>
      </c>
      <c r="D94" s="50">
        <v>3055</v>
      </c>
      <c r="E94" s="50">
        <v>56</v>
      </c>
      <c r="F94" s="54">
        <v>16.635281904909707</v>
      </c>
      <c r="G94" s="50">
        <v>66</v>
      </c>
      <c r="H94" s="54">
        <v>21.603927986906712</v>
      </c>
      <c r="I94" s="55">
        <v>0.77001191241665379</v>
      </c>
      <c r="W94" s="2" t="s">
        <v>299</v>
      </c>
      <c r="X94" s="38">
        <v>25939231</v>
      </c>
      <c r="Y94" s="38">
        <v>25942238</v>
      </c>
      <c r="Z94" s="2">
        <v>3007</v>
      </c>
      <c r="AA94" s="2">
        <v>0</v>
      </c>
      <c r="AB94" s="35">
        <v>0</v>
      </c>
      <c r="AC94" s="40">
        <v>152</v>
      </c>
      <c r="AD94" s="35">
        <v>50.548719654140335</v>
      </c>
      <c r="AE94" s="34">
        <f t="shared" si="1"/>
        <v>0</v>
      </c>
    </row>
    <row r="95" spans="1:31" ht="15.5">
      <c r="A95" s="50" t="s">
        <v>525</v>
      </c>
      <c r="B95" s="53">
        <v>125458007</v>
      </c>
      <c r="C95" s="53">
        <v>125460154</v>
      </c>
      <c r="D95" s="50">
        <v>2147</v>
      </c>
      <c r="E95" s="50">
        <v>47</v>
      </c>
      <c r="F95" s="54">
        <v>19.866399563481107</v>
      </c>
      <c r="G95" s="50">
        <v>47</v>
      </c>
      <c r="H95" s="54">
        <v>21.891010712622261</v>
      </c>
      <c r="I95" s="55">
        <v>0.90751403963391364</v>
      </c>
      <c r="J95" s="31" t="s">
        <v>615</v>
      </c>
      <c r="W95" s="2" t="s">
        <v>300</v>
      </c>
      <c r="X95" s="38">
        <v>25966892</v>
      </c>
      <c r="Y95" s="38">
        <v>25970370</v>
      </c>
      <c r="Z95" s="2">
        <v>3478</v>
      </c>
      <c r="AA95" s="2">
        <v>0</v>
      </c>
      <c r="AB95" s="35">
        <v>0</v>
      </c>
      <c r="AC95" s="40">
        <v>109</v>
      </c>
      <c r="AD95" s="35">
        <v>31.339850488786659</v>
      </c>
      <c r="AE95" s="34">
        <f t="shared" si="1"/>
        <v>0</v>
      </c>
    </row>
    <row r="96" spans="1:31" ht="16" thickBot="1">
      <c r="A96" s="56" t="s">
        <v>526</v>
      </c>
      <c r="B96" s="57">
        <v>125794912</v>
      </c>
      <c r="C96" s="58">
        <v>125796709</v>
      </c>
      <c r="D96" s="56">
        <v>1797</v>
      </c>
      <c r="E96" s="56">
        <v>111</v>
      </c>
      <c r="F96" s="59">
        <v>56.056793767036396</v>
      </c>
      <c r="G96" s="56">
        <v>86</v>
      </c>
      <c r="H96" s="59">
        <v>47.857540345019473</v>
      </c>
      <c r="I96" s="60">
        <v>1.1713262604577257</v>
      </c>
      <c r="J96" s="61">
        <f>B97-C71</f>
        <v>95629908</v>
      </c>
      <c r="W96" s="2" t="s">
        <v>301</v>
      </c>
      <c r="X96" s="38">
        <v>25972453</v>
      </c>
      <c r="Y96" s="38">
        <v>25972998</v>
      </c>
      <c r="Z96" s="2">
        <v>545</v>
      </c>
      <c r="AA96" s="2">
        <v>0</v>
      </c>
      <c r="AB96" s="35">
        <v>0</v>
      </c>
      <c r="AC96" s="40">
        <v>32</v>
      </c>
      <c r="AD96" s="35">
        <v>58.715596330275233</v>
      </c>
      <c r="AE96" s="34">
        <f t="shared" si="1"/>
        <v>0</v>
      </c>
    </row>
    <row r="97" spans="1:31" ht="15.5">
      <c r="A97" s="50" t="s">
        <v>527</v>
      </c>
      <c r="B97" s="62">
        <v>127291438</v>
      </c>
      <c r="C97" s="53">
        <v>127294115</v>
      </c>
      <c r="D97" s="50">
        <v>2677</v>
      </c>
      <c r="E97" s="50">
        <v>0</v>
      </c>
      <c r="F97" s="54">
        <v>0</v>
      </c>
      <c r="G97" s="50">
        <v>65</v>
      </c>
      <c r="H97" s="54">
        <v>24.280911468061262</v>
      </c>
      <c r="I97" s="55">
        <v>0</v>
      </c>
      <c r="W97" s="2" t="s">
        <v>302</v>
      </c>
      <c r="X97" s="38">
        <v>26004653</v>
      </c>
      <c r="Y97" s="38">
        <v>26007388</v>
      </c>
      <c r="Z97" s="2">
        <v>2735</v>
      </c>
      <c r="AA97" s="2">
        <v>0</v>
      </c>
      <c r="AB97" s="35">
        <v>0</v>
      </c>
      <c r="AC97" s="40">
        <v>90</v>
      </c>
      <c r="AD97" s="35">
        <v>32.906764168190129</v>
      </c>
      <c r="AE97" s="34">
        <f t="shared" si="1"/>
        <v>0</v>
      </c>
    </row>
    <row r="98" spans="1:31" ht="15.5">
      <c r="A98" s="50" t="s">
        <v>528</v>
      </c>
      <c r="B98" s="53">
        <v>127375016</v>
      </c>
      <c r="C98" s="53">
        <v>127389051</v>
      </c>
      <c r="D98" s="50">
        <v>14035</v>
      </c>
      <c r="E98" s="50">
        <v>0</v>
      </c>
      <c r="F98" s="54">
        <v>0</v>
      </c>
      <c r="G98" s="50">
        <v>27</v>
      </c>
      <c r="H98" s="54">
        <v>1.9237620235126469</v>
      </c>
      <c r="I98" s="55">
        <v>0</v>
      </c>
      <c r="W98" s="2" t="s">
        <v>303</v>
      </c>
      <c r="X98" s="38">
        <v>26023783</v>
      </c>
      <c r="Y98" s="38">
        <v>26025805</v>
      </c>
      <c r="Z98" s="2">
        <v>2022</v>
      </c>
      <c r="AA98" s="2">
        <v>0</v>
      </c>
      <c r="AB98" s="35">
        <v>0</v>
      </c>
      <c r="AC98" s="40">
        <v>123</v>
      </c>
      <c r="AD98" s="35">
        <v>60.830860534124625</v>
      </c>
      <c r="AE98" s="34">
        <f t="shared" si="1"/>
        <v>0</v>
      </c>
    </row>
    <row r="99" spans="1:31" ht="15.5">
      <c r="A99" s="50" t="s">
        <v>529</v>
      </c>
      <c r="B99" s="53">
        <v>127513733</v>
      </c>
      <c r="C99" s="53">
        <v>127515546</v>
      </c>
      <c r="D99" s="50">
        <v>1813</v>
      </c>
      <c r="E99" s="50">
        <v>0</v>
      </c>
      <c r="F99" s="54">
        <v>0</v>
      </c>
      <c r="G99" s="50">
        <v>72</v>
      </c>
      <c r="H99" s="54">
        <v>39.713182570325422</v>
      </c>
      <c r="I99" s="55">
        <v>0</v>
      </c>
      <c r="W99" s="2" t="s">
        <v>304</v>
      </c>
      <c r="X99" s="38">
        <v>26032584</v>
      </c>
      <c r="Y99" s="38">
        <v>26036241</v>
      </c>
      <c r="Z99" s="2">
        <v>3657</v>
      </c>
      <c r="AA99" s="2">
        <v>0</v>
      </c>
      <c r="AB99" s="35">
        <v>0</v>
      </c>
      <c r="AC99" s="40">
        <v>277</v>
      </c>
      <c r="AD99" s="35">
        <v>75.745146294777143</v>
      </c>
      <c r="AE99" s="34">
        <f t="shared" si="1"/>
        <v>0</v>
      </c>
    </row>
    <row r="100" spans="1:31" ht="15.5">
      <c r="A100" s="50" t="s">
        <v>530</v>
      </c>
      <c r="B100" s="53">
        <v>127528180</v>
      </c>
      <c r="C100" s="53">
        <v>127533141</v>
      </c>
      <c r="D100" s="50">
        <v>4961</v>
      </c>
      <c r="E100" s="50">
        <v>0</v>
      </c>
      <c r="F100" s="54">
        <v>0</v>
      </c>
      <c r="G100" s="50">
        <v>56</v>
      </c>
      <c r="H100" s="54">
        <v>11.28804676476517</v>
      </c>
      <c r="I100" s="55">
        <v>0</v>
      </c>
      <c r="W100" s="2" t="s">
        <v>305</v>
      </c>
      <c r="X100" s="38">
        <v>26037917</v>
      </c>
      <c r="Y100" s="38">
        <v>26038180</v>
      </c>
      <c r="Z100" s="2">
        <v>263</v>
      </c>
      <c r="AA100" s="2">
        <v>0</v>
      </c>
      <c r="AB100" s="35">
        <v>0</v>
      </c>
      <c r="AC100" s="40">
        <v>15</v>
      </c>
      <c r="AD100" s="35">
        <v>57.034220532319395</v>
      </c>
      <c r="AE100" s="34">
        <f t="shared" si="1"/>
        <v>0</v>
      </c>
    </row>
    <row r="101" spans="1:31" ht="15.5">
      <c r="A101" s="50" t="s">
        <v>531</v>
      </c>
      <c r="B101" s="53">
        <v>127562214</v>
      </c>
      <c r="C101" s="53">
        <v>127569168</v>
      </c>
      <c r="D101" s="50">
        <v>6954</v>
      </c>
      <c r="E101" s="50">
        <v>4</v>
      </c>
      <c r="F101" s="54">
        <v>0.52200980134248698</v>
      </c>
      <c r="G101" s="50">
        <v>197</v>
      </c>
      <c r="H101" s="54">
        <v>28.329019269485187</v>
      </c>
      <c r="I101" s="55">
        <v>1.8426681007795202E-2</v>
      </c>
      <c r="W101" s="2" t="s">
        <v>306</v>
      </c>
      <c r="X101" s="38">
        <v>26056493</v>
      </c>
      <c r="Y101" s="38">
        <v>26059353</v>
      </c>
      <c r="Z101" s="2">
        <v>2860</v>
      </c>
      <c r="AA101" s="2">
        <v>0</v>
      </c>
      <c r="AB101" s="35">
        <v>0</v>
      </c>
      <c r="AC101" s="40">
        <v>125</v>
      </c>
      <c r="AD101" s="35">
        <v>43.706293706293707</v>
      </c>
      <c r="AE101" s="34">
        <f t="shared" si="1"/>
        <v>0</v>
      </c>
    </row>
    <row r="102" spans="1:31" ht="15.5">
      <c r="A102" s="50" t="s">
        <v>532</v>
      </c>
      <c r="B102" s="53">
        <v>127611068</v>
      </c>
      <c r="C102" s="53">
        <v>127617290</v>
      </c>
      <c r="D102" s="50">
        <v>6222</v>
      </c>
      <c r="E102" s="50">
        <v>0</v>
      </c>
      <c r="F102" s="54">
        <v>0</v>
      </c>
      <c r="G102" s="50">
        <v>142</v>
      </c>
      <c r="H102" s="54">
        <v>22.822243651558981</v>
      </c>
      <c r="I102" s="55">
        <v>0</v>
      </c>
      <c r="W102" s="2" t="s">
        <v>307</v>
      </c>
      <c r="X102" s="38">
        <v>26079052</v>
      </c>
      <c r="Y102" s="38">
        <v>26080253</v>
      </c>
      <c r="Z102" s="2">
        <v>1201</v>
      </c>
      <c r="AA102" s="2">
        <v>0</v>
      </c>
      <c r="AB102" s="35">
        <v>0</v>
      </c>
      <c r="AC102" s="40">
        <v>67</v>
      </c>
      <c r="AD102" s="35">
        <v>55.786844296419645</v>
      </c>
      <c r="AE102" s="34">
        <f t="shared" si="1"/>
        <v>0</v>
      </c>
    </row>
    <row r="103" spans="1:31" ht="15.5">
      <c r="A103" s="50" t="s">
        <v>533</v>
      </c>
      <c r="B103" s="53">
        <v>128318134</v>
      </c>
      <c r="C103" s="53">
        <v>128321371</v>
      </c>
      <c r="D103" s="50">
        <v>3237</v>
      </c>
      <c r="E103" s="50">
        <v>0</v>
      </c>
      <c r="F103" s="54">
        <v>0</v>
      </c>
      <c r="G103" s="50">
        <v>76</v>
      </c>
      <c r="H103" s="54">
        <v>23.478529502625886</v>
      </c>
      <c r="I103" s="55">
        <v>0</v>
      </c>
      <c r="W103" s="2" t="s">
        <v>308</v>
      </c>
      <c r="X103" s="38">
        <v>26101215</v>
      </c>
      <c r="Y103" s="38">
        <v>26102388</v>
      </c>
      <c r="Z103" s="2">
        <v>1173</v>
      </c>
      <c r="AA103" s="2">
        <v>0</v>
      </c>
      <c r="AB103" s="35">
        <v>0</v>
      </c>
      <c r="AC103" s="40">
        <v>78</v>
      </c>
      <c r="AD103" s="35">
        <v>66.496163682864463</v>
      </c>
      <c r="AE103" s="34">
        <f t="shared" si="1"/>
        <v>0</v>
      </c>
    </row>
    <row r="104" spans="1:31" ht="15.5">
      <c r="A104" s="50" t="s">
        <v>534</v>
      </c>
      <c r="B104" s="53">
        <v>128333704</v>
      </c>
      <c r="C104" s="53">
        <v>128336020</v>
      </c>
      <c r="D104" s="50">
        <v>2316</v>
      </c>
      <c r="E104" s="50">
        <v>0</v>
      </c>
      <c r="F104" s="54">
        <v>0</v>
      </c>
      <c r="G104" s="50">
        <v>51</v>
      </c>
      <c r="H104" s="54">
        <v>22.020725388601036</v>
      </c>
      <c r="I104" s="55">
        <v>0</v>
      </c>
      <c r="W104" s="2" t="s">
        <v>309</v>
      </c>
      <c r="X104" s="38">
        <v>26124618</v>
      </c>
      <c r="Y104" s="38">
        <v>26125791</v>
      </c>
      <c r="Z104" s="2">
        <v>1173</v>
      </c>
      <c r="AA104" s="2">
        <v>0</v>
      </c>
      <c r="AB104" s="35">
        <v>0</v>
      </c>
      <c r="AC104" s="40">
        <v>86</v>
      </c>
      <c r="AD104" s="35">
        <v>73.316283034953102</v>
      </c>
      <c r="AE104" s="34">
        <f t="shared" si="1"/>
        <v>0</v>
      </c>
    </row>
    <row r="105" spans="1:31" ht="15.5">
      <c r="A105" s="50" t="s">
        <v>535</v>
      </c>
      <c r="B105" s="53">
        <v>129080210</v>
      </c>
      <c r="C105" s="53">
        <v>129081479</v>
      </c>
      <c r="D105" s="50">
        <v>1269</v>
      </c>
      <c r="E105" s="50">
        <v>0</v>
      </c>
      <c r="F105" s="54">
        <v>0</v>
      </c>
      <c r="G105" s="50">
        <v>44</v>
      </c>
      <c r="H105" s="54">
        <v>34.672970843183613</v>
      </c>
      <c r="I105" s="55">
        <v>0</v>
      </c>
      <c r="W105" s="2" t="s">
        <v>310</v>
      </c>
      <c r="X105" s="38">
        <v>26151631</v>
      </c>
      <c r="Y105" s="38">
        <v>26152789</v>
      </c>
      <c r="Z105" s="2">
        <v>1158</v>
      </c>
      <c r="AA105" s="2">
        <v>0</v>
      </c>
      <c r="AB105" s="35">
        <v>0</v>
      </c>
      <c r="AC105" s="40">
        <v>94</v>
      </c>
      <c r="AD105" s="35">
        <v>81.174438687392055</v>
      </c>
      <c r="AE105" s="34">
        <f t="shared" si="1"/>
        <v>0</v>
      </c>
    </row>
    <row r="106" spans="1:31" ht="15.5">
      <c r="A106" s="50" t="s">
        <v>536</v>
      </c>
      <c r="B106" s="53">
        <v>129089739</v>
      </c>
      <c r="C106" s="53">
        <v>129092360</v>
      </c>
      <c r="D106" s="50">
        <v>2621</v>
      </c>
      <c r="E106" s="50">
        <v>0</v>
      </c>
      <c r="F106" s="54">
        <v>0</v>
      </c>
      <c r="G106" s="50">
        <v>67</v>
      </c>
      <c r="H106" s="54">
        <v>25.562762304463945</v>
      </c>
      <c r="I106" s="55">
        <v>0</v>
      </c>
      <c r="W106" s="2" t="s">
        <v>311</v>
      </c>
      <c r="X106" s="38">
        <v>26187532</v>
      </c>
      <c r="Y106" s="38">
        <v>26188771</v>
      </c>
      <c r="Z106" s="2">
        <v>1239</v>
      </c>
      <c r="AA106" s="2">
        <v>0</v>
      </c>
      <c r="AB106" s="35">
        <v>0</v>
      </c>
      <c r="AC106" s="40">
        <v>73</v>
      </c>
      <c r="AD106" s="35">
        <v>58.918482647296202</v>
      </c>
      <c r="AE106" s="34">
        <f t="shared" si="1"/>
        <v>0</v>
      </c>
    </row>
    <row r="107" spans="1:31" ht="15.5">
      <c r="A107" s="50" t="s">
        <v>537</v>
      </c>
      <c r="B107" s="53">
        <v>129170491</v>
      </c>
      <c r="C107" s="53">
        <v>129175150</v>
      </c>
      <c r="D107" s="50">
        <v>4659</v>
      </c>
      <c r="E107" s="50">
        <v>0</v>
      </c>
      <c r="F107" s="54">
        <v>0</v>
      </c>
      <c r="G107" s="50">
        <v>91</v>
      </c>
      <c r="H107" s="54">
        <v>19.532088430993774</v>
      </c>
      <c r="I107" s="55">
        <v>0</v>
      </c>
      <c r="W107" s="2" t="s">
        <v>312</v>
      </c>
      <c r="X107" s="38">
        <v>26512131</v>
      </c>
      <c r="Y107" s="38">
        <v>26514702</v>
      </c>
      <c r="Z107" s="2">
        <v>2571</v>
      </c>
      <c r="AA107" s="2">
        <v>0</v>
      </c>
      <c r="AB107" s="35">
        <v>0</v>
      </c>
      <c r="AC107" s="40">
        <v>65</v>
      </c>
      <c r="AD107" s="35">
        <v>25.281991443018281</v>
      </c>
      <c r="AE107" s="34">
        <f t="shared" si="1"/>
        <v>0</v>
      </c>
    </row>
    <row r="108" spans="1:31" ht="15.5">
      <c r="A108" s="50" t="s">
        <v>538</v>
      </c>
      <c r="B108" s="53">
        <v>129595627</v>
      </c>
      <c r="C108" s="53">
        <v>129600547</v>
      </c>
      <c r="D108" s="50">
        <v>4920</v>
      </c>
      <c r="E108" s="50">
        <v>0</v>
      </c>
      <c r="F108" s="54">
        <v>0</v>
      </c>
      <c r="G108" s="50">
        <v>147</v>
      </c>
      <c r="H108" s="54">
        <v>29.878048780487802</v>
      </c>
      <c r="I108" s="55">
        <v>0</v>
      </c>
      <c r="W108" s="2" t="s">
        <v>313</v>
      </c>
      <c r="X108" s="38">
        <v>26519655</v>
      </c>
      <c r="Y108" s="38">
        <v>26522137</v>
      </c>
      <c r="Z108" s="2">
        <v>2482</v>
      </c>
      <c r="AA108" s="2">
        <v>0</v>
      </c>
      <c r="AB108" s="35">
        <v>0</v>
      </c>
      <c r="AC108" s="40">
        <v>29</v>
      </c>
      <c r="AD108" s="35">
        <v>11.684125705076552</v>
      </c>
      <c r="AE108" s="34">
        <f t="shared" si="1"/>
        <v>0</v>
      </c>
    </row>
    <row r="109" spans="1:31" ht="15.5">
      <c r="A109" s="50" t="s">
        <v>539</v>
      </c>
      <c r="B109" s="53">
        <v>129894368</v>
      </c>
      <c r="C109" s="53">
        <v>129897300</v>
      </c>
      <c r="D109" s="50">
        <v>2932</v>
      </c>
      <c r="E109" s="50">
        <v>0</v>
      </c>
      <c r="F109" s="54">
        <v>0</v>
      </c>
      <c r="G109" s="50">
        <v>196</v>
      </c>
      <c r="H109" s="54">
        <v>66.848567530695775</v>
      </c>
      <c r="I109" s="55">
        <v>0</v>
      </c>
      <c r="W109" s="2" t="s">
        <v>314</v>
      </c>
      <c r="X109" s="38">
        <v>26932577</v>
      </c>
      <c r="Y109" s="38">
        <v>26935021</v>
      </c>
      <c r="Z109" s="2">
        <v>2444</v>
      </c>
      <c r="AA109" s="2">
        <v>0</v>
      </c>
      <c r="AB109" s="35">
        <v>0</v>
      </c>
      <c r="AC109" s="40">
        <v>27</v>
      </c>
      <c r="AD109" s="35">
        <v>11.047463175122751</v>
      </c>
      <c r="AE109" s="34">
        <f t="shared" si="1"/>
        <v>0</v>
      </c>
    </row>
    <row r="110" spans="1:31" ht="15.5">
      <c r="A110" s="50" t="s">
        <v>540</v>
      </c>
      <c r="B110" s="53">
        <v>129928770</v>
      </c>
      <c r="C110" s="53">
        <v>129931059</v>
      </c>
      <c r="D110" s="50">
        <v>2289</v>
      </c>
      <c r="E110" s="50">
        <v>0</v>
      </c>
      <c r="F110" s="54">
        <v>0</v>
      </c>
      <c r="G110" s="50">
        <v>175</v>
      </c>
      <c r="H110" s="54">
        <v>76.452599388379198</v>
      </c>
      <c r="I110" s="55">
        <v>0</v>
      </c>
      <c r="W110" s="2" t="s">
        <v>315</v>
      </c>
      <c r="X110" s="38">
        <v>26937273</v>
      </c>
      <c r="Y110" s="38">
        <v>26938655</v>
      </c>
      <c r="Z110" s="2">
        <v>1382</v>
      </c>
      <c r="AA110" s="2">
        <v>0</v>
      </c>
      <c r="AB110" s="35">
        <v>0</v>
      </c>
      <c r="AC110" s="40">
        <v>38</v>
      </c>
      <c r="AD110" s="35">
        <v>27.496382054992765</v>
      </c>
      <c r="AE110" s="34">
        <f t="shared" si="1"/>
        <v>0</v>
      </c>
    </row>
    <row r="111" spans="1:31" ht="15.5">
      <c r="A111" s="50" t="s">
        <v>541</v>
      </c>
      <c r="B111" s="53">
        <v>129931926</v>
      </c>
      <c r="C111" s="53">
        <v>129932483</v>
      </c>
      <c r="D111" s="50">
        <v>557</v>
      </c>
      <c r="E111" s="50">
        <v>0</v>
      </c>
      <c r="F111" s="54">
        <v>0</v>
      </c>
      <c r="G111" s="50">
        <v>18</v>
      </c>
      <c r="H111" s="54">
        <v>32.315978456014363</v>
      </c>
      <c r="I111" s="55">
        <v>0</v>
      </c>
      <c r="W111" s="2" t="s">
        <v>426</v>
      </c>
      <c r="X111" s="38">
        <v>26963569</v>
      </c>
      <c r="Y111" s="38">
        <v>26964816</v>
      </c>
      <c r="Z111" s="2">
        <v>1247</v>
      </c>
      <c r="AA111" s="2">
        <v>0</v>
      </c>
      <c r="AB111" s="35">
        <v>0</v>
      </c>
      <c r="AC111" s="40">
        <v>16</v>
      </c>
      <c r="AD111" s="35">
        <v>12.830793905372895</v>
      </c>
      <c r="AE111" s="34">
        <f t="shared" si="1"/>
        <v>0</v>
      </c>
    </row>
    <row r="112" spans="1:31" ht="15.5">
      <c r="A112" s="50" t="s">
        <v>542</v>
      </c>
      <c r="B112" s="53">
        <v>129940031</v>
      </c>
      <c r="C112" s="53">
        <v>129941148</v>
      </c>
      <c r="D112" s="50">
        <v>1117</v>
      </c>
      <c r="E112" s="50">
        <v>0</v>
      </c>
      <c r="F112" s="54">
        <v>0</v>
      </c>
      <c r="G112" s="50">
        <v>22</v>
      </c>
      <c r="H112" s="54">
        <v>19.695613249776187</v>
      </c>
      <c r="I112" s="55">
        <v>0</v>
      </c>
      <c r="W112" s="2" t="s">
        <v>316</v>
      </c>
      <c r="X112" s="38">
        <v>27180417</v>
      </c>
      <c r="Y112" s="38">
        <v>27181654</v>
      </c>
      <c r="Z112" s="2">
        <v>1237</v>
      </c>
      <c r="AA112" s="2">
        <v>10</v>
      </c>
      <c r="AB112" s="35">
        <v>7.3364109913816771</v>
      </c>
      <c r="AC112" s="40">
        <v>35</v>
      </c>
      <c r="AD112" s="35">
        <v>28.294260307194826</v>
      </c>
      <c r="AE112" s="34">
        <f t="shared" si="1"/>
        <v>0.25928972560968955</v>
      </c>
    </row>
    <row r="113" spans="1:31" ht="15.5">
      <c r="A113" s="50" t="s">
        <v>543</v>
      </c>
      <c r="B113" s="53">
        <v>130050303</v>
      </c>
      <c r="C113" s="53">
        <v>130051676</v>
      </c>
      <c r="D113" s="50">
        <v>1373</v>
      </c>
      <c r="E113" s="50">
        <v>0</v>
      </c>
      <c r="F113" s="54">
        <v>0</v>
      </c>
      <c r="G113" s="50">
        <v>36</v>
      </c>
      <c r="H113" s="54">
        <v>26.219956300072834</v>
      </c>
      <c r="I113" s="55">
        <v>0</v>
      </c>
      <c r="W113" s="2" t="s">
        <v>317</v>
      </c>
      <c r="X113" s="38">
        <v>27199586</v>
      </c>
      <c r="Y113" s="38">
        <v>27201359</v>
      </c>
      <c r="Z113" s="2">
        <v>1773</v>
      </c>
      <c r="AA113" s="2">
        <v>0</v>
      </c>
      <c r="AB113" s="35">
        <v>0</v>
      </c>
      <c r="AC113" s="40">
        <v>74</v>
      </c>
      <c r="AD113" s="35">
        <v>41.73716864072194</v>
      </c>
      <c r="AE113" s="34">
        <f t="shared" si="1"/>
        <v>0</v>
      </c>
    </row>
    <row r="114" spans="1:31" ht="15.5">
      <c r="A114" s="50" t="s">
        <v>544</v>
      </c>
      <c r="B114" s="53">
        <v>130340063</v>
      </c>
      <c r="C114" s="53">
        <v>130344467</v>
      </c>
      <c r="D114" s="50">
        <v>4404</v>
      </c>
      <c r="E114" s="50">
        <v>0</v>
      </c>
      <c r="F114" s="54">
        <v>0</v>
      </c>
      <c r="G114" s="50">
        <v>99</v>
      </c>
      <c r="H114" s="54">
        <v>22.479564032697546</v>
      </c>
      <c r="I114" s="55">
        <v>0</v>
      </c>
      <c r="W114" s="2" t="s">
        <v>427</v>
      </c>
      <c r="X114" s="38">
        <v>27204547</v>
      </c>
      <c r="Y114" s="38">
        <v>27207207</v>
      </c>
      <c r="Z114" s="2">
        <v>2660</v>
      </c>
      <c r="AA114" s="2">
        <v>0</v>
      </c>
      <c r="AB114" s="35">
        <v>0</v>
      </c>
      <c r="AC114" s="40">
        <v>166</v>
      </c>
      <c r="AD114" s="35">
        <v>62.406015037593988</v>
      </c>
      <c r="AE114" s="34">
        <f t="shared" si="1"/>
        <v>0</v>
      </c>
    </row>
    <row r="115" spans="1:31" ht="15.5">
      <c r="A115" s="50" t="s">
        <v>545</v>
      </c>
      <c r="B115" s="53">
        <v>130880724</v>
      </c>
      <c r="C115" s="53">
        <v>130882308</v>
      </c>
      <c r="D115" s="50">
        <v>1584</v>
      </c>
      <c r="E115" s="50">
        <v>0</v>
      </c>
      <c r="F115" s="54">
        <v>0</v>
      </c>
      <c r="G115" s="50">
        <v>47</v>
      </c>
      <c r="H115" s="54">
        <v>29.671717171717173</v>
      </c>
      <c r="I115" s="55">
        <v>0</v>
      </c>
      <c r="W115" s="2" t="s">
        <v>318</v>
      </c>
      <c r="X115" s="38">
        <v>27335078</v>
      </c>
      <c r="Y115" s="38">
        <v>27338848</v>
      </c>
      <c r="Z115" s="2">
        <v>3770</v>
      </c>
      <c r="AA115" s="2">
        <v>0</v>
      </c>
      <c r="AB115" s="35">
        <v>0</v>
      </c>
      <c r="AC115" s="40">
        <v>228</v>
      </c>
      <c r="AD115" s="35">
        <v>60.477453580901852</v>
      </c>
      <c r="AE115" s="34">
        <f t="shared" si="1"/>
        <v>0</v>
      </c>
    </row>
    <row r="116" spans="1:31" ht="15.5">
      <c r="A116" s="50" t="s">
        <v>546</v>
      </c>
      <c r="B116" s="53">
        <v>131098509</v>
      </c>
      <c r="C116" s="53">
        <v>131104443</v>
      </c>
      <c r="D116" s="50">
        <v>5934</v>
      </c>
      <c r="E116" s="50">
        <v>6</v>
      </c>
      <c r="F116" s="54">
        <v>0.91760772460456375</v>
      </c>
      <c r="G116" s="50">
        <v>143</v>
      </c>
      <c r="H116" s="54">
        <v>24.098415908324906</v>
      </c>
      <c r="I116" s="55">
        <v>3.8077512152471897E-2</v>
      </c>
      <c r="W116" s="276" t="s">
        <v>79</v>
      </c>
      <c r="X116" s="48">
        <v>27370233</v>
      </c>
      <c r="Y116" s="48">
        <v>27371095</v>
      </c>
      <c r="Z116" s="2">
        <v>862</v>
      </c>
      <c r="AA116" s="2">
        <v>0</v>
      </c>
      <c r="AB116" s="35">
        <v>0</v>
      </c>
      <c r="AC116" s="40">
        <v>888</v>
      </c>
      <c r="AD116" s="35">
        <v>1030.1624129930394</v>
      </c>
      <c r="AE116" s="34">
        <f t="shared" si="1"/>
        <v>0</v>
      </c>
    </row>
    <row r="117" spans="1:31" ht="15.5">
      <c r="A117" s="50" t="s">
        <v>547</v>
      </c>
      <c r="B117" s="53">
        <v>131114843</v>
      </c>
      <c r="C117" s="53">
        <v>131117682</v>
      </c>
      <c r="D117" s="50">
        <v>2839</v>
      </c>
      <c r="E117" s="50">
        <v>0</v>
      </c>
      <c r="F117" s="54">
        <v>0</v>
      </c>
      <c r="G117" s="50">
        <v>187</v>
      </c>
      <c r="H117" s="54">
        <v>65.868263473053901</v>
      </c>
      <c r="I117" s="55">
        <v>0</v>
      </c>
      <c r="W117" s="2" t="s">
        <v>319</v>
      </c>
      <c r="X117" s="48">
        <v>27376488</v>
      </c>
      <c r="Y117" s="48">
        <v>27380291</v>
      </c>
      <c r="Z117" s="2">
        <v>3803</v>
      </c>
      <c r="AA117" s="2">
        <v>1</v>
      </c>
      <c r="AB117" s="35">
        <v>0.2386310911474924</v>
      </c>
      <c r="AC117" s="40">
        <v>165</v>
      </c>
      <c r="AD117" s="35">
        <v>43.38679989481988</v>
      </c>
      <c r="AE117" s="34">
        <f t="shared" si="1"/>
        <v>5.5000850886903849E-3</v>
      </c>
    </row>
    <row r="118" spans="1:31" ht="15.5">
      <c r="A118" s="50" t="s">
        <v>548</v>
      </c>
      <c r="B118" s="53">
        <v>131159435</v>
      </c>
      <c r="C118" s="53">
        <v>131160232</v>
      </c>
      <c r="D118" s="50">
        <v>797</v>
      </c>
      <c r="E118" s="50">
        <v>0</v>
      </c>
      <c r="F118" s="54">
        <v>0</v>
      </c>
      <c r="G118" s="50">
        <v>17</v>
      </c>
      <c r="H118" s="54">
        <v>21.329987452948558</v>
      </c>
      <c r="I118" s="55">
        <v>0</v>
      </c>
      <c r="W118" s="7" t="s">
        <v>67</v>
      </c>
      <c r="X118" s="48">
        <v>27429890</v>
      </c>
      <c r="Y118" s="48">
        <v>27430765</v>
      </c>
      <c r="Z118" s="2">
        <v>875</v>
      </c>
      <c r="AA118" s="2">
        <v>0</v>
      </c>
      <c r="AB118" s="35">
        <v>0</v>
      </c>
      <c r="AC118" s="40">
        <v>847</v>
      </c>
      <c r="AD118" s="35">
        <v>968</v>
      </c>
      <c r="AE118" s="34">
        <f t="shared" si="1"/>
        <v>0</v>
      </c>
    </row>
    <row r="119" spans="1:31" ht="15.5">
      <c r="A119" s="50" t="s">
        <v>549</v>
      </c>
      <c r="B119" s="53">
        <v>131162930</v>
      </c>
      <c r="C119" s="53">
        <v>131166214</v>
      </c>
      <c r="D119" s="50">
        <v>3284</v>
      </c>
      <c r="E119" s="50">
        <v>0</v>
      </c>
      <c r="F119" s="54">
        <v>0</v>
      </c>
      <c r="G119" s="50">
        <v>162</v>
      </c>
      <c r="H119" s="54">
        <v>49.330085261875759</v>
      </c>
      <c r="I119" s="55">
        <v>0</v>
      </c>
      <c r="W119" s="7" t="s">
        <v>68</v>
      </c>
      <c r="X119" s="48">
        <v>27490189</v>
      </c>
      <c r="Y119" s="48">
        <v>27491079</v>
      </c>
      <c r="Z119" s="2">
        <v>890</v>
      </c>
      <c r="AA119" s="2">
        <v>0</v>
      </c>
      <c r="AB119" s="35">
        <v>0</v>
      </c>
      <c r="AC119" s="40">
        <v>1596</v>
      </c>
      <c r="AD119" s="35">
        <v>1793.2584269662921</v>
      </c>
      <c r="AE119" s="34">
        <f t="shared" si="1"/>
        <v>0</v>
      </c>
    </row>
    <row r="120" spans="1:31" ht="15.5">
      <c r="A120" s="50" t="s">
        <v>550</v>
      </c>
      <c r="B120" s="53">
        <v>131495319</v>
      </c>
      <c r="C120" s="53">
        <v>131496716</v>
      </c>
      <c r="D120" s="50">
        <v>1397</v>
      </c>
      <c r="E120" s="50">
        <v>0</v>
      </c>
      <c r="F120" s="54">
        <v>0</v>
      </c>
      <c r="G120" s="50">
        <v>56</v>
      </c>
      <c r="H120" s="54">
        <v>40.085898353614887</v>
      </c>
      <c r="I120" s="55">
        <v>0</v>
      </c>
      <c r="W120" s="7" t="s">
        <v>70</v>
      </c>
      <c r="X120" s="48">
        <v>27510310</v>
      </c>
      <c r="Y120" s="48">
        <v>27511236</v>
      </c>
      <c r="Z120" s="2">
        <v>926</v>
      </c>
      <c r="AA120" s="2">
        <v>0</v>
      </c>
      <c r="AB120" s="35">
        <v>0</v>
      </c>
      <c r="AC120" s="40">
        <v>688</v>
      </c>
      <c r="AD120" s="35">
        <v>742.98056155507561</v>
      </c>
      <c r="AE120" s="34">
        <f t="shared" si="1"/>
        <v>0</v>
      </c>
    </row>
    <row r="121" spans="1:31" ht="15.5">
      <c r="A121" s="50" t="s">
        <v>551</v>
      </c>
      <c r="B121" s="53">
        <v>131956094</v>
      </c>
      <c r="C121" s="53">
        <v>131957255</v>
      </c>
      <c r="D121" s="50">
        <v>1161</v>
      </c>
      <c r="E121" s="50">
        <v>0</v>
      </c>
      <c r="F121" s="54">
        <v>0</v>
      </c>
      <c r="G121" s="50">
        <v>23</v>
      </c>
      <c r="H121" s="54">
        <v>19.810508182601207</v>
      </c>
      <c r="I121" s="55">
        <v>0</v>
      </c>
      <c r="W121" s="7" t="s">
        <v>71</v>
      </c>
      <c r="X121" s="48">
        <v>27535469</v>
      </c>
      <c r="Y121" s="48">
        <v>27536398</v>
      </c>
      <c r="Z121" s="2">
        <v>929</v>
      </c>
      <c r="AA121" s="2">
        <v>0</v>
      </c>
      <c r="AB121" s="35">
        <v>0</v>
      </c>
      <c r="AC121" s="40">
        <v>1125</v>
      </c>
      <c r="AD121" s="35">
        <v>1210.9795479009688</v>
      </c>
      <c r="AE121" s="34">
        <f t="shared" si="1"/>
        <v>0</v>
      </c>
    </row>
    <row r="122" spans="1:31" ht="15.5">
      <c r="A122" s="50" t="s">
        <v>552</v>
      </c>
      <c r="B122" s="53">
        <v>132517335</v>
      </c>
      <c r="C122" s="53">
        <v>132521138</v>
      </c>
      <c r="D122" s="50">
        <v>3803</v>
      </c>
      <c r="E122" s="50">
        <v>1</v>
      </c>
      <c r="F122" s="54">
        <v>0.2386310911474924</v>
      </c>
      <c r="G122" s="50">
        <v>150</v>
      </c>
      <c r="H122" s="54">
        <v>39.442545358927163</v>
      </c>
      <c r="I122" s="55">
        <v>6.0500935975594241E-3</v>
      </c>
      <c r="W122" s="7" t="s">
        <v>72</v>
      </c>
      <c r="X122" s="48">
        <v>27560626</v>
      </c>
      <c r="Y122" s="48">
        <v>27561525</v>
      </c>
      <c r="Z122" s="2">
        <v>899</v>
      </c>
      <c r="AA122" s="2">
        <v>0</v>
      </c>
      <c r="AB122" s="35">
        <v>0</v>
      </c>
      <c r="AC122" s="40">
        <v>1229</v>
      </c>
      <c r="AD122" s="35">
        <v>1367.074527252503</v>
      </c>
      <c r="AE122" s="34">
        <f t="shared" si="1"/>
        <v>0</v>
      </c>
    </row>
    <row r="123" spans="1:31" ht="15.5">
      <c r="A123" s="50" t="s">
        <v>553</v>
      </c>
      <c r="B123" s="53">
        <v>132521765</v>
      </c>
      <c r="C123" s="53">
        <v>132522685</v>
      </c>
      <c r="D123" s="50">
        <v>920</v>
      </c>
      <c r="E123" s="50">
        <v>0</v>
      </c>
      <c r="F123" s="54">
        <v>0</v>
      </c>
      <c r="G123" s="50">
        <v>20</v>
      </c>
      <c r="H123" s="54">
        <v>21.739130434782609</v>
      </c>
      <c r="I123" s="55">
        <v>0</v>
      </c>
      <c r="W123" s="7" t="s">
        <v>74</v>
      </c>
      <c r="X123" s="48">
        <v>27609890</v>
      </c>
      <c r="Y123" s="48">
        <v>27610771</v>
      </c>
      <c r="Z123" s="2">
        <v>881</v>
      </c>
      <c r="AA123" s="2">
        <v>0</v>
      </c>
      <c r="AB123" s="35">
        <v>0</v>
      </c>
      <c r="AC123" s="40">
        <v>1022</v>
      </c>
      <c r="AD123" s="35">
        <v>1160.0454029511918</v>
      </c>
      <c r="AE123" s="34">
        <f t="shared" si="1"/>
        <v>0</v>
      </c>
    </row>
    <row r="124" spans="1:31" ht="15.5">
      <c r="A124" s="50" t="s">
        <v>554</v>
      </c>
      <c r="B124" s="53">
        <v>132698626</v>
      </c>
      <c r="C124" s="53">
        <v>132701370</v>
      </c>
      <c r="D124" s="50">
        <v>2744</v>
      </c>
      <c r="E124" s="50">
        <v>0</v>
      </c>
      <c r="F124" s="54">
        <v>0</v>
      </c>
      <c r="G124" s="50">
        <v>51</v>
      </c>
      <c r="H124" s="54">
        <v>18.58600583090379</v>
      </c>
      <c r="I124" s="55">
        <v>0</v>
      </c>
      <c r="W124" s="7" t="s">
        <v>75</v>
      </c>
      <c r="X124" s="48">
        <v>27641439</v>
      </c>
      <c r="Y124" s="48">
        <v>27642299</v>
      </c>
      <c r="Z124" s="2">
        <v>860</v>
      </c>
      <c r="AA124" s="2">
        <v>0</v>
      </c>
      <c r="AB124" s="35">
        <v>0</v>
      </c>
      <c r="AC124" s="40">
        <v>1088</v>
      </c>
      <c r="AD124" s="35">
        <v>1265.1162790697674</v>
      </c>
      <c r="AE124" s="34">
        <f t="shared" si="1"/>
        <v>0</v>
      </c>
    </row>
    <row r="125" spans="1:31" ht="15.5">
      <c r="A125" s="50" t="s">
        <v>555</v>
      </c>
      <c r="B125" s="53">
        <v>133166529</v>
      </c>
      <c r="C125" s="53">
        <v>133168789</v>
      </c>
      <c r="D125" s="50">
        <v>2260</v>
      </c>
      <c r="E125" s="50">
        <v>0</v>
      </c>
      <c r="F125" s="54">
        <v>0</v>
      </c>
      <c r="G125" s="50">
        <v>65</v>
      </c>
      <c r="H125" s="54">
        <v>28.761061946902654</v>
      </c>
      <c r="I125" s="55">
        <v>0</v>
      </c>
      <c r="W125" s="276" t="s">
        <v>76</v>
      </c>
      <c r="X125" s="48">
        <v>27666656</v>
      </c>
      <c r="Y125" s="48">
        <v>27667291</v>
      </c>
      <c r="Z125" s="2">
        <v>635</v>
      </c>
      <c r="AA125" s="2">
        <v>0</v>
      </c>
      <c r="AB125" s="35">
        <v>0</v>
      </c>
      <c r="AC125" s="40">
        <v>887</v>
      </c>
      <c r="AD125" s="35">
        <v>1396.8503937007874</v>
      </c>
      <c r="AE125" s="34">
        <f t="shared" si="1"/>
        <v>0</v>
      </c>
    </row>
    <row r="126" spans="1:31" ht="15.5">
      <c r="A126" s="50" t="s">
        <v>556</v>
      </c>
      <c r="B126" s="53">
        <v>133202701</v>
      </c>
      <c r="C126" s="53">
        <v>133205310</v>
      </c>
      <c r="D126" s="50">
        <v>2609</v>
      </c>
      <c r="E126" s="50">
        <v>0</v>
      </c>
      <c r="F126" s="54">
        <v>0</v>
      </c>
      <c r="G126" s="50">
        <v>28</v>
      </c>
      <c r="H126" s="54">
        <v>10.732081257186662</v>
      </c>
      <c r="I126" s="55">
        <v>0</v>
      </c>
      <c r="W126" s="276" t="s">
        <v>77</v>
      </c>
      <c r="X126" s="48">
        <v>27799285</v>
      </c>
      <c r="Y126" s="48">
        <v>27799848</v>
      </c>
      <c r="Z126" s="2">
        <v>563</v>
      </c>
      <c r="AA126" s="2">
        <v>0</v>
      </c>
      <c r="AB126" s="35">
        <v>0</v>
      </c>
      <c r="AC126" s="40">
        <v>529</v>
      </c>
      <c r="AD126" s="35">
        <v>939.60923623445819</v>
      </c>
      <c r="AE126" s="34">
        <f t="shared" si="1"/>
        <v>0</v>
      </c>
    </row>
    <row r="127" spans="1:31" ht="15.5">
      <c r="A127" s="50" t="s">
        <v>557</v>
      </c>
      <c r="B127" s="53">
        <v>133209069</v>
      </c>
      <c r="C127" s="53">
        <v>133210638</v>
      </c>
      <c r="D127" s="50">
        <v>1569</v>
      </c>
      <c r="E127" s="50">
        <v>0</v>
      </c>
      <c r="F127" s="54">
        <v>0</v>
      </c>
      <c r="G127" s="50">
        <v>26</v>
      </c>
      <c r="H127" s="54">
        <v>16.571064372211598</v>
      </c>
      <c r="I127" s="55">
        <v>0</v>
      </c>
      <c r="W127" s="7" t="s">
        <v>78</v>
      </c>
      <c r="X127" s="48">
        <v>27889433</v>
      </c>
      <c r="Y127" s="48">
        <v>27890281</v>
      </c>
      <c r="Z127" s="2">
        <v>848</v>
      </c>
      <c r="AA127" s="2">
        <v>0</v>
      </c>
      <c r="AB127" s="35">
        <v>0</v>
      </c>
      <c r="AC127" s="40">
        <v>985</v>
      </c>
      <c r="AD127" s="35">
        <v>1161.556603773585</v>
      </c>
      <c r="AE127" s="34">
        <f t="shared" si="1"/>
        <v>0</v>
      </c>
    </row>
    <row r="128" spans="1:31" ht="15.5">
      <c r="A128" s="50" t="s">
        <v>558</v>
      </c>
      <c r="B128" s="53">
        <v>133471903</v>
      </c>
      <c r="C128" s="53">
        <v>133476882</v>
      </c>
      <c r="D128" s="50">
        <v>4979</v>
      </c>
      <c r="E128" s="50">
        <v>0</v>
      </c>
      <c r="F128" s="54">
        <v>0</v>
      </c>
      <c r="G128" s="50">
        <v>96</v>
      </c>
      <c r="H128" s="54">
        <v>19.280980116489257</v>
      </c>
      <c r="I128" s="55">
        <v>0</v>
      </c>
      <c r="W128" s="2" t="s">
        <v>320</v>
      </c>
      <c r="X128" s="48">
        <v>28023677</v>
      </c>
      <c r="Y128" s="48">
        <v>28027229</v>
      </c>
      <c r="Z128" s="2">
        <v>3552</v>
      </c>
      <c r="AA128" s="2">
        <v>19</v>
      </c>
      <c r="AB128" s="35">
        <v>4.8543825318255509</v>
      </c>
      <c r="AC128" s="40">
        <v>271</v>
      </c>
      <c r="AD128" s="35">
        <v>76.295045045045043</v>
      </c>
      <c r="AE128" s="34">
        <f t="shared" si="1"/>
        <v>6.3626445583189514E-2</v>
      </c>
    </row>
    <row r="129" spans="1:31" ht="15.5">
      <c r="A129" s="50" t="s">
        <v>559</v>
      </c>
      <c r="B129" s="53">
        <v>134024033</v>
      </c>
      <c r="C129" s="53">
        <v>134026440</v>
      </c>
      <c r="D129" s="50">
        <v>2407</v>
      </c>
      <c r="E129" s="50">
        <v>2</v>
      </c>
      <c r="F129" s="54">
        <v>0.7540623511706801</v>
      </c>
      <c r="G129" s="50">
        <v>61</v>
      </c>
      <c r="H129" s="54">
        <v>25.342750311591193</v>
      </c>
      <c r="I129" s="55">
        <v>2.9754558676521756E-2</v>
      </c>
      <c r="W129" s="2" t="s">
        <v>321</v>
      </c>
      <c r="X129" s="48">
        <v>28028107</v>
      </c>
      <c r="Y129" s="48">
        <v>28029402</v>
      </c>
      <c r="Z129" s="2">
        <v>1295</v>
      </c>
      <c r="AA129" s="2">
        <v>0</v>
      </c>
      <c r="AB129" s="35">
        <v>0</v>
      </c>
      <c r="AC129" s="40">
        <v>34</v>
      </c>
      <c r="AD129" s="35">
        <v>26.254826254826256</v>
      </c>
      <c r="AE129" s="34">
        <f t="shared" si="1"/>
        <v>0</v>
      </c>
    </row>
    <row r="130" spans="1:31" ht="15.5">
      <c r="A130" s="50" t="s">
        <v>560</v>
      </c>
      <c r="B130" s="53">
        <v>134029055</v>
      </c>
      <c r="C130" s="53">
        <v>134033789</v>
      </c>
      <c r="D130" s="50">
        <v>4734</v>
      </c>
      <c r="E130" s="50">
        <v>0</v>
      </c>
      <c r="F130" s="54">
        <v>0</v>
      </c>
      <c r="G130" s="50">
        <v>257</v>
      </c>
      <c r="H130" s="54">
        <v>54.288128432615125</v>
      </c>
      <c r="I130" s="55">
        <v>0</v>
      </c>
      <c r="W130" s="2" t="s">
        <v>322</v>
      </c>
      <c r="X130" s="48">
        <v>28029896</v>
      </c>
      <c r="Y130" s="48">
        <v>28033735</v>
      </c>
      <c r="Z130" s="2">
        <v>3839</v>
      </c>
      <c r="AA130" s="2">
        <v>0</v>
      </c>
      <c r="AB130" s="35">
        <v>0</v>
      </c>
      <c r="AC130" s="40">
        <v>112</v>
      </c>
      <c r="AD130" s="35">
        <v>29.17426413128419</v>
      </c>
      <c r="AE130" s="34">
        <f t="shared" si="1"/>
        <v>0</v>
      </c>
    </row>
    <row r="131" spans="1:31" ht="15.5">
      <c r="A131" s="50" t="s">
        <v>561</v>
      </c>
      <c r="B131" s="53">
        <v>134840988</v>
      </c>
      <c r="C131" s="53">
        <v>134844182</v>
      </c>
      <c r="D131" s="50">
        <v>3194</v>
      </c>
      <c r="E131" s="50">
        <v>0</v>
      </c>
      <c r="F131" s="54">
        <v>0</v>
      </c>
      <c r="G131" s="50">
        <v>59</v>
      </c>
      <c r="H131" s="54">
        <v>18.472135253600502</v>
      </c>
      <c r="I131" s="55">
        <v>0</v>
      </c>
      <c r="W131" s="2" t="s">
        <v>323</v>
      </c>
      <c r="X131" s="48">
        <v>28043219</v>
      </c>
      <c r="Y131" s="48">
        <v>28044766</v>
      </c>
      <c r="Z131" s="2">
        <v>1547</v>
      </c>
      <c r="AA131" s="2">
        <v>0</v>
      </c>
      <c r="AB131" s="35">
        <v>0</v>
      </c>
      <c r="AC131" s="40">
        <v>39</v>
      </c>
      <c r="AD131" s="35">
        <v>25.210084033613445</v>
      </c>
      <c r="AE131" s="34">
        <f t="shared" si="1"/>
        <v>0</v>
      </c>
    </row>
    <row r="132" spans="1:31" ht="15.5">
      <c r="A132" s="50" t="s">
        <v>562</v>
      </c>
      <c r="B132" s="53">
        <v>134926885</v>
      </c>
      <c r="C132" s="53">
        <v>134927538</v>
      </c>
      <c r="D132" s="50">
        <v>653</v>
      </c>
      <c r="E132" s="50">
        <v>0</v>
      </c>
      <c r="F132" s="54">
        <v>0</v>
      </c>
      <c r="G132" s="50">
        <v>15</v>
      </c>
      <c r="H132" s="54">
        <v>22.970903522205209</v>
      </c>
      <c r="I132" s="55">
        <v>0</v>
      </c>
      <c r="W132" s="2" t="s">
        <v>324</v>
      </c>
      <c r="X132" s="38">
        <v>28049675</v>
      </c>
      <c r="Y132" s="38">
        <v>28053410</v>
      </c>
      <c r="Z132" s="2">
        <v>3735</v>
      </c>
      <c r="AA132" s="2">
        <v>0</v>
      </c>
      <c r="AB132" s="35">
        <v>0</v>
      </c>
      <c r="AC132" s="40">
        <v>132</v>
      </c>
      <c r="AD132" s="35">
        <v>35.341365461847388</v>
      </c>
      <c r="AE132" s="34">
        <f t="shared" si="1"/>
        <v>0</v>
      </c>
    </row>
    <row r="133" spans="1:31" ht="15.5">
      <c r="A133" s="50" t="s">
        <v>563</v>
      </c>
      <c r="B133" s="53">
        <v>134937519</v>
      </c>
      <c r="C133" s="53">
        <v>134942096</v>
      </c>
      <c r="D133" s="50">
        <v>4577</v>
      </c>
      <c r="E133" s="50">
        <v>0</v>
      </c>
      <c r="F133" s="54">
        <v>0</v>
      </c>
      <c r="G133" s="50">
        <v>200</v>
      </c>
      <c r="H133" s="54">
        <v>43.696744592527857</v>
      </c>
      <c r="I133" s="55">
        <v>0</v>
      </c>
      <c r="W133" s="2" t="s">
        <v>325</v>
      </c>
      <c r="X133" s="38">
        <v>28067406</v>
      </c>
      <c r="Y133" s="38">
        <v>28070267</v>
      </c>
      <c r="Z133" s="2">
        <v>2861</v>
      </c>
      <c r="AA133" s="2">
        <v>2</v>
      </c>
      <c r="AB133" s="35">
        <v>0.63440338317645129</v>
      </c>
      <c r="AC133" s="40">
        <v>56</v>
      </c>
      <c r="AD133" s="35">
        <v>19.573575672841663</v>
      </c>
      <c r="AE133" s="34">
        <f t="shared" si="1"/>
        <v>3.24112157012112E-2</v>
      </c>
    </row>
    <row r="134" spans="1:31" ht="15.5">
      <c r="A134" s="50" t="s">
        <v>564</v>
      </c>
      <c r="B134" s="53">
        <v>135320086</v>
      </c>
      <c r="C134" s="53">
        <v>135327373</v>
      </c>
      <c r="D134" s="50">
        <v>7287</v>
      </c>
      <c r="E134" s="50">
        <v>1</v>
      </c>
      <c r="F134" s="54">
        <v>0.12453877310743977</v>
      </c>
      <c r="G134" s="50">
        <v>224</v>
      </c>
      <c r="H134" s="54">
        <v>30.739673390970221</v>
      </c>
      <c r="I134" s="55">
        <v>4.0514019626514E-3</v>
      </c>
      <c r="W134" s="2" t="s">
        <v>326</v>
      </c>
      <c r="X134" s="38">
        <v>28079933</v>
      </c>
      <c r="Y134" s="38">
        <v>28083456</v>
      </c>
      <c r="Z134" s="2">
        <v>3523</v>
      </c>
      <c r="AA134" s="2">
        <v>0</v>
      </c>
      <c r="AB134" s="35">
        <v>0</v>
      </c>
      <c r="AC134" s="40">
        <v>33</v>
      </c>
      <c r="AD134" s="35">
        <v>9.3670167470905472</v>
      </c>
      <c r="AE134" s="34">
        <f t="shared" si="1"/>
        <v>0</v>
      </c>
    </row>
    <row r="135" spans="1:31" ht="15.5">
      <c r="A135" s="50" t="s">
        <v>565</v>
      </c>
      <c r="B135" s="53">
        <v>135512326</v>
      </c>
      <c r="C135" s="53">
        <v>135513624</v>
      </c>
      <c r="D135" s="50">
        <v>1298</v>
      </c>
      <c r="E135" s="50">
        <v>0</v>
      </c>
      <c r="F135" s="54">
        <v>0</v>
      </c>
      <c r="G135" s="50">
        <v>201</v>
      </c>
      <c r="H135" s="54">
        <v>154.85362095531588</v>
      </c>
      <c r="I135" s="55">
        <v>0</v>
      </c>
      <c r="W135" s="2" t="s">
        <v>327</v>
      </c>
      <c r="X135" s="38">
        <v>28138944</v>
      </c>
      <c r="Y135" s="38">
        <v>28139598</v>
      </c>
      <c r="Z135" s="2">
        <v>654</v>
      </c>
      <c r="AA135" s="2">
        <v>0</v>
      </c>
      <c r="AB135" s="35">
        <v>0</v>
      </c>
      <c r="AC135" s="40">
        <v>10</v>
      </c>
      <c r="AD135" s="35">
        <v>15.290519877675841</v>
      </c>
      <c r="AE135" s="34">
        <f t="shared" si="1"/>
        <v>0</v>
      </c>
    </row>
    <row r="136" spans="1:31" ht="15.5">
      <c r="A136" s="50" t="s">
        <v>566</v>
      </c>
      <c r="B136" s="53">
        <v>135517535</v>
      </c>
      <c r="C136" s="53">
        <v>135519463</v>
      </c>
      <c r="D136" s="50">
        <v>1928</v>
      </c>
      <c r="E136" s="50">
        <v>0</v>
      </c>
      <c r="F136" s="54">
        <v>0</v>
      </c>
      <c r="G136" s="50">
        <v>95</v>
      </c>
      <c r="H136" s="54">
        <v>49.273858921161825</v>
      </c>
      <c r="I136" s="55">
        <v>0</v>
      </c>
      <c r="W136" s="2" t="s">
        <v>328</v>
      </c>
      <c r="X136" s="38">
        <v>28201535</v>
      </c>
      <c r="Y136" s="38">
        <v>28202638</v>
      </c>
      <c r="Z136" s="2">
        <v>1103</v>
      </c>
      <c r="AA136" s="2">
        <v>0</v>
      </c>
      <c r="AB136" s="35">
        <v>0</v>
      </c>
      <c r="AC136" s="40">
        <v>10</v>
      </c>
      <c r="AD136" s="35">
        <v>9.0661831368993653</v>
      </c>
      <c r="AE136" s="34">
        <f t="shared" si="1"/>
        <v>0</v>
      </c>
    </row>
    <row r="137" spans="1:31" ht="15.5">
      <c r="A137" s="50" t="s">
        <v>567</v>
      </c>
      <c r="B137" s="53">
        <v>135983594</v>
      </c>
      <c r="C137" s="53">
        <v>135984473</v>
      </c>
      <c r="D137" s="50">
        <v>879</v>
      </c>
      <c r="E137" s="50">
        <v>0</v>
      </c>
      <c r="F137" s="54">
        <v>0</v>
      </c>
      <c r="G137" s="50">
        <v>28</v>
      </c>
      <c r="H137" s="54">
        <v>31.854379977246868</v>
      </c>
      <c r="I137" s="55">
        <v>0</v>
      </c>
      <c r="W137" s="2" t="s">
        <v>329</v>
      </c>
      <c r="X137" s="38">
        <v>28389082</v>
      </c>
      <c r="Y137" s="38">
        <v>28390781</v>
      </c>
      <c r="Z137" s="2">
        <v>1699</v>
      </c>
      <c r="AA137" s="2">
        <v>0</v>
      </c>
      <c r="AB137" s="35">
        <v>0</v>
      </c>
      <c r="AC137" s="40">
        <v>84</v>
      </c>
      <c r="AD137" s="35">
        <v>49.440847557386697</v>
      </c>
      <c r="AE137" s="34">
        <f t="shared" si="1"/>
        <v>0</v>
      </c>
    </row>
    <row r="138" spans="1:31" ht="15.5">
      <c r="A138" s="50" t="s">
        <v>568</v>
      </c>
      <c r="B138" s="53">
        <v>136016479</v>
      </c>
      <c r="C138" s="53">
        <v>136021338</v>
      </c>
      <c r="D138" s="50">
        <v>4859</v>
      </c>
      <c r="E138" s="50">
        <v>6</v>
      </c>
      <c r="F138" s="54">
        <v>1.1206182831453966</v>
      </c>
      <c r="G138" s="50">
        <v>150</v>
      </c>
      <c r="H138" s="54">
        <v>30.870549495781024</v>
      </c>
      <c r="I138" s="55">
        <v>3.630056158535655E-2</v>
      </c>
      <c r="W138" s="2" t="s">
        <v>330</v>
      </c>
      <c r="X138" s="38">
        <v>28583522</v>
      </c>
      <c r="Y138" s="38">
        <v>28585117</v>
      </c>
      <c r="Z138" s="2">
        <v>1595</v>
      </c>
      <c r="AA138" s="2">
        <v>0</v>
      </c>
      <c r="AB138" s="35">
        <v>0</v>
      </c>
      <c r="AC138" s="40">
        <v>25</v>
      </c>
      <c r="AD138" s="35">
        <v>15.67398119122257</v>
      </c>
      <c r="AE138" s="34">
        <f t="shared" si="1"/>
        <v>0</v>
      </c>
    </row>
    <row r="139" spans="1:31" ht="15.5">
      <c r="A139" s="50" t="s">
        <v>569</v>
      </c>
      <c r="B139" s="53">
        <v>136803583</v>
      </c>
      <c r="C139" s="53">
        <v>136805532</v>
      </c>
      <c r="D139" s="50">
        <v>1949</v>
      </c>
      <c r="E139" s="50">
        <v>0</v>
      </c>
      <c r="F139" s="54">
        <v>0</v>
      </c>
      <c r="G139" s="50">
        <v>57</v>
      </c>
      <c r="H139" s="54">
        <v>29.245767060030786</v>
      </c>
      <c r="I139" s="55">
        <v>0</v>
      </c>
      <c r="W139" s="2" t="s">
        <v>331</v>
      </c>
      <c r="X139" s="38">
        <v>28593008</v>
      </c>
      <c r="Y139" s="38">
        <v>28594441</v>
      </c>
      <c r="Z139" s="2">
        <v>1433</v>
      </c>
      <c r="AA139" s="2">
        <v>7</v>
      </c>
      <c r="AB139" s="35">
        <v>4.4330762578069747</v>
      </c>
      <c r="AC139" s="40">
        <v>99</v>
      </c>
      <c r="AD139" s="35">
        <v>69.085833914863926</v>
      </c>
      <c r="AE139" s="34">
        <f t="shared" si="1"/>
        <v>6.4167659368054492E-2</v>
      </c>
    </row>
    <row r="140" spans="1:31" ht="15.5">
      <c r="A140" s="50" t="s">
        <v>570</v>
      </c>
      <c r="B140" s="53">
        <v>137009612</v>
      </c>
      <c r="C140" s="53">
        <v>137011364</v>
      </c>
      <c r="D140" s="50">
        <v>1752</v>
      </c>
      <c r="E140" s="50">
        <v>0</v>
      </c>
      <c r="F140" s="54">
        <v>0</v>
      </c>
      <c r="G140" s="50">
        <v>116</v>
      </c>
      <c r="H140" s="54">
        <v>66.210045662100455</v>
      </c>
      <c r="I140" s="55">
        <v>0</v>
      </c>
      <c r="W140" s="2" t="s">
        <v>332</v>
      </c>
      <c r="X140" s="38">
        <v>28635672</v>
      </c>
      <c r="Y140" s="38">
        <v>28636778</v>
      </c>
      <c r="Z140" s="2">
        <v>1106</v>
      </c>
      <c r="AA140" s="2">
        <v>0</v>
      </c>
      <c r="AB140" s="35">
        <v>0</v>
      </c>
      <c r="AC140" s="40">
        <v>74</v>
      </c>
      <c r="AD140" s="35">
        <v>66.907775768535259</v>
      </c>
      <c r="AE140" s="34">
        <f t="shared" si="1"/>
        <v>0</v>
      </c>
    </row>
    <row r="141" spans="1:31" ht="15.5">
      <c r="A141" s="50" t="s">
        <v>571</v>
      </c>
      <c r="B141" s="53">
        <v>137012563</v>
      </c>
      <c r="C141" s="53">
        <v>137019421</v>
      </c>
      <c r="D141" s="50">
        <v>6858</v>
      </c>
      <c r="E141" s="50">
        <v>0</v>
      </c>
      <c r="F141" s="54">
        <v>0</v>
      </c>
      <c r="G141" s="50">
        <v>367</v>
      </c>
      <c r="H141" s="54">
        <v>53.514144065325169</v>
      </c>
      <c r="I141" s="55">
        <v>0</v>
      </c>
      <c r="W141" s="2" t="s">
        <v>333</v>
      </c>
      <c r="X141" s="38">
        <v>28639504</v>
      </c>
      <c r="Y141" s="38">
        <v>28642799</v>
      </c>
      <c r="Z141" s="2">
        <v>3295</v>
      </c>
      <c r="AA141" s="2">
        <v>0</v>
      </c>
      <c r="AB141" s="35">
        <v>0</v>
      </c>
      <c r="AC141" s="40">
        <v>62</v>
      </c>
      <c r="AD141" s="35">
        <v>18.816388467374807</v>
      </c>
      <c r="AE141" s="34">
        <f t="shared" si="1"/>
        <v>0</v>
      </c>
    </row>
    <row r="142" spans="1:31" ht="15.5">
      <c r="A142" s="50" t="s">
        <v>572</v>
      </c>
      <c r="B142" s="53">
        <v>138848189</v>
      </c>
      <c r="C142" s="53">
        <v>138849475</v>
      </c>
      <c r="D142" s="50">
        <v>1286</v>
      </c>
      <c r="E142" s="50">
        <v>0</v>
      </c>
      <c r="F142" s="54">
        <v>0</v>
      </c>
      <c r="G142" s="50">
        <v>30</v>
      </c>
      <c r="H142" s="54">
        <v>23.32814930015552</v>
      </c>
      <c r="I142" s="55">
        <v>0</v>
      </c>
      <c r="W142" s="2" t="s">
        <v>334</v>
      </c>
      <c r="X142" s="38">
        <v>28791433</v>
      </c>
      <c r="Y142" s="38">
        <v>28794072</v>
      </c>
      <c r="Z142" s="2">
        <v>2639</v>
      </c>
      <c r="AA142" s="2">
        <v>0</v>
      </c>
      <c r="AB142" s="35">
        <v>0</v>
      </c>
      <c r="AC142" s="40">
        <v>133</v>
      </c>
      <c r="AD142" s="35">
        <v>50.397877984084886</v>
      </c>
      <c r="AE142" s="34">
        <f t="shared" si="1"/>
        <v>0</v>
      </c>
    </row>
    <row r="143" spans="1:31" ht="15.5">
      <c r="A143" s="50" t="s">
        <v>573</v>
      </c>
      <c r="B143" s="53">
        <v>138914656</v>
      </c>
      <c r="C143" s="53">
        <v>138917267</v>
      </c>
      <c r="D143" s="50">
        <v>2611</v>
      </c>
      <c r="E143" s="50">
        <v>0</v>
      </c>
      <c r="F143" s="54">
        <v>0</v>
      </c>
      <c r="G143" s="50">
        <v>86</v>
      </c>
      <c r="H143" s="54">
        <v>32.93757181156645</v>
      </c>
      <c r="I143" s="55">
        <v>0</v>
      </c>
      <c r="W143" s="2" t="s">
        <v>335</v>
      </c>
      <c r="X143" s="38">
        <v>28903477</v>
      </c>
      <c r="Y143" s="38">
        <v>28909330</v>
      </c>
      <c r="Z143" s="2">
        <v>5853</v>
      </c>
      <c r="AA143" s="2">
        <v>3</v>
      </c>
      <c r="AB143" s="35">
        <v>0.46515327505582449</v>
      </c>
      <c r="AC143" s="40">
        <v>233</v>
      </c>
      <c r="AD143" s="35">
        <v>39.808645139244831</v>
      </c>
      <c r="AE143" s="34">
        <f t="shared" ref="AE143:AE206" si="2">AB143/AD143</f>
        <v>1.1684730124041805E-2</v>
      </c>
    </row>
    <row r="144" spans="1:31" ht="15.5">
      <c r="A144" s="50" t="s">
        <v>574</v>
      </c>
      <c r="B144" s="53">
        <v>138955999</v>
      </c>
      <c r="C144" s="53">
        <v>138960724</v>
      </c>
      <c r="D144" s="50">
        <v>4725</v>
      </c>
      <c r="E144" s="50">
        <v>0</v>
      </c>
      <c r="F144" s="54">
        <v>0</v>
      </c>
      <c r="G144" s="50">
        <v>146</v>
      </c>
      <c r="H144" s="54">
        <v>30.899470899470899</v>
      </c>
      <c r="I144" s="55">
        <v>0</v>
      </c>
      <c r="W144" s="2" t="s">
        <v>336</v>
      </c>
      <c r="X144" s="38">
        <v>28959623</v>
      </c>
      <c r="Y144" s="38">
        <v>28967985</v>
      </c>
      <c r="Z144" s="2">
        <v>8362</v>
      </c>
      <c r="AA144" s="2">
        <v>0</v>
      </c>
      <c r="AB144" s="35">
        <v>0</v>
      </c>
      <c r="AC144" s="40">
        <v>79</v>
      </c>
      <c r="AD144" s="35">
        <v>9.4475005979430762</v>
      </c>
      <c r="AE144" s="34">
        <f t="shared" si="2"/>
        <v>0</v>
      </c>
    </row>
    <row r="145" spans="1:31" ht="15.5">
      <c r="A145" s="50" t="s">
        <v>575</v>
      </c>
      <c r="B145" s="53">
        <v>139296798</v>
      </c>
      <c r="C145" s="53">
        <v>139302363</v>
      </c>
      <c r="D145" s="50">
        <v>5565</v>
      </c>
      <c r="E145" s="50">
        <v>0</v>
      </c>
      <c r="F145" s="54">
        <v>0</v>
      </c>
      <c r="G145" s="50">
        <v>102</v>
      </c>
      <c r="H145" s="54">
        <v>18.328840970350402</v>
      </c>
      <c r="I145" s="55">
        <v>0</v>
      </c>
      <c r="W145" s="2" t="s">
        <v>337</v>
      </c>
      <c r="X145" s="38">
        <v>29008608</v>
      </c>
      <c r="Y145" s="38">
        <v>29019991</v>
      </c>
      <c r="Z145" s="2">
        <v>11383</v>
      </c>
      <c r="AA145" s="2">
        <v>0</v>
      </c>
      <c r="AB145" s="35">
        <v>0</v>
      </c>
      <c r="AC145" s="40">
        <v>96</v>
      </c>
      <c r="AD145" s="35">
        <v>8.4336290960203808</v>
      </c>
      <c r="AE145" s="34">
        <f t="shared" si="2"/>
        <v>0</v>
      </c>
    </row>
    <row r="146" spans="1:31" ht="15.5">
      <c r="A146" s="50" t="s">
        <v>576</v>
      </c>
      <c r="B146" s="53">
        <v>139365334</v>
      </c>
      <c r="C146" s="53">
        <v>139366016</v>
      </c>
      <c r="D146" s="50">
        <v>682</v>
      </c>
      <c r="E146" s="50">
        <v>0</v>
      </c>
      <c r="F146" s="54">
        <v>0</v>
      </c>
      <c r="G146" s="50">
        <v>17</v>
      </c>
      <c r="H146" s="54">
        <v>24.926686217008797</v>
      </c>
      <c r="I146" s="55">
        <v>0</v>
      </c>
      <c r="W146" s="2" t="s">
        <v>338</v>
      </c>
      <c r="X146" s="38">
        <v>29022330</v>
      </c>
      <c r="Y146" s="38">
        <v>29024076</v>
      </c>
      <c r="Z146" s="2">
        <v>1746</v>
      </c>
      <c r="AA146" s="2">
        <v>1</v>
      </c>
      <c r="AB146" s="35">
        <v>0.51976749119926324</v>
      </c>
      <c r="AC146" s="40">
        <v>51</v>
      </c>
      <c r="AD146" s="35">
        <v>29.209621993127147</v>
      </c>
      <c r="AE146" s="34">
        <f t="shared" si="2"/>
        <v>1.7794392933998308E-2</v>
      </c>
    </row>
    <row r="147" spans="1:31" ht="15.5">
      <c r="A147" s="50" t="s">
        <v>577</v>
      </c>
      <c r="B147" s="53">
        <v>139710176</v>
      </c>
      <c r="C147" s="53">
        <v>139731192</v>
      </c>
      <c r="D147" s="50">
        <v>21016</v>
      </c>
      <c r="E147" s="50">
        <v>2</v>
      </c>
      <c r="F147" s="54">
        <v>8.6364107311944577E-2</v>
      </c>
      <c r="G147" s="50">
        <v>309</v>
      </c>
      <c r="H147" s="54">
        <v>14.703083365055196</v>
      </c>
      <c r="I147" s="55">
        <v>5.8738772791839065E-3</v>
      </c>
      <c r="W147" s="2" t="s">
        <v>339</v>
      </c>
      <c r="X147" s="38">
        <v>29173807</v>
      </c>
      <c r="Y147" s="38">
        <v>29176511</v>
      </c>
      <c r="Z147" s="2">
        <v>2704</v>
      </c>
      <c r="AA147" s="2">
        <v>0</v>
      </c>
      <c r="AB147" s="35">
        <v>0</v>
      </c>
      <c r="AC147" s="40">
        <v>163</v>
      </c>
      <c r="AD147" s="35">
        <v>60.281065088757401</v>
      </c>
      <c r="AE147" s="34">
        <f t="shared" si="2"/>
        <v>0</v>
      </c>
    </row>
    <row r="148" spans="1:31" ht="15.5">
      <c r="A148" s="50" t="s">
        <v>578</v>
      </c>
      <c r="B148" s="53">
        <v>140073240</v>
      </c>
      <c r="C148" s="53">
        <v>140076192</v>
      </c>
      <c r="D148" s="50">
        <v>2952</v>
      </c>
      <c r="E148" s="50">
        <v>0</v>
      </c>
      <c r="F148" s="54">
        <v>0</v>
      </c>
      <c r="G148" s="50">
        <v>141</v>
      </c>
      <c r="H148" s="54">
        <v>47.764227642276424</v>
      </c>
      <c r="I148" s="55">
        <v>0</v>
      </c>
      <c r="W148" s="2" t="s">
        <v>340</v>
      </c>
      <c r="X148" s="38">
        <v>29179170</v>
      </c>
      <c r="Y148" s="38">
        <v>29186419</v>
      </c>
      <c r="Z148" s="2">
        <v>7249</v>
      </c>
      <c r="AA148" s="2">
        <v>25</v>
      </c>
      <c r="AB148" s="35">
        <v>3.1297904525931628</v>
      </c>
      <c r="AC148" s="40">
        <v>237</v>
      </c>
      <c r="AD148" s="35">
        <v>32.694164712374125</v>
      </c>
      <c r="AE148" s="34">
        <f t="shared" si="2"/>
        <v>9.5729329075307318E-2</v>
      </c>
    </row>
    <row r="149" spans="1:31" ht="15.5">
      <c r="A149" s="50" t="s">
        <v>579</v>
      </c>
      <c r="B149" s="53">
        <v>140080621</v>
      </c>
      <c r="C149" s="53">
        <v>140080917</v>
      </c>
      <c r="D149" s="50">
        <v>296</v>
      </c>
      <c r="E149" s="50">
        <v>0</v>
      </c>
      <c r="F149" s="54">
        <v>0</v>
      </c>
      <c r="G149" s="50">
        <v>25</v>
      </c>
      <c r="H149" s="54">
        <v>84.459459459459453</v>
      </c>
      <c r="I149" s="55">
        <v>0</v>
      </c>
      <c r="W149" s="2" t="s">
        <v>341</v>
      </c>
      <c r="X149" s="38">
        <v>29191080</v>
      </c>
      <c r="Y149" s="38">
        <v>29192566</v>
      </c>
      <c r="Z149" s="2">
        <v>1486</v>
      </c>
      <c r="AA149" s="2">
        <v>0</v>
      </c>
      <c r="AB149" s="35">
        <v>0</v>
      </c>
      <c r="AC149" s="40">
        <v>20</v>
      </c>
      <c r="AD149" s="35">
        <v>13.458950201884253</v>
      </c>
      <c r="AE149" s="34">
        <f t="shared" si="2"/>
        <v>0</v>
      </c>
    </row>
    <row r="150" spans="1:31" ht="15.5">
      <c r="A150" s="50" t="s">
        <v>580</v>
      </c>
      <c r="B150" s="53">
        <v>140210537</v>
      </c>
      <c r="C150" s="53">
        <v>140211973</v>
      </c>
      <c r="D150" s="50">
        <v>1436</v>
      </c>
      <c r="E150" s="50">
        <v>0</v>
      </c>
      <c r="F150" s="54">
        <v>0</v>
      </c>
      <c r="G150" s="50">
        <v>42</v>
      </c>
      <c r="H150" s="54">
        <v>29.247910863509748</v>
      </c>
      <c r="I150" s="55">
        <v>0</v>
      </c>
      <c r="W150" s="2" t="s">
        <v>342</v>
      </c>
      <c r="X150" s="38">
        <v>29194880</v>
      </c>
      <c r="Y150" s="38">
        <v>29197272</v>
      </c>
      <c r="Z150" s="2">
        <v>2392</v>
      </c>
      <c r="AA150" s="2">
        <v>0</v>
      </c>
      <c r="AB150" s="35">
        <v>0</v>
      </c>
      <c r="AC150" s="40">
        <v>69</v>
      </c>
      <c r="AD150" s="35">
        <v>28.846153846153847</v>
      </c>
      <c r="AE150" s="34">
        <f t="shared" si="2"/>
        <v>0</v>
      </c>
    </row>
    <row r="151" spans="1:31" ht="15.5">
      <c r="A151" s="50" t="s">
        <v>581</v>
      </c>
      <c r="B151" s="53">
        <v>140464744</v>
      </c>
      <c r="C151" s="53">
        <v>140465247</v>
      </c>
      <c r="D151" s="50">
        <v>503</v>
      </c>
      <c r="E151" s="50">
        <v>0</v>
      </c>
      <c r="F151" s="54">
        <v>0</v>
      </c>
      <c r="G151" s="50">
        <v>11</v>
      </c>
      <c r="H151" s="54">
        <v>21.868787276341951</v>
      </c>
      <c r="I151" s="55">
        <v>0</v>
      </c>
      <c r="W151" s="2" t="s">
        <v>343</v>
      </c>
      <c r="X151" s="38">
        <v>29200795</v>
      </c>
      <c r="Y151" s="38">
        <v>29202868</v>
      </c>
      <c r="Z151" s="2">
        <v>2073</v>
      </c>
      <c r="AA151" s="2">
        <v>0</v>
      </c>
      <c r="AB151" s="35">
        <v>0</v>
      </c>
      <c r="AC151" s="40">
        <v>65</v>
      </c>
      <c r="AD151" s="35">
        <v>31.355523396044379</v>
      </c>
      <c r="AE151" s="34">
        <f t="shared" si="2"/>
        <v>0</v>
      </c>
    </row>
    <row r="152" spans="1:31" ht="15.5">
      <c r="A152" s="50" t="s">
        <v>582</v>
      </c>
      <c r="B152" s="53">
        <v>140477764</v>
      </c>
      <c r="C152" s="53">
        <v>140479037</v>
      </c>
      <c r="D152" s="50">
        <v>1273</v>
      </c>
      <c r="E152" s="50">
        <v>0</v>
      </c>
      <c r="F152" s="54">
        <v>0</v>
      </c>
      <c r="G152" s="50">
        <v>83</v>
      </c>
      <c r="H152" s="54">
        <v>65.200314218381777</v>
      </c>
      <c r="I152" s="55">
        <v>0</v>
      </c>
      <c r="W152" s="2" t="s">
        <v>344</v>
      </c>
      <c r="X152" s="38">
        <v>29205476</v>
      </c>
      <c r="Y152" s="38">
        <v>29208817</v>
      </c>
      <c r="Z152" s="2">
        <v>3341</v>
      </c>
      <c r="AA152" s="2">
        <v>0</v>
      </c>
      <c r="AB152" s="35">
        <v>0</v>
      </c>
      <c r="AC152" s="40">
        <v>122</v>
      </c>
      <c r="AD152" s="35">
        <v>36.516013169709673</v>
      </c>
      <c r="AE152" s="34">
        <f t="shared" si="2"/>
        <v>0</v>
      </c>
    </row>
    <row r="153" spans="1:31" ht="15.5">
      <c r="A153" s="50" t="s">
        <v>583</v>
      </c>
      <c r="B153" s="53">
        <v>140582163</v>
      </c>
      <c r="C153" s="53">
        <v>140595167</v>
      </c>
      <c r="D153" s="50">
        <v>13004</v>
      </c>
      <c r="E153" s="50">
        <v>0</v>
      </c>
      <c r="F153" s="54">
        <v>0</v>
      </c>
      <c r="G153" s="50">
        <v>144</v>
      </c>
      <c r="H153" s="54">
        <v>11.073515841279606</v>
      </c>
      <c r="I153" s="55">
        <v>0</v>
      </c>
      <c r="W153" s="2" t="s">
        <v>345</v>
      </c>
      <c r="X153" s="38">
        <v>29359337</v>
      </c>
      <c r="Y153" s="38">
        <v>29367053</v>
      </c>
      <c r="Z153" s="2">
        <v>7716</v>
      </c>
      <c r="AA153" s="2">
        <v>2</v>
      </c>
      <c r="AB153" s="35">
        <v>0.23522914453963545</v>
      </c>
      <c r="AC153" s="40">
        <v>144</v>
      </c>
      <c r="AD153" s="35">
        <v>18.66251944012442</v>
      </c>
      <c r="AE153" s="34">
        <f t="shared" si="2"/>
        <v>1.2604361661582131E-2</v>
      </c>
    </row>
    <row r="154" spans="1:31" ht="15.5">
      <c r="A154" s="50" t="s">
        <v>584</v>
      </c>
      <c r="B154" s="53">
        <v>140754574</v>
      </c>
      <c r="C154" s="53">
        <v>140765688</v>
      </c>
      <c r="D154" s="50">
        <v>11114</v>
      </c>
      <c r="E154" s="50">
        <v>0</v>
      </c>
      <c r="F154" s="54">
        <v>0</v>
      </c>
      <c r="G154" s="50">
        <v>120</v>
      </c>
      <c r="H154" s="54">
        <v>10.797192729890229</v>
      </c>
      <c r="I154" s="55">
        <v>0</v>
      </c>
      <c r="W154" s="2" t="s">
        <v>346</v>
      </c>
      <c r="X154" s="38">
        <v>29419709</v>
      </c>
      <c r="Y154" s="38">
        <v>29426247</v>
      </c>
      <c r="Z154" s="2">
        <v>6538</v>
      </c>
      <c r="AA154" s="2">
        <v>7</v>
      </c>
      <c r="AB154" s="35">
        <v>0.97164244072153483</v>
      </c>
      <c r="AC154" s="40">
        <v>142</v>
      </c>
      <c r="AD154" s="35">
        <v>21.719180177424288</v>
      </c>
      <c r="AE154" s="34">
        <f t="shared" si="2"/>
        <v>4.4736607587587289E-2</v>
      </c>
    </row>
    <row r="155" spans="1:31" ht="15.5">
      <c r="A155" s="50" t="s">
        <v>585</v>
      </c>
      <c r="B155" s="53">
        <v>140766316</v>
      </c>
      <c r="C155" s="53">
        <v>140774317</v>
      </c>
      <c r="D155" s="50">
        <v>8001</v>
      </c>
      <c r="E155" s="50">
        <v>1</v>
      </c>
      <c r="F155" s="54">
        <v>0.11342507681963673</v>
      </c>
      <c r="G155" s="50">
        <v>152</v>
      </c>
      <c r="H155" s="54">
        <v>18.997625296837896</v>
      </c>
      <c r="I155" s="55">
        <v>5.9704871028546935E-3</v>
      </c>
      <c r="W155" s="2" t="s">
        <v>347</v>
      </c>
      <c r="X155" s="38">
        <v>29433668</v>
      </c>
      <c r="Y155" s="38">
        <v>29438324</v>
      </c>
      <c r="Z155" s="2">
        <v>4656</v>
      </c>
      <c r="AA155" s="2">
        <v>0</v>
      </c>
      <c r="AB155" s="35">
        <v>0</v>
      </c>
      <c r="AC155" s="40">
        <v>50</v>
      </c>
      <c r="AD155" s="35">
        <v>10.738831615120274</v>
      </c>
      <c r="AE155" s="34">
        <f t="shared" si="2"/>
        <v>0</v>
      </c>
    </row>
    <row r="156" spans="1:31" ht="15.5">
      <c r="A156" s="50" t="s">
        <v>586</v>
      </c>
      <c r="B156" s="53">
        <v>140795923</v>
      </c>
      <c r="C156" s="53">
        <v>140799483</v>
      </c>
      <c r="D156" s="50">
        <v>3560</v>
      </c>
      <c r="E156" s="50">
        <v>0</v>
      </c>
      <c r="F156" s="54">
        <v>0</v>
      </c>
      <c r="G156" s="50">
        <v>38</v>
      </c>
      <c r="H156" s="54">
        <v>10.674157303370787</v>
      </c>
      <c r="I156" s="55">
        <v>0</v>
      </c>
      <c r="W156" s="2" t="s">
        <v>348</v>
      </c>
      <c r="X156" s="38">
        <v>29481684</v>
      </c>
      <c r="Y156" s="38">
        <v>29483696</v>
      </c>
      <c r="Z156" s="2">
        <v>2012</v>
      </c>
      <c r="AA156" s="2">
        <v>0</v>
      </c>
      <c r="AB156" s="35">
        <v>0</v>
      </c>
      <c r="AC156" s="40">
        <v>60</v>
      </c>
      <c r="AD156" s="35">
        <v>29.821073558648109</v>
      </c>
      <c r="AE156" s="34">
        <f t="shared" si="2"/>
        <v>0</v>
      </c>
    </row>
    <row r="157" spans="1:31" ht="15.5">
      <c r="A157" s="50" t="s">
        <v>587</v>
      </c>
      <c r="B157" s="53">
        <v>141080836</v>
      </c>
      <c r="C157" s="53">
        <v>141085725</v>
      </c>
      <c r="D157" s="50">
        <v>4889</v>
      </c>
      <c r="E157" s="50">
        <v>0</v>
      </c>
      <c r="F157" s="54">
        <v>0</v>
      </c>
      <c r="G157" s="50">
        <v>151</v>
      </c>
      <c r="H157" s="54">
        <v>30.885661689507057</v>
      </c>
      <c r="I157" s="55">
        <v>0</v>
      </c>
      <c r="W157" s="2" t="s">
        <v>349</v>
      </c>
      <c r="X157" s="38">
        <v>29500009</v>
      </c>
      <c r="Y157" s="38">
        <v>29505901</v>
      </c>
      <c r="Z157" s="2">
        <v>5892</v>
      </c>
      <c r="AA157" s="2">
        <v>0</v>
      </c>
      <c r="AB157" s="35">
        <v>0</v>
      </c>
      <c r="AC157" s="40">
        <v>203</v>
      </c>
      <c r="AD157" s="35">
        <v>34.453496266123558</v>
      </c>
      <c r="AE157" s="34">
        <f t="shared" si="2"/>
        <v>0</v>
      </c>
    </row>
    <row r="158" spans="1:31" ht="15.5">
      <c r="A158" s="50" t="s">
        <v>588</v>
      </c>
      <c r="B158" s="53">
        <v>141679988</v>
      </c>
      <c r="C158" s="53">
        <v>141680338</v>
      </c>
      <c r="D158" s="50">
        <v>350</v>
      </c>
      <c r="E158" s="50">
        <v>0</v>
      </c>
      <c r="F158" s="54">
        <v>0</v>
      </c>
      <c r="G158" s="50">
        <v>16</v>
      </c>
      <c r="H158" s="54">
        <v>45.714285714285715</v>
      </c>
      <c r="I158" s="55">
        <v>0</v>
      </c>
      <c r="W158" s="2" t="s">
        <v>350</v>
      </c>
      <c r="X158" s="38">
        <v>29652681</v>
      </c>
      <c r="Y158" s="38">
        <v>29677666</v>
      </c>
      <c r="Z158" s="2">
        <v>24985</v>
      </c>
      <c r="AA158" s="2">
        <v>7</v>
      </c>
      <c r="AB158" s="35">
        <v>0.25425648498848891</v>
      </c>
      <c r="AC158" s="40">
        <v>74</v>
      </c>
      <c r="AD158" s="35">
        <v>2.961777066239744</v>
      </c>
      <c r="AE158" s="34">
        <f t="shared" si="2"/>
        <v>8.5845922668072908E-2</v>
      </c>
    </row>
    <row r="159" spans="1:31" ht="15.5">
      <c r="A159" s="50" t="s">
        <v>589</v>
      </c>
      <c r="B159" s="53">
        <v>142052609</v>
      </c>
      <c r="C159" s="53">
        <v>142055307</v>
      </c>
      <c r="D159" s="50">
        <v>2698</v>
      </c>
      <c r="E159" s="50">
        <v>0</v>
      </c>
      <c r="F159" s="54">
        <v>0</v>
      </c>
      <c r="G159" s="50">
        <v>38</v>
      </c>
      <c r="H159" s="54">
        <v>14.084507042253522</v>
      </c>
      <c r="I159" s="55">
        <v>0</v>
      </c>
      <c r="W159" s="2" t="s">
        <v>351</v>
      </c>
      <c r="X159" s="38">
        <v>29750638</v>
      </c>
      <c r="Y159" s="38">
        <v>29753594</v>
      </c>
      <c r="Z159" s="2">
        <v>2956</v>
      </c>
      <c r="AA159" s="2">
        <v>0</v>
      </c>
      <c r="AB159" s="35">
        <v>0</v>
      </c>
      <c r="AC159" s="40">
        <v>70</v>
      </c>
      <c r="AD159" s="35">
        <v>23.680649526387008</v>
      </c>
      <c r="AE159" s="34">
        <f t="shared" si="2"/>
        <v>0</v>
      </c>
    </row>
    <row r="160" spans="1:31" ht="15.5">
      <c r="A160" s="50" t="s">
        <v>590</v>
      </c>
      <c r="B160" s="53">
        <v>142455576</v>
      </c>
      <c r="C160" s="53">
        <v>142456943</v>
      </c>
      <c r="D160" s="50">
        <v>1367</v>
      </c>
      <c r="E160" s="50">
        <v>0</v>
      </c>
      <c r="F160" s="54">
        <v>0</v>
      </c>
      <c r="G160" s="50">
        <v>51</v>
      </c>
      <c r="H160" s="54">
        <v>37.307973664959768</v>
      </c>
      <c r="I160" s="55">
        <v>0</v>
      </c>
      <c r="W160" s="2" t="s">
        <v>352</v>
      </c>
      <c r="X160" s="38">
        <v>30305205</v>
      </c>
      <c r="Y160" s="38">
        <v>30306410</v>
      </c>
      <c r="Z160" s="2">
        <v>1205</v>
      </c>
      <c r="AA160" s="2">
        <v>0</v>
      </c>
      <c r="AB160" s="35">
        <v>0</v>
      </c>
      <c r="AC160" s="40">
        <v>48</v>
      </c>
      <c r="AD160" s="35">
        <v>39.834024896265561</v>
      </c>
      <c r="AE160" s="34">
        <f t="shared" si="2"/>
        <v>0</v>
      </c>
    </row>
    <row r="161" spans="1:31" ht="15.5">
      <c r="A161" s="50" t="s">
        <v>591</v>
      </c>
      <c r="B161" s="53">
        <v>142842777</v>
      </c>
      <c r="C161" s="53">
        <v>142844016</v>
      </c>
      <c r="D161" s="50">
        <v>1239</v>
      </c>
      <c r="E161" s="50">
        <v>2</v>
      </c>
      <c r="F161" s="54">
        <v>1.4649137040095457</v>
      </c>
      <c r="G161" s="50">
        <v>10</v>
      </c>
      <c r="H161" s="54">
        <v>8.0710250201775615</v>
      </c>
      <c r="I161" s="55">
        <v>0.18150280792678272</v>
      </c>
      <c r="W161" s="2" t="s">
        <v>353</v>
      </c>
      <c r="X161" s="38">
        <v>30579646</v>
      </c>
      <c r="Y161" s="38">
        <v>30593974</v>
      </c>
      <c r="Z161" s="2">
        <v>14328</v>
      </c>
      <c r="AA161" s="2">
        <v>0</v>
      </c>
      <c r="AB161" s="35">
        <v>0</v>
      </c>
      <c r="AC161" s="40">
        <v>52</v>
      </c>
      <c r="AD161" s="35">
        <v>3.6292573981016192</v>
      </c>
      <c r="AE161" s="34">
        <f t="shared" si="2"/>
        <v>0</v>
      </c>
    </row>
    <row r="162" spans="1:31" ht="15.5">
      <c r="A162" s="50" t="s">
        <v>592</v>
      </c>
      <c r="B162" s="53">
        <v>142879873</v>
      </c>
      <c r="C162" s="53">
        <v>142883224</v>
      </c>
      <c r="D162" s="50">
        <v>3351</v>
      </c>
      <c r="E162" s="50">
        <v>0</v>
      </c>
      <c r="F162" s="54">
        <v>0</v>
      </c>
      <c r="G162" s="50">
        <v>48</v>
      </c>
      <c r="H162" s="54">
        <v>14.32408236347359</v>
      </c>
      <c r="I162" s="55">
        <v>0</v>
      </c>
      <c r="W162" s="2" t="s">
        <v>354</v>
      </c>
      <c r="X162" s="38">
        <v>31187144</v>
      </c>
      <c r="Y162" s="38">
        <v>31192315</v>
      </c>
      <c r="Z162" s="2">
        <v>5171</v>
      </c>
      <c r="AA162" s="2">
        <v>12</v>
      </c>
      <c r="AB162" s="35">
        <v>2.1060082141958931</v>
      </c>
      <c r="AC162" s="40">
        <v>246</v>
      </c>
      <c r="AD162" s="35">
        <v>47.573003287565264</v>
      </c>
      <c r="AE162" s="34">
        <f t="shared" si="2"/>
        <v>4.4268977543117739E-2</v>
      </c>
    </row>
    <row r="163" spans="1:31" ht="15.5">
      <c r="A163" s="50" t="s">
        <v>593</v>
      </c>
      <c r="B163" s="53">
        <v>142884668</v>
      </c>
      <c r="C163" s="53">
        <v>142885566</v>
      </c>
      <c r="D163" s="50">
        <v>898</v>
      </c>
      <c r="E163" s="50">
        <v>0</v>
      </c>
      <c r="F163" s="54">
        <v>0</v>
      </c>
      <c r="G163" s="50">
        <v>23</v>
      </c>
      <c r="H163" s="54">
        <v>25.612472160356347</v>
      </c>
      <c r="I163" s="55">
        <v>0</v>
      </c>
      <c r="W163" s="2" t="s">
        <v>355</v>
      </c>
      <c r="X163" s="38">
        <v>31277391</v>
      </c>
      <c r="Y163" s="38">
        <v>31280336</v>
      </c>
      <c r="Z163" s="2">
        <v>2945</v>
      </c>
      <c r="AA163" s="2">
        <v>0</v>
      </c>
      <c r="AB163" s="35">
        <v>0</v>
      </c>
      <c r="AC163" s="40">
        <v>179</v>
      </c>
      <c r="AD163" s="35">
        <v>60.780984719864179</v>
      </c>
      <c r="AE163" s="34">
        <f t="shared" si="2"/>
        <v>0</v>
      </c>
    </row>
    <row r="164" spans="1:31" ht="15.5">
      <c r="A164" s="50" t="s">
        <v>594</v>
      </c>
      <c r="B164" s="53">
        <v>143022807</v>
      </c>
      <c r="C164" s="53">
        <v>143031310</v>
      </c>
      <c r="D164" s="50">
        <v>8503</v>
      </c>
      <c r="E164" s="50">
        <v>0</v>
      </c>
      <c r="F164" s="54">
        <v>0</v>
      </c>
      <c r="G164" s="50">
        <v>257</v>
      </c>
      <c r="H164" s="54">
        <v>30.224626602375633</v>
      </c>
      <c r="I164" s="55">
        <v>0</v>
      </c>
      <c r="W164" s="2" t="s">
        <v>356</v>
      </c>
      <c r="X164" s="38">
        <v>31504363</v>
      </c>
      <c r="Y164" s="38">
        <v>31505208</v>
      </c>
      <c r="Z164" s="2">
        <v>845</v>
      </c>
      <c r="AA164" s="2">
        <v>0</v>
      </c>
      <c r="AB164" s="35">
        <v>0</v>
      </c>
      <c r="AC164" s="40">
        <v>23</v>
      </c>
      <c r="AD164" s="35">
        <v>27.218934911242602</v>
      </c>
      <c r="AE164" s="34">
        <f t="shared" si="2"/>
        <v>0</v>
      </c>
    </row>
    <row r="165" spans="1:31" ht="15.5">
      <c r="A165" s="50" t="s">
        <v>595</v>
      </c>
      <c r="B165" s="53">
        <v>144646350</v>
      </c>
      <c r="C165" s="53">
        <v>144666698</v>
      </c>
      <c r="D165" s="50">
        <v>20348</v>
      </c>
      <c r="E165" s="50">
        <v>0</v>
      </c>
      <c r="F165" s="54">
        <v>0</v>
      </c>
      <c r="G165" s="50">
        <v>127</v>
      </c>
      <c r="H165" s="54">
        <v>6.2413996461568697</v>
      </c>
      <c r="I165" s="55">
        <v>0</v>
      </c>
      <c r="W165" s="2" t="s">
        <v>357</v>
      </c>
      <c r="X165" s="38">
        <v>31568000</v>
      </c>
      <c r="Y165" s="38">
        <v>31568848</v>
      </c>
      <c r="Z165" s="2">
        <v>848</v>
      </c>
      <c r="AA165" s="2">
        <v>0</v>
      </c>
      <c r="AB165" s="35">
        <v>0</v>
      </c>
      <c r="AC165" s="40">
        <v>21</v>
      </c>
      <c r="AD165" s="35">
        <v>24.764150943396228</v>
      </c>
      <c r="AE165" s="34">
        <f t="shared" si="2"/>
        <v>0</v>
      </c>
    </row>
    <row r="166" spans="1:31" ht="15.5">
      <c r="A166" s="50" t="s">
        <v>596</v>
      </c>
      <c r="B166" s="53">
        <v>146120694</v>
      </c>
      <c r="C166" s="53">
        <v>146123182</v>
      </c>
      <c r="D166" s="50">
        <v>2488</v>
      </c>
      <c r="E166" s="50">
        <v>0</v>
      </c>
      <c r="F166" s="54">
        <v>0</v>
      </c>
      <c r="G166" s="50">
        <v>240</v>
      </c>
      <c r="H166" s="54">
        <v>96.463022508038577</v>
      </c>
      <c r="I166" s="55">
        <v>0</v>
      </c>
      <c r="W166" s="2" t="s">
        <v>358</v>
      </c>
      <c r="X166" s="38">
        <v>31576491</v>
      </c>
      <c r="Y166" s="38">
        <v>31583397</v>
      </c>
      <c r="Z166" s="2">
        <v>6906</v>
      </c>
      <c r="AA166" s="2">
        <v>0</v>
      </c>
      <c r="AB166" s="35">
        <v>0</v>
      </c>
      <c r="AC166" s="40">
        <v>110</v>
      </c>
      <c r="AD166" s="35">
        <v>15.928178395598032</v>
      </c>
      <c r="AE166" s="34">
        <f t="shared" si="2"/>
        <v>0</v>
      </c>
    </row>
    <row r="167" spans="1:31" ht="15.5">
      <c r="A167" s="50" t="s">
        <v>597</v>
      </c>
      <c r="B167" s="53">
        <v>146237911</v>
      </c>
      <c r="C167" s="53">
        <v>146239082</v>
      </c>
      <c r="D167" s="50">
        <v>1171</v>
      </c>
      <c r="E167" s="50">
        <v>0</v>
      </c>
      <c r="F167" s="54">
        <v>0</v>
      </c>
      <c r="G167" s="50">
        <v>11</v>
      </c>
      <c r="H167" s="54">
        <v>9.3936806148590932</v>
      </c>
      <c r="I167" s="55">
        <v>0</v>
      </c>
      <c r="W167" s="2" t="s">
        <v>359</v>
      </c>
      <c r="X167" s="38">
        <v>31964347</v>
      </c>
      <c r="Y167" s="38">
        <v>31965609</v>
      </c>
      <c r="Z167" s="2">
        <v>1262</v>
      </c>
      <c r="AA167" s="2">
        <v>0</v>
      </c>
      <c r="AB167" s="35">
        <v>0</v>
      </c>
      <c r="AC167" s="40">
        <v>11</v>
      </c>
      <c r="AD167" s="35">
        <v>8.716323296354993</v>
      </c>
      <c r="AE167" s="34">
        <f t="shared" si="2"/>
        <v>0</v>
      </c>
    </row>
    <row r="168" spans="1:31" ht="15.5">
      <c r="A168" s="50" t="s">
        <v>598</v>
      </c>
      <c r="B168" s="53">
        <v>146806703</v>
      </c>
      <c r="C168" s="53">
        <v>146808198</v>
      </c>
      <c r="D168" s="50">
        <v>1495</v>
      </c>
      <c r="E168" s="50">
        <v>0</v>
      </c>
      <c r="F168" s="54">
        <v>0</v>
      </c>
      <c r="G168" s="50">
        <v>61</v>
      </c>
      <c r="H168" s="54">
        <v>40.802675585284284</v>
      </c>
      <c r="I168" s="55">
        <v>0</v>
      </c>
      <c r="W168" s="2" t="s">
        <v>360</v>
      </c>
      <c r="X168" s="38">
        <v>32261175</v>
      </c>
      <c r="Y168" s="38">
        <v>32263569</v>
      </c>
      <c r="Z168" s="2">
        <v>2394</v>
      </c>
      <c r="AA168" s="2">
        <v>0</v>
      </c>
      <c r="AB168" s="35">
        <v>0</v>
      </c>
      <c r="AC168" s="40">
        <v>117</v>
      </c>
      <c r="AD168" s="35">
        <v>48.872180451127818</v>
      </c>
      <c r="AE168" s="34">
        <f t="shared" si="2"/>
        <v>0</v>
      </c>
    </row>
    <row r="169" spans="1:31" ht="15.5">
      <c r="A169" s="50" t="s">
        <v>599</v>
      </c>
      <c r="B169" s="53">
        <v>146870527</v>
      </c>
      <c r="C169" s="53">
        <v>146876902</v>
      </c>
      <c r="D169" s="50">
        <v>6375</v>
      </c>
      <c r="E169" s="50">
        <v>2</v>
      </c>
      <c r="F169" s="54">
        <v>0.28471028694397282</v>
      </c>
      <c r="G169" s="50">
        <v>143</v>
      </c>
      <c r="H169" s="54">
        <v>22.43137254901961</v>
      </c>
      <c r="I169" s="55">
        <v>1.2692504050823962E-2</v>
      </c>
      <c r="W169" s="2" t="s">
        <v>361</v>
      </c>
      <c r="X169" s="38">
        <v>32328782</v>
      </c>
      <c r="Y169" s="38">
        <v>32330687</v>
      </c>
      <c r="Z169" s="2">
        <v>1905</v>
      </c>
      <c r="AA169" s="2">
        <v>0</v>
      </c>
      <c r="AB169" s="35">
        <v>0</v>
      </c>
      <c r="AC169" s="40">
        <v>34</v>
      </c>
      <c r="AD169" s="35">
        <v>17.84776902887139</v>
      </c>
      <c r="AE169" s="34">
        <f t="shared" si="2"/>
        <v>0</v>
      </c>
    </row>
    <row r="170" spans="1:31" ht="15.5">
      <c r="A170" s="50" t="s">
        <v>600</v>
      </c>
      <c r="B170" s="53">
        <v>147356796</v>
      </c>
      <c r="C170" s="53">
        <v>147361199</v>
      </c>
      <c r="D170" s="50">
        <v>4403</v>
      </c>
      <c r="E170" s="50">
        <v>0</v>
      </c>
      <c r="F170" s="54">
        <v>0</v>
      </c>
      <c r="G170" s="50">
        <v>89</v>
      </c>
      <c r="H170" s="54">
        <v>20.213490801726095</v>
      </c>
      <c r="I170" s="55">
        <v>0</v>
      </c>
      <c r="W170" s="2" t="s">
        <v>362</v>
      </c>
      <c r="X170" s="38">
        <v>32406081</v>
      </c>
      <c r="Y170" s="38">
        <v>32406545</v>
      </c>
      <c r="Z170" s="2">
        <v>464</v>
      </c>
      <c r="AA170" s="2">
        <v>5</v>
      </c>
      <c r="AB170" s="35">
        <v>9.7792461167447584</v>
      </c>
      <c r="AC170" s="40">
        <v>20</v>
      </c>
      <c r="AD170" s="35">
        <v>43.103448275862071</v>
      </c>
      <c r="AE170" s="34">
        <f t="shared" si="2"/>
        <v>0.22687850990847838</v>
      </c>
    </row>
    <row r="171" spans="1:31" ht="16" thickBot="1">
      <c r="A171" s="56" t="s">
        <v>601</v>
      </c>
      <c r="B171" s="57">
        <v>147363777</v>
      </c>
      <c r="C171" s="58">
        <v>147364040</v>
      </c>
      <c r="D171" s="56">
        <v>263</v>
      </c>
      <c r="E171" s="56">
        <v>0</v>
      </c>
      <c r="F171" s="59">
        <v>0</v>
      </c>
      <c r="G171" s="56">
        <v>50</v>
      </c>
      <c r="H171" s="59">
        <v>190.11406844106463</v>
      </c>
      <c r="I171" s="60">
        <v>0</v>
      </c>
      <c r="J171" s="50" t="s">
        <v>419</v>
      </c>
      <c r="K171" s="63">
        <v>20072602</v>
      </c>
      <c r="W171" s="2" t="s">
        <v>363</v>
      </c>
      <c r="X171" s="38">
        <v>32509182</v>
      </c>
      <c r="Y171" s="38">
        <v>32509657</v>
      </c>
      <c r="Z171" s="2">
        <v>475</v>
      </c>
      <c r="AA171" s="2">
        <v>0</v>
      </c>
      <c r="AB171" s="35">
        <v>0</v>
      </c>
      <c r="AC171" s="40">
        <v>17</v>
      </c>
      <c r="AD171" s="35">
        <v>35.78947368421052</v>
      </c>
      <c r="AE171" s="34">
        <f t="shared" si="2"/>
        <v>0</v>
      </c>
    </row>
    <row r="172" spans="1:31" ht="15.5">
      <c r="A172" s="50" t="s">
        <v>602</v>
      </c>
      <c r="B172" s="62">
        <v>148295698</v>
      </c>
      <c r="C172" s="53">
        <v>148299510</v>
      </c>
      <c r="D172" s="50">
        <v>3812</v>
      </c>
      <c r="E172" s="50">
        <v>145</v>
      </c>
      <c r="F172" s="54">
        <v>34.519815253650954</v>
      </c>
      <c r="G172" s="50">
        <v>156</v>
      </c>
      <c r="H172" s="54">
        <v>40.923399790136415</v>
      </c>
      <c r="I172" s="55">
        <v>0.84352266504434248</v>
      </c>
      <c r="J172" s="50" t="s">
        <v>432</v>
      </c>
      <c r="K172" s="63">
        <v>22498989</v>
      </c>
      <c r="W172" s="2" t="s">
        <v>364</v>
      </c>
      <c r="X172" s="38">
        <v>32530043</v>
      </c>
      <c r="Y172" s="38">
        <v>32532389</v>
      </c>
      <c r="Z172" s="2">
        <v>2346</v>
      </c>
      <c r="AA172" s="2">
        <v>0</v>
      </c>
      <c r="AB172" s="35">
        <v>0</v>
      </c>
      <c r="AC172" s="40">
        <v>25</v>
      </c>
      <c r="AD172" s="35">
        <v>10.656436487638533</v>
      </c>
      <c r="AE172" s="34">
        <f t="shared" si="2"/>
        <v>0</v>
      </c>
    </row>
    <row r="173" spans="1:31" ht="15.5">
      <c r="A173" s="50" t="s">
        <v>603</v>
      </c>
      <c r="B173" s="53">
        <v>148300328</v>
      </c>
      <c r="C173" s="53">
        <v>148305595</v>
      </c>
      <c r="D173" s="50">
        <v>5267</v>
      </c>
      <c r="E173" s="50">
        <v>311</v>
      </c>
      <c r="F173" s="54">
        <v>53.585886904527641</v>
      </c>
      <c r="G173" s="50">
        <v>312</v>
      </c>
      <c r="H173" s="54">
        <v>59.236757167267896</v>
      </c>
      <c r="I173" s="55">
        <v>0.90460534078893295</v>
      </c>
      <c r="W173" s="2" t="s">
        <v>365</v>
      </c>
      <c r="X173" s="38">
        <v>32622215</v>
      </c>
      <c r="Y173" s="38">
        <v>32623738</v>
      </c>
      <c r="Z173" s="2">
        <v>1523</v>
      </c>
      <c r="AA173" s="2">
        <v>0</v>
      </c>
      <c r="AB173" s="35">
        <v>0</v>
      </c>
      <c r="AC173" s="40">
        <v>41</v>
      </c>
      <c r="AD173" s="35">
        <v>26.920551543007225</v>
      </c>
      <c r="AE173" s="34">
        <f t="shared" si="2"/>
        <v>0</v>
      </c>
    </row>
    <row r="174" spans="1:31" ht="15.5">
      <c r="A174" s="50" t="s">
        <v>604</v>
      </c>
      <c r="B174" s="53">
        <v>148647213</v>
      </c>
      <c r="C174" s="53">
        <v>148665420</v>
      </c>
      <c r="D174" s="50">
        <v>18207</v>
      </c>
      <c r="E174" s="50">
        <v>562</v>
      </c>
      <c r="F174" s="54">
        <v>28.01246170562198</v>
      </c>
      <c r="G174" s="50">
        <v>567</v>
      </c>
      <c r="H174" s="54">
        <v>31.141868512110726</v>
      </c>
      <c r="I174" s="55">
        <v>0.89951127032497247</v>
      </c>
      <c r="W174" s="2" t="s">
        <v>366</v>
      </c>
      <c r="X174" s="38">
        <v>32729371</v>
      </c>
      <c r="Y174" s="38">
        <v>32731000</v>
      </c>
      <c r="Z174" s="2">
        <v>1629</v>
      </c>
      <c r="AA174" s="2">
        <v>0</v>
      </c>
      <c r="AB174" s="35">
        <v>0</v>
      </c>
      <c r="AC174" s="40">
        <v>17.5</v>
      </c>
      <c r="AD174" s="35">
        <v>10.742786985880908</v>
      </c>
      <c r="AE174" s="34">
        <f t="shared" si="2"/>
        <v>0</v>
      </c>
    </row>
    <row r="175" spans="1:31" ht="15.5">
      <c r="A175" s="50" t="s">
        <v>605</v>
      </c>
      <c r="B175" s="53">
        <v>148886204</v>
      </c>
      <c r="C175" s="53">
        <v>148887886</v>
      </c>
      <c r="D175" s="50">
        <v>1682</v>
      </c>
      <c r="E175" s="50">
        <v>44</v>
      </c>
      <c r="F175" s="54">
        <v>23.739962986856238</v>
      </c>
      <c r="G175" s="50">
        <v>39</v>
      </c>
      <c r="H175" s="54">
        <v>23.18668252080856</v>
      </c>
      <c r="I175" s="55">
        <v>1.0238619934331332</v>
      </c>
      <c r="W175" s="2" t="s">
        <v>367</v>
      </c>
      <c r="X175" s="38">
        <v>32737770</v>
      </c>
      <c r="Y175" s="38">
        <v>32740526</v>
      </c>
      <c r="Z175" s="2">
        <v>2756</v>
      </c>
      <c r="AA175" s="2">
        <v>28</v>
      </c>
      <c r="AB175" s="35">
        <v>9.2200265274853326</v>
      </c>
      <c r="AC175" s="40">
        <v>175</v>
      </c>
      <c r="AD175" s="35">
        <v>63.497822931785201</v>
      </c>
      <c r="AE175" s="34">
        <f t="shared" si="2"/>
        <v>0.14520224634142614</v>
      </c>
    </row>
    <row r="176" spans="1:31" ht="15.5">
      <c r="A176" s="50" t="s">
        <v>606</v>
      </c>
      <c r="B176" s="53">
        <v>148888771</v>
      </c>
      <c r="C176" s="53">
        <v>148890830</v>
      </c>
      <c r="D176" s="50">
        <v>2059</v>
      </c>
      <c r="E176" s="50">
        <v>66</v>
      </c>
      <c r="F176" s="54">
        <v>29.089813800795671</v>
      </c>
      <c r="G176" s="50">
        <v>52</v>
      </c>
      <c r="H176" s="54">
        <v>25.254978144730451</v>
      </c>
      <c r="I176" s="55">
        <v>1.1518447426122749</v>
      </c>
      <c r="W176" s="2" t="s">
        <v>368</v>
      </c>
      <c r="X176" s="38">
        <v>32802027</v>
      </c>
      <c r="Y176" s="38">
        <v>32831529</v>
      </c>
      <c r="Z176" s="2">
        <v>29502</v>
      </c>
      <c r="AA176" s="2">
        <v>0</v>
      </c>
      <c r="AB176" s="35">
        <v>0</v>
      </c>
      <c r="AC176" s="40">
        <v>64</v>
      </c>
      <c r="AD176" s="35">
        <v>2.1693444512236457</v>
      </c>
      <c r="AE176" s="34">
        <f t="shared" si="2"/>
        <v>0</v>
      </c>
    </row>
    <row r="177" spans="1:31" ht="15.5">
      <c r="A177" s="50" t="s">
        <v>607</v>
      </c>
      <c r="B177" s="53">
        <v>148956194</v>
      </c>
      <c r="C177" s="53">
        <v>148957536</v>
      </c>
      <c r="D177" s="50">
        <v>1342</v>
      </c>
      <c r="E177" s="50">
        <v>29</v>
      </c>
      <c r="F177" s="54">
        <v>19.610959127707524</v>
      </c>
      <c r="G177" s="50">
        <v>28</v>
      </c>
      <c r="H177" s="54">
        <v>20.864381520119228</v>
      </c>
      <c r="I177" s="55">
        <v>0.93992525533512483</v>
      </c>
      <c r="W177" s="2" t="s">
        <v>369</v>
      </c>
      <c r="X177" s="38">
        <v>32876168</v>
      </c>
      <c r="Y177" s="38">
        <v>32879682</v>
      </c>
      <c r="Z177" s="2">
        <v>3514</v>
      </c>
      <c r="AA177" s="2">
        <v>0</v>
      </c>
      <c r="AB177" s="35">
        <v>0</v>
      </c>
      <c r="AC177" s="40">
        <v>40</v>
      </c>
      <c r="AD177" s="35">
        <v>11.383039271485487</v>
      </c>
      <c r="AE177" s="34">
        <f t="shared" si="2"/>
        <v>0</v>
      </c>
    </row>
    <row r="178" spans="1:31" ht="15.5">
      <c r="A178" s="50" t="s">
        <v>608</v>
      </c>
      <c r="B178" s="53">
        <v>148996612</v>
      </c>
      <c r="C178" s="53">
        <v>149000179</v>
      </c>
      <c r="D178" s="50">
        <v>3567</v>
      </c>
      <c r="E178" s="50">
        <v>156</v>
      </c>
      <c r="F178" s="54">
        <v>39.689428142105555</v>
      </c>
      <c r="G178" s="50">
        <v>143</v>
      </c>
      <c r="H178" s="54">
        <v>40.089711241940002</v>
      </c>
      <c r="I178" s="55">
        <v>0.99001531596426939</v>
      </c>
      <c r="W178" s="2" t="s">
        <v>370</v>
      </c>
      <c r="X178" s="38">
        <v>32996585</v>
      </c>
      <c r="Y178" s="38">
        <v>32998102</v>
      </c>
      <c r="Z178" s="2">
        <v>1517</v>
      </c>
      <c r="AA178" s="2">
        <v>0</v>
      </c>
      <c r="AB178" s="35">
        <v>0</v>
      </c>
      <c r="AC178" s="40">
        <v>34</v>
      </c>
      <c r="AD178" s="35">
        <v>22.41265655899802</v>
      </c>
      <c r="AE178" s="34">
        <f t="shared" si="2"/>
        <v>0</v>
      </c>
    </row>
    <row r="179" spans="1:31" ht="15.5">
      <c r="A179" s="50" t="s">
        <v>609</v>
      </c>
      <c r="B179" s="53">
        <v>149199648</v>
      </c>
      <c r="C179" s="53">
        <v>149201875</v>
      </c>
      <c r="D179" s="50">
        <v>2227</v>
      </c>
      <c r="E179" s="50">
        <v>13</v>
      </c>
      <c r="F179" s="54">
        <v>5.2975673620300299</v>
      </c>
      <c r="G179" s="50">
        <v>18</v>
      </c>
      <c r="H179" s="54">
        <v>8.0826223619218691</v>
      </c>
      <c r="I179" s="55">
        <v>0.6554268064022708</v>
      </c>
      <c r="W179" s="2" t="s">
        <v>371</v>
      </c>
      <c r="X179" s="38">
        <v>33032415</v>
      </c>
      <c r="Y179" s="38">
        <v>33033932</v>
      </c>
      <c r="Z179" s="2">
        <v>1517</v>
      </c>
      <c r="AA179" s="2">
        <v>0</v>
      </c>
      <c r="AB179" s="35">
        <v>0</v>
      </c>
      <c r="AC179" s="40">
        <v>44</v>
      </c>
      <c r="AD179" s="35">
        <v>29.00461437046803</v>
      </c>
      <c r="AE179" s="34">
        <f t="shared" si="2"/>
        <v>0</v>
      </c>
    </row>
    <row r="180" spans="1:31" ht="15.5">
      <c r="A180" s="50" t="s">
        <v>610</v>
      </c>
      <c r="B180" s="53">
        <v>149217164</v>
      </c>
      <c r="C180" s="53">
        <v>149219752</v>
      </c>
      <c r="D180" s="50">
        <v>2588</v>
      </c>
      <c r="E180" s="50">
        <v>141</v>
      </c>
      <c r="F180" s="54">
        <v>49.443384694119715</v>
      </c>
      <c r="G180" s="50">
        <v>129</v>
      </c>
      <c r="H180" s="54">
        <v>49.845440494590413</v>
      </c>
      <c r="I180" s="55">
        <v>0.99193395029753362</v>
      </c>
      <c r="W180" s="2" t="s">
        <v>372</v>
      </c>
      <c r="X180" s="38">
        <v>33068218</v>
      </c>
      <c r="Y180" s="38">
        <v>33069735</v>
      </c>
      <c r="Z180" s="2">
        <v>1517</v>
      </c>
      <c r="AA180" s="2">
        <v>0</v>
      </c>
      <c r="AB180" s="35">
        <v>0</v>
      </c>
      <c r="AC180" s="40">
        <v>47</v>
      </c>
      <c r="AD180" s="35">
        <v>30.982201713909031</v>
      </c>
      <c r="AE180" s="34">
        <f t="shared" si="2"/>
        <v>0</v>
      </c>
    </row>
    <row r="181" spans="1:31" ht="15.5">
      <c r="A181" s="50" t="s">
        <v>611</v>
      </c>
      <c r="B181" s="53">
        <v>149460291</v>
      </c>
      <c r="C181" s="53">
        <v>149462040</v>
      </c>
      <c r="D181" s="50">
        <v>1749</v>
      </c>
      <c r="E181" s="50">
        <v>99</v>
      </c>
      <c r="F181" s="54">
        <v>51.368719224561147</v>
      </c>
      <c r="G181" s="50">
        <v>108</v>
      </c>
      <c r="H181" s="54">
        <v>61.749571183533448</v>
      </c>
      <c r="I181" s="55">
        <v>0.83188786966442085</v>
      </c>
      <c r="W181" s="2" t="s">
        <v>373</v>
      </c>
      <c r="X181" s="38">
        <v>33100199</v>
      </c>
      <c r="Y181" s="38">
        <v>33101716</v>
      </c>
      <c r="Z181" s="2">
        <v>1517</v>
      </c>
      <c r="AA181" s="2">
        <v>0</v>
      </c>
      <c r="AB181" s="35">
        <v>0</v>
      </c>
      <c r="AC181" s="40">
        <v>42</v>
      </c>
      <c r="AD181" s="35">
        <v>27.686222808174026</v>
      </c>
      <c r="AE181" s="34">
        <f t="shared" si="2"/>
        <v>0</v>
      </c>
    </row>
    <row r="182" spans="1:31">
      <c r="W182" s="2" t="s">
        <v>374</v>
      </c>
      <c r="X182" s="38">
        <v>33136019</v>
      </c>
      <c r="Y182" s="38">
        <v>33137536</v>
      </c>
      <c r="Z182" s="2">
        <v>1517</v>
      </c>
      <c r="AA182" s="2">
        <v>0</v>
      </c>
      <c r="AB182" s="35">
        <v>0</v>
      </c>
      <c r="AC182" s="40">
        <v>35</v>
      </c>
      <c r="AD182" s="35">
        <v>23.071852340145025</v>
      </c>
      <c r="AE182" s="34">
        <f t="shared" si="2"/>
        <v>0</v>
      </c>
    </row>
    <row r="183" spans="1:31">
      <c r="W183" s="2" t="s">
        <v>375</v>
      </c>
      <c r="X183" s="38">
        <v>33170492</v>
      </c>
      <c r="Y183" s="38">
        <v>33172009</v>
      </c>
      <c r="Z183" s="2">
        <v>1517</v>
      </c>
      <c r="AA183" s="2">
        <v>0</v>
      </c>
      <c r="AB183" s="35">
        <v>0</v>
      </c>
      <c r="AC183" s="40">
        <v>38</v>
      </c>
      <c r="AD183" s="35">
        <v>25.049439683586023</v>
      </c>
      <c r="AE183" s="34">
        <f t="shared" si="2"/>
        <v>0</v>
      </c>
    </row>
    <row r="184" spans="1:31">
      <c r="W184" s="2" t="s">
        <v>376</v>
      </c>
      <c r="X184" s="38">
        <v>33206298</v>
      </c>
      <c r="Y184" s="38">
        <v>33207815</v>
      </c>
      <c r="Z184" s="2">
        <v>1517</v>
      </c>
      <c r="AA184" s="2">
        <v>0</v>
      </c>
      <c r="AB184" s="35">
        <v>0</v>
      </c>
      <c r="AC184" s="40">
        <v>33</v>
      </c>
      <c r="AD184" s="35">
        <v>21.753460777851021</v>
      </c>
      <c r="AE184" s="34">
        <f t="shared" si="2"/>
        <v>0</v>
      </c>
    </row>
    <row r="185" spans="1:31">
      <c r="W185" s="2" t="s">
        <v>377</v>
      </c>
      <c r="X185" s="38">
        <v>33242120</v>
      </c>
      <c r="Y185" s="38">
        <v>33243637</v>
      </c>
      <c r="Z185" s="2">
        <v>1517</v>
      </c>
      <c r="AA185" s="2">
        <v>0</v>
      </c>
      <c r="AB185" s="35">
        <v>0</v>
      </c>
      <c r="AC185" s="40">
        <v>32</v>
      </c>
      <c r="AD185" s="35">
        <v>21.09426499670402</v>
      </c>
      <c r="AE185" s="34">
        <f t="shared" si="2"/>
        <v>0</v>
      </c>
    </row>
    <row r="186" spans="1:31">
      <c r="W186" s="2" t="s">
        <v>378</v>
      </c>
      <c r="X186" s="38">
        <v>33277935</v>
      </c>
      <c r="Y186" s="38">
        <v>33279452</v>
      </c>
      <c r="Z186" s="2">
        <v>1517</v>
      </c>
      <c r="AA186" s="2">
        <v>0</v>
      </c>
      <c r="AB186" s="35">
        <v>0</v>
      </c>
      <c r="AC186" s="40">
        <v>52</v>
      </c>
      <c r="AD186" s="35">
        <v>34.278180619644033</v>
      </c>
      <c r="AE186" s="34">
        <f t="shared" si="2"/>
        <v>0</v>
      </c>
    </row>
    <row r="187" spans="1:31">
      <c r="W187" s="2" t="s">
        <v>379</v>
      </c>
      <c r="X187" s="38">
        <v>33313750</v>
      </c>
      <c r="Y187" s="38">
        <v>33315267</v>
      </c>
      <c r="Z187" s="2">
        <v>1517</v>
      </c>
      <c r="AA187" s="2">
        <v>0</v>
      </c>
      <c r="AB187" s="35">
        <v>0</v>
      </c>
      <c r="AC187" s="40">
        <v>47</v>
      </c>
      <c r="AD187" s="35">
        <v>30.982201713909031</v>
      </c>
      <c r="AE187" s="34">
        <f t="shared" si="2"/>
        <v>0</v>
      </c>
    </row>
    <row r="188" spans="1:31">
      <c r="W188" s="2" t="s">
        <v>380</v>
      </c>
      <c r="X188" s="38">
        <v>33349555</v>
      </c>
      <c r="Y188" s="38">
        <v>33351072</v>
      </c>
      <c r="Z188" s="2">
        <v>1517</v>
      </c>
      <c r="AA188" s="2">
        <v>0</v>
      </c>
      <c r="AB188" s="35">
        <v>0</v>
      </c>
      <c r="AC188" s="40">
        <v>47</v>
      </c>
      <c r="AD188" s="35">
        <v>30.982201713909031</v>
      </c>
      <c r="AE188" s="34">
        <f t="shared" si="2"/>
        <v>0</v>
      </c>
    </row>
    <row r="189" spans="1:31">
      <c r="W189" s="2" t="s">
        <v>381</v>
      </c>
      <c r="X189" s="38">
        <v>33385363</v>
      </c>
      <c r="Y189" s="38">
        <v>33386880</v>
      </c>
      <c r="Z189" s="2">
        <v>1517</v>
      </c>
      <c r="AA189" s="2">
        <v>0</v>
      </c>
      <c r="AB189" s="35">
        <v>0</v>
      </c>
      <c r="AC189" s="40">
        <v>43</v>
      </c>
      <c r="AD189" s="35">
        <v>28.345418589321028</v>
      </c>
      <c r="AE189" s="34">
        <f t="shared" si="2"/>
        <v>0</v>
      </c>
    </row>
    <row r="190" spans="1:31">
      <c r="W190" s="2" t="s">
        <v>382</v>
      </c>
      <c r="X190" s="38">
        <v>33421226</v>
      </c>
      <c r="Y190" s="38">
        <v>33422743</v>
      </c>
      <c r="Z190" s="2">
        <v>1517</v>
      </c>
      <c r="AA190" s="2">
        <v>0</v>
      </c>
      <c r="AB190" s="35">
        <v>0</v>
      </c>
      <c r="AC190" s="40">
        <v>91</v>
      </c>
      <c r="AD190" s="35">
        <v>59.986816084377061</v>
      </c>
      <c r="AE190" s="34">
        <f t="shared" si="2"/>
        <v>0</v>
      </c>
    </row>
    <row r="191" spans="1:31">
      <c r="W191" s="2" t="s">
        <v>383</v>
      </c>
      <c r="X191" s="38">
        <v>33457038</v>
      </c>
      <c r="Y191" s="38">
        <v>33458555</v>
      </c>
      <c r="Z191" s="2">
        <v>1517</v>
      </c>
      <c r="AA191" s="2">
        <v>0</v>
      </c>
      <c r="AB191" s="35">
        <v>0</v>
      </c>
      <c r="AC191" s="40">
        <v>61</v>
      </c>
      <c r="AD191" s="35">
        <v>40.210942649967038</v>
      </c>
      <c r="AE191" s="34">
        <f t="shared" si="2"/>
        <v>0</v>
      </c>
    </row>
    <row r="192" spans="1:31">
      <c r="W192" s="2" t="s">
        <v>384</v>
      </c>
      <c r="X192" s="38">
        <v>33492858</v>
      </c>
      <c r="Y192" s="38">
        <v>33494375</v>
      </c>
      <c r="Z192" s="2">
        <v>1517</v>
      </c>
      <c r="AA192" s="2">
        <v>0</v>
      </c>
      <c r="AB192" s="35">
        <v>0</v>
      </c>
      <c r="AC192" s="40">
        <v>51</v>
      </c>
      <c r="AD192" s="35">
        <v>33.618984838497035</v>
      </c>
      <c r="AE192" s="34">
        <f t="shared" si="2"/>
        <v>0</v>
      </c>
    </row>
    <row r="193" spans="23:31">
      <c r="W193" s="2" t="s">
        <v>385</v>
      </c>
      <c r="X193" s="38">
        <v>33527331</v>
      </c>
      <c r="Y193" s="38">
        <v>33528848</v>
      </c>
      <c r="Z193" s="2">
        <v>1517</v>
      </c>
      <c r="AA193" s="2">
        <v>0</v>
      </c>
      <c r="AB193" s="35">
        <v>0</v>
      </c>
      <c r="AC193" s="40">
        <v>43</v>
      </c>
      <c r="AD193" s="35">
        <v>28.345418589321028</v>
      </c>
      <c r="AE193" s="34">
        <f t="shared" si="2"/>
        <v>0</v>
      </c>
    </row>
    <row r="194" spans="23:31">
      <c r="W194" s="2" t="s">
        <v>386</v>
      </c>
      <c r="X194" s="38">
        <v>33563137</v>
      </c>
      <c r="Y194" s="38">
        <v>33564654</v>
      </c>
      <c r="Z194" s="2">
        <v>1517</v>
      </c>
      <c r="AA194" s="2">
        <v>0</v>
      </c>
      <c r="AB194" s="35">
        <v>0</v>
      </c>
      <c r="AC194" s="40">
        <v>29</v>
      </c>
      <c r="AD194" s="35">
        <v>19.116677653263018</v>
      </c>
      <c r="AE194" s="34">
        <f t="shared" si="2"/>
        <v>0</v>
      </c>
    </row>
    <row r="195" spans="23:31">
      <c r="W195" s="2" t="s">
        <v>387</v>
      </c>
      <c r="X195" s="38">
        <v>33598959</v>
      </c>
      <c r="Y195" s="38">
        <v>33600476</v>
      </c>
      <c r="Z195" s="2">
        <v>1517</v>
      </c>
      <c r="AA195" s="2">
        <v>0</v>
      </c>
      <c r="AB195" s="35">
        <v>0</v>
      </c>
      <c r="AC195" s="40">
        <v>43</v>
      </c>
      <c r="AD195" s="35">
        <v>28.345418589321028</v>
      </c>
      <c r="AE195" s="34">
        <f t="shared" si="2"/>
        <v>0</v>
      </c>
    </row>
    <row r="196" spans="23:31">
      <c r="W196" s="2" t="s">
        <v>388</v>
      </c>
      <c r="X196" s="38">
        <v>33778065</v>
      </c>
      <c r="Y196" s="38">
        <v>33779582</v>
      </c>
      <c r="Z196" s="2">
        <v>1517</v>
      </c>
      <c r="AA196" s="2">
        <v>0</v>
      </c>
      <c r="AB196" s="35">
        <v>0</v>
      </c>
      <c r="AC196" s="40">
        <v>79</v>
      </c>
      <c r="AD196" s="35">
        <v>52.076466710613047</v>
      </c>
      <c r="AE196" s="34">
        <f t="shared" si="2"/>
        <v>0</v>
      </c>
    </row>
    <row r="197" spans="23:31">
      <c r="W197" s="2" t="s">
        <v>389</v>
      </c>
      <c r="X197" s="38">
        <v>33813876</v>
      </c>
      <c r="Y197" s="38">
        <v>33815393</v>
      </c>
      <c r="Z197" s="2">
        <v>1517</v>
      </c>
      <c r="AA197" s="2">
        <v>0</v>
      </c>
      <c r="AB197" s="35">
        <v>0</v>
      </c>
      <c r="AC197" s="40">
        <v>35</v>
      </c>
      <c r="AD197" s="35">
        <v>23.071852340145025</v>
      </c>
      <c r="AE197" s="34">
        <f t="shared" si="2"/>
        <v>0</v>
      </c>
    </row>
    <row r="198" spans="23:31">
      <c r="W198" s="2" t="s">
        <v>390</v>
      </c>
      <c r="X198" s="38">
        <v>33919975</v>
      </c>
      <c r="Y198" s="38">
        <v>33921492</v>
      </c>
      <c r="Z198" s="2">
        <v>1517</v>
      </c>
      <c r="AA198" s="2">
        <v>0</v>
      </c>
      <c r="AB198" s="35">
        <v>0</v>
      </c>
      <c r="AC198" s="40">
        <v>37</v>
      </c>
      <c r="AD198" s="35">
        <v>24.390243902439025</v>
      </c>
      <c r="AE198" s="34">
        <f t="shared" si="2"/>
        <v>0</v>
      </c>
    </row>
    <row r="199" spans="23:31">
      <c r="W199" s="2" t="s">
        <v>391</v>
      </c>
      <c r="X199" s="38">
        <v>33955730</v>
      </c>
      <c r="Y199" s="38">
        <v>33957247</v>
      </c>
      <c r="Z199" s="2">
        <v>1517</v>
      </c>
      <c r="AA199" s="2">
        <v>0</v>
      </c>
      <c r="AB199" s="35">
        <v>0</v>
      </c>
      <c r="AC199" s="40">
        <v>40</v>
      </c>
      <c r="AD199" s="35">
        <v>26.367831245880026</v>
      </c>
      <c r="AE199" s="34">
        <f t="shared" si="2"/>
        <v>0</v>
      </c>
    </row>
    <row r="200" spans="23:31">
      <c r="W200" s="2" t="s">
        <v>392</v>
      </c>
      <c r="X200" s="38">
        <v>33996413</v>
      </c>
      <c r="Y200" s="38">
        <v>34002578</v>
      </c>
      <c r="Z200" s="2">
        <v>6165</v>
      </c>
      <c r="AA200" s="2">
        <v>0</v>
      </c>
      <c r="AB200" s="35">
        <v>0</v>
      </c>
      <c r="AC200" s="40">
        <v>392</v>
      </c>
      <c r="AD200" s="35">
        <v>63.584752635847522</v>
      </c>
      <c r="AE200" s="34">
        <f t="shared" si="2"/>
        <v>0</v>
      </c>
    </row>
    <row r="201" spans="23:31">
      <c r="W201" s="2" t="s">
        <v>393</v>
      </c>
      <c r="X201" s="38">
        <v>34007474</v>
      </c>
      <c r="Y201" s="38">
        <v>34009843</v>
      </c>
      <c r="Z201" s="2">
        <v>2369</v>
      </c>
      <c r="AA201" s="2">
        <v>1</v>
      </c>
      <c r="AB201" s="35">
        <v>0.38307895299025474</v>
      </c>
      <c r="AC201" s="40">
        <v>86</v>
      </c>
      <c r="AD201" s="35">
        <v>36.302237230899117</v>
      </c>
      <c r="AE201" s="34">
        <f t="shared" si="2"/>
        <v>1.0552488832952482E-2</v>
      </c>
    </row>
    <row r="202" spans="23:31">
      <c r="W202" s="2" t="s">
        <v>394</v>
      </c>
      <c r="X202" s="38">
        <v>34015251</v>
      </c>
      <c r="Y202" s="38">
        <v>34015892</v>
      </c>
      <c r="Z202" s="2">
        <v>641</v>
      </c>
      <c r="AA202" s="2">
        <v>0</v>
      </c>
      <c r="AB202" s="35">
        <v>0</v>
      </c>
      <c r="AC202" s="40">
        <v>12</v>
      </c>
      <c r="AD202" s="35">
        <v>18.720748829953198</v>
      </c>
      <c r="AE202" s="34">
        <f t="shared" si="2"/>
        <v>0</v>
      </c>
    </row>
    <row r="203" spans="23:31">
      <c r="W203" s="2" t="s">
        <v>395</v>
      </c>
      <c r="X203" s="38">
        <v>34023459</v>
      </c>
      <c r="Y203" s="38">
        <v>34026473</v>
      </c>
      <c r="Z203" s="2">
        <v>3014</v>
      </c>
      <c r="AA203" s="2">
        <v>2</v>
      </c>
      <c r="AB203" s="35">
        <v>0.60219909730186694</v>
      </c>
      <c r="AC203" s="40">
        <v>131</v>
      </c>
      <c r="AD203" s="35">
        <v>43.463835434638355</v>
      </c>
      <c r="AE203" s="34">
        <f t="shared" si="2"/>
        <v>1.3855176177617E-2</v>
      </c>
    </row>
    <row r="204" spans="23:31">
      <c r="W204" s="2" t="s">
        <v>396</v>
      </c>
      <c r="X204" s="38">
        <v>34035650</v>
      </c>
      <c r="Y204" s="38">
        <v>34036898</v>
      </c>
      <c r="Z204" s="2">
        <v>1248</v>
      </c>
      <c r="AA204" s="2">
        <v>0</v>
      </c>
      <c r="AB204" s="35">
        <v>0</v>
      </c>
      <c r="AC204" s="40">
        <v>24</v>
      </c>
      <c r="AD204" s="35">
        <v>19.230769230769234</v>
      </c>
      <c r="AE204" s="34">
        <f t="shared" si="2"/>
        <v>0</v>
      </c>
    </row>
    <row r="205" spans="23:31">
      <c r="W205" s="2" t="s">
        <v>397</v>
      </c>
      <c r="X205" s="38">
        <v>34036977</v>
      </c>
      <c r="Y205" s="38">
        <v>34037663</v>
      </c>
      <c r="Z205" s="2">
        <v>686</v>
      </c>
      <c r="AA205" s="2">
        <v>0</v>
      </c>
      <c r="AB205" s="35">
        <v>0</v>
      </c>
      <c r="AC205" s="40">
        <v>23</v>
      </c>
      <c r="AD205" s="35">
        <v>33.527696793002917</v>
      </c>
      <c r="AE205" s="34">
        <f t="shared" si="2"/>
        <v>0</v>
      </c>
    </row>
    <row r="206" spans="23:31">
      <c r="W206" s="2" t="s">
        <v>398</v>
      </c>
      <c r="X206" s="38">
        <v>34040201</v>
      </c>
      <c r="Y206" s="38">
        <v>34041513</v>
      </c>
      <c r="Z206" s="2">
        <v>1312</v>
      </c>
      <c r="AA206" s="2">
        <v>0</v>
      </c>
      <c r="AB206" s="35">
        <v>0</v>
      </c>
      <c r="AC206" s="40">
        <v>35</v>
      </c>
      <c r="AD206" s="35">
        <v>26.676829268292682</v>
      </c>
      <c r="AE206" s="34">
        <f t="shared" si="2"/>
        <v>0</v>
      </c>
    </row>
    <row r="207" spans="23:31">
      <c r="W207" s="2" t="s">
        <v>399</v>
      </c>
      <c r="X207" s="38">
        <v>34054156</v>
      </c>
      <c r="Y207" s="38">
        <v>34055467</v>
      </c>
      <c r="Z207" s="2">
        <v>1311</v>
      </c>
      <c r="AA207" s="2">
        <v>0</v>
      </c>
      <c r="AB207" s="35">
        <v>0</v>
      </c>
      <c r="AC207" s="40">
        <v>11</v>
      </c>
      <c r="AD207" s="35">
        <v>8.3905415713196039</v>
      </c>
      <c r="AE207" s="34">
        <f t="shared" ref="AE207:AE225" si="3">AB207/AD207</f>
        <v>0</v>
      </c>
    </row>
    <row r="208" spans="23:31">
      <c r="W208" s="2" t="s">
        <v>400</v>
      </c>
      <c r="X208" s="38">
        <v>34175203</v>
      </c>
      <c r="Y208" s="38">
        <v>34178072</v>
      </c>
      <c r="Z208" s="2">
        <v>2869</v>
      </c>
      <c r="AA208" s="2">
        <v>0</v>
      </c>
      <c r="AB208" s="35">
        <v>0</v>
      </c>
      <c r="AC208" s="40">
        <v>146</v>
      </c>
      <c r="AD208" s="35">
        <v>50.888811432554895</v>
      </c>
      <c r="AE208" s="34">
        <f t="shared" si="3"/>
        <v>0</v>
      </c>
    </row>
    <row r="209" spans="23:33">
      <c r="W209" s="2" t="s">
        <v>401</v>
      </c>
      <c r="X209" s="38">
        <v>34183784</v>
      </c>
      <c r="Y209" s="38">
        <v>34185591</v>
      </c>
      <c r="Z209" s="2">
        <v>1807</v>
      </c>
      <c r="AA209" s="2">
        <v>0</v>
      </c>
      <c r="AB209" s="35">
        <v>0</v>
      </c>
      <c r="AC209" s="40">
        <v>49</v>
      </c>
      <c r="AD209" s="35">
        <v>27.116768123962366</v>
      </c>
      <c r="AE209" s="34">
        <f t="shared" si="3"/>
        <v>0</v>
      </c>
    </row>
    <row r="210" spans="23:33">
      <c r="W210" s="2" t="s">
        <v>402</v>
      </c>
      <c r="X210" s="38">
        <v>34209402</v>
      </c>
      <c r="Y210" s="38">
        <v>34210349</v>
      </c>
      <c r="Z210" s="2">
        <v>947</v>
      </c>
      <c r="AA210" s="2">
        <v>0</v>
      </c>
      <c r="AB210" s="35">
        <v>0</v>
      </c>
      <c r="AC210" s="40">
        <v>26</v>
      </c>
      <c r="AD210" s="35">
        <v>27.455121436114045</v>
      </c>
      <c r="AE210" s="34">
        <f t="shared" si="3"/>
        <v>0</v>
      </c>
    </row>
    <row r="211" spans="23:33">
      <c r="W211" s="2" t="s">
        <v>403</v>
      </c>
      <c r="X211" s="38">
        <v>34235403</v>
      </c>
      <c r="Y211" s="38">
        <v>34237774</v>
      </c>
      <c r="Z211" s="2">
        <v>2371</v>
      </c>
      <c r="AA211" s="2">
        <v>0</v>
      </c>
      <c r="AB211" s="35">
        <v>0</v>
      </c>
      <c r="AC211" s="40">
        <v>74</v>
      </c>
      <c r="AD211" s="35">
        <v>31.21045972163644</v>
      </c>
      <c r="AE211" s="34">
        <f t="shared" si="3"/>
        <v>0</v>
      </c>
    </row>
    <row r="212" spans="23:33">
      <c r="W212" s="2" t="s">
        <v>404</v>
      </c>
      <c r="X212" s="38">
        <v>34319904</v>
      </c>
      <c r="Y212" s="38">
        <v>34320965</v>
      </c>
      <c r="Z212" s="2">
        <v>1061</v>
      </c>
      <c r="AA212" s="2">
        <v>0</v>
      </c>
      <c r="AB212" s="35">
        <v>0</v>
      </c>
      <c r="AC212" s="40">
        <v>17</v>
      </c>
      <c r="AD212" s="35">
        <v>16.022620169651272</v>
      </c>
      <c r="AE212" s="34">
        <f t="shared" si="3"/>
        <v>0</v>
      </c>
    </row>
    <row r="213" spans="23:33">
      <c r="W213" s="2" t="s">
        <v>405</v>
      </c>
      <c r="X213" s="38">
        <v>34340596</v>
      </c>
      <c r="Y213" s="38">
        <v>34342789</v>
      </c>
      <c r="Z213" s="2">
        <v>2193</v>
      </c>
      <c r="AA213" s="2">
        <v>0</v>
      </c>
      <c r="AB213" s="35">
        <v>0</v>
      </c>
      <c r="AC213" s="40">
        <v>57</v>
      </c>
      <c r="AD213" s="35">
        <v>25.991792065663475</v>
      </c>
      <c r="AE213" s="34">
        <f t="shared" si="3"/>
        <v>0</v>
      </c>
    </row>
    <row r="214" spans="23:33">
      <c r="W214" s="2" t="s">
        <v>406</v>
      </c>
      <c r="X214" s="38">
        <v>34345470</v>
      </c>
      <c r="Y214" s="38">
        <v>34346462</v>
      </c>
      <c r="Z214" s="2">
        <v>992</v>
      </c>
      <c r="AA214" s="2">
        <v>0</v>
      </c>
      <c r="AB214" s="35">
        <v>0</v>
      </c>
      <c r="AC214" s="40">
        <v>11</v>
      </c>
      <c r="AD214" s="35">
        <v>11.088709677419356</v>
      </c>
      <c r="AE214" s="34">
        <f t="shared" si="3"/>
        <v>0</v>
      </c>
    </row>
    <row r="215" spans="23:33" ht="15" thickBot="1">
      <c r="W215" s="32" t="s">
        <v>407</v>
      </c>
      <c r="X215" s="41">
        <v>34360042</v>
      </c>
      <c r="Y215" s="42">
        <v>34361047</v>
      </c>
      <c r="Z215" s="32">
        <v>1005</v>
      </c>
      <c r="AA215" s="64">
        <v>0</v>
      </c>
      <c r="AB215" s="65">
        <v>0</v>
      </c>
      <c r="AC215" s="66">
        <v>33</v>
      </c>
      <c r="AD215" s="43">
        <v>32.835820895522389</v>
      </c>
      <c r="AE215" s="34">
        <f t="shared" si="3"/>
        <v>0</v>
      </c>
      <c r="AF215" s="2" t="s">
        <v>419</v>
      </c>
      <c r="AG215" s="36">
        <f>Y215-X24</f>
        <v>14686664</v>
      </c>
    </row>
    <row r="216" spans="23:33">
      <c r="W216" s="2" t="s">
        <v>408</v>
      </c>
      <c r="X216" s="45">
        <v>34738339</v>
      </c>
      <c r="Y216" s="38">
        <v>34740159</v>
      </c>
      <c r="Z216" s="2">
        <v>1820</v>
      </c>
      <c r="AA216" s="46">
        <v>22</v>
      </c>
      <c r="AB216" s="47">
        <v>10.969949929640711</v>
      </c>
      <c r="AC216" s="40">
        <v>55</v>
      </c>
      <c r="AD216" s="35">
        <v>30.219780219780219</v>
      </c>
      <c r="AE216" s="34">
        <f t="shared" si="3"/>
        <v>0.36300561585356533</v>
      </c>
      <c r="AF216" s="2" t="s">
        <v>432</v>
      </c>
      <c r="AG216" s="36">
        <f>X216-Y23</f>
        <v>16900591</v>
      </c>
    </row>
    <row r="217" spans="23:33">
      <c r="W217" s="2" t="s">
        <v>409</v>
      </c>
      <c r="X217" s="38">
        <v>34797123</v>
      </c>
      <c r="Y217" s="38">
        <v>34798251</v>
      </c>
      <c r="Z217" s="2">
        <v>1128</v>
      </c>
      <c r="AA217" s="2">
        <v>23</v>
      </c>
      <c r="AB217" s="35">
        <v>18.504275630833344</v>
      </c>
      <c r="AC217" s="40">
        <v>19</v>
      </c>
      <c r="AD217" s="35">
        <v>16.843971631205672</v>
      </c>
      <c r="AE217" s="34">
        <f t="shared" si="3"/>
        <v>1.0985696269252638</v>
      </c>
    </row>
    <row r="218" spans="23:33">
      <c r="W218" s="2" t="s">
        <v>410</v>
      </c>
      <c r="X218" s="38">
        <v>34902180</v>
      </c>
      <c r="Y218" s="38">
        <v>34903281</v>
      </c>
      <c r="Z218" s="2">
        <v>1101</v>
      </c>
      <c r="AA218" s="2">
        <v>6</v>
      </c>
      <c r="AB218" s="35">
        <v>4.9455805974600198</v>
      </c>
      <c r="AC218" s="40">
        <v>10</v>
      </c>
      <c r="AD218" s="35">
        <v>9.0826521344232525</v>
      </c>
      <c r="AE218" s="34">
        <f t="shared" si="3"/>
        <v>0.54450842378034814</v>
      </c>
    </row>
    <row r="219" spans="23:33">
      <c r="W219" s="2" t="s">
        <v>411</v>
      </c>
      <c r="X219" s="38">
        <v>35443688</v>
      </c>
      <c r="Y219" s="38">
        <v>35444698</v>
      </c>
      <c r="Z219" s="2">
        <v>1010</v>
      </c>
      <c r="AA219" s="2">
        <v>7</v>
      </c>
      <c r="AB219" s="35">
        <v>6.2897012647894996</v>
      </c>
      <c r="AC219" s="40">
        <v>10</v>
      </c>
      <c r="AD219" s="35">
        <v>9.9009900990099009</v>
      </c>
      <c r="AE219" s="34">
        <f t="shared" si="3"/>
        <v>0.63525982774373946</v>
      </c>
    </row>
    <row r="220" spans="23:33">
      <c r="W220" s="2" t="s">
        <v>412</v>
      </c>
      <c r="X220" s="38">
        <v>35536852</v>
      </c>
      <c r="Y220" s="38">
        <v>35541332</v>
      </c>
      <c r="Z220" s="2">
        <v>4480</v>
      </c>
      <c r="AA220" s="2">
        <v>10</v>
      </c>
      <c r="AB220" s="35">
        <v>2.0257009813256994</v>
      </c>
      <c r="AC220" s="40">
        <v>14</v>
      </c>
      <c r="AD220" s="35">
        <v>3.125</v>
      </c>
      <c r="AE220" s="34">
        <f t="shared" si="3"/>
        <v>0.64822431402422387</v>
      </c>
    </row>
    <row r="221" spans="23:33">
      <c r="W221" s="2" t="s">
        <v>413</v>
      </c>
      <c r="X221" s="38">
        <v>35597499</v>
      </c>
      <c r="Y221" s="38">
        <v>35597810</v>
      </c>
      <c r="Z221" s="2">
        <v>311</v>
      </c>
      <c r="AA221" s="2">
        <v>4</v>
      </c>
      <c r="AB221" s="35">
        <v>11.672206297542296</v>
      </c>
      <c r="AC221" s="40">
        <v>14</v>
      </c>
      <c r="AD221" s="35">
        <v>45.016077170418008</v>
      </c>
      <c r="AE221" s="34">
        <f t="shared" si="3"/>
        <v>0.25928972560968955</v>
      </c>
    </row>
    <row r="222" spans="23:33">
      <c r="W222" s="2" t="s">
        <v>414</v>
      </c>
      <c r="X222" s="38">
        <v>35603148</v>
      </c>
      <c r="Y222" s="38">
        <v>35606872</v>
      </c>
      <c r="Z222" s="2">
        <v>3724</v>
      </c>
      <c r="AA222" s="2">
        <v>10</v>
      </c>
      <c r="AB222" s="35">
        <v>2.4369335113692632</v>
      </c>
      <c r="AC222" s="40">
        <v>18</v>
      </c>
      <c r="AD222" s="35">
        <v>4.8335123523093451</v>
      </c>
      <c r="AE222" s="34">
        <f t="shared" si="3"/>
        <v>0.50417446646328534</v>
      </c>
    </row>
    <row r="223" spans="23:33">
      <c r="W223" s="2" t="s">
        <v>415</v>
      </c>
      <c r="X223" s="38">
        <v>35840021</v>
      </c>
      <c r="Y223" s="38">
        <v>35840332</v>
      </c>
      <c r="Z223" s="2">
        <v>311</v>
      </c>
      <c r="AA223" s="2">
        <v>9</v>
      </c>
      <c r="AB223" s="35">
        <v>26.262464169470167</v>
      </c>
      <c r="AC223" s="40">
        <v>19</v>
      </c>
      <c r="AD223" s="35">
        <v>61.09324758842444</v>
      </c>
      <c r="AE223" s="34">
        <f t="shared" si="3"/>
        <v>0.42987507140553799</v>
      </c>
    </row>
    <row r="224" spans="23:33">
      <c r="W224" s="2" t="s">
        <v>416</v>
      </c>
      <c r="X224" s="38">
        <v>35849601</v>
      </c>
      <c r="Y224" s="38">
        <v>35851938</v>
      </c>
      <c r="Z224" s="2">
        <v>2337</v>
      </c>
      <c r="AA224" s="2">
        <v>57</v>
      </c>
      <c r="AB224" s="35">
        <v>22.134488771558868</v>
      </c>
      <c r="AC224" s="40">
        <v>110</v>
      </c>
      <c r="AD224" s="35">
        <v>47.068891741548995</v>
      </c>
      <c r="AE224" s="34">
        <f t="shared" si="3"/>
        <v>0.47025727508302795</v>
      </c>
    </row>
    <row r="225" spans="23:31">
      <c r="W225" s="2" t="s">
        <v>417</v>
      </c>
      <c r="X225" s="38">
        <v>35852760</v>
      </c>
      <c r="Y225" s="38">
        <v>35856935</v>
      </c>
      <c r="Z225" s="2">
        <v>4175</v>
      </c>
      <c r="AA225" s="2">
        <v>61</v>
      </c>
      <c r="AB225" s="35">
        <v>13.259486567106281</v>
      </c>
      <c r="AC225" s="40">
        <v>144</v>
      </c>
      <c r="AD225" s="35">
        <v>34.491017964071858</v>
      </c>
      <c r="AE225" s="34">
        <f t="shared" si="3"/>
        <v>0.38443303067825502</v>
      </c>
    </row>
  </sheetData>
  <conditionalFormatting sqref="I14:I81">
    <cfRule type="colorScale" priority="7">
      <colorScale>
        <cfvo type="min"/>
        <cfvo type="percentile" val="50"/>
        <cfvo type="max"/>
        <color rgb="FF63BE7B"/>
        <color rgb="FFFFEB84"/>
        <color rgb="FFF8696B"/>
      </colorScale>
    </cfRule>
  </conditionalFormatting>
  <conditionalFormatting sqref="I87:I181">
    <cfRule type="colorScale" priority="4">
      <colorScale>
        <cfvo type="min"/>
        <cfvo type="percentile" val="50"/>
        <cfvo type="max"/>
        <color rgb="FF63BE7B"/>
        <color rgb="FFFFEB84"/>
        <color rgb="FFF8696B"/>
      </colorScale>
    </cfRule>
  </conditionalFormatting>
  <conditionalFormatting sqref="T14:U59 T62:U70 T60:T61">
    <cfRule type="colorScale" priority="1">
      <colorScale>
        <cfvo type="min"/>
        <cfvo type="percentile" val="50"/>
        <cfvo type="max"/>
        <color rgb="FF63BE7B"/>
        <color rgb="FFFFEB84"/>
        <color rgb="FFF8696B"/>
      </colorScale>
    </cfRule>
  </conditionalFormatting>
  <conditionalFormatting sqref="AC14:AC69 AC80:AC225">
    <cfRule type="cellIs" dxfId="0" priority="12" operator="lessThan">
      <formula>10</formula>
    </cfRule>
  </conditionalFormatting>
  <conditionalFormatting sqref="AE14:AE225">
    <cfRule type="colorScale" priority="8">
      <colorScale>
        <cfvo type="min"/>
        <cfvo type="percentile" val="50"/>
        <cfvo type="max"/>
        <color rgb="FF63BE7B"/>
        <color rgb="FFFFEB84"/>
        <color rgb="FFF8696B"/>
      </colorScale>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EB2E4-EA1D-4742-8C9C-2A5D59815D4F}">
  <dimension ref="A1:G17"/>
  <sheetViews>
    <sheetView zoomScale="66" zoomScaleNormal="66" workbookViewId="0">
      <selection activeCell="A22" sqref="A22"/>
    </sheetView>
  </sheetViews>
  <sheetFormatPr defaultColWidth="8.7265625" defaultRowHeight="16" customHeight="1"/>
  <cols>
    <col min="1" max="1" width="19" style="2" bestFit="1" customWidth="1"/>
    <col min="2" max="2" width="17.81640625" style="2" bestFit="1" customWidth="1"/>
    <col min="3" max="3" width="35.1796875" style="2" customWidth="1"/>
    <col min="4" max="4" width="11.81640625" style="2" bestFit="1" customWidth="1"/>
    <col min="5" max="5" width="64.453125" style="2" customWidth="1"/>
    <col min="6" max="6" width="11.1796875" style="2" customWidth="1"/>
    <col min="7" max="7" width="40" style="2" bestFit="1" customWidth="1"/>
    <col min="8" max="16384" width="8.7265625" style="2"/>
  </cols>
  <sheetData>
    <row r="1" spans="1:7" ht="16" customHeight="1">
      <c r="A1" s="2" t="s">
        <v>1206</v>
      </c>
    </row>
    <row r="2" spans="1:7" ht="16" customHeight="1">
      <c r="A2" s="2" t="s">
        <v>1207</v>
      </c>
    </row>
    <row r="3" spans="1:7" ht="16" customHeight="1">
      <c r="A3" s="2" t="s">
        <v>1195</v>
      </c>
    </row>
    <row r="5" spans="1:7" s="7" customFormat="1" ht="16" customHeight="1">
      <c r="A5" s="299" t="s">
        <v>631</v>
      </c>
      <c r="B5" s="299" t="s">
        <v>1107</v>
      </c>
      <c r="C5" s="299" t="s">
        <v>1108</v>
      </c>
      <c r="D5" s="299" t="s">
        <v>1109</v>
      </c>
      <c r="E5" s="299" t="s">
        <v>1110</v>
      </c>
      <c r="F5" s="299" t="s">
        <v>1111</v>
      </c>
      <c r="G5" s="299" t="s">
        <v>1112</v>
      </c>
    </row>
    <row r="6" spans="1:7" ht="16" customHeight="1">
      <c r="A6" s="273" t="s">
        <v>1113</v>
      </c>
      <c r="B6" s="273" t="s">
        <v>1114</v>
      </c>
      <c r="C6" s="273" t="s">
        <v>1115</v>
      </c>
      <c r="D6" s="273" t="s">
        <v>1116</v>
      </c>
      <c r="E6" s="273" t="s">
        <v>1117</v>
      </c>
      <c r="F6" s="273" t="s">
        <v>1118</v>
      </c>
      <c r="G6" s="273" t="s">
        <v>1119</v>
      </c>
    </row>
    <row r="7" spans="1:7" ht="16" customHeight="1">
      <c r="A7" s="273" t="s">
        <v>1120</v>
      </c>
      <c r="B7" s="273" t="s">
        <v>1121</v>
      </c>
      <c r="C7" s="273" t="s">
        <v>1115</v>
      </c>
      <c r="D7" s="273" t="s">
        <v>1116</v>
      </c>
      <c r="E7" s="273" t="s">
        <v>1117</v>
      </c>
      <c r="F7" s="273" t="s">
        <v>1118</v>
      </c>
      <c r="G7" s="273" t="s">
        <v>1119</v>
      </c>
    </row>
    <row r="8" spans="1:7" ht="16" customHeight="1">
      <c r="A8" s="273" t="s">
        <v>1122</v>
      </c>
      <c r="B8" s="273" t="s">
        <v>1123</v>
      </c>
      <c r="C8" s="273" t="s">
        <v>1124</v>
      </c>
      <c r="D8" s="273" t="s">
        <v>1125</v>
      </c>
      <c r="E8" s="273" t="s">
        <v>1126</v>
      </c>
      <c r="F8" s="273" t="s">
        <v>1127</v>
      </c>
      <c r="G8" s="273" t="s">
        <v>1128</v>
      </c>
    </row>
    <row r="9" spans="1:7" ht="16" customHeight="1">
      <c r="A9" s="273" t="s">
        <v>1129</v>
      </c>
      <c r="B9" s="273" t="s">
        <v>1130</v>
      </c>
      <c r="C9" s="273" t="s">
        <v>1184</v>
      </c>
      <c r="D9" s="272" t="s">
        <v>1131</v>
      </c>
      <c r="E9" s="273" t="s">
        <v>1132</v>
      </c>
      <c r="F9" s="273" t="s">
        <v>1133</v>
      </c>
      <c r="G9" s="273" t="s">
        <v>1134</v>
      </c>
    </row>
    <row r="10" spans="1:7" ht="16" customHeight="1">
      <c r="A10" s="273" t="s">
        <v>1135</v>
      </c>
      <c r="B10" s="273" t="s">
        <v>1136</v>
      </c>
      <c r="C10" s="273" t="s">
        <v>1137</v>
      </c>
      <c r="D10" s="273" t="s">
        <v>1138</v>
      </c>
      <c r="E10" s="273" t="s">
        <v>1139</v>
      </c>
      <c r="F10" s="273" t="s">
        <v>1140</v>
      </c>
      <c r="G10" s="273" t="s">
        <v>1141</v>
      </c>
    </row>
    <row r="11" spans="1:7" ht="16" customHeight="1">
      <c r="A11" s="273" t="s">
        <v>1142</v>
      </c>
      <c r="B11" s="273" t="s">
        <v>1143</v>
      </c>
      <c r="C11" s="273" t="s">
        <v>1144</v>
      </c>
      <c r="D11" s="273" t="s">
        <v>1145</v>
      </c>
      <c r="E11" s="273" t="s">
        <v>1146</v>
      </c>
      <c r="F11" s="273" t="s">
        <v>1147</v>
      </c>
      <c r="G11" s="273" t="s">
        <v>1148</v>
      </c>
    </row>
    <row r="12" spans="1:7" ht="16" customHeight="1">
      <c r="A12" s="273" t="s">
        <v>1149</v>
      </c>
      <c r="B12" s="273" t="s">
        <v>1150</v>
      </c>
      <c r="C12" s="273" t="s">
        <v>1137</v>
      </c>
      <c r="D12" s="273" t="s">
        <v>1151</v>
      </c>
      <c r="E12" s="273" t="s">
        <v>1152</v>
      </c>
      <c r="F12" s="272" t="s">
        <v>1153</v>
      </c>
      <c r="G12" s="273" t="s">
        <v>1141</v>
      </c>
    </row>
    <row r="13" spans="1:7" ht="16" customHeight="1">
      <c r="A13" s="273" t="s">
        <v>1154</v>
      </c>
      <c r="B13" s="273" t="s">
        <v>1155</v>
      </c>
      <c r="C13" s="273" t="s">
        <v>1156</v>
      </c>
      <c r="D13" s="273" t="s">
        <v>1157</v>
      </c>
      <c r="E13" s="273" t="s">
        <v>1158</v>
      </c>
      <c r="F13" s="273" t="s">
        <v>1159</v>
      </c>
      <c r="G13" s="273" t="s">
        <v>1160</v>
      </c>
    </row>
    <row r="14" spans="1:7" ht="16" customHeight="1">
      <c r="A14" s="273" t="s">
        <v>1161</v>
      </c>
      <c r="B14" s="273" t="s">
        <v>1162</v>
      </c>
      <c r="C14" s="273" t="s">
        <v>1163</v>
      </c>
      <c r="D14" s="273" t="s">
        <v>1164</v>
      </c>
      <c r="E14" s="273" t="s">
        <v>1182</v>
      </c>
      <c r="F14" s="273" t="s">
        <v>1165</v>
      </c>
      <c r="G14" s="273" t="s">
        <v>1165</v>
      </c>
    </row>
    <row r="15" spans="1:7" ht="16" customHeight="1">
      <c r="A15" s="273" t="s">
        <v>1166</v>
      </c>
      <c r="B15" s="273" t="s">
        <v>1167</v>
      </c>
      <c r="C15" s="273" t="s">
        <v>1168</v>
      </c>
      <c r="D15" s="273" t="s">
        <v>1169</v>
      </c>
      <c r="E15" s="273" t="s">
        <v>1170</v>
      </c>
      <c r="F15" s="272" t="s">
        <v>1171</v>
      </c>
      <c r="G15" s="273" t="s">
        <v>1172</v>
      </c>
    </row>
    <row r="16" spans="1:7" ht="16" customHeight="1">
      <c r="A16" s="273" t="s">
        <v>1173</v>
      </c>
      <c r="B16" s="273" t="s">
        <v>1174</v>
      </c>
      <c r="C16" s="273" t="s">
        <v>1175</v>
      </c>
      <c r="D16" s="272" t="s">
        <v>1176</v>
      </c>
      <c r="E16" s="273" t="s">
        <v>1177</v>
      </c>
      <c r="F16" s="272" t="s">
        <v>1178</v>
      </c>
      <c r="G16" s="273" t="s">
        <v>1179</v>
      </c>
    </row>
    <row r="17" spans="1:7" ht="16" customHeight="1">
      <c r="A17" s="290" t="s">
        <v>1180</v>
      </c>
      <c r="B17" s="290" t="s">
        <v>1181</v>
      </c>
      <c r="C17" s="290" t="s">
        <v>1175</v>
      </c>
      <c r="D17" s="278" t="s">
        <v>1176</v>
      </c>
      <c r="E17" s="290" t="s">
        <v>1177</v>
      </c>
      <c r="F17" s="278" t="s">
        <v>1178</v>
      </c>
      <c r="G17" s="290" t="s">
        <v>1179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CCC4-BD91-4CEC-A0F2-B3FD36A33724}">
  <sheetPr>
    <pageSetUpPr fitToPage="1"/>
  </sheetPr>
  <dimension ref="A1:AW39"/>
  <sheetViews>
    <sheetView topLeftCell="AA1" zoomScale="63" zoomScaleNormal="63" workbookViewId="0"/>
  </sheetViews>
  <sheetFormatPr defaultColWidth="8.7265625" defaultRowHeight="15" customHeight="1"/>
  <cols>
    <col min="1" max="1" width="8.7265625" style="2"/>
    <col min="2" max="2" width="12.54296875" style="2" customWidth="1"/>
    <col min="3" max="7" width="10.54296875" style="2" customWidth="1"/>
    <col min="8" max="8" width="5.26953125" style="2" customWidth="1"/>
    <col min="9" max="9" width="10.54296875" style="2" customWidth="1"/>
    <col min="10" max="10" width="11.81640625" style="2" bestFit="1" customWidth="1"/>
    <col min="11" max="15" width="10.54296875" style="2" customWidth="1"/>
    <col min="16" max="16" width="5" style="2" customWidth="1"/>
    <col min="17" max="17" width="10.54296875" style="2" customWidth="1"/>
    <col min="18" max="18" width="11.54296875" style="2" customWidth="1"/>
    <col min="19" max="23" width="10.54296875" style="2" customWidth="1"/>
    <col min="24" max="24" width="4.81640625" style="2" customWidth="1"/>
    <col min="25" max="25" width="10.54296875" style="2" customWidth="1"/>
    <col min="26" max="26" width="12.1796875" style="2" customWidth="1"/>
    <col min="27" max="31" width="10.54296875" style="2" customWidth="1"/>
    <col min="32" max="32" width="4.26953125" style="2" customWidth="1"/>
    <col min="33" max="33" width="10.54296875" style="2" customWidth="1"/>
    <col min="34" max="34" width="19.453125" style="2" customWidth="1"/>
    <col min="35" max="39" width="10.54296875" style="2" customWidth="1"/>
    <col min="40" max="40" width="4.7265625" style="2" customWidth="1"/>
    <col min="41" max="41" width="10.54296875" style="2" customWidth="1"/>
    <col min="42" max="42" width="13.453125" style="2" bestFit="1" customWidth="1"/>
    <col min="43" max="47" width="10.54296875" style="2" customWidth="1"/>
    <col min="48" max="16384" width="8.7265625" style="2"/>
  </cols>
  <sheetData>
    <row r="1" spans="1:49" ht="23.25" customHeight="1">
      <c r="A1" s="2" t="s">
        <v>1205</v>
      </c>
    </row>
    <row r="3" spans="1:49" ht="15" customHeight="1">
      <c r="A3" s="7" t="s">
        <v>885</v>
      </c>
      <c r="I3" s="7" t="s">
        <v>889</v>
      </c>
      <c r="Q3" s="7" t="s">
        <v>888</v>
      </c>
      <c r="Y3" s="7" t="s">
        <v>890</v>
      </c>
      <c r="AG3" s="7" t="s">
        <v>891</v>
      </c>
      <c r="AO3" s="7" t="s">
        <v>900</v>
      </c>
      <c r="AR3" s="13"/>
    </row>
    <row r="4" spans="1:49" ht="15" customHeight="1">
      <c r="A4" s="27" t="s">
        <v>886</v>
      </c>
      <c r="B4" s="27" t="s">
        <v>877</v>
      </c>
      <c r="C4" s="27" t="s">
        <v>878</v>
      </c>
      <c r="D4" s="27" t="s">
        <v>879</v>
      </c>
      <c r="E4" s="27" t="s">
        <v>882</v>
      </c>
      <c r="F4" s="27" t="s">
        <v>881</v>
      </c>
      <c r="G4" s="27" t="s">
        <v>880</v>
      </c>
      <c r="I4" s="27" t="s">
        <v>886</v>
      </c>
      <c r="J4" s="27" t="s">
        <v>877</v>
      </c>
      <c r="K4" s="27" t="s">
        <v>878</v>
      </c>
      <c r="L4" s="27" t="s">
        <v>879</v>
      </c>
      <c r="M4" s="27" t="s">
        <v>882</v>
      </c>
      <c r="N4" s="27" t="s">
        <v>881</v>
      </c>
      <c r="O4" s="27" t="s">
        <v>880</v>
      </c>
      <c r="P4" s="4"/>
      <c r="Q4" s="27" t="s">
        <v>886</v>
      </c>
      <c r="R4" s="27" t="s">
        <v>877</v>
      </c>
      <c r="S4" s="27" t="s">
        <v>878</v>
      </c>
      <c r="T4" s="27" t="s">
        <v>879</v>
      </c>
      <c r="U4" s="27" t="s">
        <v>882</v>
      </c>
      <c r="V4" s="27" t="s">
        <v>881</v>
      </c>
      <c r="W4" s="27" t="s">
        <v>880</v>
      </c>
      <c r="Y4" s="27" t="s">
        <v>886</v>
      </c>
      <c r="Z4" s="27" t="s">
        <v>877</v>
      </c>
      <c r="AA4" s="27" t="s">
        <v>878</v>
      </c>
      <c r="AB4" s="27" t="s">
        <v>879</v>
      </c>
      <c r="AC4" s="27" t="s">
        <v>882</v>
      </c>
      <c r="AD4" s="27" t="s">
        <v>881</v>
      </c>
      <c r="AE4" s="27" t="s">
        <v>880</v>
      </c>
      <c r="AG4" s="27" t="s">
        <v>886</v>
      </c>
      <c r="AH4" s="27" t="s">
        <v>877</v>
      </c>
      <c r="AI4" s="27" t="s">
        <v>878</v>
      </c>
      <c r="AJ4" s="27" t="s">
        <v>879</v>
      </c>
      <c r="AK4" s="27" t="s">
        <v>882</v>
      </c>
      <c r="AL4" s="27" t="s">
        <v>881</v>
      </c>
      <c r="AM4" s="27" t="s">
        <v>880</v>
      </c>
      <c r="AO4" s="27" t="s">
        <v>886</v>
      </c>
      <c r="AP4" s="27" t="s">
        <v>877</v>
      </c>
      <c r="AQ4" s="27" t="s">
        <v>878</v>
      </c>
      <c r="AR4" s="27" t="s">
        <v>879</v>
      </c>
      <c r="AS4" s="27" t="s">
        <v>882</v>
      </c>
      <c r="AT4" s="27" t="s">
        <v>881</v>
      </c>
      <c r="AU4" s="27" t="s">
        <v>880</v>
      </c>
    </row>
    <row r="5" spans="1:49" ht="15" customHeight="1">
      <c r="A5" s="4">
        <v>2021</v>
      </c>
      <c r="B5" s="4">
        <v>1</v>
      </c>
      <c r="C5" s="147">
        <v>8153.6542499999996</v>
      </c>
      <c r="D5" s="147">
        <v>5005.2134999999998</v>
      </c>
      <c r="E5" s="147">
        <v>8207.4737499999992</v>
      </c>
      <c r="F5" s="147">
        <v>10629.351250000002</v>
      </c>
      <c r="G5" s="147">
        <v>7157.9934999999996</v>
      </c>
      <c r="I5" s="4">
        <v>2021</v>
      </c>
      <c r="J5" s="4">
        <v>1</v>
      </c>
      <c r="K5" s="120">
        <v>130</v>
      </c>
      <c r="L5" s="120">
        <v>130</v>
      </c>
      <c r="M5" s="120">
        <v>130</v>
      </c>
      <c r="N5" s="120">
        <v>130</v>
      </c>
      <c r="O5" s="120">
        <v>130</v>
      </c>
      <c r="P5" s="120"/>
      <c r="Q5" s="4">
        <v>2021</v>
      </c>
      <c r="R5" s="4">
        <v>1</v>
      </c>
      <c r="S5" s="120">
        <v>145</v>
      </c>
      <c r="T5" s="120">
        <v>140</v>
      </c>
      <c r="U5" s="120">
        <v>140</v>
      </c>
      <c r="V5" s="120">
        <v>140</v>
      </c>
      <c r="W5" s="120">
        <v>125</v>
      </c>
      <c r="Y5" s="4">
        <v>2021</v>
      </c>
      <c r="Z5" s="4">
        <v>1</v>
      </c>
      <c r="AA5" s="121">
        <v>41.152263374485599</v>
      </c>
      <c r="AB5" s="122">
        <v>42.918454935622314</v>
      </c>
      <c r="AC5" s="122">
        <v>38.910505836575879</v>
      </c>
      <c r="AD5" s="122">
        <v>40.48582995951417</v>
      </c>
      <c r="AE5" s="122">
        <v>37.31343283582089</v>
      </c>
      <c r="AG5" s="4">
        <v>2021</v>
      </c>
      <c r="AH5" s="4">
        <v>1</v>
      </c>
      <c r="AI5" s="123">
        <v>76.894343680000006</v>
      </c>
      <c r="AJ5" s="123">
        <v>76.986103040000003</v>
      </c>
      <c r="AK5" s="123">
        <v>77.169621759999998</v>
      </c>
      <c r="AL5" s="123">
        <v>77.720177919999998</v>
      </c>
      <c r="AM5" s="123">
        <v>76.343787519999992</v>
      </c>
      <c r="AO5" s="4">
        <v>2021</v>
      </c>
      <c r="AP5" s="4">
        <v>1</v>
      </c>
      <c r="AQ5" s="141">
        <v>13.554336132596703</v>
      </c>
      <c r="AR5" s="141">
        <v>14.505091572772553</v>
      </c>
      <c r="AS5" s="141">
        <v>14.129338708509351</v>
      </c>
      <c r="AT5" s="141">
        <v>14.185457586755115</v>
      </c>
      <c r="AU5" s="141">
        <v>14.785559993434349</v>
      </c>
    </row>
    <row r="6" spans="1:49" ht="15" customHeight="1">
      <c r="A6" s="4">
        <v>2021</v>
      </c>
      <c r="B6" s="4">
        <v>2</v>
      </c>
      <c r="C6" s="148">
        <v>8934.0370000000003</v>
      </c>
      <c r="D6" s="148">
        <v>7454.0007500000011</v>
      </c>
      <c r="E6" s="148">
        <v>6512.1594999999998</v>
      </c>
      <c r="F6" s="148">
        <v>9687.51</v>
      </c>
      <c r="G6" s="148">
        <v>8019.1054999999997</v>
      </c>
      <c r="I6" s="4">
        <v>2021</v>
      </c>
      <c r="J6" s="4">
        <v>2</v>
      </c>
      <c r="K6" s="120">
        <v>130</v>
      </c>
      <c r="L6" s="120">
        <v>130</v>
      </c>
      <c r="M6" s="120">
        <v>130</v>
      </c>
      <c r="N6" s="120">
        <v>130</v>
      </c>
      <c r="O6" s="120">
        <v>130</v>
      </c>
      <c r="P6" s="120"/>
      <c r="Q6" s="4">
        <v>2021</v>
      </c>
      <c r="R6" s="4">
        <v>2</v>
      </c>
      <c r="S6" s="120">
        <v>145</v>
      </c>
      <c r="T6" s="120">
        <v>140</v>
      </c>
      <c r="U6" s="120">
        <v>140</v>
      </c>
      <c r="V6" s="120">
        <v>140</v>
      </c>
      <c r="W6" s="120">
        <v>125</v>
      </c>
      <c r="Y6" s="4">
        <v>2021</v>
      </c>
      <c r="Z6" s="4">
        <v>2</v>
      </c>
      <c r="AA6" s="125">
        <v>42.194092827004219</v>
      </c>
      <c r="AB6" s="124">
        <v>40</v>
      </c>
      <c r="AC6" s="124">
        <v>41.32231404958678</v>
      </c>
      <c r="AD6" s="124">
        <v>39.215686274509807</v>
      </c>
      <c r="AE6" s="124">
        <v>41.32231404958678</v>
      </c>
      <c r="AG6" s="4">
        <v>2021</v>
      </c>
      <c r="AH6" s="4">
        <v>2</v>
      </c>
      <c r="AI6" s="123">
        <v>77.995456000000004</v>
      </c>
      <c r="AJ6" s="123">
        <v>76.43554687999999</v>
      </c>
      <c r="AK6" s="123">
        <v>77.353140479999993</v>
      </c>
      <c r="AL6" s="123">
        <v>77.62841856</v>
      </c>
      <c r="AM6" s="123">
        <v>77.261381119999996</v>
      </c>
      <c r="AO6" s="4">
        <v>2021</v>
      </c>
      <c r="AP6" s="4">
        <v>2</v>
      </c>
      <c r="AQ6" s="141">
        <v>14.177641883422991</v>
      </c>
      <c r="AR6" s="141">
        <v>14.326594996702584</v>
      </c>
      <c r="AS6" s="141">
        <v>13.718223513870543</v>
      </c>
      <c r="AT6" s="141">
        <v>14.514308438280171</v>
      </c>
      <c r="AU6" s="141">
        <v>14.24924091237029</v>
      </c>
    </row>
    <row r="7" spans="1:49" ht="15" customHeight="1">
      <c r="A7" s="4">
        <v>2021</v>
      </c>
      <c r="B7" s="4">
        <v>3</v>
      </c>
      <c r="C7" s="148">
        <v>7131.0837499999998</v>
      </c>
      <c r="D7" s="148">
        <v>6835.0765000000001</v>
      </c>
      <c r="E7" s="148">
        <v>6377.6107500000007</v>
      </c>
      <c r="F7" s="148">
        <v>8611.1200000000008</v>
      </c>
      <c r="G7" s="148">
        <v>7723.09825</v>
      </c>
      <c r="I7" s="4">
        <v>2021</v>
      </c>
      <c r="J7" s="4">
        <v>3</v>
      </c>
      <c r="K7" s="120">
        <v>130</v>
      </c>
      <c r="L7" s="120">
        <v>130</v>
      </c>
      <c r="M7" s="120">
        <v>130</v>
      </c>
      <c r="N7" s="120">
        <v>130</v>
      </c>
      <c r="O7" s="120">
        <v>130</v>
      </c>
      <c r="P7" s="120"/>
      <c r="Q7" s="4">
        <v>2021</v>
      </c>
      <c r="R7" s="4">
        <v>3</v>
      </c>
      <c r="S7" s="120">
        <v>145</v>
      </c>
      <c r="T7" s="120">
        <v>145</v>
      </c>
      <c r="U7" s="120">
        <v>140</v>
      </c>
      <c r="V7" s="120">
        <v>145</v>
      </c>
      <c r="W7" s="120">
        <v>125</v>
      </c>
      <c r="Y7" s="4">
        <v>2021</v>
      </c>
      <c r="Z7" s="4">
        <v>3</v>
      </c>
      <c r="AA7" s="125">
        <v>40.650406504065039</v>
      </c>
      <c r="AB7" s="124">
        <v>45.248868778280539</v>
      </c>
      <c r="AC7" s="124">
        <v>40.160642570281126</v>
      </c>
      <c r="AD7" s="124">
        <v>39.682539682539684</v>
      </c>
      <c r="AE7" s="124">
        <v>38.610038610038607</v>
      </c>
      <c r="AG7" s="4">
        <v>2021</v>
      </c>
      <c r="AH7" s="4">
        <v>3</v>
      </c>
      <c r="AI7" s="123">
        <v>76.527306240000001</v>
      </c>
      <c r="AJ7" s="123">
        <v>78.178974719999999</v>
      </c>
      <c r="AK7" s="123">
        <v>76.802584319999994</v>
      </c>
      <c r="AL7" s="123">
        <v>78.454252799999992</v>
      </c>
      <c r="AM7" s="123">
        <v>76.802584319999994</v>
      </c>
      <c r="AO7" s="4">
        <v>2021</v>
      </c>
      <c r="AP7" s="4">
        <v>3</v>
      </c>
      <c r="AQ7" s="141">
        <v>14.289646518778831</v>
      </c>
      <c r="AR7" s="141">
        <v>14.271458435239982</v>
      </c>
      <c r="AS7" s="141">
        <v>14.467126779067227</v>
      </c>
      <c r="AT7" s="141">
        <v>14.10277818627452</v>
      </c>
      <c r="AU7" s="141">
        <v>14.345478567322578</v>
      </c>
    </row>
    <row r="8" spans="1:49" ht="15" customHeight="1">
      <c r="A8" s="4">
        <v>2021</v>
      </c>
      <c r="B8" s="4">
        <v>4</v>
      </c>
      <c r="C8" s="148">
        <v>8153.6542499999996</v>
      </c>
      <c r="D8" s="148">
        <v>6350.7009999999991</v>
      </c>
      <c r="E8" s="148">
        <v>7104.1740000000009</v>
      </c>
      <c r="F8" s="148">
        <v>8503.4809999999998</v>
      </c>
      <c r="G8" s="148">
        <v>8207.4737499999992</v>
      </c>
      <c r="I8" s="4">
        <v>2021</v>
      </c>
      <c r="J8" s="4">
        <v>4</v>
      </c>
      <c r="K8" s="120">
        <v>130</v>
      </c>
      <c r="L8" s="120">
        <v>128</v>
      </c>
      <c r="M8" s="120">
        <v>129</v>
      </c>
      <c r="N8" s="120">
        <v>130</v>
      </c>
      <c r="O8" s="120">
        <v>130</v>
      </c>
      <c r="P8" s="120"/>
      <c r="Q8" s="4">
        <v>2021</v>
      </c>
      <c r="R8" s="4">
        <v>4</v>
      </c>
      <c r="S8" s="120">
        <v>145</v>
      </c>
      <c r="T8" s="120">
        <v>140</v>
      </c>
      <c r="U8" s="120">
        <v>140</v>
      </c>
      <c r="V8" s="120">
        <v>140</v>
      </c>
      <c r="W8" s="120">
        <v>125</v>
      </c>
      <c r="Y8" s="4">
        <v>2021</v>
      </c>
      <c r="Z8" s="4">
        <v>4</v>
      </c>
      <c r="AA8" s="125">
        <v>41.32231404958678</v>
      </c>
      <c r="AB8" s="124">
        <v>42.194092827004219</v>
      </c>
      <c r="AC8" s="124">
        <v>40.160642570281126</v>
      </c>
      <c r="AD8" s="124">
        <v>44.247787610619469</v>
      </c>
      <c r="AE8" s="124">
        <v>40.160642570281126</v>
      </c>
      <c r="AG8" s="4">
        <v>2021</v>
      </c>
      <c r="AH8" s="4">
        <v>4</v>
      </c>
      <c r="AI8" s="123">
        <v>77.62841856</v>
      </c>
      <c r="AJ8" s="123">
        <v>77.261381119999996</v>
      </c>
      <c r="AK8" s="123">
        <v>77.077862400000001</v>
      </c>
      <c r="AL8" s="123">
        <v>78.178974719999999</v>
      </c>
      <c r="AM8" s="123">
        <v>77.077862400000001</v>
      </c>
      <c r="AO8" s="4">
        <v>2021</v>
      </c>
      <c r="AP8" s="4">
        <v>4</v>
      </c>
      <c r="AQ8" s="141">
        <v>14.235349667976113</v>
      </c>
      <c r="AR8" s="141">
        <v>15.229213872832377</v>
      </c>
      <c r="AS8" s="141">
        <v>14.587797722640682</v>
      </c>
      <c r="AT8" s="141">
        <v>14.466264851719394</v>
      </c>
      <c r="AU8" s="141">
        <v>14.747953650057914</v>
      </c>
    </row>
    <row r="9" spans="1:49" ht="15" customHeight="1">
      <c r="A9" s="19">
        <v>2021</v>
      </c>
      <c r="B9" s="19">
        <v>5</v>
      </c>
      <c r="C9" s="149">
        <v>6835.0765000000001</v>
      </c>
      <c r="D9" s="149">
        <v>5839.4157500000001</v>
      </c>
      <c r="E9" s="149">
        <v>6243.0619999999999</v>
      </c>
      <c r="F9" s="149">
        <v>8799.4882500000003</v>
      </c>
      <c r="G9" s="149">
        <v>8288.2029999999995</v>
      </c>
      <c r="I9" s="19">
        <v>2021</v>
      </c>
      <c r="J9" s="19">
        <v>5</v>
      </c>
      <c r="K9" s="126">
        <v>128</v>
      </c>
      <c r="L9" s="126">
        <v>128</v>
      </c>
      <c r="M9" s="126">
        <v>130</v>
      </c>
      <c r="N9" s="126">
        <v>129</v>
      </c>
      <c r="O9" s="126">
        <v>128</v>
      </c>
      <c r="P9" s="150"/>
      <c r="Q9" s="19">
        <v>2021</v>
      </c>
      <c r="R9" s="19">
        <v>5</v>
      </c>
      <c r="S9" s="126">
        <v>140</v>
      </c>
      <c r="T9" s="126">
        <v>140</v>
      </c>
      <c r="U9" s="126">
        <v>140</v>
      </c>
      <c r="V9" s="126">
        <v>135</v>
      </c>
      <c r="W9" s="126">
        <v>125</v>
      </c>
      <c r="Y9" s="19">
        <v>2021</v>
      </c>
      <c r="Z9" s="19">
        <v>5</v>
      </c>
      <c r="AA9" s="127">
        <v>44.247787610619469</v>
      </c>
      <c r="AB9" s="128">
        <v>44.052863436123353</v>
      </c>
      <c r="AC9" s="128">
        <v>40.983606557377044</v>
      </c>
      <c r="AD9" s="128">
        <v>41.841004184100413</v>
      </c>
      <c r="AE9" s="128">
        <v>38.167938931297712</v>
      </c>
      <c r="AG9" s="19">
        <v>2021</v>
      </c>
      <c r="AH9" s="19">
        <v>5</v>
      </c>
      <c r="AI9" s="129">
        <v>77.62841856</v>
      </c>
      <c r="AJ9" s="129">
        <v>76.986103040000003</v>
      </c>
      <c r="AK9" s="129">
        <v>76.894343680000006</v>
      </c>
      <c r="AL9" s="129">
        <v>76.06850944</v>
      </c>
      <c r="AM9" s="129">
        <v>76.802584319999994</v>
      </c>
      <c r="AO9" s="19">
        <v>2021</v>
      </c>
      <c r="AP9" s="19">
        <v>5</v>
      </c>
      <c r="AQ9" s="142">
        <v>14.355225572634764</v>
      </c>
      <c r="AR9" s="142">
        <v>14.907467538926852</v>
      </c>
      <c r="AS9" s="142">
        <v>14.372366159095757</v>
      </c>
      <c r="AT9" s="142">
        <v>14.468961294776754</v>
      </c>
      <c r="AU9" s="142">
        <v>14.889999810489192</v>
      </c>
      <c r="AW9" s="130"/>
    </row>
    <row r="10" spans="1:49" ht="15" customHeight="1">
      <c r="A10" s="4">
        <v>2021</v>
      </c>
      <c r="B10" s="2" t="s">
        <v>883</v>
      </c>
      <c r="C10" s="146">
        <f>AVERAGE(C5:C9)</f>
        <v>7841.501150000001</v>
      </c>
      <c r="D10" s="146">
        <f t="shared" ref="D10:G10" si="0">AVERAGE(D5:D9)</f>
        <v>6296.8815000000004</v>
      </c>
      <c r="E10" s="146">
        <f t="shared" si="0"/>
        <v>6888.8959999999988</v>
      </c>
      <c r="F10" s="146">
        <f t="shared" si="0"/>
        <v>9246.1901000000016</v>
      </c>
      <c r="G10" s="146">
        <f t="shared" si="0"/>
        <v>7879.1747999999989</v>
      </c>
      <c r="I10" s="4">
        <v>2021</v>
      </c>
      <c r="J10" s="2" t="s">
        <v>883</v>
      </c>
      <c r="K10" s="124">
        <f>AVERAGE(K5:K9)</f>
        <v>129.6</v>
      </c>
      <c r="L10" s="124">
        <f t="shared" ref="L10:O10" si="1">AVERAGE(L5:L9)</f>
        <v>129.19999999999999</v>
      </c>
      <c r="M10" s="124">
        <f t="shared" si="1"/>
        <v>129.80000000000001</v>
      </c>
      <c r="N10" s="124">
        <f t="shared" si="1"/>
        <v>129.80000000000001</v>
      </c>
      <c r="O10" s="124">
        <f t="shared" si="1"/>
        <v>129.6</v>
      </c>
      <c r="P10" s="124"/>
      <c r="Q10" s="4">
        <v>2021</v>
      </c>
      <c r="R10" s="2" t="s">
        <v>883</v>
      </c>
      <c r="S10" s="124">
        <f>AVERAGE(S5:S9)</f>
        <v>144</v>
      </c>
      <c r="T10" s="124">
        <f t="shared" ref="T10" si="2">AVERAGE(T5:T9)</f>
        <v>141</v>
      </c>
      <c r="U10" s="131">
        <f t="shared" ref="U10" si="3">AVERAGE(U5:U9)</f>
        <v>140</v>
      </c>
      <c r="V10" s="131">
        <f t="shared" ref="V10" si="4">AVERAGE(V5:V9)</f>
        <v>140</v>
      </c>
      <c r="W10" s="131">
        <f t="shared" ref="W10" si="5">AVERAGE(W5:W9)</f>
        <v>125</v>
      </c>
      <c r="Y10" s="4">
        <v>2021</v>
      </c>
      <c r="Z10" s="2" t="s">
        <v>883</v>
      </c>
      <c r="AA10" s="124">
        <f>AVERAGE(AA5:AA9)</f>
        <v>41.91337287315222</v>
      </c>
      <c r="AB10" s="124">
        <f t="shared" ref="AB10" si="6">AVERAGE(AB5:AB9)</f>
        <v>42.882855995406089</v>
      </c>
      <c r="AC10" s="131">
        <f t="shared" ref="AC10" si="7">AVERAGE(AC5:AC9)</f>
        <v>40.307542316820395</v>
      </c>
      <c r="AD10" s="131">
        <f t="shared" ref="AD10" si="8">AVERAGE(AD5:AD9)</f>
        <v>41.094569542256714</v>
      </c>
      <c r="AE10" s="131">
        <f t="shared" ref="AE10" si="9">AVERAGE(AE5:AE9)</f>
        <v>39.114873399405027</v>
      </c>
      <c r="AG10" s="4">
        <v>2021</v>
      </c>
      <c r="AH10" s="2" t="s">
        <v>883</v>
      </c>
      <c r="AI10" s="141">
        <f>AVERAGE(AI5:AI9)</f>
        <v>77.334788608000011</v>
      </c>
      <c r="AJ10" s="141">
        <f t="shared" ref="AJ10" si="10">AVERAGE(AJ5:AJ9)</f>
        <v>77.169621759999998</v>
      </c>
      <c r="AK10" s="145">
        <f t="shared" ref="AK10" si="11">AVERAGE(AK5:AK9)</f>
        <v>77.059510528000004</v>
      </c>
      <c r="AL10" s="145">
        <f t="shared" ref="AL10" si="12">AVERAGE(AL5:AL9)</f>
        <v>77.610066687999989</v>
      </c>
      <c r="AM10" s="145">
        <f t="shared" ref="AM10" si="13">AVERAGE(AM5:AM9)</f>
        <v>76.857639935999998</v>
      </c>
      <c r="AO10" s="4">
        <v>2021</v>
      </c>
      <c r="AP10" s="2" t="s">
        <v>883</v>
      </c>
      <c r="AQ10" s="141">
        <f>AVERAGE(AQ5:AQ9)</f>
        <v>14.122439955081882</v>
      </c>
      <c r="AR10" s="141">
        <f>AVERAGE(AR5:AR9)</f>
        <v>14.647965283294869</v>
      </c>
      <c r="AS10" s="141">
        <f>AVERAGE(AS5:AS9)</f>
        <v>14.254970576636712</v>
      </c>
      <c r="AT10" s="145">
        <v>14.122439955081882</v>
      </c>
      <c r="AU10" s="145">
        <f t="shared" ref="AU10" si="14">AVERAGE(AU5:AU9)</f>
        <v>14.603646586734865</v>
      </c>
      <c r="AW10" s="130"/>
    </row>
    <row r="11" spans="1:49" ht="15" customHeight="1">
      <c r="A11" s="4">
        <v>2021</v>
      </c>
      <c r="B11" s="2" t="s">
        <v>884</v>
      </c>
      <c r="C11" s="124">
        <f>STDEV(C5:C9)/SQRT(5)</f>
        <v>381.18874311584972</v>
      </c>
      <c r="D11" s="124">
        <f t="shared" ref="D11:G11" si="15">STDEV(D5:D9)/SQRT(5)</f>
        <v>418.8768607820698</v>
      </c>
      <c r="E11" s="124">
        <f t="shared" si="15"/>
        <v>360.931880895478</v>
      </c>
      <c r="F11" s="124">
        <f t="shared" si="15"/>
        <v>403.8794004981919</v>
      </c>
      <c r="G11" s="124">
        <f t="shared" si="15"/>
        <v>204.8325202083918</v>
      </c>
      <c r="I11" s="4">
        <v>2021</v>
      </c>
      <c r="J11" s="2" t="s">
        <v>884</v>
      </c>
      <c r="K11" s="124">
        <f>STDEV(K5:K9)/SQRT(5)</f>
        <v>0.39999999999999997</v>
      </c>
      <c r="L11" s="124">
        <f t="shared" ref="L11:O11" si="16">STDEV(L5:L9)/SQRT(5)</f>
        <v>0.48989794855663554</v>
      </c>
      <c r="M11" s="124">
        <f t="shared" si="16"/>
        <v>0.19999999999999998</v>
      </c>
      <c r="N11" s="124">
        <f t="shared" si="16"/>
        <v>0.19999999999999998</v>
      </c>
      <c r="O11" s="124">
        <f t="shared" si="16"/>
        <v>0.39999999999999997</v>
      </c>
      <c r="P11" s="124"/>
      <c r="Q11" s="4">
        <v>2021</v>
      </c>
      <c r="R11" s="2" t="s">
        <v>884</v>
      </c>
      <c r="S11" s="124">
        <f>STDEV(S5:S9)/SQRT(5)</f>
        <v>1</v>
      </c>
      <c r="T11" s="124">
        <f t="shared" ref="T11:W11" si="17">STDEV(T5:T9)/SQRT(5)</f>
        <v>1</v>
      </c>
      <c r="U11" s="124">
        <f t="shared" si="17"/>
        <v>0</v>
      </c>
      <c r="V11" s="124">
        <f t="shared" si="17"/>
        <v>1.5811388300841895</v>
      </c>
      <c r="W11" s="124">
        <f t="shared" si="17"/>
        <v>0</v>
      </c>
      <c r="Y11" s="4">
        <v>2021</v>
      </c>
      <c r="Z11" s="2" t="s">
        <v>884</v>
      </c>
      <c r="AA11" s="124">
        <f>STDEV(AA5:AA9)/SQRT(5)</f>
        <v>0.63450839672597426</v>
      </c>
      <c r="AB11" s="124">
        <f t="shared" ref="AB11:AE11" si="18">STDEV(AB5:AB9)/SQRT(5)</f>
        <v>0.88750928381058047</v>
      </c>
      <c r="AC11" s="124">
        <f t="shared" si="18"/>
        <v>0.41723461776210014</v>
      </c>
      <c r="AD11" s="124">
        <f t="shared" si="18"/>
        <v>0.90538785609657457</v>
      </c>
      <c r="AE11" s="124">
        <f t="shared" si="18"/>
        <v>0.71983187406506155</v>
      </c>
      <c r="AG11" s="4">
        <v>2021</v>
      </c>
      <c r="AH11" s="2" t="s">
        <v>884</v>
      </c>
      <c r="AI11" s="141">
        <f>STDEV(AI5:AI9)/SQRT(5)</f>
        <v>0.26971633334921868</v>
      </c>
      <c r="AJ11" s="141">
        <f t="shared" ref="AJ11:AM11" si="19">STDEV(AJ5:AJ9)/SQRT(5)</f>
        <v>0.2857829026233264</v>
      </c>
      <c r="AK11" s="141">
        <f t="shared" si="19"/>
        <v>9.7972186707630401E-2</v>
      </c>
      <c r="AL11" s="141">
        <f t="shared" si="19"/>
        <v>0.41383369631094391</v>
      </c>
      <c r="AM11" s="141">
        <f t="shared" si="19"/>
        <v>0.15517915846583188</v>
      </c>
      <c r="AO11" s="4">
        <v>2021</v>
      </c>
      <c r="AP11" s="2" t="s">
        <v>884</v>
      </c>
      <c r="AQ11" s="141">
        <f>STDEV(AQ5:AQ9)/SQRT(5)</f>
        <v>0.14503189096945626</v>
      </c>
      <c r="AR11" s="141">
        <f>STDEV(AR5:AR9)/SQRT(5)</f>
        <v>0.18311751806046264</v>
      </c>
      <c r="AS11" s="141">
        <f>STDEV(AS5:AS9)/SQRT(5)</f>
        <v>0.15385815899799796</v>
      </c>
      <c r="AT11" s="141">
        <v>0.14503189096945626</v>
      </c>
      <c r="AU11" s="141">
        <f t="shared" ref="AU11" si="20">STDEV(AU5:AU9)/SQRT(5)</f>
        <v>0.12809552940784119</v>
      </c>
      <c r="AW11" s="130"/>
    </row>
    <row r="12" spans="1:49" ht="15" customHeight="1">
      <c r="A12" s="19">
        <v>2021</v>
      </c>
      <c r="B12" s="21" t="s">
        <v>887</v>
      </c>
      <c r="C12" s="133"/>
      <c r="D12" s="133" t="s">
        <v>898</v>
      </c>
      <c r="E12" s="133" t="s">
        <v>895</v>
      </c>
      <c r="F12" s="133" t="s">
        <v>895</v>
      </c>
      <c r="G12" s="133" t="s">
        <v>895</v>
      </c>
      <c r="I12" s="4">
        <v>2021</v>
      </c>
      <c r="J12" s="2" t="s">
        <v>887</v>
      </c>
      <c r="K12" s="19"/>
      <c r="L12" s="19" t="s">
        <v>895</v>
      </c>
      <c r="M12" s="19" t="s">
        <v>895</v>
      </c>
      <c r="N12" s="19" t="s">
        <v>895</v>
      </c>
      <c r="O12" s="19" t="s">
        <v>895</v>
      </c>
      <c r="P12" s="4"/>
      <c r="Q12" s="4">
        <v>2021</v>
      </c>
      <c r="R12" s="2" t="s">
        <v>887</v>
      </c>
      <c r="S12" s="124"/>
      <c r="T12" s="124" t="s">
        <v>895</v>
      </c>
      <c r="U12" s="124" t="s">
        <v>896</v>
      </c>
      <c r="V12" s="124" t="s">
        <v>896</v>
      </c>
      <c r="W12" s="124" t="s">
        <v>897</v>
      </c>
      <c r="Y12" s="4">
        <v>2021</v>
      </c>
      <c r="Z12" s="2" t="s">
        <v>887</v>
      </c>
      <c r="AA12" s="124"/>
      <c r="AB12" s="124" t="s">
        <v>895</v>
      </c>
      <c r="AC12" s="124" t="s">
        <v>895</v>
      </c>
      <c r="AD12" s="124" t="s">
        <v>895</v>
      </c>
      <c r="AE12" s="124" t="s">
        <v>895</v>
      </c>
      <c r="AG12" s="4">
        <v>2021</v>
      </c>
      <c r="AH12" s="2" t="s">
        <v>887</v>
      </c>
      <c r="AI12" s="124"/>
      <c r="AJ12" s="124" t="s">
        <v>895</v>
      </c>
      <c r="AK12" s="124" t="s">
        <v>895</v>
      </c>
      <c r="AL12" s="124" t="s">
        <v>895</v>
      </c>
      <c r="AM12" s="124" t="s">
        <v>895</v>
      </c>
      <c r="AO12" s="4">
        <v>2021</v>
      </c>
      <c r="AP12" s="2" t="s">
        <v>887</v>
      </c>
      <c r="AQ12" s="124"/>
      <c r="AR12" s="124" t="s">
        <v>898</v>
      </c>
      <c r="AS12" s="124" t="s">
        <v>895</v>
      </c>
      <c r="AT12" s="124" t="s">
        <v>895</v>
      </c>
      <c r="AU12" s="124" t="s">
        <v>895</v>
      </c>
      <c r="AW12" s="130"/>
    </row>
    <row r="13" spans="1:49" ht="15" customHeight="1">
      <c r="A13" s="134">
        <v>2021</v>
      </c>
      <c r="B13" s="29" t="s">
        <v>901</v>
      </c>
      <c r="C13" s="135">
        <v>8.6E-3</v>
      </c>
      <c r="D13" s="136"/>
      <c r="E13" s="136"/>
      <c r="F13" s="136"/>
      <c r="G13" s="136"/>
      <c r="I13" s="134">
        <v>2021</v>
      </c>
      <c r="J13" s="29" t="s">
        <v>901</v>
      </c>
      <c r="K13" s="135">
        <v>0.17469999999999999</v>
      </c>
      <c r="L13" s="136"/>
      <c r="M13" s="136"/>
      <c r="N13" s="136"/>
      <c r="O13" s="136"/>
      <c r="P13" s="132"/>
      <c r="Q13" s="134">
        <v>2021</v>
      </c>
      <c r="R13" s="29" t="s">
        <v>901</v>
      </c>
      <c r="S13" s="136" t="s">
        <v>899</v>
      </c>
      <c r="T13" s="136"/>
      <c r="U13" s="136"/>
      <c r="V13" s="136"/>
      <c r="W13" s="136"/>
      <c r="Y13" s="134">
        <v>2021</v>
      </c>
      <c r="Z13" s="29" t="s">
        <v>901</v>
      </c>
      <c r="AA13" s="135">
        <v>2.3099999999999999E-2</v>
      </c>
      <c r="AB13" s="136"/>
      <c r="AC13" s="136"/>
      <c r="AD13" s="136"/>
      <c r="AE13" s="136"/>
      <c r="AG13" s="134">
        <v>2021</v>
      </c>
      <c r="AH13" s="29" t="s">
        <v>901</v>
      </c>
      <c r="AI13" s="135">
        <v>4.48E-2</v>
      </c>
      <c r="AJ13" s="136"/>
      <c r="AK13" s="136"/>
      <c r="AL13" s="136"/>
      <c r="AM13" s="136"/>
      <c r="AO13" s="134">
        <v>2021</v>
      </c>
      <c r="AP13" s="29" t="s">
        <v>901</v>
      </c>
      <c r="AQ13" s="135">
        <v>0.1145</v>
      </c>
      <c r="AR13" s="136"/>
      <c r="AS13" s="136"/>
      <c r="AT13" s="136"/>
      <c r="AU13" s="136"/>
      <c r="AW13" s="130"/>
    </row>
    <row r="14" spans="1:49" ht="15" customHeight="1">
      <c r="A14" s="19">
        <v>2021</v>
      </c>
      <c r="B14" s="21" t="s">
        <v>894</v>
      </c>
      <c r="C14" s="19">
        <v>0.96089999999999998</v>
      </c>
      <c r="D14" s="4"/>
      <c r="E14" s="132"/>
      <c r="F14" s="132"/>
      <c r="G14" s="132"/>
      <c r="I14" s="19">
        <v>2021</v>
      </c>
      <c r="J14" s="21" t="s">
        <v>894</v>
      </c>
      <c r="K14" s="19">
        <v>0.70840000000000003</v>
      </c>
      <c r="L14" s="4"/>
      <c r="M14" s="132"/>
      <c r="N14" s="132"/>
      <c r="O14" s="132"/>
      <c r="P14" s="4"/>
      <c r="Q14" s="19">
        <v>2021</v>
      </c>
      <c r="R14" s="21" t="s">
        <v>894</v>
      </c>
      <c r="S14" s="137">
        <v>0.33500000000000002</v>
      </c>
      <c r="Y14" s="19">
        <v>2021</v>
      </c>
      <c r="Z14" s="21" t="s">
        <v>894</v>
      </c>
      <c r="AA14" s="19">
        <v>0.77029999999999998</v>
      </c>
      <c r="AG14" s="19">
        <v>2021</v>
      </c>
      <c r="AH14" s="21" t="s">
        <v>894</v>
      </c>
      <c r="AI14" s="19">
        <v>0.38219999999999998</v>
      </c>
      <c r="AO14" s="19">
        <v>2021</v>
      </c>
      <c r="AP14" s="21" t="s">
        <v>894</v>
      </c>
      <c r="AQ14" s="137">
        <v>0.94540000000000002</v>
      </c>
    </row>
    <row r="15" spans="1:49" ht="15" customHeight="1">
      <c r="A15" s="4"/>
      <c r="N15" s="153"/>
      <c r="O15" s="154"/>
      <c r="P15" s="138"/>
      <c r="Q15" s="139"/>
      <c r="Y15" s="4"/>
      <c r="AG15" s="4"/>
      <c r="AO15" s="4"/>
    </row>
    <row r="16" spans="1:49" ht="15" customHeight="1">
      <c r="A16" s="27" t="s">
        <v>886</v>
      </c>
      <c r="B16" s="27" t="s">
        <v>877</v>
      </c>
      <c r="C16" s="27" t="s">
        <v>878</v>
      </c>
      <c r="D16" s="27" t="s">
        <v>879</v>
      </c>
      <c r="E16" s="27" t="s">
        <v>882</v>
      </c>
      <c r="F16" s="27" t="s">
        <v>881</v>
      </c>
      <c r="G16" s="27" t="s">
        <v>880</v>
      </c>
      <c r="I16" s="33" t="s">
        <v>921</v>
      </c>
      <c r="J16" s="4"/>
      <c r="K16" s="4"/>
      <c r="L16" s="4"/>
      <c r="M16" s="4"/>
      <c r="N16" s="4"/>
      <c r="O16" s="4"/>
      <c r="P16" s="4"/>
      <c r="Q16" s="27" t="s">
        <v>886</v>
      </c>
      <c r="R16" s="27" t="s">
        <v>877</v>
      </c>
      <c r="S16" s="27" t="s">
        <v>878</v>
      </c>
      <c r="T16" s="27" t="s">
        <v>879</v>
      </c>
      <c r="U16" s="27" t="s">
        <v>882</v>
      </c>
      <c r="V16" s="27" t="s">
        <v>881</v>
      </c>
      <c r="W16" s="27" t="s">
        <v>880</v>
      </c>
      <c r="Y16" s="27" t="s">
        <v>886</v>
      </c>
      <c r="Z16" s="27" t="s">
        <v>877</v>
      </c>
      <c r="AA16" s="27" t="s">
        <v>878</v>
      </c>
      <c r="AB16" s="27" t="s">
        <v>879</v>
      </c>
      <c r="AC16" s="27" t="s">
        <v>882</v>
      </c>
      <c r="AD16" s="27" t="s">
        <v>881</v>
      </c>
      <c r="AE16" s="27" t="s">
        <v>880</v>
      </c>
      <c r="AG16" s="27" t="s">
        <v>886</v>
      </c>
      <c r="AH16" s="27" t="s">
        <v>877</v>
      </c>
      <c r="AI16" s="27" t="s">
        <v>878</v>
      </c>
      <c r="AJ16" s="27" t="s">
        <v>879</v>
      </c>
      <c r="AK16" s="27" t="s">
        <v>882</v>
      </c>
      <c r="AL16" s="27" t="s">
        <v>881</v>
      </c>
      <c r="AM16" s="27" t="s">
        <v>880</v>
      </c>
      <c r="AO16" s="27" t="s">
        <v>886</v>
      </c>
      <c r="AP16" s="27" t="s">
        <v>877</v>
      </c>
      <c r="AQ16" s="27" t="s">
        <v>878</v>
      </c>
      <c r="AR16" s="27" t="s">
        <v>879</v>
      </c>
      <c r="AS16" s="27" t="s">
        <v>882</v>
      </c>
      <c r="AT16" s="27" t="s">
        <v>881</v>
      </c>
      <c r="AU16" s="27" t="s">
        <v>880</v>
      </c>
    </row>
    <row r="17" spans="1:49" ht="15" customHeight="1">
      <c r="A17" s="4">
        <v>2022</v>
      </c>
      <c r="B17" s="4">
        <v>1</v>
      </c>
      <c r="C17" s="124">
        <v>2260.3114636515829</v>
      </c>
      <c r="D17" s="124">
        <v>1228.9072035387246</v>
      </c>
      <c r="E17" s="124">
        <v>1645.8578618822205</v>
      </c>
      <c r="F17" s="124">
        <v>2370.0353211103979</v>
      </c>
      <c r="G17" s="124">
        <v>1733.6369478492722</v>
      </c>
      <c r="I17" s="4"/>
      <c r="J17" s="4"/>
      <c r="K17" s="132"/>
      <c r="L17" s="132"/>
      <c r="M17" s="132"/>
      <c r="N17" s="132"/>
      <c r="O17" s="132"/>
      <c r="P17" s="132"/>
      <c r="Q17" s="4">
        <v>2022</v>
      </c>
      <c r="R17" s="4">
        <v>1</v>
      </c>
      <c r="S17" s="134">
        <v>137</v>
      </c>
      <c r="T17" s="134">
        <v>133</v>
      </c>
      <c r="U17" s="134">
        <v>136</v>
      </c>
      <c r="V17" s="134">
        <v>141</v>
      </c>
      <c r="W17" s="134">
        <v>126</v>
      </c>
      <c r="Y17" s="4">
        <v>2022</v>
      </c>
      <c r="Z17" s="4">
        <v>1</v>
      </c>
      <c r="AA17" s="136">
        <v>31</v>
      </c>
      <c r="AB17" s="134">
        <v>31</v>
      </c>
      <c r="AC17" s="134">
        <v>34</v>
      </c>
      <c r="AD17" s="134">
        <v>36</v>
      </c>
      <c r="AE17" s="134">
        <v>33</v>
      </c>
      <c r="AG17" s="4">
        <v>2022</v>
      </c>
      <c r="AH17" s="4">
        <v>1</v>
      </c>
      <c r="AI17" s="140" t="s">
        <v>690</v>
      </c>
      <c r="AJ17" s="140" t="s">
        <v>690</v>
      </c>
      <c r="AK17" s="140" t="s">
        <v>690</v>
      </c>
      <c r="AL17" s="140" t="s">
        <v>690</v>
      </c>
      <c r="AM17" s="140" t="s">
        <v>690</v>
      </c>
      <c r="AO17" s="4">
        <v>2022</v>
      </c>
      <c r="AP17" s="4"/>
      <c r="AQ17" s="141" t="s">
        <v>690</v>
      </c>
      <c r="AR17" s="141" t="s">
        <v>690</v>
      </c>
      <c r="AS17" s="141" t="s">
        <v>690</v>
      </c>
      <c r="AT17" s="141" t="s">
        <v>690</v>
      </c>
      <c r="AU17" s="141" t="s">
        <v>690</v>
      </c>
    </row>
    <row r="18" spans="1:49" ht="15" customHeight="1">
      <c r="A18" s="4">
        <v>2022</v>
      </c>
      <c r="B18" s="4">
        <v>2</v>
      </c>
      <c r="C18" s="124">
        <v>3259.6591458009839</v>
      </c>
      <c r="D18" s="124">
        <v>2743.7418709260082</v>
      </c>
      <c r="E18" s="124">
        <v>2837.5450118123672</v>
      </c>
      <c r="F18" s="124">
        <v>3189.3067901362147</v>
      </c>
      <c r="G18" s="124">
        <v>1805.7104620624157</v>
      </c>
      <c r="I18" s="4"/>
      <c r="J18" s="4"/>
      <c r="K18" s="132"/>
      <c r="L18" s="132"/>
      <c r="M18" s="132"/>
      <c r="N18" s="132"/>
      <c r="O18" s="132"/>
      <c r="P18" s="132"/>
      <c r="Q18" s="4">
        <v>2022</v>
      </c>
      <c r="R18" s="4">
        <v>2</v>
      </c>
      <c r="S18" s="4">
        <v>144</v>
      </c>
      <c r="T18" s="4">
        <v>138</v>
      </c>
      <c r="U18" s="4">
        <v>139</v>
      </c>
      <c r="V18" s="4">
        <v>134</v>
      </c>
      <c r="W18" s="4">
        <v>128</v>
      </c>
      <c r="Y18" s="4">
        <v>2022</v>
      </c>
      <c r="Z18" s="4">
        <v>2</v>
      </c>
      <c r="AA18" s="4">
        <v>36</v>
      </c>
      <c r="AB18" s="4">
        <v>33</v>
      </c>
      <c r="AC18" s="4">
        <v>34</v>
      </c>
      <c r="AD18" s="4">
        <v>34</v>
      </c>
      <c r="AE18" s="4">
        <v>34</v>
      </c>
      <c r="AG18" s="4">
        <v>2022</v>
      </c>
      <c r="AH18" s="4">
        <v>2</v>
      </c>
      <c r="AI18" s="114">
        <v>77.229093827160497</v>
      </c>
      <c r="AJ18" s="114">
        <v>73.626988712522049</v>
      </c>
      <c r="AK18" s="114">
        <v>75.539239858906527</v>
      </c>
      <c r="AL18" s="114">
        <v>76.868154144620803</v>
      </c>
      <c r="AM18" s="114">
        <v>75.340540740740735</v>
      </c>
      <c r="AO18" s="4">
        <v>2022</v>
      </c>
      <c r="AP18" s="144" t="s">
        <v>908</v>
      </c>
      <c r="AQ18" s="4">
        <v>14.34</v>
      </c>
      <c r="AR18" s="4">
        <v>14.06</v>
      </c>
      <c r="AS18" s="4">
        <v>14.52</v>
      </c>
      <c r="AT18" s="4">
        <v>14.81</v>
      </c>
      <c r="AU18" s="4">
        <v>15.03</v>
      </c>
    </row>
    <row r="19" spans="1:49" ht="15" customHeight="1">
      <c r="A19" s="4">
        <v>2022</v>
      </c>
      <c r="B19" s="4">
        <v>3</v>
      </c>
      <c r="C19" s="124">
        <v>2521.2763138238988</v>
      </c>
      <c r="D19" s="124">
        <v>2090.2889097514376</v>
      </c>
      <c r="E19" s="124">
        <v>2284.2332415840451</v>
      </c>
      <c r="F19" s="124">
        <v>2758.319386063753</v>
      </c>
      <c r="G19" s="124">
        <v>2456.6282032130293</v>
      </c>
      <c r="I19" s="4"/>
      <c r="J19" s="4"/>
      <c r="K19" s="132"/>
      <c r="L19" s="132"/>
      <c r="M19" s="132"/>
      <c r="N19" s="132"/>
      <c r="O19" s="132"/>
      <c r="P19" s="132"/>
      <c r="Q19" s="4">
        <v>2022</v>
      </c>
      <c r="R19" s="4">
        <v>3</v>
      </c>
      <c r="S19" s="4">
        <v>133</v>
      </c>
      <c r="T19" s="4">
        <v>137</v>
      </c>
      <c r="U19" s="4">
        <v>133</v>
      </c>
      <c r="V19" s="4">
        <v>137</v>
      </c>
      <c r="W19" s="4">
        <v>128</v>
      </c>
      <c r="Y19" s="4">
        <v>2022</v>
      </c>
      <c r="Z19" s="4">
        <v>3</v>
      </c>
      <c r="AA19" s="4">
        <v>34</v>
      </c>
      <c r="AB19" s="4">
        <v>36</v>
      </c>
      <c r="AC19" s="4">
        <v>34</v>
      </c>
      <c r="AD19" s="4">
        <v>35</v>
      </c>
      <c r="AE19" s="4">
        <v>33</v>
      </c>
      <c r="AG19" s="4">
        <v>2022</v>
      </c>
      <c r="AH19" s="4">
        <v>3</v>
      </c>
      <c r="AI19" s="114">
        <v>76.673100881834216</v>
      </c>
      <c r="AJ19" s="114">
        <v>76.279348500881838</v>
      </c>
      <c r="AK19" s="114">
        <v>76.100701587301586</v>
      </c>
      <c r="AL19" s="114">
        <v>75.865543915343906</v>
      </c>
      <c r="AM19" s="114">
        <v>75.140018694885356</v>
      </c>
      <c r="AO19" s="4">
        <v>2022</v>
      </c>
      <c r="AP19" s="4">
        <v>3</v>
      </c>
      <c r="AQ19" s="4">
        <v>15.02</v>
      </c>
      <c r="AR19" s="4">
        <v>14.87</v>
      </c>
      <c r="AS19" s="4">
        <v>14.77</v>
      </c>
      <c r="AT19" s="4">
        <v>14.8</v>
      </c>
      <c r="AU19" s="4">
        <v>14.63</v>
      </c>
    </row>
    <row r="20" spans="1:49" ht="15" customHeight="1">
      <c r="A20" s="4">
        <v>2022</v>
      </c>
      <c r="B20" s="4">
        <v>4</v>
      </c>
      <c r="C20" s="124">
        <v>1799.6802601482923</v>
      </c>
      <c r="D20" s="124">
        <v>1981.9263624417902</v>
      </c>
      <c r="E20" s="124">
        <v>2346.4185670287861</v>
      </c>
      <c r="F20" s="124">
        <v>2756.4722971891565</v>
      </c>
      <c r="G20" s="124">
        <v>2255.2955158820369</v>
      </c>
      <c r="I20" s="4"/>
      <c r="J20" s="4"/>
      <c r="K20" s="132"/>
      <c r="L20" s="132"/>
      <c r="M20" s="132"/>
      <c r="N20" s="132"/>
      <c r="O20" s="132"/>
      <c r="P20" s="132"/>
      <c r="Q20" s="4">
        <v>2022</v>
      </c>
      <c r="R20" s="4">
        <v>4</v>
      </c>
      <c r="S20" s="4">
        <v>136</v>
      </c>
      <c r="T20" s="4">
        <v>135</v>
      </c>
      <c r="U20" s="4">
        <v>136</v>
      </c>
      <c r="V20" s="4">
        <v>140</v>
      </c>
      <c r="W20" s="4">
        <v>128</v>
      </c>
      <c r="Y20" s="4">
        <v>2022</v>
      </c>
      <c r="Z20" s="4">
        <v>4</v>
      </c>
      <c r="AA20" s="4">
        <v>31</v>
      </c>
      <c r="AB20" s="4">
        <v>35</v>
      </c>
      <c r="AC20" s="4">
        <v>35</v>
      </c>
      <c r="AD20" s="4">
        <v>33</v>
      </c>
      <c r="AE20" s="4">
        <v>33</v>
      </c>
      <c r="AG20" s="4">
        <v>2022</v>
      </c>
      <c r="AH20" s="4">
        <v>4</v>
      </c>
      <c r="AI20" s="114">
        <v>75.996794708994713</v>
      </c>
      <c r="AJ20" s="114">
        <v>75.409811992945322</v>
      </c>
      <c r="AK20" s="114">
        <v>75.960336155202825</v>
      </c>
      <c r="AL20" s="114">
        <v>75.785335097001763</v>
      </c>
      <c r="AM20" s="114">
        <v>75.378822222222226</v>
      </c>
      <c r="AO20" s="4">
        <v>2022</v>
      </c>
      <c r="AP20" s="4">
        <v>4</v>
      </c>
      <c r="AQ20" s="4">
        <v>14.62</v>
      </c>
      <c r="AR20" s="4">
        <v>15.13</v>
      </c>
      <c r="AS20" s="141">
        <v>14.5</v>
      </c>
      <c r="AT20" s="4">
        <v>14.92</v>
      </c>
      <c r="AU20" s="4">
        <v>14.46</v>
      </c>
    </row>
    <row r="21" spans="1:49" ht="15" customHeight="1">
      <c r="A21" s="19">
        <v>2022</v>
      </c>
      <c r="B21" s="19">
        <v>5</v>
      </c>
      <c r="C21" s="128">
        <v>2794.5906032381677</v>
      </c>
      <c r="D21" s="128">
        <v>2486.7119774576918</v>
      </c>
      <c r="E21" s="128">
        <v>2486.7119774576918</v>
      </c>
      <c r="F21" s="128">
        <v>2865.6395168798158</v>
      </c>
      <c r="G21" s="128">
        <v>1515.7101576884979</v>
      </c>
      <c r="I21" s="4"/>
      <c r="J21" s="4"/>
      <c r="K21" s="132"/>
      <c r="L21" s="132"/>
      <c r="M21" s="132"/>
      <c r="N21" s="132"/>
      <c r="O21" s="132"/>
      <c r="P21" s="132"/>
      <c r="Q21" s="19">
        <v>2022</v>
      </c>
      <c r="R21" s="19">
        <v>5</v>
      </c>
      <c r="S21" s="19">
        <v>135</v>
      </c>
      <c r="T21" s="19">
        <v>136</v>
      </c>
      <c r="U21" s="19">
        <v>134</v>
      </c>
      <c r="V21" s="19">
        <v>139</v>
      </c>
      <c r="W21" s="19">
        <v>125</v>
      </c>
      <c r="Y21" s="19">
        <v>2022</v>
      </c>
      <c r="Z21" s="19">
        <v>5</v>
      </c>
      <c r="AA21" s="19">
        <v>36</v>
      </c>
      <c r="AB21" s="19">
        <v>36</v>
      </c>
      <c r="AC21" s="19">
        <v>34</v>
      </c>
      <c r="AD21" s="19">
        <v>33</v>
      </c>
      <c r="AE21" s="19">
        <v>30</v>
      </c>
      <c r="AG21" s="19">
        <v>2022</v>
      </c>
      <c r="AH21" s="19">
        <v>5</v>
      </c>
      <c r="AI21" s="119">
        <v>77.305656790123464</v>
      </c>
      <c r="AJ21" s="119">
        <v>76.873622927689595</v>
      </c>
      <c r="AK21" s="119">
        <v>75.77257460317459</v>
      </c>
      <c r="AL21" s="119">
        <v>76.738726278659612</v>
      </c>
      <c r="AM21" s="119">
        <v>74.53662962962963</v>
      </c>
      <c r="AO21" s="19">
        <v>2022</v>
      </c>
      <c r="AP21" s="19">
        <v>5</v>
      </c>
      <c r="AQ21" s="19">
        <v>14.82</v>
      </c>
      <c r="AR21" s="19">
        <v>14.53</v>
      </c>
      <c r="AS21" s="19">
        <v>14.68</v>
      </c>
      <c r="AT21" s="19">
        <v>15.18</v>
      </c>
      <c r="AU21" s="19">
        <v>14.75</v>
      </c>
    </row>
    <row r="22" spans="1:49" ht="15" customHeight="1">
      <c r="A22" s="4">
        <v>2022</v>
      </c>
      <c r="B22" s="2" t="s">
        <v>883</v>
      </c>
      <c r="C22" s="146">
        <f>AVERAGE(C17:C21)</f>
        <v>2527.1035573325853</v>
      </c>
      <c r="D22" s="146">
        <f t="shared" ref="D22" si="21">AVERAGE(D17:D21)</f>
        <v>2106.3152648231307</v>
      </c>
      <c r="E22" s="146">
        <f t="shared" ref="E22" si="22">AVERAGE(E17:E21)</f>
        <v>2320.1533319530217</v>
      </c>
      <c r="F22" s="146">
        <f t="shared" ref="F22" si="23">AVERAGE(F17:F21)</f>
        <v>2787.9546622758676</v>
      </c>
      <c r="G22" s="146">
        <f t="shared" ref="G22" si="24">AVERAGE(G17:G21)</f>
        <v>1953.3962573390504</v>
      </c>
      <c r="I22" s="4"/>
      <c r="K22" s="132"/>
      <c r="L22" s="132"/>
      <c r="M22" s="132"/>
      <c r="N22" s="132"/>
      <c r="O22" s="132"/>
      <c r="P22" s="132"/>
      <c r="Q22" s="4">
        <v>2022</v>
      </c>
      <c r="R22" s="2" t="s">
        <v>883</v>
      </c>
      <c r="S22" s="124">
        <f>AVERAGE(S17:S21)</f>
        <v>137</v>
      </c>
      <c r="T22" s="124">
        <f t="shared" ref="T22" si="25">AVERAGE(T17:T21)</f>
        <v>135.80000000000001</v>
      </c>
      <c r="U22" s="131">
        <f t="shared" ref="U22" si="26">AVERAGE(U17:U21)</f>
        <v>135.6</v>
      </c>
      <c r="V22" s="131">
        <f t="shared" ref="V22" si="27">AVERAGE(V17:V21)</f>
        <v>138.19999999999999</v>
      </c>
      <c r="W22" s="131">
        <f t="shared" ref="W22" si="28">AVERAGE(W17:W21)</f>
        <v>127</v>
      </c>
      <c r="Y22" s="4">
        <v>2022</v>
      </c>
      <c r="Z22" s="2" t="s">
        <v>883</v>
      </c>
      <c r="AA22" s="124">
        <f>AVERAGE(AA17:AA21)</f>
        <v>33.6</v>
      </c>
      <c r="AB22" s="124">
        <f t="shared" ref="AB22" si="29">AVERAGE(AB17:AB21)</f>
        <v>34.200000000000003</v>
      </c>
      <c r="AC22" s="131">
        <f t="shared" ref="AC22" si="30">AVERAGE(AC17:AC21)</f>
        <v>34.200000000000003</v>
      </c>
      <c r="AD22" s="131">
        <f t="shared" ref="AD22" si="31">AVERAGE(AD17:AD21)</f>
        <v>34.200000000000003</v>
      </c>
      <c r="AE22" s="131">
        <f t="shared" ref="AE22" si="32">AVERAGE(AE17:AE21)</f>
        <v>32.6</v>
      </c>
      <c r="AG22" s="4">
        <v>2022</v>
      </c>
      <c r="AH22" s="2" t="s">
        <v>883</v>
      </c>
      <c r="AI22" s="141">
        <f>AVERAGE(AI17:AI21)</f>
        <v>76.801161552028219</v>
      </c>
      <c r="AJ22" s="141">
        <f t="shared" ref="AJ22" si="33">AVERAGE(AJ17:AJ21)</f>
        <v>75.547443033509708</v>
      </c>
      <c r="AK22" s="145">
        <f t="shared" ref="AK22" si="34">AVERAGE(AK17:AK21)</f>
        <v>75.843213051146378</v>
      </c>
      <c r="AL22" s="145">
        <f t="shared" ref="AL22" si="35">AVERAGE(AL17:AL21)</f>
        <v>76.314439858906525</v>
      </c>
      <c r="AM22" s="145">
        <f t="shared" ref="AM22" si="36">AVERAGE(AM17:AM21)</f>
        <v>75.09900282186949</v>
      </c>
      <c r="AO22" s="4">
        <v>2022</v>
      </c>
      <c r="AP22" s="2" t="s">
        <v>883</v>
      </c>
      <c r="AQ22" s="124">
        <f>AVERAGE(AQ17:AQ21)</f>
        <v>14.7</v>
      </c>
      <c r="AR22" s="124">
        <f>AVERAGE(AR17:AR21)</f>
        <v>14.647500000000001</v>
      </c>
      <c r="AS22" s="131">
        <f>AVERAGE(AS17:AS21)</f>
        <v>14.6175</v>
      </c>
      <c r="AT22" s="131">
        <f>AVERAGE(AT17:AT21)</f>
        <v>14.9275</v>
      </c>
      <c r="AU22" s="131">
        <f>AVERAGE(AU17:AU21)</f>
        <v>14.717500000000001</v>
      </c>
    </row>
    <row r="23" spans="1:49" ht="15" customHeight="1">
      <c r="A23" s="4">
        <v>2022</v>
      </c>
      <c r="B23" s="2" t="s">
        <v>884</v>
      </c>
      <c r="C23" s="124">
        <f>STDEV(C17:C21)/SQRT(5)</f>
        <v>245.81940944803804</v>
      </c>
      <c r="D23" s="124">
        <f t="shared" ref="D23:G23" si="37">STDEV(D17:D21)/SQRT(5)</f>
        <v>258.51389578225661</v>
      </c>
      <c r="E23" s="124">
        <f t="shared" si="37"/>
        <v>193.91885277142828</v>
      </c>
      <c r="F23" s="124">
        <f t="shared" si="37"/>
        <v>131.08097340969559</v>
      </c>
      <c r="G23" s="124">
        <f t="shared" si="37"/>
        <v>174.07755796169516</v>
      </c>
      <c r="I23" s="4"/>
      <c r="K23" s="132"/>
      <c r="L23" s="132"/>
      <c r="M23" s="132"/>
      <c r="N23" s="132"/>
      <c r="O23" s="132"/>
      <c r="P23" s="132"/>
      <c r="Q23" s="4">
        <v>2022</v>
      </c>
      <c r="R23" s="2" t="s">
        <v>884</v>
      </c>
      <c r="S23" s="124">
        <f>STDEV(S17:S21)/SQRT(5)</f>
        <v>1.8708286933869707</v>
      </c>
      <c r="T23" s="124">
        <f t="shared" ref="T23:W23" si="38">STDEV(T17:T21)/SQRT(5)</f>
        <v>0.86023252670426265</v>
      </c>
      <c r="U23" s="124">
        <f t="shared" si="38"/>
        <v>1.0295630140987</v>
      </c>
      <c r="V23" s="124">
        <f t="shared" si="38"/>
        <v>1.2409673645990857</v>
      </c>
      <c r="W23" s="124">
        <f t="shared" si="38"/>
        <v>0.63245553203367588</v>
      </c>
      <c r="Y23" s="4">
        <v>2022</v>
      </c>
      <c r="Z23" s="2" t="s">
        <v>884</v>
      </c>
      <c r="AA23" s="124">
        <f>STDEV(AA17:AA21)/SQRT(5)</f>
        <v>1.1224972160321824</v>
      </c>
      <c r="AB23" s="124">
        <f t="shared" ref="AB23:AE23" si="39">STDEV(AB17:AB21)/SQRT(5)</f>
        <v>0.96953597148326576</v>
      </c>
      <c r="AC23" s="124">
        <f t="shared" si="39"/>
        <v>0.19999999999999998</v>
      </c>
      <c r="AD23" s="124">
        <f t="shared" si="39"/>
        <v>0.58309518948452999</v>
      </c>
      <c r="AE23" s="124">
        <f t="shared" si="39"/>
        <v>0.6782329983125267</v>
      </c>
      <c r="AG23" s="4">
        <v>2022</v>
      </c>
      <c r="AH23" s="2" t="s">
        <v>884</v>
      </c>
      <c r="AI23" s="141">
        <f>STDEV(AI17:AI21)/SQRT(5)</f>
        <v>0.27093013008066513</v>
      </c>
      <c r="AJ23" s="141">
        <f t="shared" ref="AJ23:AM23" si="40">STDEV(AJ17:AJ21)/SQRT(5)</f>
        <v>0.63253594507733701</v>
      </c>
      <c r="AK23" s="141">
        <f t="shared" si="40"/>
        <v>0.10875282668740698</v>
      </c>
      <c r="AL23" s="141">
        <f t="shared" si="40"/>
        <v>0.25404433909696877</v>
      </c>
      <c r="AM23" s="141">
        <f t="shared" si="40"/>
        <v>0.17408529944746845</v>
      </c>
      <c r="AO23" s="4">
        <v>2022</v>
      </c>
      <c r="AP23" s="2" t="s">
        <v>884</v>
      </c>
      <c r="AQ23" s="124">
        <f>STDEV(AQ17:AQ21)/SQRT(5)</f>
        <v>0.12982038874280621</v>
      </c>
      <c r="AR23" s="124">
        <f>STDEV(AR17:AR21)/SQRT(5)</f>
        <v>0.20676476166568292</v>
      </c>
      <c r="AS23" s="124">
        <f>STDEV(AS17:AS21)/SQRT(5)</f>
        <v>5.8008620049092657E-2</v>
      </c>
      <c r="AT23" s="124">
        <f>STDEV(AT17:AT21)/SQRT(5)</f>
        <v>7.9109628575371918E-2</v>
      </c>
      <c r="AU23" s="124">
        <f>STDEV(AU17:AU21)/SQRT(5)</f>
        <v>0.10729243527232757</v>
      </c>
    </row>
    <row r="24" spans="1:49" ht="15" customHeight="1">
      <c r="A24" s="4">
        <v>2022</v>
      </c>
      <c r="B24" s="2" t="s">
        <v>887</v>
      </c>
      <c r="C24" s="132"/>
      <c r="D24" s="132" t="s">
        <v>895</v>
      </c>
      <c r="E24" s="132" t="s">
        <v>895</v>
      </c>
      <c r="F24" s="132" t="s">
        <v>895</v>
      </c>
      <c r="G24" s="132" t="s">
        <v>895</v>
      </c>
      <c r="I24" s="4"/>
      <c r="K24" s="132"/>
      <c r="L24" s="132"/>
      <c r="M24" s="132"/>
      <c r="N24" s="132"/>
      <c r="O24" s="132"/>
      <c r="P24" s="132"/>
      <c r="Q24" s="4">
        <v>2022</v>
      </c>
      <c r="R24" s="2" t="s">
        <v>887</v>
      </c>
      <c r="S24" s="124"/>
      <c r="T24" s="124" t="s">
        <v>895</v>
      </c>
      <c r="U24" s="124" t="s">
        <v>895</v>
      </c>
      <c r="V24" s="124" t="s">
        <v>895</v>
      </c>
      <c r="W24" s="124" t="s">
        <v>897</v>
      </c>
      <c r="Y24" s="4">
        <v>2022</v>
      </c>
      <c r="Z24" s="2" t="s">
        <v>887</v>
      </c>
      <c r="AA24" s="124"/>
      <c r="AB24" s="124" t="s">
        <v>895</v>
      </c>
      <c r="AC24" s="124" t="s">
        <v>895</v>
      </c>
      <c r="AD24" s="124" t="s">
        <v>895</v>
      </c>
      <c r="AE24" s="124" t="s">
        <v>895</v>
      </c>
      <c r="AG24" s="4">
        <v>2022</v>
      </c>
      <c r="AH24" s="2" t="s">
        <v>887</v>
      </c>
      <c r="AI24" s="124"/>
      <c r="AJ24" s="124" t="s">
        <v>895</v>
      </c>
      <c r="AK24" s="124" t="s">
        <v>895</v>
      </c>
      <c r="AL24" s="124" t="s">
        <v>895</v>
      </c>
      <c r="AM24" s="124" t="s">
        <v>898</v>
      </c>
      <c r="AO24" s="4">
        <v>2022</v>
      </c>
      <c r="AP24" s="2" t="s">
        <v>887</v>
      </c>
      <c r="AQ24" s="124"/>
      <c r="AR24" s="124" t="s">
        <v>895</v>
      </c>
      <c r="AS24" s="124" t="s">
        <v>895</v>
      </c>
      <c r="AT24" s="124" t="s">
        <v>895</v>
      </c>
      <c r="AU24" s="124" t="s">
        <v>895</v>
      </c>
      <c r="AW24" s="130"/>
    </row>
    <row r="25" spans="1:49" ht="15" customHeight="1">
      <c r="A25" s="134">
        <v>2022</v>
      </c>
      <c r="B25" s="29" t="s">
        <v>901</v>
      </c>
      <c r="C25" s="135">
        <v>1.3299999999999999E-2</v>
      </c>
      <c r="D25" s="136"/>
      <c r="E25" s="136"/>
      <c r="F25" s="136"/>
      <c r="G25" s="136"/>
      <c r="I25" s="4"/>
      <c r="K25" s="132"/>
      <c r="L25" s="132"/>
      <c r="M25" s="132"/>
      <c r="N25" s="132"/>
      <c r="O25" s="132"/>
      <c r="P25" s="132"/>
      <c r="Q25" s="134">
        <v>2022</v>
      </c>
      <c r="R25" s="29" t="s">
        <v>901</v>
      </c>
      <c r="S25" s="136" t="s">
        <v>899</v>
      </c>
      <c r="T25" s="136"/>
      <c r="U25" s="136"/>
      <c r="V25" s="136"/>
      <c r="W25" s="136"/>
      <c r="Y25" s="134">
        <v>2022</v>
      </c>
      <c r="Z25" s="29" t="s">
        <v>901</v>
      </c>
      <c r="AA25" s="135">
        <v>0.59079999999999999</v>
      </c>
      <c r="AB25" s="136"/>
      <c r="AC25" s="136"/>
      <c r="AD25" s="136"/>
      <c r="AE25" s="143"/>
      <c r="AG25" s="134">
        <v>2022</v>
      </c>
      <c r="AH25" s="29" t="s">
        <v>901</v>
      </c>
      <c r="AI25" s="135">
        <v>7.9699999999999993E-2</v>
      </c>
      <c r="AJ25" s="136"/>
      <c r="AK25" s="136"/>
      <c r="AL25" s="136"/>
      <c r="AM25" s="136"/>
      <c r="AO25" s="134">
        <v>2022</v>
      </c>
      <c r="AP25" s="29" t="s">
        <v>901</v>
      </c>
      <c r="AQ25" s="135">
        <v>0.59850000000000003</v>
      </c>
      <c r="AR25" s="136"/>
      <c r="AS25" s="136"/>
      <c r="AT25" s="136"/>
      <c r="AU25" s="136"/>
      <c r="AW25" s="130"/>
    </row>
    <row r="26" spans="1:49" ht="15" customHeight="1">
      <c r="A26" s="19">
        <v>2022</v>
      </c>
      <c r="B26" s="21" t="s">
        <v>894</v>
      </c>
      <c r="C26" s="137">
        <v>9.3799999999999994E-2</v>
      </c>
      <c r="D26" s="4"/>
      <c r="E26" s="132"/>
      <c r="F26" s="132"/>
      <c r="G26" s="132"/>
      <c r="I26" s="4"/>
      <c r="Q26" s="19">
        <v>2022</v>
      </c>
      <c r="R26" s="21" t="s">
        <v>894</v>
      </c>
      <c r="S26" s="19">
        <v>0.4632</v>
      </c>
      <c r="Y26" s="19">
        <v>2022</v>
      </c>
      <c r="Z26" s="21" t="s">
        <v>894</v>
      </c>
      <c r="AA26" s="19">
        <v>0.54400000000000004</v>
      </c>
      <c r="AG26" s="19">
        <v>2022</v>
      </c>
      <c r="AH26" s="21" t="s">
        <v>894</v>
      </c>
      <c r="AI26" s="137">
        <v>0.43059999999999998</v>
      </c>
      <c r="AO26" s="19">
        <v>2022</v>
      </c>
      <c r="AP26" s="21" t="s">
        <v>894</v>
      </c>
      <c r="AQ26" s="137">
        <v>0.43459999999999999</v>
      </c>
      <c r="AW26" s="130"/>
    </row>
    <row r="27" spans="1:49" ht="15" customHeight="1">
      <c r="A27" s="2" t="s">
        <v>893</v>
      </c>
      <c r="E27" s="29"/>
      <c r="F27" s="29"/>
      <c r="G27" s="29"/>
      <c r="AO27" s="2" t="s">
        <v>892</v>
      </c>
      <c r="AW27" s="130"/>
    </row>
    <row r="28" spans="1:49" ht="15" customHeight="1">
      <c r="AW28" s="130"/>
    </row>
    <row r="29" spans="1:49" s="7" customFormat="1" ht="15" customHeight="1">
      <c r="A29" s="7" t="s">
        <v>902</v>
      </c>
      <c r="Q29" s="7" t="s">
        <v>903</v>
      </c>
      <c r="Y29" s="7" t="s">
        <v>904</v>
      </c>
      <c r="AG29" s="7" t="s">
        <v>905</v>
      </c>
      <c r="AO29" s="7" t="s">
        <v>906</v>
      </c>
    </row>
    <row r="30" spans="1:49" ht="15" customHeight="1">
      <c r="A30" s="27" t="s">
        <v>907</v>
      </c>
      <c r="B30" s="30" t="s">
        <v>914</v>
      </c>
      <c r="C30" s="27" t="s">
        <v>878</v>
      </c>
      <c r="D30" s="27" t="s">
        <v>879</v>
      </c>
      <c r="E30" s="27" t="s">
        <v>882</v>
      </c>
      <c r="F30" s="27" t="s">
        <v>881</v>
      </c>
      <c r="G30" s="27" t="s">
        <v>880</v>
      </c>
      <c r="Q30" s="27" t="s">
        <v>907</v>
      </c>
      <c r="R30" s="30" t="s">
        <v>914</v>
      </c>
      <c r="S30" s="27" t="s">
        <v>878</v>
      </c>
      <c r="T30" s="27" t="s">
        <v>879</v>
      </c>
      <c r="U30" s="27" t="s">
        <v>882</v>
      </c>
      <c r="V30" s="27" t="s">
        <v>881</v>
      </c>
      <c r="W30" s="27" t="s">
        <v>880</v>
      </c>
      <c r="Y30" s="27" t="s">
        <v>907</v>
      </c>
      <c r="Z30" s="30" t="s">
        <v>914</v>
      </c>
      <c r="AA30" s="27" t="s">
        <v>878</v>
      </c>
      <c r="AB30" s="27" t="s">
        <v>879</v>
      </c>
      <c r="AC30" s="27" t="s">
        <v>882</v>
      </c>
      <c r="AD30" s="27" t="s">
        <v>881</v>
      </c>
      <c r="AE30" s="27" t="s">
        <v>880</v>
      </c>
      <c r="AG30" s="27" t="s">
        <v>907</v>
      </c>
      <c r="AH30" s="30" t="s">
        <v>914</v>
      </c>
      <c r="AI30" s="27" t="s">
        <v>878</v>
      </c>
      <c r="AJ30" s="27" t="s">
        <v>879</v>
      </c>
      <c r="AK30" s="27" t="s">
        <v>882</v>
      </c>
      <c r="AL30" s="27" t="s">
        <v>881</v>
      </c>
      <c r="AM30" s="27" t="s">
        <v>880</v>
      </c>
      <c r="AO30" s="27" t="s">
        <v>907</v>
      </c>
      <c r="AP30" s="30" t="s">
        <v>914</v>
      </c>
      <c r="AQ30" s="27" t="s">
        <v>878</v>
      </c>
      <c r="AR30" s="27" t="s">
        <v>879</v>
      </c>
      <c r="AS30" s="27" t="s">
        <v>882</v>
      </c>
      <c r="AT30" s="27" t="s">
        <v>881</v>
      </c>
      <c r="AU30" s="27" t="s">
        <v>880</v>
      </c>
    </row>
    <row r="31" spans="1:49" ht="15" customHeight="1">
      <c r="A31" s="4" t="s">
        <v>923</v>
      </c>
      <c r="B31" s="2" t="s">
        <v>910</v>
      </c>
      <c r="C31" s="131">
        <v>5184.32</v>
      </c>
      <c r="D31" s="131">
        <v>4201.59</v>
      </c>
      <c r="E31" s="131">
        <v>4604.53</v>
      </c>
      <c r="F31" s="131">
        <v>6017.07</v>
      </c>
      <c r="G31" s="115">
        <v>4916.28</v>
      </c>
      <c r="P31" s="113"/>
      <c r="Q31" s="4" t="s">
        <v>923</v>
      </c>
      <c r="R31" s="2" t="s">
        <v>910</v>
      </c>
      <c r="S31" s="35">
        <v>140.5</v>
      </c>
      <c r="T31" s="35">
        <v>138.4</v>
      </c>
      <c r="U31" s="35">
        <v>137.80000000000001</v>
      </c>
      <c r="V31" s="35">
        <v>139.1</v>
      </c>
      <c r="W31" s="112">
        <v>126</v>
      </c>
      <c r="Y31" s="4" t="s">
        <v>923</v>
      </c>
      <c r="Z31" s="2" t="s">
        <v>910</v>
      </c>
      <c r="AA31" s="4">
        <v>37.76</v>
      </c>
      <c r="AB31" s="4">
        <v>38.54</v>
      </c>
      <c r="AC31" s="4">
        <v>37.26</v>
      </c>
      <c r="AD31" s="4">
        <v>37.64</v>
      </c>
      <c r="AE31" s="118">
        <v>35.86</v>
      </c>
      <c r="AG31" s="4" t="s">
        <v>923</v>
      </c>
      <c r="AH31" s="2" t="s">
        <v>910</v>
      </c>
      <c r="AI31" s="141">
        <v>77.026311100000001</v>
      </c>
      <c r="AJ31" s="141">
        <v>76.379644400000004</v>
      </c>
      <c r="AK31" s="141">
        <v>76.449644399999997</v>
      </c>
      <c r="AL31" s="141">
        <v>76.967422200000001</v>
      </c>
      <c r="AM31" s="117">
        <v>75.992977800000006</v>
      </c>
      <c r="AO31" s="4" t="s">
        <v>923</v>
      </c>
      <c r="AP31" s="2" t="s">
        <v>910</v>
      </c>
      <c r="AQ31" s="141">
        <v>14.398066699999999</v>
      </c>
      <c r="AR31" s="141">
        <v>14.6669556</v>
      </c>
      <c r="AS31" s="141">
        <v>14.4347333</v>
      </c>
      <c r="AT31" s="141">
        <v>14.6236222</v>
      </c>
      <c r="AU31" s="117">
        <v>14.673622200000001</v>
      </c>
    </row>
    <row r="32" spans="1:49" ht="15" customHeight="1">
      <c r="A32" s="4" t="s">
        <v>923</v>
      </c>
      <c r="B32" s="2" t="s">
        <v>909</v>
      </c>
      <c r="C32" s="145">
        <v>242.02200999999999</v>
      </c>
      <c r="D32" s="145">
        <v>242.02200999999999</v>
      </c>
      <c r="E32" s="145">
        <v>242.02200999999999</v>
      </c>
      <c r="F32" s="145">
        <v>242.02200999999999</v>
      </c>
      <c r="G32" s="145">
        <v>242.02200999999999</v>
      </c>
      <c r="Q32" s="4" t="s">
        <v>923</v>
      </c>
      <c r="R32" s="2" t="s">
        <v>909</v>
      </c>
      <c r="S32" s="35">
        <v>0.89486200000000005</v>
      </c>
      <c r="T32" s="35">
        <v>0.89486200000000005</v>
      </c>
      <c r="U32" s="35">
        <v>0.89486200000000005</v>
      </c>
      <c r="V32" s="35">
        <v>0.89486200000000005</v>
      </c>
      <c r="W32" s="112">
        <v>0.89486200000000005</v>
      </c>
      <c r="Y32" s="4" t="s">
        <v>923</v>
      </c>
      <c r="Z32" s="2" t="s">
        <v>909</v>
      </c>
      <c r="AA32" s="141">
        <v>0.55494540000000003</v>
      </c>
      <c r="AB32" s="141">
        <v>0.55494540000000003</v>
      </c>
      <c r="AC32" s="141">
        <v>0.55494540000000003</v>
      </c>
      <c r="AD32" s="141">
        <v>0.55494540000000003</v>
      </c>
      <c r="AE32" s="117">
        <v>0.55494540000000003</v>
      </c>
      <c r="AG32" s="4" t="s">
        <v>923</v>
      </c>
      <c r="AH32" s="2" t="s">
        <v>909</v>
      </c>
      <c r="AI32" s="141">
        <v>0.23554530000000001</v>
      </c>
      <c r="AJ32" s="141">
        <v>0.23554530000000001</v>
      </c>
      <c r="AK32" s="141">
        <v>0.23554530000000001</v>
      </c>
      <c r="AL32" s="141">
        <v>0.23554530000000001</v>
      </c>
      <c r="AM32" s="117">
        <v>0.23554530000000001</v>
      </c>
      <c r="AO32" s="4" t="s">
        <v>923</v>
      </c>
      <c r="AP32" s="2" t="s">
        <v>909</v>
      </c>
      <c r="AQ32" s="141">
        <v>9.7703999999999999E-2</v>
      </c>
      <c r="AR32" s="141">
        <v>9.7703999999999999E-2</v>
      </c>
      <c r="AS32" s="141">
        <v>9.7703999999999999E-2</v>
      </c>
      <c r="AT32" s="141">
        <v>9.7703999999999999E-2</v>
      </c>
      <c r="AU32" s="141">
        <v>9.7703999999999999E-2</v>
      </c>
    </row>
    <row r="33" spans="1:47" ht="15" customHeight="1">
      <c r="A33" s="19" t="s">
        <v>923</v>
      </c>
      <c r="B33" s="21" t="s">
        <v>887</v>
      </c>
      <c r="C33" s="155"/>
      <c r="D33" s="157" t="s">
        <v>898</v>
      </c>
      <c r="E33" s="157" t="s">
        <v>895</v>
      </c>
      <c r="F33" s="157" t="s">
        <v>920</v>
      </c>
      <c r="G33" s="158" t="s">
        <v>895</v>
      </c>
      <c r="Q33" s="19" t="s">
        <v>923</v>
      </c>
      <c r="R33" s="21" t="s">
        <v>887</v>
      </c>
      <c r="S33" s="133"/>
      <c r="T33" s="19" t="s">
        <v>895</v>
      </c>
      <c r="U33" s="137" t="s">
        <v>895</v>
      </c>
      <c r="V33" s="19" t="s">
        <v>895</v>
      </c>
      <c r="W33" s="116" t="s">
        <v>897</v>
      </c>
      <c r="Y33" s="19" t="s">
        <v>923</v>
      </c>
      <c r="Z33" s="21" t="s">
        <v>887</v>
      </c>
      <c r="AA33" s="133"/>
      <c r="AB33" s="19" t="s">
        <v>895</v>
      </c>
      <c r="AC33" s="19" t="s">
        <v>895</v>
      </c>
      <c r="AD33" s="137" t="s">
        <v>895</v>
      </c>
      <c r="AE33" s="19" t="s">
        <v>895</v>
      </c>
      <c r="AG33" s="19" t="s">
        <v>923</v>
      </c>
      <c r="AH33" s="21" t="s">
        <v>887</v>
      </c>
      <c r="AI33" s="133"/>
      <c r="AJ33" s="19" t="s">
        <v>895</v>
      </c>
      <c r="AK33" s="137" t="s">
        <v>895</v>
      </c>
      <c r="AL33" s="19" t="s">
        <v>895</v>
      </c>
      <c r="AM33" s="116" t="s">
        <v>898</v>
      </c>
      <c r="AO33" s="19" t="s">
        <v>923</v>
      </c>
      <c r="AP33" s="21" t="s">
        <v>887</v>
      </c>
      <c r="AQ33" s="133"/>
      <c r="AR33" s="19" t="s">
        <v>895</v>
      </c>
      <c r="AS33" s="19" t="s">
        <v>895</v>
      </c>
      <c r="AT33" s="137" t="s">
        <v>895</v>
      </c>
      <c r="AU33" s="19" t="s">
        <v>895</v>
      </c>
    </row>
    <row r="34" spans="1:47" ht="15" customHeight="1">
      <c r="A34" s="4" t="s">
        <v>923</v>
      </c>
      <c r="B34" s="2" t="s">
        <v>912</v>
      </c>
      <c r="C34" s="156" t="s">
        <v>911</v>
      </c>
      <c r="D34" s="156"/>
      <c r="E34" s="156"/>
      <c r="F34" s="156"/>
      <c r="G34" s="156"/>
      <c r="Q34" s="4" t="s">
        <v>923</v>
      </c>
      <c r="R34" s="2" t="s">
        <v>912</v>
      </c>
      <c r="S34" s="151">
        <v>2.0000000000000001E-4</v>
      </c>
      <c r="T34" s="4"/>
      <c r="U34" s="4"/>
      <c r="V34" s="4"/>
      <c r="W34" s="4"/>
      <c r="Y34" s="4" t="s">
        <v>923</v>
      </c>
      <c r="Z34" s="2" t="s">
        <v>912</v>
      </c>
      <c r="AA34" s="151" t="s">
        <v>911</v>
      </c>
      <c r="AB34" s="4"/>
      <c r="AC34" s="4"/>
      <c r="AD34" s="4"/>
      <c r="AE34" s="4"/>
      <c r="AG34" s="4" t="s">
        <v>923</v>
      </c>
      <c r="AH34" s="2" t="s">
        <v>916</v>
      </c>
      <c r="AI34" s="156" t="s">
        <v>911</v>
      </c>
      <c r="AJ34" s="4"/>
      <c r="AK34" s="4"/>
      <c r="AL34" s="4"/>
      <c r="AM34" s="4"/>
      <c r="AO34" s="4" t="s">
        <v>923</v>
      </c>
      <c r="AP34" s="2" t="s">
        <v>912</v>
      </c>
      <c r="AQ34" s="4">
        <v>8.0000000000000004E-4</v>
      </c>
      <c r="AR34" s="4"/>
      <c r="AS34" s="4"/>
      <c r="AT34" s="4"/>
      <c r="AU34" s="4"/>
    </row>
    <row r="35" spans="1:47" ht="15" customHeight="1">
      <c r="A35" s="4" t="s">
        <v>923</v>
      </c>
      <c r="B35" s="2" t="s">
        <v>913</v>
      </c>
      <c r="C35" s="156">
        <v>0.4032</v>
      </c>
      <c r="D35" s="156"/>
      <c r="E35" s="156"/>
      <c r="F35" s="156"/>
      <c r="G35" s="156"/>
      <c r="P35" s="132"/>
      <c r="Q35" s="4" t="s">
        <v>923</v>
      </c>
      <c r="R35" s="2" t="s">
        <v>913</v>
      </c>
      <c r="S35" s="151">
        <v>0.40429999999999999</v>
      </c>
      <c r="Y35" s="4" t="s">
        <v>923</v>
      </c>
      <c r="Z35" s="2" t="s">
        <v>913</v>
      </c>
      <c r="AA35" s="151">
        <v>0.73529999999999995</v>
      </c>
      <c r="AG35" s="4" t="s">
        <v>923</v>
      </c>
      <c r="AH35" s="2" t="s">
        <v>917</v>
      </c>
      <c r="AI35" s="156">
        <v>0.66049999999999998</v>
      </c>
      <c r="AJ35" s="4"/>
      <c r="AK35" s="4"/>
      <c r="AL35" s="4"/>
      <c r="AM35" s="4"/>
      <c r="AO35" s="4" t="s">
        <v>923</v>
      </c>
      <c r="AP35" s="2" t="s">
        <v>913</v>
      </c>
      <c r="AQ35" s="4">
        <v>0.1027</v>
      </c>
      <c r="AR35" s="4"/>
      <c r="AS35" s="4"/>
      <c r="AT35" s="4"/>
      <c r="AU35" s="4"/>
    </row>
    <row r="36" spans="1:47" ht="15" customHeight="1">
      <c r="A36" s="19" t="s">
        <v>923</v>
      </c>
      <c r="B36" s="21" t="s">
        <v>901</v>
      </c>
      <c r="C36" s="159">
        <v>1E-4</v>
      </c>
      <c r="D36" s="155"/>
      <c r="E36" s="155"/>
      <c r="F36" s="155"/>
      <c r="G36" s="155"/>
      <c r="P36" s="132"/>
      <c r="Q36" s="19" t="s">
        <v>923</v>
      </c>
      <c r="R36" s="21" t="s">
        <v>901</v>
      </c>
      <c r="S36" s="152" t="s">
        <v>911</v>
      </c>
      <c r="T36" s="133"/>
      <c r="U36" s="133"/>
      <c r="V36" s="133"/>
      <c r="W36" s="133"/>
      <c r="Y36" s="19" t="s">
        <v>923</v>
      </c>
      <c r="Z36" s="21" t="s">
        <v>901</v>
      </c>
      <c r="AA36" s="152">
        <v>2.5600000000000001E-2</v>
      </c>
      <c r="AB36" s="133"/>
      <c r="AC36" s="133"/>
      <c r="AD36" s="133"/>
      <c r="AE36" s="133"/>
      <c r="AG36" s="19" t="s">
        <v>923</v>
      </c>
      <c r="AH36" s="21" t="s">
        <v>918</v>
      </c>
      <c r="AI36" s="158">
        <v>1.4999999999999999E-2</v>
      </c>
      <c r="AJ36" s="133"/>
      <c r="AK36" s="133"/>
      <c r="AL36" s="133"/>
      <c r="AM36" s="133"/>
      <c r="AO36" s="19" t="s">
        <v>923</v>
      </c>
      <c r="AP36" s="21" t="s">
        <v>901</v>
      </c>
      <c r="AQ36" s="116">
        <v>0.14430000000000001</v>
      </c>
      <c r="AR36" s="133"/>
      <c r="AS36" s="133"/>
      <c r="AT36" s="133"/>
      <c r="AU36" s="133"/>
    </row>
    <row r="37" spans="1:47" ht="15" customHeight="1">
      <c r="A37" s="19" t="s">
        <v>923</v>
      </c>
      <c r="B37" s="21" t="s">
        <v>894</v>
      </c>
      <c r="C37" s="160">
        <v>0.12970000000000001</v>
      </c>
      <c r="D37" s="4"/>
      <c r="E37" s="132"/>
      <c r="F37" s="132"/>
      <c r="G37" s="132"/>
      <c r="Q37" s="19" t="s">
        <v>923</v>
      </c>
      <c r="R37" s="21" t="s">
        <v>894</v>
      </c>
      <c r="S37" s="30">
        <v>0.46739999999999998</v>
      </c>
      <c r="Y37" s="19" t="s">
        <v>923</v>
      </c>
      <c r="Z37" s="21" t="s">
        <v>894</v>
      </c>
      <c r="AA37" s="30">
        <v>0.8679</v>
      </c>
      <c r="AG37" s="19" t="s">
        <v>923</v>
      </c>
      <c r="AH37" s="21" t="s">
        <v>919</v>
      </c>
      <c r="AI37" s="160">
        <v>7.4899999999999994E-2</v>
      </c>
      <c r="AO37" s="19" t="s">
        <v>923</v>
      </c>
      <c r="AP37" s="21" t="s">
        <v>894</v>
      </c>
      <c r="AQ37" s="27">
        <v>0.85919999999999996</v>
      </c>
    </row>
    <row r="38" spans="1:47" ht="15" customHeight="1">
      <c r="AH38" s="109" t="s">
        <v>915</v>
      </c>
    </row>
    <row r="39" spans="1:47" ht="15" customHeight="1">
      <c r="Y39" s="4"/>
      <c r="Z39" s="4"/>
      <c r="AA39" s="4"/>
      <c r="AB39" s="4"/>
      <c r="AC39" s="4"/>
      <c r="AD39" s="4"/>
      <c r="AE39" s="4"/>
      <c r="AG39" s="4"/>
      <c r="AH39" s="4"/>
      <c r="AI39" s="4"/>
      <c r="AJ39" s="4"/>
      <c r="AK39" s="4"/>
      <c r="AL39" s="4"/>
      <c r="AM39" s="4"/>
    </row>
  </sheetData>
  <sortState xmlns:xlrd2="http://schemas.microsoft.com/office/spreadsheetml/2017/richdata2" ref="N6:W39">
    <sortCondition ref="R6:R39"/>
  </sortState>
  <pageMargins left="0.7" right="0.7" top="0.75" bottom="0.75" header="0.3" footer="0.3"/>
  <pageSetup scale="4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7A86A-64C5-4C41-B1E3-EA6D0DC5AED1}">
  <sheetPr>
    <pageSetUpPr fitToPage="1"/>
  </sheetPr>
  <dimension ref="A1:AD40"/>
  <sheetViews>
    <sheetView topLeftCell="A25" zoomScale="80" zoomScaleNormal="80" workbookViewId="0">
      <selection activeCell="H46" sqref="H46"/>
    </sheetView>
  </sheetViews>
  <sheetFormatPr defaultColWidth="8.7265625" defaultRowHeight="13"/>
  <cols>
    <col min="1" max="1" width="13.81640625" style="98" customWidth="1"/>
    <col min="2" max="2" width="21.54296875" style="98" bestFit="1" customWidth="1"/>
    <col min="3" max="3" width="11.7265625" style="98" customWidth="1"/>
    <col min="4" max="4" width="14" style="98" bestFit="1" customWidth="1"/>
    <col min="5" max="5" width="8.7265625" style="98"/>
    <col min="6" max="6" width="11.453125" style="98" customWidth="1"/>
    <col min="7" max="7" width="21.54296875" style="98" bestFit="1" customWidth="1"/>
    <col min="8" max="8" width="11.1796875" style="98" customWidth="1"/>
    <col min="9" max="9" width="11.453125" style="98" bestFit="1" customWidth="1"/>
    <col min="10" max="10" width="5.7265625" style="98" customWidth="1"/>
    <col min="11" max="11" width="12.1796875" style="98" customWidth="1"/>
    <col min="12" max="12" width="19.453125" style="98" bestFit="1" customWidth="1"/>
    <col min="13" max="13" width="9.453125" style="98" customWidth="1"/>
    <col min="14" max="14" width="11.453125" style="98" bestFit="1" customWidth="1"/>
    <col min="15" max="15" width="5.453125" style="98" customWidth="1"/>
    <col min="16" max="16" width="10.81640625" style="98" customWidth="1"/>
    <col min="17" max="17" width="21.54296875" style="98" bestFit="1" customWidth="1"/>
    <col min="18" max="18" width="11.54296875" style="98" customWidth="1"/>
    <col min="19" max="19" width="13" style="98" customWidth="1"/>
    <col min="20" max="20" width="3.7265625" style="98" customWidth="1"/>
    <col min="21" max="21" width="10.81640625" style="98" customWidth="1"/>
    <col min="22" max="22" width="21.54296875" style="98" bestFit="1" customWidth="1"/>
    <col min="23" max="23" width="11.1796875" style="98" customWidth="1"/>
    <col min="24" max="24" width="11.453125" style="98" bestFit="1" customWidth="1"/>
    <col min="25" max="25" width="5.453125" style="98" customWidth="1"/>
    <col min="26" max="26" width="10.26953125" style="98" customWidth="1"/>
    <col min="27" max="27" width="21.54296875" style="98" bestFit="1" customWidth="1"/>
    <col min="28" max="28" width="12.54296875" style="98" customWidth="1"/>
    <col min="29" max="29" width="12.7265625" style="98" customWidth="1"/>
    <col min="30" max="16384" width="8.7265625" style="98"/>
  </cols>
  <sheetData>
    <row r="1" spans="1:29" ht="15" customHeight="1">
      <c r="A1" s="98" t="s">
        <v>1264</v>
      </c>
    </row>
    <row r="2" spans="1:29" ht="15" customHeight="1"/>
    <row r="3" spans="1:29" s="161" customFormat="1" ht="15" customHeight="1">
      <c r="A3" s="7" t="s">
        <v>885</v>
      </c>
      <c r="B3" s="2"/>
      <c r="C3" s="2"/>
      <c r="D3" s="2"/>
      <c r="E3" s="2"/>
      <c r="F3" s="7" t="s">
        <v>889</v>
      </c>
      <c r="J3" s="120"/>
      <c r="K3" s="7" t="s">
        <v>888</v>
      </c>
      <c r="L3" s="2"/>
      <c r="M3" s="2"/>
      <c r="N3" s="2"/>
      <c r="O3" s="2"/>
      <c r="P3" s="7" t="s">
        <v>890</v>
      </c>
      <c r="Q3" s="2"/>
      <c r="R3" s="2"/>
      <c r="S3" s="2"/>
      <c r="T3" s="2"/>
      <c r="U3" s="7" t="s">
        <v>891</v>
      </c>
      <c r="V3" s="2"/>
      <c r="W3" s="2"/>
      <c r="X3" s="2"/>
      <c r="Y3" s="2"/>
      <c r="Z3" s="7" t="s">
        <v>900</v>
      </c>
      <c r="AA3" s="2"/>
      <c r="AB3" s="2"/>
      <c r="AC3" s="2"/>
    </row>
    <row r="4" spans="1:29" ht="15" customHeight="1">
      <c r="A4" s="27" t="s">
        <v>886</v>
      </c>
      <c r="B4" s="27" t="s">
        <v>922</v>
      </c>
      <c r="C4" s="27" t="s">
        <v>878</v>
      </c>
      <c r="D4" s="27" t="s">
        <v>881</v>
      </c>
      <c r="E4" s="2"/>
      <c r="F4" s="98" t="s">
        <v>921</v>
      </c>
      <c r="J4" s="120"/>
      <c r="K4" s="27" t="s">
        <v>886</v>
      </c>
      <c r="L4" s="27" t="s">
        <v>922</v>
      </c>
      <c r="M4" s="27" t="s">
        <v>878</v>
      </c>
      <c r="N4" s="27" t="s">
        <v>881</v>
      </c>
      <c r="O4" s="2"/>
      <c r="P4" s="27" t="s">
        <v>886</v>
      </c>
      <c r="Q4" s="27" t="s">
        <v>922</v>
      </c>
      <c r="R4" s="27" t="s">
        <v>878</v>
      </c>
      <c r="S4" s="27" t="s">
        <v>881</v>
      </c>
      <c r="T4" s="2"/>
      <c r="U4" s="27" t="s">
        <v>886</v>
      </c>
      <c r="V4" s="27" t="s">
        <v>922</v>
      </c>
      <c r="W4" s="27" t="s">
        <v>878</v>
      </c>
      <c r="X4" s="27" t="s">
        <v>881</v>
      </c>
      <c r="Y4" s="2"/>
      <c r="Z4" s="27" t="s">
        <v>886</v>
      </c>
      <c r="AA4" s="27" t="s">
        <v>922</v>
      </c>
      <c r="AB4" s="27" t="s">
        <v>878</v>
      </c>
      <c r="AC4" s="27" t="s">
        <v>881</v>
      </c>
    </row>
    <row r="5" spans="1:29" ht="15" customHeight="1">
      <c r="A5" s="4">
        <v>2022</v>
      </c>
      <c r="B5" s="4">
        <v>1</v>
      </c>
      <c r="C5" s="118">
        <v>7934.9</v>
      </c>
      <c r="D5" s="162">
        <v>8463.9</v>
      </c>
      <c r="E5" s="2"/>
      <c r="J5" s="120"/>
      <c r="K5" s="4">
        <v>2022</v>
      </c>
      <c r="L5" s="4">
        <v>1</v>
      </c>
      <c r="M5" s="120">
        <v>102</v>
      </c>
      <c r="N5" s="120">
        <v>93</v>
      </c>
      <c r="O5" s="2"/>
      <c r="P5" s="4">
        <v>2022</v>
      </c>
      <c r="Q5" s="4">
        <v>1</v>
      </c>
      <c r="R5" s="121">
        <v>35.460992907801419</v>
      </c>
      <c r="S5" s="122">
        <v>38.167938931297712</v>
      </c>
      <c r="T5" s="2"/>
      <c r="U5" s="4">
        <v>2022</v>
      </c>
      <c r="V5" s="4">
        <v>1</v>
      </c>
      <c r="W5" s="125">
        <v>78.700196472663137</v>
      </c>
      <c r="X5" s="125">
        <v>80.247862081128744</v>
      </c>
      <c r="Y5" s="2"/>
      <c r="Z5" s="4">
        <v>2022</v>
      </c>
      <c r="AA5" s="4">
        <v>1</v>
      </c>
      <c r="AB5" s="141">
        <v>13.66311071744907</v>
      </c>
      <c r="AC5" s="141">
        <v>13.703655850429064</v>
      </c>
    </row>
    <row r="6" spans="1:29" ht="15" customHeight="1">
      <c r="A6" s="4">
        <v>2022</v>
      </c>
      <c r="B6" s="4">
        <v>2</v>
      </c>
      <c r="C6" s="118">
        <v>8256.9</v>
      </c>
      <c r="D6" s="118">
        <v>8555.9</v>
      </c>
      <c r="E6" s="2"/>
      <c r="J6" s="120"/>
      <c r="K6" s="4">
        <v>2022</v>
      </c>
      <c r="L6" s="4">
        <v>2</v>
      </c>
      <c r="M6" s="120">
        <v>91</v>
      </c>
      <c r="N6" s="120">
        <v>99</v>
      </c>
      <c r="O6" s="2"/>
      <c r="P6" s="4">
        <v>2022</v>
      </c>
      <c r="Q6" s="4">
        <v>2</v>
      </c>
      <c r="R6" s="125">
        <v>39.682539682539684</v>
      </c>
      <c r="S6" s="124">
        <v>40.650406504065039</v>
      </c>
      <c r="T6" s="2"/>
      <c r="U6" s="4">
        <v>2022</v>
      </c>
      <c r="V6" s="4">
        <v>2</v>
      </c>
      <c r="W6" s="125">
        <v>79.919735097001762</v>
      </c>
      <c r="X6" s="125">
        <v>80.472082186948853</v>
      </c>
      <c r="Y6" s="2"/>
      <c r="Z6" s="4">
        <v>2022</v>
      </c>
      <c r="AA6" s="4">
        <v>2</v>
      </c>
      <c r="AB6" s="141">
        <v>14.088896025329335</v>
      </c>
      <c r="AC6" s="141">
        <v>13.463269391546659</v>
      </c>
    </row>
    <row r="7" spans="1:29" ht="15" customHeight="1">
      <c r="A7" s="4">
        <v>2022</v>
      </c>
      <c r="B7" s="4">
        <v>3</v>
      </c>
      <c r="C7" s="118">
        <v>7842.9</v>
      </c>
      <c r="D7" s="118">
        <v>7980.9</v>
      </c>
      <c r="E7" s="2"/>
      <c r="J7" s="120"/>
      <c r="K7" s="4">
        <v>2022</v>
      </c>
      <c r="L7" s="4">
        <v>3</v>
      </c>
      <c r="M7" s="120">
        <v>105</v>
      </c>
      <c r="N7" s="120">
        <v>97</v>
      </c>
      <c r="O7" s="2"/>
      <c r="P7" s="4">
        <v>2022</v>
      </c>
      <c r="Q7" s="4">
        <v>3</v>
      </c>
      <c r="R7" s="125">
        <v>41.152263374485599</v>
      </c>
      <c r="S7" s="124">
        <v>37.037037037037038</v>
      </c>
      <c r="T7" s="2"/>
      <c r="U7" s="4">
        <v>2022</v>
      </c>
      <c r="V7" s="4">
        <v>3</v>
      </c>
      <c r="W7" s="125">
        <v>81.131982010581993</v>
      </c>
      <c r="X7" s="125">
        <v>80.041871252204587</v>
      </c>
      <c r="Y7" s="2"/>
      <c r="Z7" s="4">
        <v>2022</v>
      </c>
      <c r="AA7" s="4">
        <v>3</v>
      </c>
      <c r="AB7" s="141">
        <v>13.570280729943761</v>
      </c>
      <c r="AC7" s="141">
        <v>13.582692180270749</v>
      </c>
    </row>
    <row r="8" spans="1:29" ht="15" customHeight="1">
      <c r="A8" s="4">
        <v>2022</v>
      </c>
      <c r="B8" s="4">
        <v>4</v>
      </c>
      <c r="C8" s="118">
        <v>7552.5</v>
      </c>
      <c r="D8" s="118">
        <v>8925.6</v>
      </c>
      <c r="E8" s="2"/>
      <c r="J8" s="120"/>
      <c r="K8" s="4">
        <v>2022</v>
      </c>
      <c r="L8" s="4">
        <v>4</v>
      </c>
      <c r="M8" s="120">
        <v>100</v>
      </c>
      <c r="N8" s="120">
        <v>95</v>
      </c>
      <c r="O8" s="2"/>
      <c r="P8" s="4">
        <v>2022</v>
      </c>
      <c r="Q8" s="4">
        <v>4</v>
      </c>
      <c r="R8" s="125">
        <v>39.215686274509807</v>
      </c>
      <c r="S8" s="124">
        <v>38.461538461538467</v>
      </c>
      <c r="T8" s="2"/>
      <c r="U8" s="4">
        <v>2022</v>
      </c>
      <c r="V8" s="4">
        <v>4</v>
      </c>
      <c r="W8" s="125">
        <v>78.178839153439142</v>
      </c>
      <c r="X8" s="125">
        <v>81.254118165784831</v>
      </c>
      <c r="Y8" s="2"/>
      <c r="Z8" s="4">
        <v>2022</v>
      </c>
      <c r="AA8" s="4">
        <v>4</v>
      </c>
      <c r="AB8" s="141">
        <v>13.642907477964162</v>
      </c>
      <c r="AC8" s="141">
        <v>13.303130346576495</v>
      </c>
    </row>
    <row r="9" spans="1:29" ht="15" customHeight="1">
      <c r="A9" s="4">
        <v>2022</v>
      </c>
      <c r="B9" s="4">
        <v>5</v>
      </c>
      <c r="C9" s="118">
        <v>8039.7</v>
      </c>
      <c r="D9" s="118">
        <v>7596.8</v>
      </c>
      <c r="E9" s="2"/>
      <c r="J9" s="120"/>
      <c r="K9" s="4">
        <v>2022</v>
      </c>
      <c r="L9" s="4">
        <v>5</v>
      </c>
      <c r="M9" s="150">
        <v>92</v>
      </c>
      <c r="N9" s="150">
        <v>100</v>
      </c>
      <c r="O9" s="2"/>
      <c r="P9" s="4">
        <v>2022</v>
      </c>
      <c r="Q9" s="4">
        <v>5</v>
      </c>
      <c r="R9" s="164">
        <v>38.022813688212928</v>
      </c>
      <c r="S9" s="124">
        <v>38.461538461538467</v>
      </c>
      <c r="T9" s="2"/>
      <c r="U9" s="4">
        <v>2022</v>
      </c>
      <c r="V9" s="4">
        <v>5</v>
      </c>
      <c r="W9" s="164">
        <v>79.115823985890657</v>
      </c>
      <c r="X9" s="164">
        <v>80.078329805996461</v>
      </c>
      <c r="Y9" s="2"/>
      <c r="Z9" s="4">
        <v>2022</v>
      </c>
      <c r="AA9" s="4">
        <v>5</v>
      </c>
      <c r="AB9" s="141">
        <v>13.677661836838247</v>
      </c>
      <c r="AC9" s="141">
        <v>13.991746641074846</v>
      </c>
    </row>
    <row r="10" spans="1:29" ht="15" customHeight="1">
      <c r="A10" s="19">
        <v>2022</v>
      </c>
      <c r="B10" s="19">
        <v>6</v>
      </c>
      <c r="C10" s="116">
        <v>8128.3</v>
      </c>
      <c r="D10" s="116">
        <v>8017.6</v>
      </c>
      <c r="E10" s="2"/>
      <c r="J10" s="120"/>
      <c r="K10" s="19">
        <v>2022</v>
      </c>
      <c r="L10" s="19">
        <v>6</v>
      </c>
      <c r="M10" s="126">
        <v>103</v>
      </c>
      <c r="N10" s="126">
        <v>99</v>
      </c>
      <c r="O10" s="2"/>
      <c r="P10" s="19">
        <v>2022</v>
      </c>
      <c r="Q10" s="19">
        <v>6</v>
      </c>
      <c r="R10" s="127">
        <v>38.167938931297712</v>
      </c>
      <c r="S10" s="128">
        <v>36.764705882352942</v>
      </c>
      <c r="T10" s="2"/>
      <c r="U10" s="19">
        <v>2022</v>
      </c>
      <c r="V10" s="19">
        <v>6</v>
      </c>
      <c r="W10" s="127">
        <v>79.875984832451493</v>
      </c>
      <c r="X10" s="127">
        <v>81.102815167548499</v>
      </c>
      <c r="Y10" s="2"/>
      <c r="Z10" s="19">
        <v>2022</v>
      </c>
      <c r="AA10" s="19">
        <v>6</v>
      </c>
      <c r="AB10" s="142">
        <v>13.591600994125624</v>
      </c>
      <c r="AC10" s="142">
        <v>13.277522147955143</v>
      </c>
    </row>
    <row r="11" spans="1:29" ht="15" customHeight="1">
      <c r="A11" s="4">
        <v>2022</v>
      </c>
      <c r="B11" s="2" t="s">
        <v>883</v>
      </c>
      <c r="C11" s="146">
        <f>AVERAGE(C5:C10)</f>
        <v>7959.2</v>
      </c>
      <c r="D11" s="146">
        <f>AVERAGE(D5:D10)</f>
        <v>8256.7833333333328</v>
      </c>
      <c r="E11" s="2"/>
      <c r="J11" s="120"/>
      <c r="K11" s="4">
        <v>2022</v>
      </c>
      <c r="L11" s="2" t="s">
        <v>883</v>
      </c>
      <c r="M11" s="146">
        <f>AVERAGE(M5:M10)</f>
        <v>98.833333333333329</v>
      </c>
      <c r="N11" s="146">
        <f>AVERAGE(N5:N10)</f>
        <v>97.166666666666671</v>
      </c>
      <c r="O11" s="2"/>
      <c r="P11" s="4">
        <v>2022</v>
      </c>
      <c r="Q11" s="2" t="s">
        <v>883</v>
      </c>
      <c r="R11" s="146">
        <f>AVERAGE(R5:R10)</f>
        <v>38.617039143141191</v>
      </c>
      <c r="S11" s="146">
        <f>AVERAGE(S5:S10)</f>
        <v>38.257194212971605</v>
      </c>
      <c r="T11" s="2"/>
      <c r="U11" s="4">
        <v>2022</v>
      </c>
      <c r="V11" s="2" t="s">
        <v>883</v>
      </c>
      <c r="W11" s="146">
        <f>AVERAGE(W5:W10)</f>
        <v>79.487093592004697</v>
      </c>
      <c r="X11" s="146">
        <f>AVERAGE(X5:X10)</f>
        <v>80.532846443268667</v>
      </c>
      <c r="Y11" s="2"/>
      <c r="Z11" s="4">
        <v>2022</v>
      </c>
      <c r="AA11" s="2" t="s">
        <v>883</v>
      </c>
      <c r="AB11" s="175">
        <f>AVERAGE(AB5:AB10)</f>
        <v>13.705742963608367</v>
      </c>
      <c r="AC11" s="175">
        <f>AVERAGE(AC5:AC10)</f>
        <v>13.553669426308824</v>
      </c>
    </row>
    <row r="12" spans="1:29" ht="15" customHeight="1">
      <c r="A12" s="19">
        <v>2022</v>
      </c>
      <c r="B12" s="21" t="s">
        <v>884</v>
      </c>
      <c r="C12" s="128">
        <f>STDEV(C5:C10)/SQRT(6)</f>
        <v>100.53546969436539</v>
      </c>
      <c r="D12" s="128">
        <f>STDEV(D5:D10)/SQRT(6)</f>
        <v>195.66826589352138</v>
      </c>
      <c r="E12" s="2"/>
      <c r="J12" s="120"/>
      <c r="K12" s="19">
        <v>2022</v>
      </c>
      <c r="L12" s="21" t="s">
        <v>884</v>
      </c>
      <c r="M12" s="128">
        <f>STDEV(M5:M10)/SQRT(6)</f>
        <v>2.4140790744666547</v>
      </c>
      <c r="N12" s="128">
        <f>STDEV(N5:N10)/SQRT(6)</f>
        <v>1.1080513425729774</v>
      </c>
      <c r="O12" s="2"/>
      <c r="P12" s="19">
        <v>2022</v>
      </c>
      <c r="Q12" s="21" t="s">
        <v>884</v>
      </c>
      <c r="R12" s="128">
        <f>STDEV(R5:R10)/SQRT(6)</f>
        <v>0.78393142603408672</v>
      </c>
      <c r="S12" s="128">
        <f>STDEV(S5:S10)/SQRT(6)</f>
        <v>0.5637744723560294</v>
      </c>
      <c r="T12" s="2"/>
      <c r="U12" s="19">
        <v>2022</v>
      </c>
      <c r="V12" s="21" t="s">
        <v>884</v>
      </c>
      <c r="W12" s="128">
        <f>STDEV(W5:W10)/SQRT(6)</f>
        <v>0.42866657016033211</v>
      </c>
      <c r="X12" s="128">
        <f>STDEV(X5:X10)/SQRT(6)</f>
        <v>0.21429322882961543</v>
      </c>
      <c r="Y12" s="2"/>
      <c r="Z12" s="4">
        <v>2022</v>
      </c>
      <c r="AA12" s="21" t="s">
        <v>884</v>
      </c>
      <c r="AB12" s="142">
        <f>STDEV(AB5:AB10)/SQRT(6)</f>
        <v>7.8472719464020388E-2</v>
      </c>
      <c r="AC12" s="142">
        <f>STDEV(AC5:AC10)/SQRT(6)</f>
        <v>0.10991651526883706</v>
      </c>
    </row>
    <row r="13" spans="1:29" ht="15" customHeight="1">
      <c r="A13" s="4">
        <v>2022</v>
      </c>
      <c r="B13" s="2" t="s">
        <v>928</v>
      </c>
      <c r="C13" s="354">
        <v>0.99870000000000003</v>
      </c>
      <c r="D13" s="354"/>
      <c r="E13" s="2"/>
      <c r="J13" s="120"/>
      <c r="K13" s="4">
        <v>2022</v>
      </c>
      <c r="L13" s="2" t="s">
        <v>928</v>
      </c>
      <c r="M13" s="365">
        <v>9.7500000000000003E-2</v>
      </c>
      <c r="N13" s="365"/>
      <c r="O13" s="2"/>
      <c r="P13" s="4">
        <v>2022</v>
      </c>
      <c r="Q13" s="2" t="s">
        <v>928</v>
      </c>
      <c r="R13" s="354">
        <v>0.8881</v>
      </c>
      <c r="S13" s="354"/>
      <c r="T13" s="2"/>
      <c r="U13" s="4">
        <v>2022</v>
      </c>
      <c r="V13" s="2" t="s">
        <v>928</v>
      </c>
      <c r="W13" s="354">
        <v>0.90469999999999995</v>
      </c>
      <c r="X13" s="354"/>
      <c r="Y13" s="2"/>
      <c r="Z13" s="4">
        <v>2022</v>
      </c>
      <c r="AA13" s="2" t="s">
        <v>928</v>
      </c>
      <c r="AB13" s="354">
        <v>0.1065</v>
      </c>
      <c r="AC13" s="354"/>
    </row>
    <row r="14" spans="1:29" ht="15" customHeight="1">
      <c r="A14" s="4">
        <v>2022</v>
      </c>
      <c r="B14" s="2" t="s">
        <v>927</v>
      </c>
      <c r="C14" s="354">
        <v>0.1229</v>
      </c>
      <c r="D14" s="354"/>
      <c r="E14" s="2"/>
      <c r="J14" s="120"/>
      <c r="K14" s="4">
        <v>2022</v>
      </c>
      <c r="L14" s="2" t="s">
        <v>927</v>
      </c>
      <c r="M14" s="366">
        <v>5.6899999999999999E-2</v>
      </c>
      <c r="N14" s="366"/>
      <c r="O14" s="2"/>
      <c r="P14" s="4">
        <v>2022</v>
      </c>
      <c r="Q14" s="2" t="s">
        <v>927</v>
      </c>
      <c r="R14" s="355">
        <v>0.46879999999999999</v>
      </c>
      <c r="S14" s="355"/>
      <c r="T14" s="2"/>
      <c r="U14" s="4">
        <v>2022</v>
      </c>
      <c r="V14" s="2" t="s">
        <v>927</v>
      </c>
      <c r="W14" s="354">
        <v>0.15909999999999999</v>
      </c>
      <c r="X14" s="354"/>
      <c r="Y14" s="2"/>
      <c r="Z14" s="4">
        <v>2022</v>
      </c>
      <c r="AA14" s="2" t="s">
        <v>927</v>
      </c>
      <c r="AB14" s="354">
        <v>0.45629999999999998</v>
      </c>
      <c r="AC14" s="354"/>
    </row>
    <row r="15" spans="1:29" ht="15" customHeight="1">
      <c r="A15" s="4">
        <v>2022</v>
      </c>
      <c r="B15" s="180" t="s">
        <v>931</v>
      </c>
      <c r="C15" s="353">
        <f>TTEST(C5:C10,D5:D10,2,2)</f>
        <v>0.20593055176827746</v>
      </c>
      <c r="D15" s="353"/>
      <c r="E15" s="2"/>
      <c r="J15" s="120"/>
      <c r="K15" s="4">
        <v>2022</v>
      </c>
      <c r="L15" s="180" t="s">
        <v>931</v>
      </c>
      <c r="M15" s="364">
        <v>0.91510000000000002</v>
      </c>
      <c r="N15" s="364"/>
      <c r="O15" s="2"/>
      <c r="P15" s="4">
        <v>2022</v>
      </c>
      <c r="Q15" s="180" t="s">
        <v>931</v>
      </c>
      <c r="R15" s="353">
        <f>TTEST(R4:R10,S4:S10,2,2)</f>
        <v>0.71717609950084704</v>
      </c>
      <c r="S15" s="353"/>
      <c r="T15" s="2"/>
      <c r="U15" s="19">
        <v>2022</v>
      </c>
      <c r="V15" s="180" t="s">
        <v>931</v>
      </c>
      <c r="W15" s="353">
        <f>TTEST(W4:W10,X4:X10,2,2)</f>
        <v>5.405508276586056E-2</v>
      </c>
      <c r="X15" s="353"/>
      <c r="Y15" s="2"/>
      <c r="Z15" s="19">
        <v>2022</v>
      </c>
      <c r="AA15" s="180" t="s">
        <v>931</v>
      </c>
      <c r="AB15" s="353">
        <f>TTEST(AB4:AB10,AC4:AC10,2,2)</f>
        <v>0.2864544479804651</v>
      </c>
      <c r="AC15" s="353"/>
    </row>
    <row r="16" spans="1:29" ht="15" customHeight="1">
      <c r="A16" s="4"/>
      <c r="B16" s="2"/>
      <c r="C16" s="169"/>
      <c r="D16" s="174"/>
      <c r="E16" s="2"/>
      <c r="J16" s="120"/>
      <c r="K16" s="4"/>
      <c r="L16" s="176" t="s">
        <v>929</v>
      </c>
      <c r="M16" s="174"/>
      <c r="N16" s="174"/>
      <c r="O16" s="2"/>
      <c r="P16" s="4"/>
      <c r="S16" s="174"/>
      <c r="T16" s="2"/>
      <c r="U16" s="4"/>
      <c r="X16" s="174"/>
      <c r="Y16" s="2"/>
      <c r="Z16" s="4"/>
      <c r="AA16" s="2"/>
      <c r="AB16" s="169"/>
      <c r="AC16" s="174"/>
    </row>
    <row r="17" spans="1:30" ht="15" customHeight="1">
      <c r="A17" s="33" t="s">
        <v>925</v>
      </c>
      <c r="B17" s="163"/>
      <c r="C17" s="174"/>
      <c r="D17" s="174"/>
      <c r="E17" s="2"/>
      <c r="J17" s="120"/>
      <c r="K17" s="4"/>
      <c r="L17" s="163"/>
      <c r="M17" s="174"/>
      <c r="N17" s="174"/>
      <c r="O17" s="2"/>
      <c r="P17" s="4"/>
      <c r="Q17" s="163"/>
      <c r="R17" s="174"/>
      <c r="S17" s="174"/>
      <c r="T17" s="2"/>
      <c r="U17" s="4"/>
      <c r="V17" s="163"/>
      <c r="W17" s="174"/>
      <c r="X17" s="174"/>
      <c r="Y17" s="2"/>
      <c r="Z17" s="4"/>
      <c r="AA17" s="163"/>
      <c r="AB17" s="174"/>
      <c r="AC17" s="174"/>
    </row>
    <row r="18" spans="1:30" ht="15" customHeight="1">
      <c r="A18" s="4"/>
      <c r="B18" s="2"/>
      <c r="C18" s="2"/>
      <c r="D18" s="2"/>
      <c r="E18" s="2"/>
      <c r="F18" s="7" t="s">
        <v>889</v>
      </c>
      <c r="G18" s="2"/>
      <c r="H18" s="2"/>
      <c r="I18" s="2"/>
      <c r="J18" s="120"/>
      <c r="K18" s="139"/>
      <c r="L18" s="2"/>
      <c r="M18" s="2"/>
      <c r="N18" s="2"/>
      <c r="O18" s="2"/>
      <c r="P18" s="4"/>
      <c r="Q18" s="2"/>
      <c r="R18" s="2"/>
      <c r="S18" s="2"/>
      <c r="T18" s="2"/>
      <c r="U18" s="4"/>
      <c r="V18" s="2"/>
      <c r="W18" s="2"/>
      <c r="X18" s="2"/>
      <c r="Y18" s="2"/>
      <c r="Z18" s="4"/>
      <c r="AA18" s="2"/>
      <c r="AB18" s="2"/>
      <c r="AC18" s="2"/>
    </row>
    <row r="19" spans="1:30" ht="15" customHeight="1">
      <c r="A19" s="27" t="s">
        <v>886</v>
      </c>
      <c r="B19" s="27" t="s">
        <v>922</v>
      </c>
      <c r="C19" s="27" t="s">
        <v>878</v>
      </c>
      <c r="D19" s="27" t="s">
        <v>881</v>
      </c>
      <c r="E19" s="2"/>
      <c r="F19" s="27" t="s">
        <v>886</v>
      </c>
      <c r="G19" s="27" t="s">
        <v>922</v>
      </c>
      <c r="H19" s="27" t="s">
        <v>878</v>
      </c>
      <c r="I19" s="27" t="s">
        <v>881</v>
      </c>
      <c r="J19" s="120"/>
      <c r="K19" s="27" t="s">
        <v>886</v>
      </c>
      <c r="L19" s="27" t="s">
        <v>922</v>
      </c>
      <c r="M19" s="27" t="s">
        <v>878</v>
      </c>
      <c r="N19" s="27" t="s">
        <v>881</v>
      </c>
      <c r="O19" s="2"/>
      <c r="P19" s="27" t="s">
        <v>886</v>
      </c>
      <c r="Q19" s="27" t="s">
        <v>922</v>
      </c>
      <c r="R19" s="27" t="s">
        <v>878</v>
      </c>
      <c r="S19" s="27" t="s">
        <v>881</v>
      </c>
      <c r="T19" s="2"/>
      <c r="U19" s="27" t="s">
        <v>886</v>
      </c>
      <c r="V19" s="27" t="s">
        <v>922</v>
      </c>
      <c r="W19" s="27" t="s">
        <v>878</v>
      </c>
      <c r="X19" s="27" t="s">
        <v>881</v>
      </c>
      <c r="Y19" s="2"/>
      <c r="Z19" s="27" t="s">
        <v>886</v>
      </c>
      <c r="AA19" s="27" t="s">
        <v>922</v>
      </c>
      <c r="AB19" s="27" t="s">
        <v>878</v>
      </c>
      <c r="AC19" s="27" t="s">
        <v>881</v>
      </c>
    </row>
    <row r="20" spans="1:30" ht="15" customHeight="1">
      <c r="A20" s="4">
        <v>2023</v>
      </c>
      <c r="B20" s="4">
        <v>1</v>
      </c>
      <c r="C20" s="114">
        <v>9215.9342704635401</v>
      </c>
      <c r="D20" s="165">
        <v>9248.6464553010373</v>
      </c>
      <c r="E20" s="2"/>
      <c r="F20" s="4">
        <v>2023</v>
      </c>
      <c r="G20" s="4">
        <v>1</v>
      </c>
      <c r="H20" s="171">
        <v>113.33333333333333</v>
      </c>
      <c r="I20" s="171">
        <v>113.33333333333333</v>
      </c>
      <c r="J20" s="2"/>
      <c r="K20" s="4">
        <v>2023</v>
      </c>
      <c r="L20" s="4">
        <v>1</v>
      </c>
      <c r="M20" s="166">
        <v>99.333333333333329</v>
      </c>
      <c r="N20" s="166">
        <v>97.666666666666671</v>
      </c>
      <c r="O20" s="2"/>
      <c r="P20" s="4">
        <v>2023</v>
      </c>
      <c r="Q20" s="4">
        <v>1</v>
      </c>
      <c r="R20" s="122">
        <v>40.322580645161288</v>
      </c>
      <c r="S20" s="122">
        <v>41.666666666666664</v>
      </c>
      <c r="T20" s="2"/>
      <c r="U20" s="4">
        <v>2023</v>
      </c>
      <c r="V20" s="4">
        <v>1</v>
      </c>
      <c r="W20" s="122">
        <v>84.473408465608458</v>
      </c>
      <c r="X20" s="122">
        <v>84.427835273368601</v>
      </c>
      <c r="Y20" s="2"/>
      <c r="Z20" s="4">
        <v>2023</v>
      </c>
      <c r="AA20" s="4">
        <v>1</v>
      </c>
      <c r="AB20" s="141">
        <v>12.926825031371061</v>
      </c>
      <c r="AC20" s="141">
        <v>13.037200247010627</v>
      </c>
    </row>
    <row r="21" spans="1:30" ht="15" customHeight="1">
      <c r="A21" s="4">
        <v>2023</v>
      </c>
      <c r="B21" s="4">
        <v>2</v>
      </c>
      <c r="C21" s="114">
        <v>8839.5016082240836</v>
      </c>
      <c r="D21" s="114">
        <v>8558.7246907742901</v>
      </c>
      <c r="E21" s="2"/>
      <c r="F21" s="4">
        <v>2023</v>
      </c>
      <c r="G21" s="4">
        <v>2</v>
      </c>
      <c r="H21" s="171">
        <v>112.33333333333333</v>
      </c>
      <c r="I21" s="171">
        <v>112.66666666666667</v>
      </c>
      <c r="J21" s="2"/>
      <c r="K21" s="4">
        <v>2023</v>
      </c>
      <c r="L21" s="4">
        <v>2</v>
      </c>
      <c r="M21" s="167">
        <v>96.333333333333329</v>
      </c>
      <c r="N21" s="167">
        <v>98</v>
      </c>
      <c r="O21" s="2"/>
      <c r="P21" s="4">
        <v>2023</v>
      </c>
      <c r="Q21" s="4">
        <v>2</v>
      </c>
      <c r="R21" s="124">
        <v>42.194092827004219</v>
      </c>
      <c r="S21" s="124">
        <v>41.841004184100413</v>
      </c>
      <c r="T21" s="2"/>
      <c r="U21" s="4">
        <v>2023</v>
      </c>
      <c r="V21" s="4">
        <v>2</v>
      </c>
      <c r="W21" s="114">
        <v>83.844498412698414</v>
      </c>
      <c r="X21" s="114">
        <v>85.434091358024688</v>
      </c>
      <c r="Y21" s="2"/>
      <c r="Z21" s="4">
        <v>2023</v>
      </c>
      <c r="AA21" s="4">
        <v>2</v>
      </c>
      <c r="AB21" s="141">
        <v>12.487885346072675</v>
      </c>
      <c r="AC21" s="141">
        <v>12.754682661335119</v>
      </c>
    </row>
    <row r="22" spans="1:30" ht="15" customHeight="1">
      <c r="A22" s="4">
        <v>2023</v>
      </c>
      <c r="B22" s="4">
        <v>3</v>
      </c>
      <c r="C22" s="114">
        <v>10277.568054461926</v>
      </c>
      <c r="D22" s="114">
        <v>9843.5748494706295</v>
      </c>
      <c r="E22" s="2"/>
      <c r="F22" s="4">
        <v>2023</v>
      </c>
      <c r="G22" s="4">
        <v>3</v>
      </c>
      <c r="H22" s="171">
        <v>114.66666666666667</v>
      </c>
      <c r="I22" s="171">
        <v>114</v>
      </c>
      <c r="J22" s="2"/>
      <c r="K22" s="4">
        <v>2023</v>
      </c>
      <c r="L22" s="4">
        <v>3</v>
      </c>
      <c r="M22" s="167">
        <v>97</v>
      </c>
      <c r="N22" s="167">
        <v>98.666666666666671</v>
      </c>
      <c r="O22" s="2"/>
      <c r="P22" s="4">
        <v>2023</v>
      </c>
      <c r="Q22" s="4">
        <v>3</v>
      </c>
      <c r="R22" s="124">
        <v>41.152263374485599</v>
      </c>
      <c r="S22" s="124">
        <v>41.49377593360996</v>
      </c>
      <c r="T22" s="2"/>
      <c r="U22" s="4">
        <v>2023</v>
      </c>
      <c r="V22" s="4">
        <v>3</v>
      </c>
      <c r="W22" s="114">
        <v>84.168979541446205</v>
      </c>
      <c r="X22" s="114">
        <v>84.260125925925919</v>
      </c>
      <c r="Y22" s="2"/>
      <c r="Z22" s="4">
        <v>2023</v>
      </c>
      <c r="AA22" s="4">
        <v>3</v>
      </c>
      <c r="AB22" s="141">
        <v>12.811584522289467</v>
      </c>
      <c r="AC22" s="141">
        <v>13.351848974247048</v>
      </c>
    </row>
    <row r="23" spans="1:30" ht="15" customHeight="1">
      <c r="A23" s="4">
        <v>2023</v>
      </c>
      <c r="B23" s="4">
        <v>4</v>
      </c>
      <c r="C23" s="114">
        <v>9135.9974348603409</v>
      </c>
      <c r="D23" s="114">
        <v>8782.7173812001147</v>
      </c>
      <c r="E23" s="2"/>
      <c r="F23" s="4">
        <v>2023</v>
      </c>
      <c r="G23" s="4">
        <v>4</v>
      </c>
      <c r="H23" s="171">
        <v>114.33333333333333</v>
      </c>
      <c r="I23" s="171">
        <v>115</v>
      </c>
      <c r="J23" s="2"/>
      <c r="K23" s="4">
        <v>2023</v>
      </c>
      <c r="L23" s="4">
        <v>4</v>
      </c>
      <c r="M23" s="167">
        <v>97.666666666666671</v>
      </c>
      <c r="N23" s="167">
        <v>99</v>
      </c>
      <c r="O23" s="2"/>
      <c r="P23" s="4">
        <v>2023</v>
      </c>
      <c r="Q23" s="4">
        <v>4</v>
      </c>
      <c r="R23" s="124">
        <v>39.840637450199203</v>
      </c>
      <c r="S23" s="124">
        <v>43.290043290043286</v>
      </c>
      <c r="T23" s="2"/>
      <c r="U23" s="4">
        <v>2023</v>
      </c>
      <c r="V23" s="4">
        <v>4</v>
      </c>
      <c r="W23" s="114">
        <v>82.991368253968247</v>
      </c>
      <c r="X23" s="114">
        <v>85.322892768959434</v>
      </c>
      <c r="Y23" s="2"/>
      <c r="Z23" s="4">
        <v>2023</v>
      </c>
      <c r="AA23" s="4">
        <v>4</v>
      </c>
      <c r="AB23" s="141">
        <v>13.431771502618654</v>
      </c>
      <c r="AC23" s="141">
        <v>13.044145502069268</v>
      </c>
    </row>
    <row r="24" spans="1:30" ht="15" customHeight="1">
      <c r="A24" s="4">
        <v>2023</v>
      </c>
      <c r="B24" s="4">
        <v>5</v>
      </c>
      <c r="C24" s="114">
        <v>9236.3722627012885</v>
      </c>
      <c r="D24" s="114">
        <v>9434.9162936441153</v>
      </c>
      <c r="E24" s="2"/>
      <c r="F24" s="4">
        <v>2023</v>
      </c>
      <c r="G24" s="4">
        <v>5</v>
      </c>
      <c r="H24" s="172">
        <v>113</v>
      </c>
      <c r="I24" s="172">
        <v>113.66666666666667</v>
      </c>
      <c r="J24" s="2"/>
      <c r="K24" s="4">
        <v>2023</v>
      </c>
      <c r="L24" s="4">
        <v>5</v>
      </c>
      <c r="M24" s="167">
        <v>100</v>
      </c>
      <c r="N24" s="167">
        <v>99</v>
      </c>
      <c r="O24" s="2"/>
      <c r="P24" s="4">
        <v>2023</v>
      </c>
      <c r="Q24" s="4">
        <v>5</v>
      </c>
      <c r="R24" s="124">
        <v>39.0625</v>
      </c>
      <c r="S24" s="124">
        <v>42.194092827004219</v>
      </c>
      <c r="T24" s="2"/>
      <c r="U24" s="4">
        <v>2023</v>
      </c>
      <c r="V24" s="4">
        <v>5</v>
      </c>
      <c r="W24" s="114">
        <v>83.069754144620816</v>
      </c>
      <c r="X24" s="114">
        <v>84.378616225749539</v>
      </c>
      <c r="Y24" s="2"/>
      <c r="Z24" s="4">
        <v>2023</v>
      </c>
      <c r="AA24" s="4">
        <v>5</v>
      </c>
      <c r="AB24" s="141">
        <v>12.799613464325988</v>
      </c>
      <c r="AC24" s="141">
        <v>12.932968537461996</v>
      </c>
    </row>
    <row r="25" spans="1:30" ht="15" customHeight="1">
      <c r="A25" s="19">
        <v>2023</v>
      </c>
      <c r="B25" s="19">
        <v>6</v>
      </c>
      <c r="C25" s="119">
        <v>9302.9754500642066</v>
      </c>
      <c r="D25" s="119">
        <v>9529.7044785501585</v>
      </c>
      <c r="E25" s="2" t="s">
        <v>924</v>
      </c>
      <c r="F25" s="19">
        <v>2023</v>
      </c>
      <c r="G25" s="19">
        <v>6</v>
      </c>
      <c r="H25" s="173">
        <v>113.33333333333333</v>
      </c>
      <c r="I25" s="173">
        <v>115.66666666666667</v>
      </c>
      <c r="J25" s="2"/>
      <c r="K25" s="19">
        <v>2023</v>
      </c>
      <c r="L25" s="19">
        <v>6</v>
      </c>
      <c r="M25" s="168">
        <v>94.333333333333329</v>
      </c>
      <c r="N25" s="168">
        <v>97</v>
      </c>
      <c r="O25" s="2"/>
      <c r="P25" s="19">
        <v>2023</v>
      </c>
      <c r="Q25" s="19">
        <v>6</v>
      </c>
      <c r="R25" s="128">
        <v>43.290043290043286</v>
      </c>
      <c r="S25" s="128">
        <v>43.478260869565219</v>
      </c>
      <c r="T25" s="2"/>
      <c r="U25" s="19">
        <v>2023</v>
      </c>
      <c r="V25" s="19">
        <v>6</v>
      </c>
      <c r="W25" s="119">
        <v>84.533565079365076</v>
      </c>
      <c r="X25" s="119">
        <v>84.003093121693112</v>
      </c>
      <c r="Y25" s="2"/>
      <c r="Z25" s="19">
        <v>2023</v>
      </c>
      <c r="AA25" s="19">
        <v>6</v>
      </c>
      <c r="AB25" s="142">
        <v>12.155059203444566</v>
      </c>
      <c r="AC25" s="142">
        <v>13.309385315139702</v>
      </c>
    </row>
    <row r="26" spans="1:30" ht="15" customHeight="1">
      <c r="A26" s="4">
        <v>2023</v>
      </c>
      <c r="B26" s="2" t="s">
        <v>883</v>
      </c>
      <c r="C26" s="146">
        <f>AVERAGE(C20:C25)</f>
        <v>9334.724846795898</v>
      </c>
      <c r="D26" s="146">
        <f>AVERAGE(D20:D25)</f>
        <v>9233.0473581567221</v>
      </c>
      <c r="E26" s="2"/>
      <c r="F26" s="4">
        <v>2023</v>
      </c>
      <c r="G26" s="2" t="s">
        <v>883</v>
      </c>
      <c r="H26" s="146">
        <f>AVERAGE(H20:H25)</f>
        <v>113.5</v>
      </c>
      <c r="I26" s="146">
        <f>AVERAGE(I20:I25)</f>
        <v>114.05555555555554</v>
      </c>
      <c r="J26" s="2"/>
      <c r="K26" s="4">
        <v>2023</v>
      </c>
      <c r="L26" s="2" t="s">
        <v>883</v>
      </c>
      <c r="M26" s="146">
        <f>AVERAGE(M20:M25)</f>
        <v>97.444444444444443</v>
      </c>
      <c r="N26" s="146">
        <f>AVERAGE(N20:N25)</f>
        <v>98.222222222222229</v>
      </c>
      <c r="O26" s="2"/>
      <c r="P26" s="4">
        <v>2023</v>
      </c>
      <c r="Q26" s="2" t="s">
        <v>883</v>
      </c>
      <c r="R26" s="146">
        <f>AVERAGE(R20:R25)</f>
        <v>40.977019597815598</v>
      </c>
      <c r="S26" s="146">
        <f>AVERAGE(S20:S25)</f>
        <v>42.327307295164964</v>
      </c>
      <c r="T26" s="2"/>
      <c r="U26" s="4">
        <v>2023</v>
      </c>
      <c r="V26" s="2" t="s">
        <v>883</v>
      </c>
      <c r="W26" s="146">
        <f>AVERAGE(W20:W25)</f>
        <v>83.846928982951212</v>
      </c>
      <c r="X26" s="146">
        <f>AVERAGE(X20:X25)</f>
        <v>84.637775778953554</v>
      </c>
      <c r="Y26" s="2"/>
      <c r="Z26" s="4">
        <v>2023</v>
      </c>
      <c r="AA26" s="2" t="s">
        <v>883</v>
      </c>
      <c r="AB26" s="175">
        <f>AVERAGE(AB20:AB25)</f>
        <v>12.768789845020402</v>
      </c>
      <c r="AC26" s="175">
        <f>AVERAGE(AC20:AC25)</f>
        <v>13.071705206210629</v>
      </c>
    </row>
    <row r="27" spans="1:30" ht="15" customHeight="1">
      <c r="A27" s="19">
        <v>2023</v>
      </c>
      <c r="B27" s="21" t="s">
        <v>884</v>
      </c>
      <c r="C27" s="128">
        <f>STDEV(C20:C25)/SQRT(6)</f>
        <v>199.87366097399408</v>
      </c>
      <c r="D27" s="128">
        <f>STDEV(D20:D25)/SQRT(6)</f>
        <v>196.5749909125613</v>
      </c>
      <c r="E27" s="2"/>
      <c r="F27" s="19">
        <v>2023</v>
      </c>
      <c r="G27" s="21" t="s">
        <v>884</v>
      </c>
      <c r="H27" s="128">
        <f>STDEV(H20:H25)/SQRT(6)</f>
        <v>0.35224149964771995</v>
      </c>
      <c r="I27" s="128">
        <f>STDEV(I20:I25)/SQRT(6)</f>
        <v>0.4506511064594057</v>
      </c>
      <c r="J27" s="2"/>
      <c r="K27" s="4">
        <v>2023</v>
      </c>
      <c r="L27" s="21" t="s">
        <v>884</v>
      </c>
      <c r="M27" s="128">
        <f>STDEV(M20:M25)/SQRT(6)</f>
        <v>0.84180875221670315</v>
      </c>
      <c r="N27" s="128">
        <f>STDEV(N20:N25)/SQRT(6)</f>
        <v>0.32960882164869609</v>
      </c>
      <c r="O27" s="2"/>
      <c r="P27" s="19">
        <v>2023</v>
      </c>
      <c r="Q27" s="21" t="s">
        <v>884</v>
      </c>
      <c r="R27" s="128">
        <f>STDEV(R20:R25)/SQRT(6)</f>
        <v>0.63893391014168577</v>
      </c>
      <c r="S27" s="128">
        <f>STDEV(S20:S25)/SQRT(6)</f>
        <v>0.34818635371190976</v>
      </c>
      <c r="T27" s="2"/>
      <c r="U27" s="19">
        <v>2023</v>
      </c>
      <c r="V27" s="21" t="s">
        <v>884</v>
      </c>
      <c r="W27" s="128">
        <f>STDEV(W20:W25)/SQRT(6)</f>
        <v>0.2771072615011132</v>
      </c>
      <c r="X27" s="128">
        <f>STDEV(X20:X25)/SQRT(6)</f>
        <v>0.24222468689815335</v>
      </c>
      <c r="Y27" s="2"/>
      <c r="Z27" s="19">
        <v>2023</v>
      </c>
      <c r="AA27" s="21" t="s">
        <v>884</v>
      </c>
      <c r="AB27" s="142">
        <f>STDEV(AB20:AB25)/SQRT(6)</f>
        <v>0.17539231418778814</v>
      </c>
      <c r="AC27" s="142">
        <f>STDEV(AC20:AC25)/SQRT(6)</f>
        <v>9.2497504771163919E-2</v>
      </c>
    </row>
    <row r="28" spans="1:30" ht="15" customHeight="1">
      <c r="A28" s="4">
        <v>2023</v>
      </c>
      <c r="B28" s="2" t="s">
        <v>928</v>
      </c>
      <c r="C28" s="354">
        <v>0.81689999999999996</v>
      </c>
      <c r="D28" s="354"/>
      <c r="E28" s="2"/>
      <c r="F28" s="4">
        <v>2023</v>
      </c>
      <c r="G28" s="2" t="s">
        <v>894</v>
      </c>
      <c r="H28" s="354">
        <v>0.58430000000000004</v>
      </c>
      <c r="I28" s="354"/>
      <c r="J28" s="2"/>
      <c r="K28" s="4">
        <v>2023</v>
      </c>
      <c r="L28" s="2" t="s">
        <v>928</v>
      </c>
      <c r="M28" s="363">
        <v>0.38900000000000001</v>
      </c>
      <c r="N28" s="363"/>
      <c r="O28" s="2"/>
      <c r="P28" s="4">
        <v>2023</v>
      </c>
      <c r="Q28" s="2" t="s">
        <v>928</v>
      </c>
      <c r="R28" s="354">
        <v>0.7833</v>
      </c>
      <c r="S28" s="354"/>
      <c r="T28" s="2"/>
      <c r="U28" s="4">
        <v>2023</v>
      </c>
      <c r="V28" s="2" t="s">
        <v>928</v>
      </c>
      <c r="W28" s="354">
        <v>0.14710000000000001</v>
      </c>
      <c r="X28" s="354"/>
      <c r="Y28" s="2"/>
      <c r="Z28" s="4">
        <v>2023</v>
      </c>
      <c r="AA28" s="2" t="s">
        <v>928</v>
      </c>
      <c r="AB28" s="356">
        <v>0.98419999999999996</v>
      </c>
      <c r="AC28" s="356"/>
      <c r="AD28" s="35"/>
    </row>
    <row r="29" spans="1:30" ht="15" customHeight="1">
      <c r="A29" s="4">
        <v>2023</v>
      </c>
      <c r="B29" s="2" t="s">
        <v>927</v>
      </c>
      <c r="C29" s="354">
        <v>0.96860000000000002</v>
      </c>
      <c r="D29" s="354"/>
      <c r="E29" s="2"/>
      <c r="F29" s="4"/>
      <c r="G29" s="2" t="s">
        <v>927</v>
      </c>
      <c r="H29" s="354">
        <v>0.46800000000000003</v>
      </c>
      <c r="I29" s="354"/>
      <c r="J29" s="2"/>
      <c r="K29" s="4">
        <v>2023</v>
      </c>
      <c r="L29" s="2" t="s">
        <v>927</v>
      </c>
      <c r="M29" s="354">
        <v>0.1137</v>
      </c>
      <c r="N29" s="354"/>
      <c r="O29" s="2"/>
      <c r="P29" s="4">
        <v>2023</v>
      </c>
      <c r="Q29" s="2" t="s">
        <v>927</v>
      </c>
      <c r="R29" s="355">
        <v>0.1221</v>
      </c>
      <c r="S29" s="355"/>
      <c r="T29" s="2"/>
      <c r="U29" s="4">
        <v>2023</v>
      </c>
      <c r="V29" s="2" t="s">
        <v>927</v>
      </c>
      <c r="W29" s="354">
        <v>0.50449999999999995</v>
      </c>
      <c r="X29" s="354"/>
      <c r="Y29" s="2"/>
      <c r="Z29" s="4">
        <v>2023</v>
      </c>
      <c r="AA29" s="2" t="s">
        <v>927</v>
      </c>
      <c r="AB29" s="355">
        <v>0.21260000000000001</v>
      </c>
      <c r="AC29" s="355"/>
    </row>
    <row r="30" spans="1:30" ht="15" customHeight="1">
      <c r="A30" s="19">
        <v>2023</v>
      </c>
      <c r="B30" s="180" t="s">
        <v>931</v>
      </c>
      <c r="C30" s="353">
        <f>TTEST(C20:C25,D20:D25,2,2)</f>
        <v>0.7243835005986683</v>
      </c>
      <c r="D30" s="353"/>
      <c r="E30" s="2"/>
      <c r="F30" s="19">
        <v>2023</v>
      </c>
      <c r="G30" s="180" t="s">
        <v>931</v>
      </c>
      <c r="H30" s="353">
        <f>TTEST(H20:H25,I20:I25,2,2)</f>
        <v>0.35431266291093833</v>
      </c>
      <c r="I30" s="353"/>
      <c r="J30" s="2"/>
      <c r="K30" s="19">
        <v>2023</v>
      </c>
      <c r="L30" s="180" t="s">
        <v>931</v>
      </c>
      <c r="M30" s="353">
        <f>TTEST(M20:M25,N20:N25,2,2)</f>
        <v>0.40975533448828638</v>
      </c>
      <c r="N30" s="353"/>
      <c r="O30" s="2"/>
      <c r="P30" s="19">
        <v>2023</v>
      </c>
      <c r="Q30" s="180" t="s">
        <v>931</v>
      </c>
      <c r="R30" s="353">
        <f>TTEST(R19:R25,S19:S25,2,2)</f>
        <v>9.3171571295267458E-2</v>
      </c>
      <c r="S30" s="353"/>
      <c r="T30" s="2"/>
      <c r="U30" s="19">
        <v>2023</v>
      </c>
      <c r="V30" s="180" t="s">
        <v>931</v>
      </c>
      <c r="W30" s="353">
        <f>TTEST(W19:W25,X19:X25,2,2)</f>
        <v>5.7185421788711631E-2</v>
      </c>
      <c r="X30" s="353"/>
      <c r="Y30" s="2"/>
      <c r="Z30" s="19">
        <v>2023</v>
      </c>
      <c r="AA30" s="180" t="s">
        <v>931</v>
      </c>
      <c r="AB30" s="353">
        <f>TTEST(AB19:AB25,AC19:AC25,2,2)</f>
        <v>0.15758946084264161</v>
      </c>
      <c r="AC30" s="353"/>
    </row>
    <row r="31" spans="1:30" ht="15" customHeight="1">
      <c r="A31" s="2"/>
      <c r="B31" s="2"/>
      <c r="C31" s="2"/>
      <c r="D31" s="2"/>
      <c r="E31" s="2"/>
      <c r="J31" s="2"/>
      <c r="K31" s="2"/>
      <c r="L31" s="2"/>
      <c r="M31" s="2"/>
      <c r="N31" s="2"/>
      <c r="O31" s="2"/>
      <c r="P31" s="2"/>
      <c r="Q31" s="2"/>
      <c r="R31" s="2"/>
      <c r="S31" s="2"/>
      <c r="T31" s="2"/>
      <c r="U31" s="2"/>
      <c r="V31" s="2"/>
      <c r="W31" s="2"/>
      <c r="X31" s="2"/>
      <c r="Y31" s="2"/>
      <c r="Z31" s="2"/>
      <c r="AA31" s="2"/>
      <c r="AB31" s="2"/>
      <c r="AC31" s="2"/>
    </row>
    <row r="32" spans="1:30" ht="15" customHeight="1">
      <c r="A32" s="7" t="s">
        <v>902</v>
      </c>
      <c r="B32" s="7"/>
      <c r="C32" s="7"/>
      <c r="D32" s="7"/>
      <c r="E32" s="7"/>
      <c r="F32" s="7"/>
      <c r="G32" s="7"/>
      <c r="H32" s="7"/>
      <c r="I32" s="7"/>
      <c r="J32" s="7"/>
      <c r="K32" s="7" t="s">
        <v>903</v>
      </c>
      <c r="L32" s="7"/>
      <c r="M32" s="7"/>
      <c r="N32" s="7"/>
      <c r="O32" s="7"/>
      <c r="P32" s="7" t="s">
        <v>904</v>
      </c>
      <c r="Q32" s="7"/>
      <c r="R32" s="7"/>
      <c r="S32" s="7"/>
      <c r="T32" s="7"/>
      <c r="U32" s="7" t="s">
        <v>905</v>
      </c>
      <c r="V32" s="7"/>
      <c r="W32" s="7"/>
      <c r="X32" s="7"/>
      <c r="Y32" s="7"/>
      <c r="Z32" s="7" t="s">
        <v>906</v>
      </c>
      <c r="AA32" s="7"/>
      <c r="AB32" s="7"/>
      <c r="AC32" s="7"/>
    </row>
    <row r="33" spans="1:29" ht="15" customHeight="1">
      <c r="A33" s="27" t="s">
        <v>907</v>
      </c>
      <c r="B33" s="30" t="s">
        <v>914</v>
      </c>
      <c r="C33" s="27" t="s">
        <v>878</v>
      </c>
      <c r="D33" s="27" t="s">
        <v>881</v>
      </c>
      <c r="E33" s="2"/>
      <c r="F33" s="2"/>
      <c r="G33" s="2"/>
      <c r="H33" s="2"/>
      <c r="I33" s="2"/>
      <c r="J33" s="2"/>
      <c r="K33" s="27" t="s">
        <v>907</v>
      </c>
      <c r="L33" s="30" t="s">
        <v>914</v>
      </c>
      <c r="M33" s="27" t="s">
        <v>878</v>
      </c>
      <c r="N33" s="27" t="s">
        <v>881</v>
      </c>
      <c r="O33" s="2"/>
      <c r="P33" s="27" t="s">
        <v>907</v>
      </c>
      <c r="Q33" s="30" t="s">
        <v>914</v>
      </c>
      <c r="R33" s="27" t="s">
        <v>878</v>
      </c>
      <c r="S33" s="27" t="s">
        <v>881</v>
      </c>
      <c r="T33" s="2"/>
      <c r="U33" s="27" t="s">
        <v>907</v>
      </c>
      <c r="V33" s="30" t="s">
        <v>914</v>
      </c>
      <c r="W33" s="27" t="s">
        <v>878</v>
      </c>
      <c r="X33" s="27" t="s">
        <v>881</v>
      </c>
      <c r="Y33" s="2"/>
      <c r="Z33" s="27" t="s">
        <v>907</v>
      </c>
      <c r="AA33" s="30" t="s">
        <v>914</v>
      </c>
      <c r="AB33" s="27" t="s">
        <v>878</v>
      </c>
      <c r="AC33" s="27" t="s">
        <v>881</v>
      </c>
    </row>
    <row r="34" spans="1:29" ht="15" customHeight="1">
      <c r="A34" s="4" t="s">
        <v>923</v>
      </c>
      <c r="B34" s="2" t="s">
        <v>910</v>
      </c>
      <c r="C34" s="131">
        <v>8646.9699999999993</v>
      </c>
      <c r="D34" s="131">
        <v>8744.91</v>
      </c>
      <c r="E34" s="2"/>
      <c r="F34" s="2"/>
      <c r="G34" s="2"/>
      <c r="H34" s="2"/>
      <c r="I34" s="2"/>
      <c r="J34" s="2"/>
      <c r="K34" s="4" t="s">
        <v>923</v>
      </c>
      <c r="L34" s="2" t="s">
        <v>910</v>
      </c>
      <c r="M34" s="35">
        <v>98.082999999999998</v>
      </c>
      <c r="N34" s="35">
        <v>97.75</v>
      </c>
      <c r="O34" s="2"/>
      <c r="P34" s="4" t="s">
        <v>923</v>
      </c>
      <c r="Q34" s="2" t="s">
        <v>910</v>
      </c>
      <c r="R34" s="4">
        <v>39.808</v>
      </c>
      <c r="S34" s="4">
        <v>40.308</v>
      </c>
      <c r="T34" s="2"/>
      <c r="U34" s="4" t="s">
        <v>923</v>
      </c>
      <c r="V34" s="2" t="s">
        <v>910</v>
      </c>
      <c r="W34" s="141">
        <v>81.665999999999997</v>
      </c>
      <c r="X34" s="141">
        <v>82.583330000000004</v>
      </c>
      <c r="Y34" s="2"/>
      <c r="Z34" s="4" t="s">
        <v>923</v>
      </c>
      <c r="AA34" s="2" t="s">
        <v>910</v>
      </c>
      <c r="AB34" s="141">
        <v>13.237500000000001</v>
      </c>
      <c r="AC34" s="141">
        <v>13.3108</v>
      </c>
    </row>
    <row r="35" spans="1:29" ht="15" customHeight="1">
      <c r="A35" s="19" t="s">
        <v>923</v>
      </c>
      <c r="B35" s="21" t="s">
        <v>909</v>
      </c>
      <c r="C35" s="177">
        <v>126.75</v>
      </c>
      <c r="D35" s="177">
        <v>126.75</v>
      </c>
      <c r="E35" s="2"/>
      <c r="F35" s="2"/>
      <c r="G35" s="2"/>
      <c r="H35" s="2"/>
      <c r="I35" s="2"/>
      <c r="J35" s="2"/>
      <c r="K35" s="19" t="s">
        <v>923</v>
      </c>
      <c r="L35" s="21" t="s">
        <v>909</v>
      </c>
      <c r="M35" s="178">
        <v>0.99399999999999999</v>
      </c>
      <c r="N35" s="178">
        <v>0.99399999999999999</v>
      </c>
      <c r="O35" s="2"/>
      <c r="P35" s="19" t="s">
        <v>923</v>
      </c>
      <c r="Q35" s="21" t="s">
        <v>909</v>
      </c>
      <c r="R35" s="142">
        <v>0.439</v>
      </c>
      <c r="S35" s="142">
        <v>0.439</v>
      </c>
      <c r="T35" s="2"/>
      <c r="U35" s="19" t="s">
        <v>923</v>
      </c>
      <c r="V35" s="21" t="s">
        <v>909</v>
      </c>
      <c r="W35" s="142">
        <v>0.20775299999999999</v>
      </c>
      <c r="X35" s="142">
        <v>0.20775299999999999</v>
      </c>
      <c r="Y35" s="2"/>
      <c r="Z35" s="19" t="s">
        <v>923</v>
      </c>
      <c r="AA35" s="21" t="s">
        <v>909</v>
      </c>
      <c r="AB35" s="142">
        <v>8.9700000000000002E-2</v>
      </c>
      <c r="AC35" s="142">
        <v>8.9700000000000002E-2</v>
      </c>
    </row>
    <row r="36" spans="1:29" ht="15" customHeight="1">
      <c r="A36" s="4" t="s">
        <v>923</v>
      </c>
      <c r="B36" s="2" t="s">
        <v>912</v>
      </c>
      <c r="C36" s="362" t="s">
        <v>899</v>
      </c>
      <c r="D36" s="362"/>
      <c r="E36" s="2"/>
      <c r="F36" s="2"/>
      <c r="G36" s="2"/>
      <c r="H36" s="2"/>
      <c r="I36" s="2"/>
      <c r="J36" s="2"/>
      <c r="K36" s="4" t="s">
        <v>923</v>
      </c>
      <c r="L36" s="2" t="s">
        <v>912</v>
      </c>
      <c r="M36" s="357">
        <v>0.90680000000000005</v>
      </c>
      <c r="N36" s="357"/>
      <c r="O36" s="2"/>
      <c r="P36" s="4" t="s">
        <v>923</v>
      </c>
      <c r="Q36" s="2" t="s">
        <v>912</v>
      </c>
      <c r="R36" s="357" t="s">
        <v>899</v>
      </c>
      <c r="S36" s="357"/>
      <c r="T36" s="2"/>
      <c r="U36" s="4" t="s">
        <v>923</v>
      </c>
      <c r="V36" s="2" t="s">
        <v>912</v>
      </c>
      <c r="W36" s="357" t="s">
        <v>899</v>
      </c>
      <c r="X36" s="357"/>
      <c r="Y36" s="2"/>
      <c r="Z36" s="4" t="s">
        <v>923</v>
      </c>
      <c r="AA36" s="2" t="s">
        <v>912</v>
      </c>
      <c r="AB36" s="357" t="s">
        <v>899</v>
      </c>
      <c r="AC36" s="357"/>
    </row>
    <row r="37" spans="1:29" ht="15" customHeight="1">
      <c r="A37" s="19" t="s">
        <v>923</v>
      </c>
      <c r="B37" s="179" t="s">
        <v>930</v>
      </c>
      <c r="C37" s="360">
        <v>0.59060000000000001</v>
      </c>
      <c r="D37" s="360"/>
      <c r="E37" s="2"/>
      <c r="F37" s="2"/>
      <c r="G37" s="2"/>
      <c r="H37" s="2"/>
      <c r="I37" s="2"/>
      <c r="J37" s="2"/>
      <c r="K37" s="19" t="s">
        <v>923</v>
      </c>
      <c r="L37" s="179" t="s">
        <v>930</v>
      </c>
      <c r="M37" s="358">
        <v>0.81489999999999996</v>
      </c>
      <c r="N37" s="358"/>
      <c r="O37" s="2"/>
      <c r="P37" s="19" t="s">
        <v>923</v>
      </c>
      <c r="Q37" s="179" t="s">
        <v>930</v>
      </c>
      <c r="R37" s="358">
        <v>0.42970000000000003</v>
      </c>
      <c r="S37" s="358"/>
      <c r="T37" s="2"/>
      <c r="U37" s="19" t="s">
        <v>923</v>
      </c>
      <c r="V37" s="179" t="s">
        <v>930</v>
      </c>
      <c r="W37" s="360">
        <v>5.1999999999999998E-3</v>
      </c>
      <c r="X37" s="360"/>
      <c r="Y37" s="2"/>
      <c r="Z37" s="19" t="s">
        <v>923</v>
      </c>
      <c r="AA37" s="179" t="s">
        <v>930</v>
      </c>
      <c r="AB37" s="358">
        <v>0.56950000000000001</v>
      </c>
      <c r="AC37" s="358"/>
    </row>
    <row r="38" spans="1:29" ht="15" customHeight="1">
      <c r="A38" s="19" t="s">
        <v>923</v>
      </c>
      <c r="B38" s="21" t="s">
        <v>894</v>
      </c>
      <c r="C38" s="361">
        <v>0.626</v>
      </c>
      <c r="D38" s="361"/>
      <c r="E38" s="2"/>
      <c r="F38" s="2"/>
      <c r="G38" s="2"/>
      <c r="H38" s="2"/>
      <c r="I38" s="2"/>
      <c r="J38" s="2"/>
      <c r="K38" s="19" t="s">
        <v>923</v>
      </c>
      <c r="L38" s="21" t="s">
        <v>894</v>
      </c>
      <c r="M38" s="359">
        <v>0.4083</v>
      </c>
      <c r="N38" s="359"/>
      <c r="O38" s="2"/>
      <c r="P38" s="19" t="s">
        <v>923</v>
      </c>
      <c r="Q38" s="21" t="s">
        <v>894</v>
      </c>
      <c r="R38" s="359">
        <v>0.70150000000000001</v>
      </c>
      <c r="S38" s="359"/>
      <c r="T38" s="2"/>
      <c r="U38" s="19" t="s">
        <v>923</v>
      </c>
      <c r="V38" s="21" t="s">
        <v>926</v>
      </c>
      <c r="W38" s="361">
        <v>0.58630000000000004</v>
      </c>
      <c r="X38" s="361"/>
      <c r="Y38" s="2"/>
      <c r="Z38" s="19" t="s">
        <v>923</v>
      </c>
      <c r="AA38" s="21" t="s">
        <v>894</v>
      </c>
      <c r="AB38" s="359">
        <v>0.95930000000000004</v>
      </c>
      <c r="AC38" s="359"/>
    </row>
    <row r="39" spans="1:29" ht="15" customHeight="1">
      <c r="A39" s="2"/>
      <c r="B39" s="2"/>
      <c r="C39" s="2"/>
      <c r="D39" s="2"/>
      <c r="E39" s="2"/>
      <c r="F39" s="2"/>
      <c r="G39" s="2"/>
      <c r="H39" s="2"/>
      <c r="I39" s="2"/>
      <c r="J39" s="2"/>
      <c r="K39" s="2"/>
      <c r="L39" s="2"/>
      <c r="M39" s="2"/>
      <c r="N39" s="2"/>
      <c r="O39" s="2"/>
      <c r="P39" s="2"/>
      <c r="Q39" s="2"/>
      <c r="R39" s="2"/>
      <c r="S39" s="2"/>
      <c r="T39" s="2"/>
      <c r="U39" s="2"/>
      <c r="V39" s="109"/>
      <c r="W39" s="2"/>
      <c r="X39" s="2"/>
      <c r="Y39" s="2"/>
      <c r="Z39" s="2"/>
      <c r="AA39" s="2"/>
      <c r="AB39" s="2"/>
      <c r="AC39" s="2"/>
    </row>
    <row r="40" spans="1:29" ht="15" customHeight="1"/>
  </sheetData>
  <mergeCells count="48">
    <mergeCell ref="C13:D13"/>
    <mergeCell ref="C14:D14"/>
    <mergeCell ref="M28:N28"/>
    <mergeCell ref="M29:N29"/>
    <mergeCell ref="M15:N15"/>
    <mergeCell ref="M13:N13"/>
    <mergeCell ref="M14:N14"/>
    <mergeCell ref="C36:D36"/>
    <mergeCell ref="C37:D37"/>
    <mergeCell ref="C38:D38"/>
    <mergeCell ref="R14:S14"/>
    <mergeCell ref="R29:S29"/>
    <mergeCell ref="C28:D28"/>
    <mergeCell ref="C29:D29"/>
    <mergeCell ref="R36:S36"/>
    <mergeCell ref="R37:S37"/>
    <mergeCell ref="R38:S38"/>
    <mergeCell ref="M36:N36"/>
    <mergeCell ref="M37:N37"/>
    <mergeCell ref="M38:N38"/>
    <mergeCell ref="AB28:AC28"/>
    <mergeCell ref="AB36:AC36"/>
    <mergeCell ref="AB37:AC37"/>
    <mergeCell ref="AB38:AC38"/>
    <mergeCell ref="W36:X36"/>
    <mergeCell ref="W37:X37"/>
    <mergeCell ref="W38:X38"/>
    <mergeCell ref="AB14:AC14"/>
    <mergeCell ref="AB13:AC13"/>
    <mergeCell ref="W13:X13"/>
    <mergeCell ref="R13:S13"/>
    <mergeCell ref="W14:X14"/>
    <mergeCell ref="AB15:AC15"/>
    <mergeCell ref="AB30:AC30"/>
    <mergeCell ref="H30:I30"/>
    <mergeCell ref="C15:D15"/>
    <mergeCell ref="C30:D30"/>
    <mergeCell ref="H28:I28"/>
    <mergeCell ref="H29:I29"/>
    <mergeCell ref="M30:N30"/>
    <mergeCell ref="R15:S15"/>
    <mergeCell ref="R30:S30"/>
    <mergeCell ref="W15:X15"/>
    <mergeCell ref="W30:X30"/>
    <mergeCell ref="R28:S28"/>
    <mergeCell ref="W29:X29"/>
    <mergeCell ref="W28:X28"/>
    <mergeCell ref="AB29:AC29"/>
  </mergeCells>
  <pageMargins left="0.7" right="0.7" top="0.75" bottom="0.75" header="0.3" footer="0.3"/>
  <pageSetup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Table S1 Primers</vt:lpstr>
      <vt:lpstr>Table S2 6A</vt:lpstr>
      <vt:lpstr>Table S3 6B</vt:lpstr>
      <vt:lpstr>Table S4 6D</vt:lpstr>
      <vt:lpstr>Table S5 Immunodominant epi.</vt:lpstr>
      <vt:lpstr>Table S6 Deletion borders</vt:lpstr>
      <vt:lpstr>Table S7 Genes floral deffects</vt:lpstr>
      <vt:lpstr>Table S8 RIL143 yield</vt:lpstr>
      <vt:lpstr>Table S9 Central Red Yield</vt:lpstr>
      <vt:lpstr>Table S10 RIL143 quality</vt:lpstr>
      <vt:lpstr>Table S11 Central Red quality</vt:lpstr>
      <vt:lpstr>Table S12 Glu-Gli</vt:lpstr>
      <vt:lpstr>Table S13 % glutenin &amp; 7CYS (2)</vt:lpstr>
      <vt:lpstr>'Table S11 Central Red quality'!Print_Area</vt:lpstr>
      <vt:lpstr>'Table S8 RIL143 yield'!Print_Area</vt:lpstr>
      <vt:lpstr>'Table S9 Central Red Yield'!Print_Area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Dubcovsky</dc:creator>
  <cp:lastModifiedBy>Jorge Dubcovsky</cp:lastModifiedBy>
  <cp:lastPrinted>2024-03-21T19:40:38Z</cp:lastPrinted>
  <dcterms:created xsi:type="dcterms:W3CDTF">2024-02-23T06:09:05Z</dcterms:created>
  <dcterms:modified xsi:type="dcterms:W3CDTF">2025-02-28T05:24:10Z</dcterms:modified>
</cp:coreProperties>
</file>