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4100" activeTab="3"/>
  </bookViews>
  <sheets>
    <sheet name="Table SM1" sheetId="10" r:id="rId1"/>
    <sheet name="Table SM2" sheetId="4" r:id="rId2"/>
    <sheet name="Table SM3" sheetId="9" r:id="rId3"/>
    <sheet name="Table SM4" sheetId="8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8" l="1"/>
  <c r="E11" i="8" l="1"/>
  <c r="E10" i="8"/>
  <c r="B4" i="8"/>
  <c r="E4" i="8" l="1"/>
  <c r="E3" i="8"/>
  <c r="E5" i="8" l="1"/>
  <c r="E12" i="8"/>
  <c r="G12" i="8" l="1"/>
  <c r="F11" i="8"/>
  <c r="F3" i="8"/>
  <c r="F10" i="8"/>
  <c r="F4" i="8"/>
  <c r="U19" i="4" l="1"/>
  <c r="U18" i="4"/>
  <c r="U17" i="4"/>
  <c r="U16" i="4"/>
  <c r="U14" i="4"/>
  <c r="U13" i="4"/>
  <c r="U10" i="4"/>
  <c r="U9" i="4"/>
  <c r="U7" i="4"/>
  <c r="U6" i="4"/>
  <c r="U5" i="4"/>
  <c r="U4" i="4"/>
  <c r="U8" i="4" l="1"/>
  <c r="U11" i="4"/>
  <c r="U12" i="4"/>
  <c r="U15" i="4"/>
  <c r="U3" i="4"/>
</calcChain>
</file>

<file path=xl/sharedStrings.xml><?xml version="1.0" encoding="utf-8"?>
<sst xmlns="http://schemas.openxmlformats.org/spreadsheetml/2006/main" count="502" uniqueCount="159">
  <si>
    <t>DLFo018R</t>
  </si>
  <si>
    <t>DLFo003R</t>
  </si>
  <si>
    <t>DLFo012R</t>
  </si>
  <si>
    <t>DLFo020R</t>
  </si>
  <si>
    <t>Fortuna mine</t>
  </si>
  <si>
    <t>own</t>
  </si>
  <si>
    <t>DLFo013R</t>
  </si>
  <si>
    <t>DLFo014R</t>
  </si>
  <si>
    <t>DLFo022R</t>
  </si>
  <si>
    <t>DLFo024R</t>
  </si>
  <si>
    <t>DLFo029R</t>
  </si>
  <si>
    <t>DLFo004R</t>
  </si>
  <si>
    <t>DLFo005R</t>
  </si>
  <si>
    <t>DLFo016R</t>
  </si>
  <si>
    <t>DLFo017R</t>
  </si>
  <si>
    <t>total all</t>
  </si>
  <si>
    <t>DLFo008R</t>
  </si>
  <si>
    <t>DLFo010R</t>
  </si>
  <si>
    <t>DLFo027R</t>
  </si>
  <si>
    <t>Dill syncline</t>
  </si>
  <si>
    <t>Nesbor 2004</t>
  </si>
  <si>
    <t>Lahn syncline</t>
  </si>
  <si>
    <t>volcaniclastite, violet</t>
  </si>
  <si>
    <t>volcaniclastite, green</t>
  </si>
  <si>
    <t>Metabasalt</t>
  </si>
  <si>
    <t>LOI</t>
  </si>
  <si>
    <t>BHVO-2</t>
  </si>
  <si>
    <t>Halemaumau crater, Hawaii</t>
  </si>
  <si>
    <t>ocean island basalt</t>
  </si>
  <si>
    <t>standard</t>
  </si>
  <si>
    <t>Phase</t>
  </si>
  <si>
    <t>Green (Vol %)</t>
  </si>
  <si>
    <t>Violet (Vol %)</t>
  </si>
  <si>
    <t>Calcite</t>
  </si>
  <si>
    <t>Chlorite</t>
  </si>
  <si>
    <t>Leucoxene</t>
  </si>
  <si>
    <t>Albite</t>
  </si>
  <si>
    <t>Quartz</t>
  </si>
  <si>
    <t>Phengite</t>
  </si>
  <si>
    <t>Mixed phase/Glassy</t>
  </si>
  <si>
    <t>Opaque phase</t>
  </si>
  <si>
    <t>Modal composition of green and violet volcaniclastic rocks (Fortuna mine). Point-counting method used.</t>
  </si>
  <si>
    <t>DLFo011R</t>
  </si>
  <si>
    <t>Schalstein_67</t>
  </si>
  <si>
    <t>Schalstein_Nesbor</t>
  </si>
  <si>
    <t>Schalstein_68</t>
  </si>
  <si>
    <t>Schalstein_69</t>
  </si>
  <si>
    <t>Schalstein_70</t>
  </si>
  <si>
    <t>Schalstein_71</t>
  </si>
  <si>
    <t>Schalstein_72</t>
  </si>
  <si>
    <t>Schalstein_73</t>
  </si>
  <si>
    <t>Schalstein_74</t>
  </si>
  <si>
    <t>Schalstein_75</t>
  </si>
  <si>
    <t>Schalstein_76</t>
  </si>
  <si>
    <t>Schalstein_237</t>
  </si>
  <si>
    <t>Schalstein_238</t>
  </si>
  <si>
    <t>Schalstein_239</t>
  </si>
  <si>
    <t>Schalstein_240</t>
  </si>
  <si>
    <t>Schalstein_241</t>
  </si>
  <si>
    <t>Schalstein_242</t>
  </si>
  <si>
    <t>Schalstein_243</t>
  </si>
  <si>
    <t>Schalstein_244</t>
  </si>
  <si>
    <t>Schalstein_245</t>
  </si>
  <si>
    <t>Lahn syncline, Gänsberg outcrop</t>
  </si>
  <si>
    <t>Dill syncline, Neue Lust mine</t>
  </si>
  <si>
    <t>Nesbor et al. 1993</t>
  </si>
  <si>
    <t>MnO</t>
  </si>
  <si>
    <t>MgO</t>
  </si>
  <si>
    <t>CaO</t>
  </si>
  <si>
    <t>total</t>
  </si>
  <si>
    <t>Zr</t>
  </si>
  <si>
    <t>Nb</t>
  </si>
  <si>
    <t>Y</t>
  </si>
  <si>
    <r>
      <t>H</t>
    </r>
    <r>
      <rPr>
        <b/>
        <vertAlign val="subscript"/>
        <sz val="11"/>
        <rFont val="Times New Roman"/>
        <family val="1"/>
      </rPr>
      <t>2</t>
    </r>
    <r>
      <rPr>
        <b/>
        <sz val="11"/>
        <rFont val="Times New Roman"/>
        <family val="1"/>
      </rPr>
      <t>O</t>
    </r>
  </si>
  <si>
    <r>
      <t>CO</t>
    </r>
    <r>
      <rPr>
        <b/>
        <vertAlign val="subscript"/>
        <sz val="11"/>
        <rFont val="Times New Roman"/>
        <family val="1"/>
      </rPr>
      <t>2</t>
    </r>
  </si>
  <si>
    <r>
      <t>SiO</t>
    </r>
    <r>
      <rPr>
        <b/>
        <vertAlign val="subscript"/>
        <sz val="11"/>
        <color theme="1"/>
        <rFont val="Times New Roman"/>
        <family val="1"/>
      </rPr>
      <t>2</t>
    </r>
  </si>
  <si>
    <r>
      <t>TiO</t>
    </r>
    <r>
      <rPr>
        <b/>
        <vertAlign val="subscript"/>
        <sz val="11"/>
        <color theme="1"/>
        <rFont val="Times New Roman"/>
        <family val="1"/>
      </rPr>
      <t>2</t>
    </r>
  </si>
  <si>
    <r>
      <t>Al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>O</t>
    </r>
    <r>
      <rPr>
        <b/>
        <vertAlign val="subscript"/>
        <sz val="11"/>
        <color theme="1"/>
        <rFont val="Times New Roman"/>
        <family val="1"/>
      </rPr>
      <t>3</t>
    </r>
  </si>
  <si>
    <r>
      <t>total Fe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>O</t>
    </r>
    <r>
      <rPr>
        <b/>
        <vertAlign val="subscript"/>
        <sz val="11"/>
        <color theme="1"/>
        <rFont val="Times New Roman"/>
        <family val="1"/>
      </rPr>
      <t>3</t>
    </r>
  </si>
  <si>
    <r>
      <t>Na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>O</t>
    </r>
  </si>
  <si>
    <r>
      <t>K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>O</t>
    </r>
  </si>
  <si>
    <r>
      <t>P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>O</t>
    </r>
    <r>
      <rPr>
        <b/>
        <vertAlign val="subscript"/>
        <sz val="11"/>
        <color theme="1"/>
        <rFont val="Times New Roman"/>
        <family val="1"/>
      </rPr>
      <t>5</t>
    </r>
  </si>
  <si>
    <t>FeO</t>
  </si>
  <si>
    <r>
      <t>Fe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>O</t>
    </r>
    <r>
      <rPr>
        <b/>
        <vertAlign val="subscript"/>
        <sz val="11"/>
        <color theme="1"/>
        <rFont val="Times New Roman"/>
        <family val="1"/>
      </rPr>
      <t>3</t>
    </r>
  </si>
  <si>
    <r>
      <t>Fe</t>
    </r>
    <r>
      <rPr>
        <sz val="11"/>
        <color theme="1"/>
        <rFont val="Times New Roman"/>
        <family val="1"/>
      </rPr>
      <t xml:space="preserve"> total [g]</t>
    </r>
  </si>
  <si>
    <r>
      <t>Si</t>
    </r>
    <r>
      <rPr>
        <sz val="11"/>
        <color theme="1"/>
        <rFont val="Times New Roman"/>
        <family val="1"/>
      </rPr>
      <t xml:space="preserve"> total [g]</t>
    </r>
  </si>
  <si>
    <t>Position</t>
  </si>
  <si>
    <t>DLFo014</t>
  </si>
  <si>
    <t>A</t>
  </si>
  <si>
    <t>sedimentary-type</t>
  </si>
  <si>
    <t>volcaniclastically contaminated</t>
  </si>
  <si>
    <t>optical microscopy, SEM</t>
  </si>
  <si>
    <t>DLFo036</t>
  </si>
  <si>
    <t>DLFo037</t>
  </si>
  <si>
    <t>DLFo019R</t>
  </si>
  <si>
    <t>DLFo007</t>
  </si>
  <si>
    <t>B</t>
  </si>
  <si>
    <t>DLFo008</t>
  </si>
  <si>
    <t>optical microscopy, SEM, TEM</t>
  </si>
  <si>
    <t>DLFo009</t>
  </si>
  <si>
    <t>hydrothermally altered</t>
  </si>
  <si>
    <t>DLFo010</t>
  </si>
  <si>
    <t>DLFo011</t>
  </si>
  <si>
    <t>DLFo012</t>
  </si>
  <si>
    <t>DLFo026</t>
  </si>
  <si>
    <t>clastically contaminated</t>
  </si>
  <si>
    <t>DLFo028.1</t>
  </si>
  <si>
    <t>DLFo028.2</t>
  </si>
  <si>
    <t>DLFo029</t>
  </si>
  <si>
    <t>DLFo030</t>
  </si>
  <si>
    <t>DLFo031</t>
  </si>
  <si>
    <t>DLFo033</t>
  </si>
  <si>
    <t>DLFo034</t>
  </si>
  <si>
    <t>wall rock</t>
  </si>
  <si>
    <t>volcaniclastic rock</t>
  </si>
  <si>
    <t xml:space="preserve">purple colour </t>
  </si>
  <si>
    <t>optical microscopy, SEM, XRF, ICP-MS</t>
  </si>
  <si>
    <t>green colour</t>
  </si>
  <si>
    <t>DSEb003</t>
  </si>
  <si>
    <t>Briloner Eisenberg mine</t>
  </si>
  <si>
    <t>replacement-type</t>
  </si>
  <si>
    <t>DSEb004</t>
  </si>
  <si>
    <t>DSEb005</t>
  </si>
  <si>
    <t>DSEb006</t>
  </si>
  <si>
    <t>DSEb011</t>
  </si>
  <si>
    <t>DSEb001</t>
  </si>
  <si>
    <t>limestone</t>
  </si>
  <si>
    <t>DSEb002</t>
  </si>
  <si>
    <t>DSEb007</t>
  </si>
  <si>
    <t>DSEb010</t>
  </si>
  <si>
    <t>dolostone</t>
  </si>
  <si>
    <t>haematite-quartz ore</t>
  </si>
  <si>
    <t>siderite-haematite ore</t>
  </si>
  <si>
    <t>calcite-haematite ore</t>
  </si>
  <si>
    <t>Sample ID</t>
  </si>
  <si>
    <t>Mine</t>
  </si>
  <si>
    <t>Type</t>
  </si>
  <si>
    <t>Rock</t>
  </si>
  <si>
    <t>Comment</t>
  </si>
  <si>
    <t xml:space="preserve">Analysis by </t>
  </si>
  <si>
    <t>Mass balance calculation for Fe with average Fe taken from Schmitt et al. b, this volume</t>
  </si>
  <si>
    <t>Mass balance calculation for Si with average Si taken from Schmitt et al. b, this volume</t>
  </si>
  <si>
    <t>Location/mine</t>
  </si>
  <si>
    <t>Rock type</t>
  </si>
  <si>
    <t>Reference</t>
  </si>
  <si>
    <t>From/to [m]</t>
  </si>
  <si>
    <t>Whole rock WDXRF and ICP-MS analysis of footwall volcaniclastic rocks (Fortuna mine)</t>
  </si>
  <si>
    <t>Used literature values</t>
  </si>
  <si>
    <t>Ore</t>
  </si>
  <si>
    <t>Volcaniclastic rocks</t>
  </si>
  <si>
    <t>Density for calculations was taken from Hentschel (1960a)</t>
  </si>
  <si>
    <t>Avg. Fe [wt%]</t>
  </si>
  <si>
    <r>
      <t>Volume [cm</t>
    </r>
    <r>
      <rPr>
        <vertAlign val="super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>]</t>
    </r>
  </si>
  <si>
    <r>
      <t>Density [g/cm</t>
    </r>
    <r>
      <rPr>
        <vertAlign val="super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>]</t>
    </r>
  </si>
  <si>
    <t>Amount Fe [%] total</t>
  </si>
  <si>
    <t>Prior avg. Fe in 120m volcanics [wt%]</t>
  </si>
  <si>
    <t>Avg. Si [wt%]</t>
  </si>
  <si>
    <t>Amount Si [%] total</t>
  </si>
  <si>
    <t>Prior avg. Si in 120m volcanics [wt%]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</si>
</sst>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rgb="FFFF0000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rgb="FF000000"/>
      <name val="Times New Roman"/>
      <family val="1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sz val="11"/>
      <color rgb="FFFF0000"/>
      <name val="Calibri"/>
      <family val="2"/>
      <scheme val="minor"/>
    </font>
    <font>
      <b/>
      <vertAlign val="subscript"/>
      <sz val="11"/>
      <name val="Times New Roman"/>
      <family val="1"/>
    </font>
    <font>
      <b/>
      <vertAlign val="subscript"/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vertAlign val="superscript"/>
      <sz val="11"/>
      <color theme="1"/>
      <name val="Times New Roman"/>
      <family val="1"/>
    </font>
    <font>
      <sz val="9"/>
      <color theme="1"/>
      <name val="Calibri"/>
      <family val="2"/>
      <scheme val="minor"/>
    </font>
    <font>
      <b/>
      <sz val="9"/>
      <name val="Times New Roman"/>
      <family val="1"/>
    </font>
    <font>
      <sz val="9"/>
      <name val="Times New Roman"/>
      <family val="1"/>
    </font>
    <font>
      <sz val="9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2">
    <xf numFmtId="0" fontId="0" fillId="0" borderId="0" xfId="0"/>
    <xf numFmtId="0" fontId="3" fillId="2" borderId="0" xfId="0" applyFont="1" applyFill="1"/>
    <xf numFmtId="0" fontId="4" fillId="0" borderId="0" xfId="0" applyFont="1"/>
    <xf numFmtId="0" fontId="5" fillId="0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5" fillId="0" borderId="0" xfId="0" applyFont="1" applyFill="1" applyAlignment="1">
      <alignment horizontal="center" vertical="center"/>
    </xf>
    <xf numFmtId="0" fontId="4" fillId="0" borderId="0" xfId="0" applyFont="1" applyAlignment="1"/>
    <xf numFmtId="2" fontId="4" fillId="0" borderId="0" xfId="0" applyNumberFormat="1" applyFont="1"/>
    <xf numFmtId="0" fontId="4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2" fontId="5" fillId="0" borderId="0" xfId="0" applyNumberFormat="1" applyFont="1" applyFill="1" applyBorder="1" applyAlignment="1">
      <alignment horizontal="center" vertical="center"/>
    </xf>
    <xf numFmtId="2" fontId="4" fillId="0" borderId="0" xfId="0" applyNumberFormat="1" applyFont="1" applyAlignment="1">
      <alignment horizontal="center"/>
    </xf>
    <xf numFmtId="2" fontId="4" fillId="0" borderId="0" xfId="0" applyNumberFormat="1" applyFont="1" applyFill="1" applyAlignment="1">
      <alignment horizontal="center"/>
    </xf>
    <xf numFmtId="0" fontId="4" fillId="0" borderId="0" xfId="0" applyFont="1" applyAlignment="1">
      <alignment vertical="center"/>
    </xf>
    <xf numFmtId="2" fontId="5" fillId="0" borderId="0" xfId="0" applyNumberFormat="1" applyFont="1" applyFill="1" applyBorder="1" applyAlignment="1">
      <alignment horizontal="center"/>
    </xf>
    <xf numFmtId="0" fontId="3" fillId="2" borderId="0" xfId="0" applyFont="1" applyFill="1" applyAlignment="1"/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Border="1" applyAlignment="1">
      <alignment horizontal="center"/>
    </xf>
    <xf numFmtId="2" fontId="7" fillId="0" borderId="0" xfId="0" applyNumberFormat="1" applyFont="1" applyFill="1" applyBorder="1" applyAlignment="1">
      <alignment horizontal="center" vertical="center"/>
    </xf>
    <xf numFmtId="0" fontId="4" fillId="2" borderId="0" xfId="0" applyFont="1" applyFill="1"/>
    <xf numFmtId="0" fontId="0" fillId="2" borderId="0" xfId="0" applyFill="1"/>
    <xf numFmtId="0" fontId="0" fillId="0" borderId="0" xfId="0" applyAlignment="1"/>
    <xf numFmtId="0" fontId="4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justify" vertical="center"/>
    </xf>
    <xf numFmtId="0" fontId="9" fillId="2" borderId="0" xfId="0" applyFont="1" applyFill="1" applyAlignment="1"/>
    <xf numFmtId="0" fontId="9" fillId="2" borderId="0" xfId="0" applyFont="1" applyFill="1"/>
    <xf numFmtId="0" fontId="6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4" fillId="2" borderId="0" xfId="0" applyFont="1" applyFill="1" applyAlignment="1"/>
    <xf numFmtId="0" fontId="4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1" fontId="4" fillId="0" borderId="0" xfId="0" applyNumberFormat="1" applyFont="1"/>
    <xf numFmtId="0" fontId="12" fillId="0" borderId="0" xfId="0" applyFont="1"/>
    <xf numFmtId="0" fontId="15" fillId="0" borderId="3" xfId="0" applyFont="1" applyBorder="1" applyAlignment="1">
      <alignment horizontal="left" vertical="center"/>
    </xf>
    <xf numFmtId="0" fontId="15" fillId="0" borderId="3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center"/>
    </xf>
    <xf numFmtId="0" fontId="17" fillId="0" borderId="0" xfId="0" applyFont="1" applyBorder="1" applyAlignment="1">
      <alignment horizontal="left" vertical="center"/>
    </xf>
    <xf numFmtId="0" fontId="16" fillId="0" borderId="2" xfId="0" applyFont="1" applyBorder="1" applyAlignment="1">
      <alignment horizontal="left" vertical="center"/>
    </xf>
    <xf numFmtId="0" fontId="17" fillId="0" borderId="2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center"/>
    </xf>
    <xf numFmtId="0" fontId="16" fillId="0" borderId="2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left" vertical="center"/>
    </xf>
  </cellXfs>
  <cellStyles count="3">
    <cellStyle name="Normal 2" xfId="1"/>
    <cellStyle name="Normal_Evaluation_default" xfId="2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workbookViewId="0">
      <selection activeCell="I5" sqref="I5"/>
    </sheetView>
  </sheetViews>
  <sheetFormatPr baseColWidth="10" defaultRowHeight="14.4" x14ac:dyDescent="0.3"/>
  <cols>
    <col min="7" max="7" width="11.5546875" customWidth="1"/>
  </cols>
  <sheetData>
    <row r="1" spans="1:7" x14ac:dyDescent="0.3">
      <c r="A1" s="39" t="s">
        <v>134</v>
      </c>
      <c r="B1" s="40" t="s">
        <v>135</v>
      </c>
      <c r="C1" s="39" t="s">
        <v>86</v>
      </c>
      <c r="D1" s="40" t="s">
        <v>136</v>
      </c>
      <c r="E1" s="40" t="s">
        <v>137</v>
      </c>
      <c r="F1" s="40" t="s">
        <v>138</v>
      </c>
      <c r="G1" s="40" t="s">
        <v>139</v>
      </c>
    </row>
    <row r="2" spans="1:7" ht="36" x14ac:dyDescent="0.3">
      <c r="A2" s="41" t="s">
        <v>87</v>
      </c>
      <c r="B2" s="42" t="s">
        <v>4</v>
      </c>
      <c r="C2" s="43" t="s">
        <v>88</v>
      </c>
      <c r="D2" s="44" t="s">
        <v>89</v>
      </c>
      <c r="E2" s="44" t="s">
        <v>131</v>
      </c>
      <c r="F2" s="42" t="s">
        <v>90</v>
      </c>
      <c r="G2" s="42" t="s">
        <v>91</v>
      </c>
    </row>
    <row r="3" spans="1:7" ht="36" x14ac:dyDescent="0.3">
      <c r="A3" s="41" t="s">
        <v>92</v>
      </c>
      <c r="B3" s="42" t="s">
        <v>4</v>
      </c>
      <c r="C3" s="43" t="s">
        <v>88</v>
      </c>
      <c r="D3" s="44" t="s">
        <v>89</v>
      </c>
      <c r="E3" s="44" t="s">
        <v>131</v>
      </c>
      <c r="F3" s="42" t="s">
        <v>90</v>
      </c>
      <c r="G3" s="42" t="s">
        <v>91</v>
      </c>
    </row>
    <row r="4" spans="1:7" ht="36" x14ac:dyDescent="0.3">
      <c r="A4" s="41" t="s">
        <v>93</v>
      </c>
      <c r="B4" s="42" t="s">
        <v>4</v>
      </c>
      <c r="C4" s="43" t="s">
        <v>88</v>
      </c>
      <c r="D4" s="44" t="s">
        <v>89</v>
      </c>
      <c r="E4" s="44" t="s">
        <v>131</v>
      </c>
      <c r="F4" s="42" t="s">
        <v>90</v>
      </c>
      <c r="G4" s="42" t="s">
        <v>91</v>
      </c>
    </row>
    <row r="5" spans="1:7" ht="36" x14ac:dyDescent="0.3">
      <c r="A5" s="41" t="s">
        <v>94</v>
      </c>
      <c r="B5" s="42" t="s">
        <v>4</v>
      </c>
      <c r="C5" s="43" t="s">
        <v>88</v>
      </c>
      <c r="D5" s="44" t="s">
        <v>89</v>
      </c>
      <c r="E5" s="44" t="s">
        <v>131</v>
      </c>
      <c r="F5" s="42" t="s">
        <v>90</v>
      </c>
      <c r="G5" s="42" t="s">
        <v>91</v>
      </c>
    </row>
    <row r="6" spans="1:7" ht="36" x14ac:dyDescent="0.3">
      <c r="A6" s="41" t="s">
        <v>95</v>
      </c>
      <c r="B6" s="42" t="s">
        <v>4</v>
      </c>
      <c r="C6" s="43" t="s">
        <v>96</v>
      </c>
      <c r="D6" s="44" t="s">
        <v>89</v>
      </c>
      <c r="E6" s="44" t="s">
        <v>132</v>
      </c>
      <c r="F6" s="44"/>
      <c r="G6" s="42" t="s">
        <v>91</v>
      </c>
    </row>
    <row r="7" spans="1:7" ht="36" x14ac:dyDescent="0.3">
      <c r="A7" s="41" t="s">
        <v>97</v>
      </c>
      <c r="B7" s="42" t="s">
        <v>4</v>
      </c>
      <c r="C7" s="43" t="s">
        <v>96</v>
      </c>
      <c r="D7" s="44" t="s">
        <v>89</v>
      </c>
      <c r="E7" s="44" t="s">
        <v>131</v>
      </c>
      <c r="F7" s="42"/>
      <c r="G7" s="42" t="s">
        <v>98</v>
      </c>
    </row>
    <row r="8" spans="1:7" ht="36" x14ac:dyDescent="0.3">
      <c r="A8" s="41" t="s">
        <v>99</v>
      </c>
      <c r="B8" s="42" t="s">
        <v>4</v>
      </c>
      <c r="C8" s="43" t="s">
        <v>96</v>
      </c>
      <c r="D8" s="44" t="s">
        <v>89</v>
      </c>
      <c r="E8" s="44" t="s">
        <v>131</v>
      </c>
      <c r="F8" s="42" t="s">
        <v>100</v>
      </c>
      <c r="G8" s="42" t="s">
        <v>91</v>
      </c>
    </row>
    <row r="9" spans="1:7" ht="36" x14ac:dyDescent="0.3">
      <c r="A9" s="41" t="s">
        <v>101</v>
      </c>
      <c r="B9" s="42" t="s">
        <v>4</v>
      </c>
      <c r="C9" s="43" t="s">
        <v>96</v>
      </c>
      <c r="D9" s="44" t="s">
        <v>89</v>
      </c>
      <c r="E9" s="44" t="s">
        <v>131</v>
      </c>
      <c r="F9" s="42"/>
      <c r="G9" s="42" t="s">
        <v>91</v>
      </c>
    </row>
    <row r="10" spans="1:7" ht="36" x14ac:dyDescent="0.3">
      <c r="A10" s="41" t="s">
        <v>102</v>
      </c>
      <c r="B10" s="42" t="s">
        <v>4</v>
      </c>
      <c r="C10" s="43" t="s">
        <v>96</v>
      </c>
      <c r="D10" s="44" t="s">
        <v>89</v>
      </c>
      <c r="E10" s="44" t="s">
        <v>131</v>
      </c>
      <c r="F10" s="42"/>
      <c r="G10" s="42" t="s">
        <v>91</v>
      </c>
    </row>
    <row r="11" spans="1:7" ht="36" x14ac:dyDescent="0.3">
      <c r="A11" s="41" t="s">
        <v>103</v>
      </c>
      <c r="B11" s="42" t="s">
        <v>4</v>
      </c>
      <c r="C11" s="43" t="s">
        <v>96</v>
      </c>
      <c r="D11" s="44" t="s">
        <v>89</v>
      </c>
      <c r="E11" s="44" t="s">
        <v>131</v>
      </c>
      <c r="F11" s="42" t="s">
        <v>90</v>
      </c>
      <c r="G11" s="42" t="s">
        <v>91</v>
      </c>
    </row>
    <row r="12" spans="1:7" ht="36" x14ac:dyDescent="0.3">
      <c r="A12" s="41" t="s">
        <v>104</v>
      </c>
      <c r="B12" s="42" t="s">
        <v>4</v>
      </c>
      <c r="C12" s="43" t="s">
        <v>96</v>
      </c>
      <c r="D12" s="44" t="s">
        <v>89</v>
      </c>
      <c r="E12" s="44" t="s">
        <v>131</v>
      </c>
      <c r="F12" s="42" t="s">
        <v>105</v>
      </c>
      <c r="G12" s="42" t="s">
        <v>91</v>
      </c>
    </row>
    <row r="13" spans="1:7" ht="36" x14ac:dyDescent="0.3">
      <c r="A13" s="41" t="s">
        <v>106</v>
      </c>
      <c r="B13" s="42" t="s">
        <v>4</v>
      </c>
      <c r="C13" s="43" t="s">
        <v>96</v>
      </c>
      <c r="D13" s="44" t="s">
        <v>89</v>
      </c>
      <c r="E13" s="44" t="s">
        <v>132</v>
      </c>
      <c r="F13" s="42" t="s">
        <v>100</v>
      </c>
      <c r="G13" s="42" t="s">
        <v>91</v>
      </c>
    </row>
    <row r="14" spans="1:7" ht="36" x14ac:dyDescent="0.3">
      <c r="A14" s="41" t="s">
        <v>107</v>
      </c>
      <c r="B14" s="42" t="s">
        <v>4</v>
      </c>
      <c r="C14" s="43" t="s">
        <v>96</v>
      </c>
      <c r="D14" s="44" t="s">
        <v>89</v>
      </c>
      <c r="E14" s="44" t="s">
        <v>132</v>
      </c>
      <c r="F14" s="44"/>
      <c r="G14" s="42" t="s">
        <v>91</v>
      </c>
    </row>
    <row r="15" spans="1:7" ht="36" x14ac:dyDescent="0.3">
      <c r="A15" s="41" t="s">
        <v>108</v>
      </c>
      <c r="B15" s="42" t="s">
        <v>4</v>
      </c>
      <c r="C15" s="43" t="s">
        <v>96</v>
      </c>
      <c r="D15" s="44" t="s">
        <v>89</v>
      </c>
      <c r="E15" s="44" t="s">
        <v>132</v>
      </c>
      <c r="F15" s="42" t="s">
        <v>100</v>
      </c>
      <c r="G15" s="42" t="s">
        <v>98</v>
      </c>
    </row>
    <row r="16" spans="1:7" ht="36" x14ac:dyDescent="0.3">
      <c r="A16" s="41" t="s">
        <v>109</v>
      </c>
      <c r="B16" s="42" t="s">
        <v>4</v>
      </c>
      <c r="C16" s="43" t="s">
        <v>96</v>
      </c>
      <c r="D16" s="44" t="s">
        <v>89</v>
      </c>
      <c r="E16" s="44" t="s">
        <v>131</v>
      </c>
      <c r="F16" s="42"/>
      <c r="G16" s="42" t="s">
        <v>98</v>
      </c>
    </row>
    <row r="17" spans="1:7" ht="36" x14ac:dyDescent="0.3">
      <c r="A17" s="41" t="s">
        <v>110</v>
      </c>
      <c r="B17" s="42" t="s">
        <v>4</v>
      </c>
      <c r="C17" s="43" t="s">
        <v>96</v>
      </c>
      <c r="D17" s="44" t="s">
        <v>89</v>
      </c>
      <c r="E17" s="44" t="s">
        <v>131</v>
      </c>
      <c r="F17" s="42" t="s">
        <v>90</v>
      </c>
      <c r="G17" s="42" t="s">
        <v>91</v>
      </c>
    </row>
    <row r="18" spans="1:7" ht="36" x14ac:dyDescent="0.3">
      <c r="A18" s="41" t="s">
        <v>111</v>
      </c>
      <c r="B18" s="42" t="s">
        <v>4</v>
      </c>
      <c r="C18" s="43" t="s">
        <v>96</v>
      </c>
      <c r="D18" s="44" t="s">
        <v>89</v>
      </c>
      <c r="E18" s="44" t="s">
        <v>131</v>
      </c>
      <c r="F18" s="42" t="s">
        <v>100</v>
      </c>
      <c r="G18" s="42" t="s">
        <v>91</v>
      </c>
    </row>
    <row r="19" spans="1:7" ht="36" x14ac:dyDescent="0.3">
      <c r="A19" s="41" t="s">
        <v>112</v>
      </c>
      <c r="B19" s="42" t="s">
        <v>4</v>
      </c>
      <c r="C19" s="43" t="s">
        <v>96</v>
      </c>
      <c r="D19" s="44" t="s">
        <v>89</v>
      </c>
      <c r="E19" s="44" t="s">
        <v>131</v>
      </c>
      <c r="F19" s="42" t="s">
        <v>100</v>
      </c>
      <c r="G19" s="42" t="s">
        <v>91</v>
      </c>
    </row>
    <row r="20" spans="1:7" ht="48" x14ac:dyDescent="0.3">
      <c r="A20" s="41" t="s">
        <v>1</v>
      </c>
      <c r="B20" s="42" t="s">
        <v>4</v>
      </c>
      <c r="C20" s="43"/>
      <c r="D20" s="44" t="s">
        <v>113</v>
      </c>
      <c r="E20" s="42" t="s">
        <v>114</v>
      </c>
      <c r="F20" s="42" t="s">
        <v>115</v>
      </c>
      <c r="G20" s="42" t="s">
        <v>116</v>
      </c>
    </row>
    <row r="21" spans="1:7" ht="48" x14ac:dyDescent="0.3">
      <c r="A21" s="41" t="s">
        <v>11</v>
      </c>
      <c r="B21" s="42" t="s">
        <v>4</v>
      </c>
      <c r="C21" s="43"/>
      <c r="D21" s="44" t="s">
        <v>113</v>
      </c>
      <c r="E21" s="42" t="s">
        <v>114</v>
      </c>
      <c r="F21" s="42" t="s">
        <v>115</v>
      </c>
      <c r="G21" s="42" t="s">
        <v>116</v>
      </c>
    </row>
    <row r="22" spans="1:7" ht="48" x14ac:dyDescent="0.3">
      <c r="A22" s="41" t="s">
        <v>12</v>
      </c>
      <c r="B22" s="42" t="s">
        <v>4</v>
      </c>
      <c r="C22" s="43"/>
      <c r="D22" s="44" t="s">
        <v>113</v>
      </c>
      <c r="E22" s="42" t="s">
        <v>114</v>
      </c>
      <c r="F22" s="42" t="s">
        <v>115</v>
      </c>
      <c r="G22" s="42" t="s">
        <v>116</v>
      </c>
    </row>
    <row r="23" spans="1:7" ht="48" x14ac:dyDescent="0.3">
      <c r="A23" s="41" t="s">
        <v>13</v>
      </c>
      <c r="B23" s="42" t="s">
        <v>4</v>
      </c>
      <c r="C23" s="43"/>
      <c r="D23" s="44" t="s">
        <v>113</v>
      </c>
      <c r="E23" s="42" t="s">
        <v>114</v>
      </c>
      <c r="F23" s="42" t="s">
        <v>115</v>
      </c>
      <c r="G23" s="42" t="s">
        <v>116</v>
      </c>
    </row>
    <row r="24" spans="1:7" ht="48" x14ac:dyDescent="0.3">
      <c r="A24" s="41" t="s">
        <v>14</v>
      </c>
      <c r="B24" s="42" t="s">
        <v>4</v>
      </c>
      <c r="C24" s="43"/>
      <c r="D24" s="44" t="s">
        <v>113</v>
      </c>
      <c r="E24" s="42" t="s">
        <v>114</v>
      </c>
      <c r="F24" s="42" t="s">
        <v>115</v>
      </c>
      <c r="G24" s="42" t="s">
        <v>116</v>
      </c>
    </row>
    <row r="25" spans="1:7" ht="48" x14ac:dyDescent="0.3">
      <c r="A25" s="41" t="s">
        <v>0</v>
      </c>
      <c r="B25" s="42" t="s">
        <v>4</v>
      </c>
      <c r="C25" s="43"/>
      <c r="D25" s="44" t="s">
        <v>113</v>
      </c>
      <c r="E25" s="42" t="s">
        <v>114</v>
      </c>
      <c r="F25" s="42" t="s">
        <v>115</v>
      </c>
      <c r="G25" s="42" t="s">
        <v>116</v>
      </c>
    </row>
    <row r="26" spans="1:7" ht="48" x14ac:dyDescent="0.3">
      <c r="A26" s="41" t="s">
        <v>16</v>
      </c>
      <c r="B26" s="42" t="s">
        <v>4</v>
      </c>
      <c r="C26" s="43"/>
      <c r="D26" s="44" t="s">
        <v>113</v>
      </c>
      <c r="E26" s="42" t="s">
        <v>114</v>
      </c>
      <c r="F26" s="42" t="s">
        <v>117</v>
      </c>
      <c r="G26" s="42" t="s">
        <v>116</v>
      </c>
    </row>
    <row r="27" spans="1:7" ht="48" x14ac:dyDescent="0.3">
      <c r="A27" s="41" t="s">
        <v>17</v>
      </c>
      <c r="B27" s="42" t="s">
        <v>4</v>
      </c>
      <c r="C27" s="43"/>
      <c r="D27" s="44" t="s">
        <v>113</v>
      </c>
      <c r="E27" s="42" t="s">
        <v>114</v>
      </c>
      <c r="F27" s="42" t="s">
        <v>117</v>
      </c>
      <c r="G27" s="42" t="s">
        <v>116</v>
      </c>
    </row>
    <row r="28" spans="1:7" ht="48" x14ac:dyDescent="0.3">
      <c r="A28" s="41" t="s">
        <v>42</v>
      </c>
      <c r="B28" s="42" t="s">
        <v>4</v>
      </c>
      <c r="C28" s="43"/>
      <c r="D28" s="44" t="s">
        <v>113</v>
      </c>
      <c r="E28" s="42" t="s">
        <v>114</v>
      </c>
      <c r="F28" s="42" t="s">
        <v>117</v>
      </c>
      <c r="G28" s="42" t="s">
        <v>116</v>
      </c>
    </row>
    <row r="29" spans="1:7" ht="48" x14ac:dyDescent="0.3">
      <c r="A29" s="41" t="s">
        <v>2</v>
      </c>
      <c r="B29" s="42" t="s">
        <v>4</v>
      </c>
      <c r="C29" s="43"/>
      <c r="D29" s="44" t="s">
        <v>113</v>
      </c>
      <c r="E29" s="42" t="s">
        <v>114</v>
      </c>
      <c r="F29" s="42" t="s">
        <v>117</v>
      </c>
      <c r="G29" s="42" t="s">
        <v>116</v>
      </c>
    </row>
    <row r="30" spans="1:7" ht="48" x14ac:dyDescent="0.3">
      <c r="A30" s="41" t="s">
        <v>6</v>
      </c>
      <c r="B30" s="42" t="s">
        <v>4</v>
      </c>
      <c r="C30" s="43"/>
      <c r="D30" s="44" t="s">
        <v>113</v>
      </c>
      <c r="E30" s="42" t="s">
        <v>114</v>
      </c>
      <c r="F30" s="42" t="s">
        <v>117</v>
      </c>
      <c r="G30" s="42" t="s">
        <v>116</v>
      </c>
    </row>
    <row r="31" spans="1:7" ht="48" x14ac:dyDescent="0.3">
      <c r="A31" s="41" t="s">
        <v>7</v>
      </c>
      <c r="B31" s="42" t="s">
        <v>4</v>
      </c>
      <c r="C31" s="43"/>
      <c r="D31" s="44" t="s">
        <v>113</v>
      </c>
      <c r="E31" s="42" t="s">
        <v>114</v>
      </c>
      <c r="F31" s="42" t="s">
        <v>117</v>
      </c>
      <c r="G31" s="42" t="s">
        <v>116</v>
      </c>
    </row>
    <row r="32" spans="1:7" ht="48" x14ac:dyDescent="0.3">
      <c r="A32" s="41" t="s">
        <v>3</v>
      </c>
      <c r="B32" s="42" t="s">
        <v>4</v>
      </c>
      <c r="C32" s="43"/>
      <c r="D32" s="44" t="s">
        <v>113</v>
      </c>
      <c r="E32" s="42" t="s">
        <v>114</v>
      </c>
      <c r="F32" s="42" t="s">
        <v>117</v>
      </c>
      <c r="G32" s="42" t="s">
        <v>116</v>
      </c>
    </row>
    <row r="33" spans="1:7" ht="48" x14ac:dyDescent="0.3">
      <c r="A33" s="41" t="s">
        <v>8</v>
      </c>
      <c r="B33" s="42" t="s">
        <v>4</v>
      </c>
      <c r="C33" s="43"/>
      <c r="D33" s="44" t="s">
        <v>113</v>
      </c>
      <c r="E33" s="42" t="s">
        <v>114</v>
      </c>
      <c r="F33" s="42" t="s">
        <v>117</v>
      </c>
      <c r="G33" s="42" t="s">
        <v>116</v>
      </c>
    </row>
    <row r="34" spans="1:7" ht="48" x14ac:dyDescent="0.3">
      <c r="A34" s="41" t="s">
        <v>9</v>
      </c>
      <c r="B34" s="42" t="s">
        <v>4</v>
      </c>
      <c r="C34" s="43"/>
      <c r="D34" s="44" t="s">
        <v>113</v>
      </c>
      <c r="E34" s="42" t="s">
        <v>114</v>
      </c>
      <c r="F34" s="42" t="s">
        <v>117</v>
      </c>
      <c r="G34" s="42" t="s">
        <v>116</v>
      </c>
    </row>
    <row r="35" spans="1:7" ht="48" x14ac:dyDescent="0.3">
      <c r="A35" s="41" t="s">
        <v>18</v>
      </c>
      <c r="B35" s="42" t="s">
        <v>4</v>
      </c>
      <c r="C35" s="43"/>
      <c r="D35" s="44" t="s">
        <v>113</v>
      </c>
      <c r="E35" s="42" t="s">
        <v>114</v>
      </c>
      <c r="F35" s="42" t="s">
        <v>117</v>
      </c>
      <c r="G35" s="42" t="s">
        <v>116</v>
      </c>
    </row>
    <row r="36" spans="1:7" ht="48" x14ac:dyDescent="0.3">
      <c r="A36" s="41" t="s">
        <v>10</v>
      </c>
      <c r="B36" s="42" t="s">
        <v>4</v>
      </c>
      <c r="C36" s="43"/>
      <c r="D36" s="44" t="s">
        <v>113</v>
      </c>
      <c r="E36" s="42" t="s">
        <v>114</v>
      </c>
      <c r="F36" s="42" t="s">
        <v>117</v>
      </c>
      <c r="G36" s="42" t="s">
        <v>116</v>
      </c>
    </row>
    <row r="37" spans="1:7" ht="36" x14ac:dyDescent="0.3">
      <c r="A37" s="41" t="s">
        <v>118</v>
      </c>
      <c r="B37" s="42" t="s">
        <v>119</v>
      </c>
      <c r="C37" s="43" t="s">
        <v>96</v>
      </c>
      <c r="D37" s="44" t="s">
        <v>120</v>
      </c>
      <c r="E37" s="42" t="s">
        <v>133</v>
      </c>
      <c r="F37" s="42" t="s">
        <v>100</v>
      </c>
      <c r="G37" s="42" t="s">
        <v>91</v>
      </c>
    </row>
    <row r="38" spans="1:7" ht="36" x14ac:dyDescent="0.3">
      <c r="A38" s="41" t="s">
        <v>121</v>
      </c>
      <c r="B38" s="42" t="s">
        <v>119</v>
      </c>
      <c r="C38" s="43" t="s">
        <v>96</v>
      </c>
      <c r="D38" s="44" t="s">
        <v>120</v>
      </c>
      <c r="E38" s="42" t="s">
        <v>133</v>
      </c>
      <c r="F38" s="42" t="s">
        <v>100</v>
      </c>
      <c r="G38" s="42" t="s">
        <v>91</v>
      </c>
    </row>
    <row r="39" spans="1:7" ht="36" x14ac:dyDescent="0.3">
      <c r="A39" s="41" t="s">
        <v>122</v>
      </c>
      <c r="B39" s="42" t="s">
        <v>119</v>
      </c>
      <c r="C39" s="43" t="s">
        <v>96</v>
      </c>
      <c r="D39" s="44" t="s">
        <v>120</v>
      </c>
      <c r="E39" s="42" t="s">
        <v>133</v>
      </c>
      <c r="F39" s="42" t="s">
        <v>100</v>
      </c>
      <c r="G39" s="42" t="s">
        <v>91</v>
      </c>
    </row>
    <row r="40" spans="1:7" ht="36" x14ac:dyDescent="0.3">
      <c r="A40" s="41" t="s">
        <v>123</v>
      </c>
      <c r="B40" s="42" t="s">
        <v>119</v>
      </c>
      <c r="C40" s="43" t="s">
        <v>96</v>
      </c>
      <c r="D40" s="44" t="s">
        <v>120</v>
      </c>
      <c r="E40" s="42" t="s">
        <v>133</v>
      </c>
      <c r="F40" s="42" t="s">
        <v>100</v>
      </c>
      <c r="G40" s="42" t="s">
        <v>91</v>
      </c>
    </row>
    <row r="41" spans="1:7" ht="36" x14ac:dyDescent="0.3">
      <c r="A41" s="41" t="s">
        <v>124</v>
      </c>
      <c r="B41" s="42" t="s">
        <v>119</v>
      </c>
      <c r="C41" s="43" t="s">
        <v>96</v>
      </c>
      <c r="D41" s="44" t="s">
        <v>89</v>
      </c>
      <c r="E41" s="42" t="s">
        <v>131</v>
      </c>
      <c r="F41" s="42"/>
      <c r="G41" s="42" t="s">
        <v>91</v>
      </c>
    </row>
    <row r="42" spans="1:7" ht="36" x14ac:dyDescent="0.3">
      <c r="A42" s="41" t="s">
        <v>125</v>
      </c>
      <c r="B42" s="42" t="s">
        <v>119</v>
      </c>
      <c r="C42" s="45"/>
      <c r="D42" s="44" t="s">
        <v>113</v>
      </c>
      <c r="E42" s="46" t="s">
        <v>126</v>
      </c>
      <c r="F42" s="42"/>
      <c r="G42" s="42" t="s">
        <v>91</v>
      </c>
    </row>
    <row r="43" spans="1:7" ht="36" x14ac:dyDescent="0.3">
      <c r="A43" s="41" t="s">
        <v>127</v>
      </c>
      <c r="B43" s="42" t="s">
        <v>119</v>
      </c>
      <c r="C43" s="45"/>
      <c r="D43" s="44" t="s">
        <v>113</v>
      </c>
      <c r="E43" s="46" t="s">
        <v>126</v>
      </c>
      <c r="F43" s="42"/>
      <c r="G43" s="42" t="s">
        <v>91</v>
      </c>
    </row>
    <row r="44" spans="1:7" ht="36" x14ac:dyDescent="0.3">
      <c r="A44" s="41" t="s">
        <v>128</v>
      </c>
      <c r="B44" s="42" t="s">
        <v>119</v>
      </c>
      <c r="C44" s="45"/>
      <c r="D44" s="44" t="s">
        <v>113</v>
      </c>
      <c r="E44" s="46" t="s">
        <v>126</v>
      </c>
      <c r="F44" s="42"/>
      <c r="G44" s="42" t="s">
        <v>91</v>
      </c>
    </row>
    <row r="45" spans="1:7" ht="36.6" thickBot="1" x14ac:dyDescent="0.35">
      <c r="A45" s="47" t="s">
        <v>129</v>
      </c>
      <c r="B45" s="48" t="s">
        <v>119</v>
      </c>
      <c r="C45" s="49"/>
      <c r="D45" s="50" t="s">
        <v>113</v>
      </c>
      <c r="E45" s="51" t="s">
        <v>130</v>
      </c>
      <c r="F45" s="48"/>
      <c r="G45" s="48" t="s">
        <v>91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6"/>
  <sheetViews>
    <sheetView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B24" sqref="B24"/>
    </sheetView>
  </sheetViews>
  <sheetFormatPr baseColWidth="10" defaultColWidth="11.5546875" defaultRowHeight="13.8" x14ac:dyDescent="0.25"/>
  <cols>
    <col min="1" max="1" width="13.109375" style="7" customWidth="1"/>
    <col min="2" max="2" width="27.6640625" style="7" bestFit="1" customWidth="1"/>
    <col min="3" max="3" width="17.6640625" style="7" bestFit="1" customWidth="1"/>
    <col min="4" max="4" width="16.44140625" style="7" bestFit="1" customWidth="1"/>
    <col min="5" max="5" width="10.88671875" style="5" bestFit="1" customWidth="1"/>
    <col min="6" max="16384" width="11.5546875" style="2"/>
  </cols>
  <sheetData>
    <row r="1" spans="1:32" x14ac:dyDescent="0.25">
      <c r="A1" s="17" t="s">
        <v>146</v>
      </c>
      <c r="B1" s="17"/>
      <c r="C1" s="17"/>
      <c r="D1" s="17"/>
      <c r="E1" s="36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</row>
    <row r="2" spans="1:32" s="33" customFormat="1" ht="16.2" x14ac:dyDescent="0.35">
      <c r="A2" s="18" t="s">
        <v>134</v>
      </c>
      <c r="B2" s="18" t="s">
        <v>142</v>
      </c>
      <c r="C2" s="18" t="s">
        <v>143</v>
      </c>
      <c r="D2" s="18" t="s">
        <v>144</v>
      </c>
      <c r="E2" s="19" t="s">
        <v>145</v>
      </c>
      <c r="F2" s="32" t="s">
        <v>75</v>
      </c>
      <c r="G2" s="32" t="s">
        <v>76</v>
      </c>
      <c r="H2" s="32" t="s">
        <v>77</v>
      </c>
      <c r="I2" s="21" t="s">
        <v>82</v>
      </c>
      <c r="J2" s="32" t="s">
        <v>83</v>
      </c>
      <c r="K2" s="32" t="s">
        <v>78</v>
      </c>
      <c r="L2" s="32" t="s">
        <v>66</v>
      </c>
      <c r="M2" s="32" t="s">
        <v>67</v>
      </c>
      <c r="N2" s="32" t="s">
        <v>68</v>
      </c>
      <c r="O2" s="32" t="s">
        <v>79</v>
      </c>
      <c r="P2" s="32" t="s">
        <v>80</v>
      </c>
      <c r="Q2" s="32" t="s">
        <v>81</v>
      </c>
      <c r="R2" s="20" t="s">
        <v>73</v>
      </c>
      <c r="S2" s="20" t="s">
        <v>74</v>
      </c>
      <c r="T2" s="20" t="s">
        <v>25</v>
      </c>
      <c r="U2" s="20" t="s">
        <v>69</v>
      </c>
      <c r="V2" s="20" t="s">
        <v>70</v>
      </c>
      <c r="W2" s="20" t="s">
        <v>71</v>
      </c>
      <c r="X2" s="20" t="s">
        <v>72</v>
      </c>
      <c r="Y2" s="20"/>
      <c r="Z2" s="20"/>
      <c r="AA2" s="20"/>
      <c r="AB2" s="20"/>
      <c r="AC2" s="20"/>
      <c r="AD2" s="20"/>
      <c r="AE2" s="20"/>
      <c r="AF2" s="20"/>
    </row>
    <row r="3" spans="1:32" s="6" customFormat="1" x14ac:dyDescent="0.3">
      <c r="A3" s="9" t="s">
        <v>1</v>
      </c>
      <c r="B3" s="10" t="s">
        <v>4</v>
      </c>
      <c r="C3" s="10" t="s">
        <v>22</v>
      </c>
      <c r="D3" s="11" t="s">
        <v>5</v>
      </c>
      <c r="E3" s="30">
        <v>10</v>
      </c>
      <c r="F3" s="12">
        <v>23.6</v>
      </c>
      <c r="G3" s="12">
        <v>1.65</v>
      </c>
      <c r="H3" s="12">
        <v>9.02</v>
      </c>
      <c r="I3" s="12">
        <v>0.73</v>
      </c>
      <c r="J3" s="12">
        <v>2.3887510000000001</v>
      </c>
      <c r="K3" s="12">
        <v>3.2</v>
      </c>
      <c r="L3" s="12">
        <v>0.04</v>
      </c>
      <c r="M3" s="12">
        <v>1.03</v>
      </c>
      <c r="N3" s="12">
        <v>33.11</v>
      </c>
      <c r="O3" s="12">
        <v>1.19</v>
      </c>
      <c r="P3" s="12">
        <v>2.2000000000000002</v>
      </c>
      <c r="Q3" s="12">
        <v>0.31</v>
      </c>
      <c r="R3" s="12">
        <v>1.36</v>
      </c>
      <c r="S3" s="12">
        <v>22.25</v>
      </c>
      <c r="T3" s="12"/>
      <c r="U3" s="12">
        <f>SUM(F3,G3,H3,I3,J3,L3,M3,N3,O3,P3,Q3,R3,S3)</f>
        <v>98.878750999999994</v>
      </c>
      <c r="V3" s="12">
        <v>88.185240302425342</v>
      </c>
      <c r="W3" s="12">
        <v>15.257721172867774</v>
      </c>
      <c r="X3" s="12">
        <v>18.300354980486997</v>
      </c>
      <c r="Y3" s="12"/>
      <c r="Z3" s="12"/>
      <c r="AA3" s="12"/>
      <c r="AB3" s="12"/>
      <c r="AC3" s="12"/>
      <c r="AD3" s="12"/>
      <c r="AE3" s="12"/>
      <c r="AF3" s="12"/>
    </row>
    <row r="4" spans="1:32" s="6" customFormat="1" x14ac:dyDescent="0.25">
      <c r="A4" s="9" t="s">
        <v>11</v>
      </c>
      <c r="B4" s="10" t="s">
        <v>4</v>
      </c>
      <c r="C4" s="10" t="s">
        <v>22</v>
      </c>
      <c r="D4" s="11" t="s">
        <v>5</v>
      </c>
      <c r="E4" s="30">
        <v>14</v>
      </c>
      <c r="F4" s="13">
        <v>28.9</v>
      </c>
      <c r="G4" s="13">
        <v>1.78</v>
      </c>
      <c r="H4" s="13">
        <v>11.09</v>
      </c>
      <c r="I4" s="14">
        <v>0.72</v>
      </c>
      <c r="J4" s="14">
        <v>2.3698639999999997</v>
      </c>
      <c r="K4" s="13">
        <v>3.17</v>
      </c>
      <c r="L4" s="13">
        <v>2.8000000000000001E-2</v>
      </c>
      <c r="M4" s="13">
        <v>1.0900000000000001</v>
      </c>
      <c r="N4" s="13">
        <v>24.55</v>
      </c>
      <c r="O4" s="13">
        <v>1.07</v>
      </c>
      <c r="P4" s="13">
        <v>3.05</v>
      </c>
      <c r="Q4" s="13">
        <v>0.15</v>
      </c>
      <c r="R4" s="13"/>
      <c r="S4" s="13"/>
      <c r="T4" s="13">
        <v>23.7</v>
      </c>
      <c r="U4" s="12">
        <f>SUM(F4,G4,H4,I4,J4,L4,M4,N4,O4,P4,Q4,T4)</f>
        <v>98.497863999999993</v>
      </c>
      <c r="V4" s="13">
        <v>123.04029009157252</v>
      </c>
      <c r="W4" s="13">
        <v>19.66886877319746</v>
      </c>
      <c r="X4" s="13">
        <v>14.13000630351976</v>
      </c>
      <c r="Y4" s="13"/>
      <c r="Z4" s="13"/>
      <c r="AA4" s="13"/>
      <c r="AB4" s="13"/>
      <c r="AC4" s="13"/>
      <c r="AD4" s="13"/>
      <c r="AE4" s="13"/>
      <c r="AF4" s="13"/>
    </row>
    <row r="5" spans="1:32" s="6" customFormat="1" x14ac:dyDescent="0.25">
      <c r="A5" s="9" t="s">
        <v>12</v>
      </c>
      <c r="B5" s="10" t="s">
        <v>4</v>
      </c>
      <c r="C5" s="10" t="s">
        <v>22</v>
      </c>
      <c r="D5" s="11" t="s">
        <v>5</v>
      </c>
      <c r="E5" s="30">
        <v>18</v>
      </c>
      <c r="F5" s="14">
        <v>25.18</v>
      </c>
      <c r="G5" s="14">
        <v>1.73</v>
      </c>
      <c r="H5" s="14">
        <v>9.6300000000000008</v>
      </c>
      <c r="I5" s="14">
        <v>0.84</v>
      </c>
      <c r="J5" s="14">
        <v>2.4465080000000001</v>
      </c>
      <c r="K5" s="14">
        <v>3.38</v>
      </c>
      <c r="L5" s="14">
        <v>5.5E-2</v>
      </c>
      <c r="M5" s="14">
        <v>1.22</v>
      </c>
      <c r="N5" s="14">
        <v>27.89</v>
      </c>
      <c r="O5" s="14">
        <v>0.89</v>
      </c>
      <c r="P5" s="14">
        <v>2.68</v>
      </c>
      <c r="Q5" s="14">
        <v>0.05</v>
      </c>
      <c r="R5" s="14"/>
      <c r="S5" s="14"/>
      <c r="T5" s="14">
        <v>26.9</v>
      </c>
      <c r="U5" s="12">
        <f>SUM(F5,G5,H5,I5,J5,L5,M5,N5,O5,P5,Q5,T5)</f>
        <v>99.511508000000021</v>
      </c>
      <c r="V5" s="14">
        <v>114.75965455424839</v>
      </c>
      <c r="W5" s="14">
        <v>18.500784942507458</v>
      </c>
      <c r="X5" s="14">
        <v>20.652693001380349</v>
      </c>
      <c r="Y5" s="14"/>
      <c r="Z5" s="14"/>
      <c r="AA5" s="14"/>
      <c r="AB5" s="14"/>
      <c r="AC5" s="14"/>
      <c r="AD5" s="14"/>
      <c r="AE5" s="14"/>
      <c r="AF5" s="14"/>
    </row>
    <row r="6" spans="1:32" s="6" customFormat="1" x14ac:dyDescent="0.25">
      <c r="A6" s="9" t="s">
        <v>13</v>
      </c>
      <c r="B6" s="10" t="s">
        <v>4</v>
      </c>
      <c r="C6" s="10" t="s">
        <v>22</v>
      </c>
      <c r="D6" s="11" t="s">
        <v>5</v>
      </c>
      <c r="E6" s="30">
        <v>0.4</v>
      </c>
      <c r="F6" s="13">
        <v>42.97</v>
      </c>
      <c r="G6" s="13">
        <v>4.62</v>
      </c>
      <c r="H6" s="13">
        <v>25.33</v>
      </c>
      <c r="I6" s="14">
        <v>3.41</v>
      </c>
      <c r="J6" s="14">
        <v>5.4504669999999997</v>
      </c>
      <c r="K6" s="13">
        <v>9.24</v>
      </c>
      <c r="L6" s="13">
        <v>4.0000000000000001E-3</v>
      </c>
      <c r="M6" s="13">
        <v>1.69</v>
      </c>
      <c r="N6" s="13">
        <v>0.62</v>
      </c>
      <c r="O6" s="13">
        <v>0.27</v>
      </c>
      <c r="P6" s="13">
        <v>7.15</v>
      </c>
      <c r="Q6" s="13">
        <v>0.37</v>
      </c>
      <c r="R6" s="13"/>
      <c r="S6" s="13"/>
      <c r="T6" s="14">
        <v>8.25</v>
      </c>
      <c r="U6" s="12">
        <f>SUM(F6,G6,H6,I6,J6,L6,M6,N6,O6,P6,Q6,T6)</f>
        <v>100.134467</v>
      </c>
      <c r="V6" s="13">
        <v>232.22418030647614</v>
      </c>
      <c r="W6" s="13">
        <v>43.178624644440738</v>
      </c>
      <c r="X6" s="13">
        <v>7.5457699655279624</v>
      </c>
      <c r="Y6" s="13"/>
      <c r="Z6" s="13"/>
      <c r="AA6" s="13"/>
      <c r="AB6" s="13"/>
      <c r="AC6" s="13"/>
      <c r="AD6" s="13"/>
      <c r="AE6" s="13"/>
      <c r="AF6" s="13"/>
    </row>
    <row r="7" spans="1:32" s="6" customFormat="1" x14ac:dyDescent="0.25">
      <c r="A7" s="9" t="s">
        <v>14</v>
      </c>
      <c r="B7" s="10" t="s">
        <v>4</v>
      </c>
      <c r="C7" s="10" t="s">
        <v>22</v>
      </c>
      <c r="D7" s="11" t="s">
        <v>5</v>
      </c>
      <c r="E7" s="30">
        <v>4</v>
      </c>
      <c r="F7" s="13">
        <v>21.35</v>
      </c>
      <c r="G7" s="13">
        <v>1.51</v>
      </c>
      <c r="H7" s="13">
        <v>9.15</v>
      </c>
      <c r="I7" s="14">
        <v>3.98</v>
      </c>
      <c r="J7" s="14">
        <v>4.9770260000000004</v>
      </c>
      <c r="K7" s="13">
        <v>9.4</v>
      </c>
      <c r="L7" s="13">
        <v>6.0999999999999999E-2</v>
      </c>
      <c r="M7" s="13">
        <v>1.67</v>
      </c>
      <c r="N7" s="13">
        <v>27.65</v>
      </c>
      <c r="O7" s="13">
        <v>0.2</v>
      </c>
      <c r="P7" s="13">
        <v>2.0499999999999998</v>
      </c>
      <c r="Q7" s="13">
        <v>0.23</v>
      </c>
      <c r="R7" s="13"/>
      <c r="S7" s="13"/>
      <c r="T7" s="13">
        <v>26.2</v>
      </c>
      <c r="U7" s="12">
        <f>SUM(F7,G7,H7,I7,J7,L7,M7,N7,O7,P7,Q7,T7)</f>
        <v>99.028026000000011</v>
      </c>
      <c r="V7" s="13">
        <v>101.51504055422086</v>
      </c>
      <c r="W7" s="13">
        <v>17.0262913218357</v>
      </c>
      <c r="X7" s="13">
        <v>14.807915938913498</v>
      </c>
      <c r="Y7" s="13"/>
      <c r="Z7" s="13"/>
      <c r="AA7" s="13"/>
      <c r="AB7" s="13"/>
      <c r="AC7" s="13"/>
      <c r="AD7" s="13"/>
      <c r="AE7" s="13"/>
      <c r="AF7" s="13"/>
    </row>
    <row r="8" spans="1:32" s="6" customFormat="1" x14ac:dyDescent="0.3">
      <c r="A8" s="9" t="s">
        <v>0</v>
      </c>
      <c r="B8" s="10" t="s">
        <v>4</v>
      </c>
      <c r="C8" s="10" t="s">
        <v>22</v>
      </c>
      <c r="D8" s="11" t="s">
        <v>5</v>
      </c>
      <c r="E8" s="6">
        <v>6</v>
      </c>
      <c r="F8" s="12">
        <v>26.6</v>
      </c>
      <c r="G8" s="12">
        <v>1.81</v>
      </c>
      <c r="H8" s="12">
        <v>9.66</v>
      </c>
      <c r="I8" s="12">
        <v>2.46</v>
      </c>
      <c r="J8" s="12">
        <v>1.8862020000000004</v>
      </c>
      <c r="K8" s="12">
        <v>4.62</v>
      </c>
      <c r="L8" s="12">
        <v>0.06</v>
      </c>
      <c r="M8" s="12">
        <v>1.66</v>
      </c>
      <c r="N8" s="12">
        <v>29.48</v>
      </c>
      <c r="O8" s="12">
        <v>1.1499999999999999</v>
      </c>
      <c r="P8" s="12">
        <v>1.99</v>
      </c>
      <c r="Q8" s="12">
        <v>0.08</v>
      </c>
      <c r="R8" s="12">
        <v>1.97</v>
      </c>
      <c r="S8" s="12">
        <v>20.79</v>
      </c>
      <c r="T8" s="12"/>
      <c r="U8" s="12">
        <f>SUM(F8,G8,H8,I8,J8,L8,M8,N8,O8,P8,Q8,R8,S8)</f>
        <v>99.596202000000005</v>
      </c>
      <c r="V8" s="12">
        <v>76.551489457117853</v>
      </c>
      <c r="W8" s="12">
        <v>17.029249077120959</v>
      </c>
      <c r="X8" s="12">
        <v>10.636972359858509</v>
      </c>
      <c r="Y8" s="12"/>
      <c r="Z8" s="12"/>
      <c r="AA8" s="12"/>
      <c r="AB8" s="12"/>
      <c r="AC8" s="12"/>
      <c r="AD8" s="12"/>
      <c r="AE8" s="12"/>
      <c r="AF8" s="12"/>
    </row>
    <row r="9" spans="1:32" s="6" customFormat="1" x14ac:dyDescent="0.25">
      <c r="A9" s="9" t="s">
        <v>16</v>
      </c>
      <c r="B9" s="10" t="s">
        <v>4</v>
      </c>
      <c r="C9" s="10" t="s">
        <v>23</v>
      </c>
      <c r="D9" s="11" t="s">
        <v>5</v>
      </c>
      <c r="E9" s="30">
        <v>30</v>
      </c>
      <c r="F9" s="13">
        <v>21.67</v>
      </c>
      <c r="G9" s="13">
        <v>1.19</v>
      </c>
      <c r="H9" s="13">
        <v>8.0299999999999994</v>
      </c>
      <c r="I9" s="14">
        <v>1.97</v>
      </c>
      <c r="J9" s="14">
        <v>0.96073900000000023</v>
      </c>
      <c r="K9" s="13">
        <v>3.15</v>
      </c>
      <c r="L9" s="13">
        <v>0.19600000000000001</v>
      </c>
      <c r="M9" s="13">
        <v>1.44</v>
      </c>
      <c r="N9" s="13">
        <v>30.82</v>
      </c>
      <c r="O9" s="13">
        <v>0.73</v>
      </c>
      <c r="P9" s="13">
        <v>1.93</v>
      </c>
      <c r="Q9" s="13">
        <v>0.09</v>
      </c>
      <c r="R9" s="13"/>
      <c r="S9" s="13"/>
      <c r="T9" s="13">
        <v>29.5</v>
      </c>
      <c r="U9" s="12">
        <f>SUM(F9,G9,H9,I9,J9,L9,M9,N9,O9,P9,Q9,T9)</f>
        <v>98.526739000000006</v>
      </c>
      <c r="V9" s="13">
        <v>86.274347389841139</v>
      </c>
      <c r="W9" s="13">
        <v>12.397874930512325</v>
      </c>
      <c r="X9" s="13">
        <v>15.623778699432719</v>
      </c>
      <c r="Y9" s="13"/>
      <c r="Z9" s="13"/>
      <c r="AA9" s="13"/>
      <c r="AB9" s="13"/>
      <c r="AC9" s="13"/>
      <c r="AD9" s="13"/>
      <c r="AE9" s="13"/>
      <c r="AF9" s="13"/>
    </row>
    <row r="10" spans="1:32" s="6" customFormat="1" x14ac:dyDescent="0.25">
      <c r="A10" s="9" t="s">
        <v>17</v>
      </c>
      <c r="B10" s="10" t="s">
        <v>4</v>
      </c>
      <c r="C10" s="10" t="s">
        <v>23</v>
      </c>
      <c r="D10" s="11" t="s">
        <v>5</v>
      </c>
      <c r="E10" s="30">
        <v>34</v>
      </c>
      <c r="F10" s="13">
        <v>20.260000000000002</v>
      </c>
      <c r="G10" s="13">
        <v>1.18</v>
      </c>
      <c r="H10" s="13">
        <v>7.59</v>
      </c>
      <c r="I10" s="14">
        <v>3.55</v>
      </c>
      <c r="J10" s="14">
        <v>1.7448850000000009</v>
      </c>
      <c r="K10" s="13">
        <v>5.69</v>
      </c>
      <c r="L10" s="13">
        <v>0.19900000000000001</v>
      </c>
      <c r="M10" s="13">
        <v>1.68</v>
      </c>
      <c r="N10" s="13">
        <v>30.01</v>
      </c>
      <c r="O10" s="13">
        <v>0.56000000000000005</v>
      </c>
      <c r="P10" s="13">
        <v>1.7</v>
      </c>
      <c r="Q10" s="13">
        <v>0.22</v>
      </c>
      <c r="R10" s="13"/>
      <c r="S10" s="13"/>
      <c r="T10" s="13">
        <v>31.84</v>
      </c>
      <c r="U10" s="12">
        <f>SUM(F10,G10,H10,I10,J10,L10,M10,N10,O10,P10,Q10,T10)</f>
        <v>100.53388500000001</v>
      </c>
      <c r="V10" s="13">
        <v>88.568443786270194</v>
      </c>
      <c r="W10" s="13">
        <v>12.322632799517189</v>
      </c>
      <c r="X10" s="13">
        <v>18.952961782112951</v>
      </c>
      <c r="Y10" s="13"/>
      <c r="Z10" s="13"/>
      <c r="AA10" s="13"/>
      <c r="AB10" s="13"/>
      <c r="AC10" s="13"/>
      <c r="AD10" s="13"/>
      <c r="AE10" s="13"/>
      <c r="AF10" s="13"/>
    </row>
    <row r="11" spans="1:32" s="6" customFormat="1" x14ac:dyDescent="0.3">
      <c r="A11" s="9" t="s">
        <v>42</v>
      </c>
      <c r="B11" s="10" t="s">
        <v>4</v>
      </c>
      <c r="C11" s="10" t="s">
        <v>23</v>
      </c>
      <c r="D11" s="11" t="s">
        <v>5</v>
      </c>
      <c r="E11" s="30">
        <v>38</v>
      </c>
      <c r="F11" s="12">
        <v>34.67</v>
      </c>
      <c r="G11" s="12">
        <v>2.82</v>
      </c>
      <c r="H11" s="12">
        <v>15.84</v>
      </c>
      <c r="I11" s="12">
        <v>6.78</v>
      </c>
      <c r="J11" s="12">
        <v>2.0053859999999988</v>
      </c>
      <c r="K11" s="12">
        <v>9.5399999999999991</v>
      </c>
      <c r="L11" s="12">
        <v>0.13</v>
      </c>
      <c r="M11" s="12">
        <v>2.08</v>
      </c>
      <c r="N11" s="12">
        <v>14.57</v>
      </c>
      <c r="O11" s="12">
        <v>0.82</v>
      </c>
      <c r="P11" s="12">
        <v>3.46</v>
      </c>
      <c r="Q11" s="12">
        <v>0.51</v>
      </c>
      <c r="R11" s="12">
        <v>3.09</v>
      </c>
      <c r="S11" s="12">
        <v>12.7</v>
      </c>
      <c r="T11" s="12"/>
      <c r="U11" s="12">
        <f>SUM(F11,G11,H11,I11,J11,L11,M11,N11,O11,P11,Q11,R11,S11)</f>
        <v>99.475386</v>
      </c>
      <c r="V11" s="12">
        <v>152.33913860247776</v>
      </c>
      <c r="W11" s="12">
        <v>30.068155662055265</v>
      </c>
      <c r="X11" s="12">
        <v>21.945781198583308</v>
      </c>
      <c r="Y11" s="12"/>
      <c r="Z11" s="12"/>
      <c r="AA11" s="12"/>
      <c r="AB11" s="12"/>
      <c r="AC11" s="12"/>
      <c r="AD11" s="12"/>
      <c r="AE11" s="12"/>
      <c r="AF11" s="12"/>
    </row>
    <row r="12" spans="1:32" s="6" customFormat="1" x14ac:dyDescent="0.3">
      <c r="A12" s="9" t="s">
        <v>2</v>
      </c>
      <c r="B12" s="10" t="s">
        <v>4</v>
      </c>
      <c r="C12" s="10" t="s">
        <v>23</v>
      </c>
      <c r="D12" s="11" t="s">
        <v>5</v>
      </c>
      <c r="E12" s="30">
        <v>42</v>
      </c>
      <c r="F12" s="12">
        <v>42.09</v>
      </c>
      <c r="G12" s="12">
        <v>1.48</v>
      </c>
      <c r="H12" s="12">
        <v>13.67</v>
      </c>
      <c r="I12" s="12">
        <v>5.94</v>
      </c>
      <c r="J12" s="12">
        <v>1.2588780000000002</v>
      </c>
      <c r="K12" s="12">
        <v>7.86</v>
      </c>
      <c r="L12" s="12">
        <v>0.32</v>
      </c>
      <c r="M12" s="12">
        <v>5.74</v>
      </c>
      <c r="N12" s="12">
        <v>9.5500000000000007</v>
      </c>
      <c r="O12" s="12">
        <v>1.4</v>
      </c>
      <c r="P12" s="12">
        <v>0.56000000000000005</v>
      </c>
      <c r="Q12" s="12">
        <v>0.22</v>
      </c>
      <c r="R12" s="12">
        <v>4.4800000000000004</v>
      </c>
      <c r="S12" s="12">
        <v>12.89</v>
      </c>
      <c r="T12" s="12"/>
      <c r="U12" s="12">
        <f>SUM(F12,G12,H12,I12,J12,L12,M12,N12,O12,P12,Q12,R12,S12)</f>
        <v>99.598877999999999</v>
      </c>
      <c r="V12" s="12">
        <v>78.013660797805343</v>
      </c>
      <c r="W12" s="12">
        <v>17.414000771765803</v>
      </c>
      <c r="X12" s="12">
        <v>16.466076848921297</v>
      </c>
      <c r="Y12" s="12"/>
      <c r="Z12" s="12"/>
      <c r="AA12" s="12"/>
      <c r="AB12" s="12"/>
      <c r="AC12" s="12"/>
      <c r="AD12" s="12"/>
      <c r="AE12" s="12"/>
      <c r="AF12" s="12"/>
    </row>
    <row r="13" spans="1:32" s="6" customFormat="1" x14ac:dyDescent="0.25">
      <c r="A13" s="9" t="s">
        <v>6</v>
      </c>
      <c r="B13" s="10" t="s">
        <v>4</v>
      </c>
      <c r="C13" s="10" t="s">
        <v>23</v>
      </c>
      <c r="D13" s="11" t="s">
        <v>5</v>
      </c>
      <c r="E13" s="30">
        <v>50</v>
      </c>
      <c r="F13" s="14">
        <v>29.45</v>
      </c>
      <c r="G13" s="14">
        <v>1.97</v>
      </c>
      <c r="H13" s="14">
        <v>11.54</v>
      </c>
      <c r="I13" s="14">
        <v>6.28</v>
      </c>
      <c r="J13" s="14">
        <v>2.4010360000000004</v>
      </c>
      <c r="K13" s="14">
        <v>9.3800000000000008</v>
      </c>
      <c r="L13" s="14">
        <v>0.16900000000000001</v>
      </c>
      <c r="M13" s="14">
        <v>2.06</v>
      </c>
      <c r="N13" s="14">
        <v>19.829999999999998</v>
      </c>
      <c r="O13" s="14">
        <v>0.65</v>
      </c>
      <c r="P13" s="14">
        <v>2.2400000000000002</v>
      </c>
      <c r="Q13" s="14">
        <v>0.23</v>
      </c>
      <c r="R13" s="14"/>
      <c r="S13" s="14"/>
      <c r="T13" s="14">
        <v>23.02</v>
      </c>
      <c r="U13" s="12">
        <f>SUM(F13,G13,H13,I13,J13,L13,M13,N13,O13,P13,Q13,T13)</f>
        <v>99.840035999999984</v>
      </c>
      <c r="V13" s="14">
        <v>136.4477770471519</v>
      </c>
      <c r="W13" s="14">
        <v>20.67118203092933</v>
      </c>
      <c r="X13" s="14">
        <v>16.992075989271473</v>
      </c>
      <c r="Y13" s="14"/>
      <c r="Z13" s="14"/>
      <c r="AA13" s="14"/>
      <c r="AB13" s="14"/>
      <c r="AC13" s="14"/>
      <c r="AD13" s="14"/>
      <c r="AE13" s="14"/>
      <c r="AF13" s="14"/>
    </row>
    <row r="14" spans="1:32" s="6" customFormat="1" x14ac:dyDescent="0.25">
      <c r="A14" s="9" t="s">
        <v>7</v>
      </c>
      <c r="B14" s="10" t="s">
        <v>4</v>
      </c>
      <c r="C14" s="10" t="s">
        <v>23</v>
      </c>
      <c r="D14" s="11" t="s">
        <v>5</v>
      </c>
      <c r="E14" s="30">
        <v>58</v>
      </c>
      <c r="F14" s="13">
        <v>33.14</v>
      </c>
      <c r="G14" s="13">
        <v>2.5</v>
      </c>
      <c r="H14" s="13">
        <v>13.83</v>
      </c>
      <c r="I14" s="14">
        <v>8.67</v>
      </c>
      <c r="J14" s="14">
        <v>2.8950289999999992</v>
      </c>
      <c r="K14" s="13">
        <v>12.53</v>
      </c>
      <c r="L14" s="13">
        <v>9.0999999999999998E-2</v>
      </c>
      <c r="M14" s="13">
        <v>2.37</v>
      </c>
      <c r="N14" s="13">
        <v>12.97</v>
      </c>
      <c r="O14" s="13">
        <v>0.98</v>
      </c>
      <c r="P14" s="13">
        <v>2.62</v>
      </c>
      <c r="Q14" s="13">
        <v>0.13</v>
      </c>
      <c r="R14" s="13"/>
      <c r="S14" s="13"/>
      <c r="T14" s="13">
        <v>17.809999999999999</v>
      </c>
      <c r="U14" s="12">
        <f>SUM(F14,G14,H14,I14,J14,L14,M14,N14,O14,P14,Q14,T14)</f>
        <v>98.006029000000012</v>
      </c>
      <c r="V14" s="13">
        <v>153.64159999999211</v>
      </c>
      <c r="W14" s="13">
        <v>23.624394197966822</v>
      </c>
      <c r="X14" s="13">
        <v>15.319873180776332</v>
      </c>
      <c r="Y14" s="13"/>
      <c r="Z14" s="13"/>
      <c r="AA14" s="13"/>
      <c r="AB14" s="13"/>
      <c r="AC14" s="13"/>
      <c r="AD14" s="13"/>
      <c r="AE14" s="13"/>
      <c r="AF14" s="13"/>
    </row>
    <row r="15" spans="1:32" s="6" customFormat="1" x14ac:dyDescent="0.3">
      <c r="A15" s="9" t="s">
        <v>3</v>
      </c>
      <c r="B15" s="10" t="s">
        <v>4</v>
      </c>
      <c r="C15" s="10" t="s">
        <v>23</v>
      </c>
      <c r="D15" s="11" t="s">
        <v>5</v>
      </c>
      <c r="E15" s="30">
        <v>65</v>
      </c>
      <c r="F15" s="12">
        <v>23.98</v>
      </c>
      <c r="G15" s="12">
        <v>1.73</v>
      </c>
      <c r="H15" s="12">
        <v>9.6199999999999992</v>
      </c>
      <c r="I15" s="12">
        <v>5.01</v>
      </c>
      <c r="J15" s="12">
        <v>1.572387</v>
      </c>
      <c r="K15" s="12">
        <v>7.14</v>
      </c>
      <c r="L15" s="12">
        <v>0.2</v>
      </c>
      <c r="M15" s="12">
        <v>2.06</v>
      </c>
      <c r="N15" s="12">
        <v>26.63</v>
      </c>
      <c r="O15" s="12">
        <v>0.91</v>
      </c>
      <c r="P15" s="12">
        <v>2.15</v>
      </c>
      <c r="Q15" s="12">
        <v>0.24</v>
      </c>
      <c r="R15" s="12">
        <v>1.86</v>
      </c>
      <c r="S15" s="12">
        <v>23.53</v>
      </c>
      <c r="T15" s="12"/>
      <c r="U15" s="12">
        <f>SUM(F15,G15,H15,I15,J15,L15,M15,N15,O15,P15,Q15,R15,S15)</f>
        <v>99.492386999999994</v>
      </c>
      <c r="V15" s="12">
        <v>84.226441869201935</v>
      </c>
      <c r="W15" s="12">
        <v>19.032441990253503</v>
      </c>
      <c r="X15" s="12">
        <v>22.969539403761562</v>
      </c>
      <c r="Y15" s="12"/>
      <c r="Z15" s="12"/>
      <c r="AA15" s="12"/>
      <c r="AB15" s="12"/>
      <c r="AC15" s="12"/>
      <c r="AD15" s="12"/>
      <c r="AE15" s="12"/>
      <c r="AF15" s="12"/>
    </row>
    <row r="16" spans="1:32" s="6" customFormat="1" x14ac:dyDescent="0.25">
      <c r="A16" s="9" t="s">
        <v>8</v>
      </c>
      <c r="B16" s="10" t="s">
        <v>4</v>
      </c>
      <c r="C16" s="10" t="s">
        <v>23</v>
      </c>
      <c r="D16" s="11" t="s">
        <v>5</v>
      </c>
      <c r="E16" s="30">
        <v>81</v>
      </c>
      <c r="F16" s="13">
        <v>29.98</v>
      </c>
      <c r="G16" s="13">
        <v>1.66</v>
      </c>
      <c r="H16" s="13">
        <v>9.58</v>
      </c>
      <c r="I16" s="14">
        <v>7.97</v>
      </c>
      <c r="J16" s="14">
        <v>2.1229390000000006</v>
      </c>
      <c r="K16" s="13">
        <v>10.98</v>
      </c>
      <c r="L16" s="13">
        <v>0.155</v>
      </c>
      <c r="M16" s="13">
        <v>3.41</v>
      </c>
      <c r="N16" s="13">
        <v>17.850000000000001</v>
      </c>
      <c r="O16" s="13">
        <v>0.7</v>
      </c>
      <c r="P16" s="13">
        <v>2.2799999999999998</v>
      </c>
      <c r="Q16" s="13">
        <v>0.13</v>
      </c>
      <c r="R16" s="13"/>
      <c r="S16" s="13"/>
      <c r="T16" s="13">
        <v>23.64</v>
      </c>
      <c r="U16" s="12">
        <f>SUM(F16,G16,H16,I16,J16,L16,M16,N16,O16,P16,Q16,T16)</f>
        <v>99.477938999999992</v>
      </c>
      <c r="V16" s="13">
        <v>114.11190154681987</v>
      </c>
      <c r="W16" s="13">
        <v>16.681814335307941</v>
      </c>
      <c r="X16" s="13">
        <v>16.095246882224004</v>
      </c>
      <c r="Y16" s="13"/>
      <c r="Z16" s="13"/>
      <c r="AA16" s="13"/>
      <c r="AB16" s="13"/>
      <c r="AC16" s="13"/>
      <c r="AD16" s="13"/>
      <c r="AE16" s="13"/>
      <c r="AF16" s="13"/>
    </row>
    <row r="17" spans="1:32" s="6" customFormat="1" x14ac:dyDescent="0.25">
      <c r="A17" s="9" t="s">
        <v>9</v>
      </c>
      <c r="B17" s="10" t="s">
        <v>4</v>
      </c>
      <c r="C17" s="10" t="s">
        <v>23</v>
      </c>
      <c r="D17" s="11" t="s">
        <v>5</v>
      </c>
      <c r="E17" s="30">
        <v>97</v>
      </c>
      <c r="F17" s="13">
        <v>27</v>
      </c>
      <c r="G17" s="13">
        <v>1.71</v>
      </c>
      <c r="H17" s="13">
        <v>10.29</v>
      </c>
      <c r="I17" s="14">
        <v>6.2</v>
      </c>
      <c r="J17" s="14">
        <v>2.4599399999999996</v>
      </c>
      <c r="K17" s="13">
        <v>9.35</v>
      </c>
      <c r="L17" s="13">
        <v>0.157</v>
      </c>
      <c r="M17" s="13">
        <v>2.34</v>
      </c>
      <c r="N17" s="13">
        <v>21.89</v>
      </c>
      <c r="O17" s="13">
        <v>0.78</v>
      </c>
      <c r="P17" s="13">
        <v>1.98</v>
      </c>
      <c r="Q17" s="13">
        <v>0.19</v>
      </c>
      <c r="R17" s="13"/>
      <c r="S17" s="13"/>
      <c r="T17" s="13">
        <v>24.51</v>
      </c>
      <c r="U17" s="12">
        <f>SUM(F17,G17,H17,I17,J17,L17,M17,N17,O17,P17,Q17,T17)</f>
        <v>99.506940000000014</v>
      </c>
      <c r="V17" s="13">
        <v>113.76669867071811</v>
      </c>
      <c r="W17" s="13">
        <v>17.645092048884194</v>
      </c>
      <c r="X17" s="13">
        <v>15.401128370957315</v>
      </c>
      <c r="Y17" s="13"/>
      <c r="Z17" s="13"/>
      <c r="AA17" s="13"/>
      <c r="AB17" s="13"/>
      <c r="AC17" s="13"/>
      <c r="AD17" s="13"/>
      <c r="AE17" s="13"/>
      <c r="AF17" s="13"/>
    </row>
    <row r="18" spans="1:32" s="6" customFormat="1" x14ac:dyDescent="0.25">
      <c r="A18" s="9" t="s">
        <v>18</v>
      </c>
      <c r="B18" s="10" t="s">
        <v>4</v>
      </c>
      <c r="C18" s="10" t="s">
        <v>23</v>
      </c>
      <c r="D18" s="11" t="s">
        <v>5</v>
      </c>
      <c r="E18" s="30">
        <v>121</v>
      </c>
      <c r="F18" s="13">
        <v>29.65</v>
      </c>
      <c r="G18" s="13">
        <v>2.11</v>
      </c>
      <c r="H18" s="13">
        <v>12.28</v>
      </c>
      <c r="I18" s="14">
        <v>5.7</v>
      </c>
      <c r="J18" s="14">
        <v>2.6455900000000003</v>
      </c>
      <c r="K18" s="13">
        <v>8.98</v>
      </c>
      <c r="L18" s="13">
        <v>0.16</v>
      </c>
      <c r="M18" s="13">
        <v>2.06</v>
      </c>
      <c r="N18" s="13">
        <v>19.149999999999999</v>
      </c>
      <c r="O18" s="13">
        <v>0.89</v>
      </c>
      <c r="P18" s="13">
        <v>2.39</v>
      </c>
      <c r="Q18" s="13">
        <v>0.26</v>
      </c>
      <c r="R18" s="13"/>
      <c r="S18" s="13"/>
      <c r="T18" s="13">
        <v>21.59</v>
      </c>
      <c r="U18" s="12">
        <f>SUM(F18,G18,H18,I18,J18,L18,M18,N18,O18,P18,Q18,T18)</f>
        <v>98.885590000000008</v>
      </c>
      <c r="V18" s="13">
        <v>140.95603249879372</v>
      </c>
      <c r="W18" s="13">
        <v>21.737850215465222</v>
      </c>
      <c r="X18" s="13">
        <v>15.22044045501373</v>
      </c>
      <c r="Y18" s="13"/>
      <c r="Z18" s="13"/>
      <c r="AA18" s="13"/>
      <c r="AB18" s="13"/>
      <c r="AC18" s="13"/>
      <c r="AD18" s="13"/>
      <c r="AE18" s="13"/>
      <c r="AF18" s="13"/>
    </row>
    <row r="19" spans="1:32" s="6" customFormat="1" x14ac:dyDescent="0.25">
      <c r="A19" s="9" t="s">
        <v>10</v>
      </c>
      <c r="B19" s="10" t="s">
        <v>4</v>
      </c>
      <c r="C19" s="10" t="s">
        <v>23</v>
      </c>
      <c r="D19" s="11" t="s">
        <v>5</v>
      </c>
      <c r="E19" s="30">
        <v>136</v>
      </c>
      <c r="F19" s="13">
        <v>29.62</v>
      </c>
      <c r="G19" s="13">
        <v>1.74</v>
      </c>
      <c r="H19" s="13">
        <v>10.24</v>
      </c>
      <c r="I19" s="14">
        <v>3.93</v>
      </c>
      <c r="J19" s="14">
        <v>1.6925909999999993</v>
      </c>
      <c r="K19" s="13">
        <v>6.06</v>
      </c>
      <c r="L19" s="13">
        <v>0.158</v>
      </c>
      <c r="M19" s="13">
        <v>2.08</v>
      </c>
      <c r="N19" s="13">
        <v>23.58</v>
      </c>
      <c r="O19" s="13">
        <v>0.44</v>
      </c>
      <c r="P19" s="13">
        <v>1.8</v>
      </c>
      <c r="Q19" s="13">
        <v>0.01</v>
      </c>
      <c r="R19" s="13"/>
      <c r="S19" s="13"/>
      <c r="T19" s="13">
        <v>24.99</v>
      </c>
      <c r="U19" s="12">
        <f>SUM(F19,G19,H19,I19,J19,L19,M19,N19,O19,P19,Q19,T19)</f>
        <v>100.280591</v>
      </c>
      <c r="V19" s="13">
        <v>123.9859077126128</v>
      </c>
      <c r="W19" s="13">
        <v>18.517692079181472</v>
      </c>
      <c r="X19" s="13">
        <v>13.862143237819199</v>
      </c>
      <c r="Y19" s="13"/>
      <c r="Z19" s="13"/>
      <c r="AA19" s="13"/>
      <c r="AB19" s="13"/>
      <c r="AC19" s="13"/>
      <c r="AD19" s="13"/>
      <c r="AE19" s="13"/>
      <c r="AF19" s="13"/>
    </row>
    <row r="21" spans="1:32" s="6" customFormat="1" x14ac:dyDescent="0.25">
      <c r="A21" s="3" t="s">
        <v>26</v>
      </c>
      <c r="B21" s="15" t="s">
        <v>27</v>
      </c>
      <c r="C21" s="11" t="s">
        <v>28</v>
      </c>
      <c r="D21" s="11" t="s">
        <v>29</v>
      </c>
      <c r="E21" s="4"/>
      <c r="F21" s="12">
        <v>47.47</v>
      </c>
      <c r="G21" s="12">
        <v>2.65</v>
      </c>
      <c r="H21" s="12">
        <v>13.02</v>
      </c>
      <c r="I21" s="12"/>
      <c r="J21" s="12"/>
      <c r="K21" s="12">
        <v>12.21</v>
      </c>
      <c r="L21" s="12">
        <v>0.161</v>
      </c>
      <c r="M21" s="12">
        <v>6.93</v>
      </c>
      <c r="N21" s="12">
        <v>11.28</v>
      </c>
      <c r="O21" s="12">
        <v>2.0499999999999998</v>
      </c>
      <c r="P21" s="12">
        <v>0.49</v>
      </c>
      <c r="Q21" s="12">
        <v>0.25</v>
      </c>
      <c r="R21" s="16"/>
      <c r="S21" s="16"/>
      <c r="T21" s="16"/>
      <c r="U21" s="16"/>
      <c r="V21" s="12">
        <v>170.28428314034815</v>
      </c>
      <c r="W21" s="12">
        <v>17.004448628071231</v>
      </c>
      <c r="X21" s="12">
        <v>24.527863060465066</v>
      </c>
      <c r="Y21" s="12"/>
      <c r="Z21" s="12"/>
      <c r="AA21" s="12"/>
      <c r="AB21" s="12"/>
      <c r="AC21" s="12"/>
      <c r="AD21" s="12"/>
      <c r="AE21" s="12"/>
      <c r="AF21" s="12"/>
    </row>
    <row r="22" spans="1:32" x14ac:dyDescent="0.25">
      <c r="V22" s="31"/>
    </row>
    <row r="23" spans="1:32" x14ac:dyDescent="0.25">
      <c r="A23" s="17" t="s">
        <v>147</v>
      </c>
      <c r="B23" s="17"/>
      <c r="C23" s="34"/>
      <c r="D23" s="34"/>
      <c r="E23" s="35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</row>
    <row r="24" spans="1:32" s="6" customFormat="1" x14ac:dyDescent="0.25">
      <c r="A24" s="3">
        <v>25896</v>
      </c>
      <c r="B24" s="15" t="s">
        <v>19</v>
      </c>
      <c r="C24" s="11" t="s">
        <v>24</v>
      </c>
      <c r="D24" s="11" t="s">
        <v>20</v>
      </c>
      <c r="E24" s="4"/>
      <c r="F24" s="12">
        <v>43.22</v>
      </c>
      <c r="G24" s="12">
        <v>3.32</v>
      </c>
      <c r="H24" s="12">
        <v>15.43</v>
      </c>
      <c r="I24" s="12"/>
      <c r="J24" s="12">
        <v>12.62</v>
      </c>
      <c r="K24" s="12">
        <v>12.62</v>
      </c>
      <c r="L24" s="12">
        <v>0.16</v>
      </c>
      <c r="M24" s="12">
        <v>7.74</v>
      </c>
      <c r="N24" s="12">
        <v>9.36</v>
      </c>
      <c r="O24" s="12">
        <v>2.06</v>
      </c>
      <c r="P24" s="12">
        <v>1.57</v>
      </c>
      <c r="Q24" s="12">
        <v>0.75</v>
      </c>
      <c r="R24" s="16"/>
      <c r="S24" s="16"/>
      <c r="T24" s="16"/>
      <c r="U24" s="16"/>
      <c r="V24" s="12">
        <v>342</v>
      </c>
      <c r="W24" s="12">
        <v>73</v>
      </c>
      <c r="X24" s="12">
        <v>35</v>
      </c>
      <c r="Y24" s="12"/>
      <c r="Z24" s="12"/>
      <c r="AA24" s="12"/>
      <c r="AB24" s="12"/>
      <c r="AC24" s="12"/>
      <c r="AD24" s="12"/>
      <c r="AE24" s="12"/>
      <c r="AF24" s="12"/>
    </row>
    <row r="25" spans="1:32" s="6" customFormat="1" x14ac:dyDescent="0.25">
      <c r="A25" s="3">
        <v>28687</v>
      </c>
      <c r="B25" s="15" t="s">
        <v>21</v>
      </c>
      <c r="C25" s="11" t="s">
        <v>24</v>
      </c>
      <c r="D25" s="11" t="s">
        <v>20</v>
      </c>
      <c r="E25" s="4"/>
      <c r="F25" s="12">
        <v>44.19</v>
      </c>
      <c r="G25" s="12">
        <v>2.5299999999999998</v>
      </c>
      <c r="H25" s="12">
        <v>15.93</v>
      </c>
      <c r="I25" s="12"/>
      <c r="J25" s="12">
        <v>13.54</v>
      </c>
      <c r="K25" s="12">
        <v>13.54</v>
      </c>
      <c r="L25" s="12">
        <v>0.1</v>
      </c>
      <c r="M25" s="12">
        <v>6.22</v>
      </c>
      <c r="N25" s="12">
        <v>3.8</v>
      </c>
      <c r="O25" s="12">
        <v>2.06</v>
      </c>
      <c r="P25" s="12">
        <v>3.43</v>
      </c>
      <c r="Q25" s="12">
        <v>0.86</v>
      </c>
      <c r="R25" s="16"/>
      <c r="S25" s="16"/>
      <c r="T25" s="16"/>
      <c r="U25" s="16"/>
      <c r="V25" s="12">
        <v>342</v>
      </c>
      <c r="W25" s="12">
        <v>66</v>
      </c>
      <c r="X25" s="12">
        <v>34</v>
      </c>
      <c r="Y25" s="12"/>
      <c r="Z25" s="12"/>
      <c r="AA25" s="12"/>
      <c r="AB25" s="12"/>
      <c r="AC25" s="12"/>
      <c r="AD25" s="12"/>
      <c r="AE25" s="12"/>
      <c r="AF25" s="12"/>
    </row>
    <row r="26" spans="1:32" s="6" customFormat="1" x14ac:dyDescent="0.25">
      <c r="A26" s="3">
        <v>29044</v>
      </c>
      <c r="B26" s="15" t="s">
        <v>19</v>
      </c>
      <c r="C26" s="11" t="s">
        <v>24</v>
      </c>
      <c r="D26" s="11" t="s">
        <v>20</v>
      </c>
      <c r="E26" s="4"/>
      <c r="F26" s="12">
        <v>39.590000000000003</v>
      </c>
      <c r="G26" s="12">
        <v>3.34</v>
      </c>
      <c r="H26" s="12">
        <v>14.18</v>
      </c>
      <c r="I26" s="12"/>
      <c r="J26" s="12">
        <v>11.79</v>
      </c>
      <c r="K26" s="12">
        <v>11.79</v>
      </c>
      <c r="L26" s="12">
        <v>0.15</v>
      </c>
      <c r="M26" s="12">
        <v>5.35</v>
      </c>
      <c r="N26" s="12">
        <v>10.78</v>
      </c>
      <c r="O26" s="12">
        <v>2.74</v>
      </c>
      <c r="P26" s="12">
        <v>0.83</v>
      </c>
      <c r="Q26" s="12">
        <v>0.9</v>
      </c>
      <c r="R26" s="16"/>
      <c r="S26" s="16"/>
      <c r="T26" s="16"/>
      <c r="U26" s="16"/>
      <c r="V26" s="12">
        <v>360</v>
      </c>
      <c r="W26" s="12">
        <v>75</v>
      </c>
      <c r="X26" s="12">
        <v>36</v>
      </c>
      <c r="Y26" s="12"/>
      <c r="Z26" s="12"/>
      <c r="AA26" s="12"/>
      <c r="AB26" s="12"/>
      <c r="AC26" s="12"/>
      <c r="AD26" s="12"/>
      <c r="AE26" s="12"/>
      <c r="AF26" s="12"/>
    </row>
    <row r="27" spans="1:32" s="6" customFormat="1" x14ac:dyDescent="0.25">
      <c r="A27" s="3">
        <v>30602</v>
      </c>
      <c r="B27" s="15" t="s">
        <v>21</v>
      </c>
      <c r="C27" s="11" t="s">
        <v>24</v>
      </c>
      <c r="D27" s="11" t="s">
        <v>20</v>
      </c>
      <c r="E27" s="4"/>
      <c r="F27" s="12">
        <v>43.26</v>
      </c>
      <c r="G27" s="12">
        <v>4.21</v>
      </c>
      <c r="H27" s="12">
        <v>15.42</v>
      </c>
      <c r="I27" s="12">
        <v>12.05</v>
      </c>
      <c r="J27" s="12">
        <v>1.31</v>
      </c>
      <c r="K27" s="12">
        <v>13.360000000000001</v>
      </c>
      <c r="L27" s="12">
        <v>0.14000000000000001</v>
      </c>
      <c r="M27" s="12">
        <v>8.6300000000000008</v>
      </c>
      <c r="N27" s="12">
        <v>4.37</v>
      </c>
      <c r="O27" s="12">
        <v>2.6</v>
      </c>
      <c r="P27" s="12">
        <v>0.56999999999999995</v>
      </c>
      <c r="Q27" s="12">
        <v>0.47</v>
      </c>
      <c r="R27" s="16"/>
      <c r="S27" s="16">
        <v>0.91</v>
      </c>
      <c r="T27" s="16"/>
      <c r="U27" s="16"/>
      <c r="V27" s="12">
        <v>212</v>
      </c>
      <c r="W27" s="12">
        <v>40</v>
      </c>
      <c r="X27" s="12">
        <v>33</v>
      </c>
      <c r="Y27" s="12"/>
      <c r="Z27" s="12"/>
      <c r="AA27" s="12"/>
      <c r="AB27" s="12"/>
      <c r="AC27" s="12"/>
      <c r="AD27" s="12"/>
      <c r="AE27" s="12"/>
      <c r="AF27" s="12"/>
    </row>
    <row r="28" spans="1:32" s="6" customFormat="1" x14ac:dyDescent="0.25">
      <c r="A28" s="3" t="s">
        <v>43</v>
      </c>
      <c r="B28" s="15" t="s">
        <v>63</v>
      </c>
      <c r="C28" s="11" t="s">
        <v>44</v>
      </c>
      <c r="D28" s="11" t="s">
        <v>65</v>
      </c>
      <c r="E28" s="4"/>
      <c r="F28" s="12">
        <v>32.5</v>
      </c>
      <c r="G28" s="12">
        <v>1.56</v>
      </c>
      <c r="H28" s="12">
        <v>8.49</v>
      </c>
      <c r="I28" s="12">
        <v>6.24</v>
      </c>
      <c r="J28" s="12">
        <v>0.99</v>
      </c>
      <c r="K28" s="12">
        <v>7.9233264000000005</v>
      </c>
      <c r="L28" s="12">
        <v>0.24</v>
      </c>
      <c r="M28" s="12">
        <v>4.5199999999999996</v>
      </c>
      <c r="N28" s="12">
        <v>20.420000000000002</v>
      </c>
      <c r="O28" s="12">
        <v>1.94</v>
      </c>
      <c r="P28" s="12">
        <v>0.03</v>
      </c>
      <c r="Q28" s="12">
        <v>0.5</v>
      </c>
      <c r="R28" s="16"/>
      <c r="S28" s="16"/>
      <c r="T28" s="16"/>
      <c r="U28" s="16"/>
      <c r="V28" s="12">
        <v>118</v>
      </c>
      <c r="W28" s="12">
        <v>22</v>
      </c>
      <c r="X28" s="12">
        <v>16</v>
      </c>
      <c r="Y28" s="12"/>
      <c r="Z28" s="12"/>
      <c r="AA28" s="12"/>
      <c r="AB28" s="12"/>
      <c r="AC28" s="12"/>
      <c r="AD28" s="12"/>
      <c r="AE28" s="12"/>
      <c r="AF28" s="12"/>
    </row>
    <row r="29" spans="1:32" s="6" customFormat="1" x14ac:dyDescent="0.25">
      <c r="A29" s="3" t="s">
        <v>45</v>
      </c>
      <c r="B29" s="15" t="s">
        <v>63</v>
      </c>
      <c r="C29" s="11" t="s">
        <v>44</v>
      </c>
      <c r="D29" s="11" t="s">
        <v>65</v>
      </c>
      <c r="E29" s="4"/>
      <c r="F29" s="12">
        <v>31.4</v>
      </c>
      <c r="G29" s="12">
        <v>2.41</v>
      </c>
      <c r="H29" s="12">
        <v>11.26</v>
      </c>
      <c r="I29" s="12">
        <v>8.16</v>
      </c>
      <c r="J29" s="12">
        <v>2.5099999999999998</v>
      </c>
      <c r="K29" s="12">
        <v>11.576657600000001</v>
      </c>
      <c r="L29" s="12">
        <v>0.24</v>
      </c>
      <c r="M29" s="12">
        <v>4.97</v>
      </c>
      <c r="N29" s="12">
        <v>17.95</v>
      </c>
      <c r="O29" s="12">
        <v>1.69</v>
      </c>
      <c r="P29" s="12">
        <v>1.1599999999999999</v>
      </c>
      <c r="Q29" s="12">
        <v>0.41</v>
      </c>
      <c r="R29" s="16"/>
      <c r="S29" s="16"/>
      <c r="T29" s="16"/>
      <c r="U29" s="16"/>
      <c r="V29" s="12">
        <v>172</v>
      </c>
      <c r="W29" s="12">
        <v>42</v>
      </c>
      <c r="X29" s="12">
        <v>23</v>
      </c>
      <c r="Y29" s="12"/>
      <c r="Z29" s="12"/>
      <c r="AA29" s="12"/>
      <c r="AB29" s="12"/>
      <c r="AC29" s="12"/>
      <c r="AD29" s="12"/>
      <c r="AE29" s="12"/>
      <c r="AF29" s="12"/>
    </row>
    <row r="30" spans="1:32" s="6" customFormat="1" x14ac:dyDescent="0.25">
      <c r="A30" s="3" t="s">
        <v>46</v>
      </c>
      <c r="B30" s="15" t="s">
        <v>63</v>
      </c>
      <c r="C30" s="11" t="s">
        <v>44</v>
      </c>
      <c r="D30" s="11" t="s">
        <v>65</v>
      </c>
      <c r="E30" s="4"/>
      <c r="F30" s="12">
        <v>38.397907537919998</v>
      </c>
      <c r="G30" s="12">
        <v>3.1501237786199998</v>
      </c>
      <c r="H30" s="12">
        <v>14.300282632350001</v>
      </c>
      <c r="I30" s="12"/>
      <c r="J30" s="12"/>
      <c r="K30" s="12">
        <v>13.898473069392001</v>
      </c>
      <c r="L30" s="12">
        <v>0.16999640932799998</v>
      </c>
      <c r="M30" s="12">
        <v>5.7497371974</v>
      </c>
      <c r="N30" s="12">
        <v>9.2200888734240003</v>
      </c>
      <c r="O30" s="12">
        <v>2.8400659902399998</v>
      </c>
      <c r="P30" s="12">
        <v>1.09999458382</v>
      </c>
      <c r="Q30" s="12">
        <v>0.46004708725599996</v>
      </c>
      <c r="R30" s="16"/>
      <c r="S30" s="16"/>
      <c r="T30" s="16"/>
      <c r="U30" s="16"/>
      <c r="V30" s="12">
        <v>225</v>
      </c>
      <c r="W30" s="12">
        <v>50</v>
      </c>
      <c r="X30" s="12">
        <v>28</v>
      </c>
      <c r="Y30" s="12"/>
      <c r="Z30" s="12"/>
      <c r="AA30" s="12"/>
      <c r="AB30" s="12"/>
      <c r="AC30" s="12"/>
      <c r="AD30" s="12"/>
      <c r="AE30" s="12"/>
      <c r="AF30" s="12"/>
    </row>
    <row r="31" spans="1:32" s="6" customFormat="1" x14ac:dyDescent="0.25">
      <c r="A31" s="3" t="s">
        <v>47</v>
      </c>
      <c r="B31" s="15" t="s">
        <v>63</v>
      </c>
      <c r="C31" s="11" t="s">
        <v>44</v>
      </c>
      <c r="D31" s="11" t="s">
        <v>65</v>
      </c>
      <c r="E31" s="4"/>
      <c r="F31" s="12">
        <v>39.997820352000005</v>
      </c>
      <c r="G31" s="12">
        <v>3.4501355670600007</v>
      </c>
      <c r="H31" s="12">
        <v>15.840313069680001</v>
      </c>
      <c r="I31" s="12"/>
      <c r="J31" s="12"/>
      <c r="K31" s="12">
        <v>13.341404847173999</v>
      </c>
      <c r="L31" s="12">
        <v>0.10999767662399999</v>
      </c>
      <c r="M31" s="12">
        <v>5.0197705619040001</v>
      </c>
      <c r="N31" s="12">
        <v>6.6600641970720007</v>
      </c>
      <c r="O31" s="12">
        <v>2.8900671520400008</v>
      </c>
      <c r="P31" s="12">
        <v>1.7199915310639997</v>
      </c>
      <c r="Q31" s="12">
        <v>0.50005118179999997</v>
      </c>
      <c r="R31" s="16"/>
      <c r="S31" s="16"/>
      <c r="T31" s="16"/>
      <c r="U31" s="16"/>
      <c r="V31" s="12">
        <v>255</v>
      </c>
      <c r="W31" s="12">
        <v>63</v>
      </c>
      <c r="X31" s="12">
        <v>29</v>
      </c>
      <c r="Y31" s="12"/>
      <c r="Z31" s="12"/>
      <c r="AA31" s="12"/>
      <c r="AB31" s="12"/>
      <c r="AC31" s="12"/>
      <c r="AD31" s="12"/>
      <c r="AE31" s="12"/>
      <c r="AF31" s="12"/>
    </row>
    <row r="32" spans="1:32" s="6" customFormat="1" x14ac:dyDescent="0.25">
      <c r="A32" s="3" t="s">
        <v>48</v>
      </c>
      <c r="B32" s="15" t="s">
        <v>63</v>
      </c>
      <c r="C32" s="11" t="s">
        <v>44</v>
      </c>
      <c r="D32" s="11" t="s">
        <v>65</v>
      </c>
      <c r="E32" s="4"/>
      <c r="F32" s="12">
        <v>45.997493404800004</v>
      </c>
      <c r="G32" s="12">
        <v>3.0201186702960006</v>
      </c>
      <c r="H32" s="12">
        <v>15.500306349750002</v>
      </c>
      <c r="I32" s="12"/>
      <c r="J32" s="12"/>
      <c r="K32" s="12">
        <v>14.202563225267999</v>
      </c>
      <c r="L32" s="12">
        <v>0.14999683175999998</v>
      </c>
      <c r="M32" s="12">
        <v>3.9898176378479997</v>
      </c>
      <c r="N32" s="12">
        <v>5.3600516661120006</v>
      </c>
      <c r="O32" s="12">
        <v>3.1100722639599998</v>
      </c>
      <c r="P32" s="12">
        <v>1.2499938452499999</v>
      </c>
      <c r="Q32" s="12">
        <v>0.87008905633199995</v>
      </c>
      <c r="R32" s="16"/>
      <c r="S32" s="16"/>
      <c r="T32" s="16"/>
      <c r="U32" s="16"/>
      <c r="V32" s="12">
        <v>267</v>
      </c>
      <c r="W32" s="12">
        <v>67</v>
      </c>
      <c r="X32" s="12">
        <v>33</v>
      </c>
      <c r="Y32" s="12"/>
      <c r="Z32" s="12"/>
      <c r="AA32" s="12"/>
      <c r="AB32" s="12"/>
      <c r="AC32" s="12"/>
      <c r="AD32" s="12"/>
      <c r="AE32" s="12"/>
      <c r="AF32" s="12"/>
    </row>
    <row r="33" spans="1:32" s="6" customFormat="1" x14ac:dyDescent="0.25">
      <c r="A33" s="3" t="s">
        <v>49</v>
      </c>
      <c r="B33" s="15" t="s">
        <v>63</v>
      </c>
      <c r="C33" s="11" t="s">
        <v>44</v>
      </c>
      <c r="D33" s="11" t="s">
        <v>65</v>
      </c>
      <c r="E33" s="4"/>
      <c r="F33" s="12">
        <v>44.5</v>
      </c>
      <c r="G33" s="12">
        <v>2.94</v>
      </c>
      <c r="H33" s="12">
        <v>16.86</v>
      </c>
      <c r="I33" s="12">
        <v>11</v>
      </c>
      <c r="J33" s="12">
        <v>1.51</v>
      </c>
      <c r="K33" s="12">
        <v>13.73221</v>
      </c>
      <c r="L33" s="12">
        <v>0.15</v>
      </c>
      <c r="M33" s="12">
        <v>4.33</v>
      </c>
      <c r="N33" s="12">
        <v>5.2</v>
      </c>
      <c r="O33" s="12">
        <v>2.29</v>
      </c>
      <c r="P33" s="12">
        <v>1.36</v>
      </c>
      <c r="Q33" s="12">
        <v>0.8</v>
      </c>
      <c r="R33" s="16"/>
      <c r="S33" s="16"/>
      <c r="T33" s="16"/>
      <c r="U33" s="16"/>
      <c r="V33" s="12">
        <v>317</v>
      </c>
      <c r="W33" s="12">
        <v>78</v>
      </c>
      <c r="X33" s="12">
        <v>33</v>
      </c>
      <c r="Y33" s="12"/>
      <c r="Z33" s="12"/>
      <c r="AA33" s="12"/>
      <c r="AB33" s="12"/>
      <c r="AC33" s="12"/>
      <c r="AD33" s="12"/>
      <c r="AE33" s="12"/>
      <c r="AF33" s="12"/>
    </row>
    <row r="34" spans="1:32" s="6" customFormat="1" x14ac:dyDescent="0.25">
      <c r="A34" s="3" t="s">
        <v>50</v>
      </c>
      <c r="B34" s="15" t="s">
        <v>63</v>
      </c>
      <c r="C34" s="11" t="s">
        <v>44</v>
      </c>
      <c r="D34" s="11" t="s">
        <v>65</v>
      </c>
      <c r="E34" s="4"/>
      <c r="F34" s="12">
        <v>43.4</v>
      </c>
      <c r="G34" s="12">
        <v>2.86</v>
      </c>
      <c r="H34" s="12">
        <v>16.57</v>
      </c>
      <c r="I34" s="12">
        <v>12.63</v>
      </c>
      <c r="J34" s="12">
        <v>0.57999999999999996</v>
      </c>
      <c r="K34" s="12">
        <v>14.613319300000002</v>
      </c>
      <c r="L34" s="12">
        <v>0.18</v>
      </c>
      <c r="M34" s="12">
        <v>4.5199999999999996</v>
      </c>
      <c r="N34" s="12">
        <v>5.39</v>
      </c>
      <c r="O34" s="12">
        <v>2.35</v>
      </c>
      <c r="P34" s="12">
        <v>1.1200000000000001</v>
      </c>
      <c r="Q34" s="12">
        <v>0.76</v>
      </c>
      <c r="R34" s="16"/>
      <c r="S34" s="16"/>
      <c r="T34" s="16"/>
      <c r="U34" s="16"/>
      <c r="V34" s="12">
        <v>299</v>
      </c>
      <c r="W34" s="12">
        <v>78</v>
      </c>
      <c r="X34" s="12">
        <v>32</v>
      </c>
      <c r="Y34" s="12"/>
      <c r="Z34" s="12"/>
      <c r="AA34" s="12"/>
      <c r="AB34" s="12"/>
      <c r="AC34" s="12"/>
      <c r="AD34" s="12"/>
      <c r="AE34" s="12"/>
      <c r="AF34" s="12"/>
    </row>
    <row r="35" spans="1:32" s="6" customFormat="1" x14ac:dyDescent="0.25">
      <c r="A35" s="3" t="s">
        <v>51</v>
      </c>
      <c r="B35" s="15" t="s">
        <v>63</v>
      </c>
      <c r="C35" s="11" t="s">
        <v>44</v>
      </c>
      <c r="D35" s="11" t="s">
        <v>65</v>
      </c>
      <c r="E35" s="4"/>
      <c r="F35" s="12">
        <v>45.6</v>
      </c>
      <c r="G35" s="12">
        <v>3.17</v>
      </c>
      <c r="H35" s="12">
        <v>17.559999999999999</v>
      </c>
      <c r="I35" s="12">
        <v>8.7100000000000009</v>
      </c>
      <c r="J35" s="12">
        <v>4.1100000000000003</v>
      </c>
      <c r="K35" s="12">
        <v>13.787768100000001</v>
      </c>
      <c r="L35" s="12">
        <v>0.12</v>
      </c>
      <c r="M35" s="12">
        <v>4.0199999999999996</v>
      </c>
      <c r="N35" s="12">
        <v>3.67</v>
      </c>
      <c r="O35" s="12">
        <v>2.48</v>
      </c>
      <c r="P35" s="12">
        <v>1.6</v>
      </c>
      <c r="Q35" s="12">
        <v>0.77</v>
      </c>
      <c r="R35" s="16"/>
      <c r="S35" s="16"/>
      <c r="T35" s="16"/>
      <c r="U35" s="16"/>
      <c r="V35" s="12">
        <v>337</v>
      </c>
      <c r="W35" s="12">
        <v>83</v>
      </c>
      <c r="X35" s="12">
        <v>33</v>
      </c>
      <c r="Y35" s="12"/>
      <c r="Z35" s="12"/>
      <c r="AA35" s="12"/>
      <c r="AB35" s="12"/>
      <c r="AC35" s="12"/>
      <c r="AD35" s="12"/>
      <c r="AE35" s="12"/>
      <c r="AF35" s="12"/>
    </row>
    <row r="36" spans="1:32" s="6" customFormat="1" x14ac:dyDescent="0.25">
      <c r="A36" s="3" t="s">
        <v>52</v>
      </c>
      <c r="B36" s="15" t="s">
        <v>63</v>
      </c>
      <c r="C36" s="11" t="s">
        <v>44</v>
      </c>
      <c r="D36" s="11" t="s">
        <v>65</v>
      </c>
      <c r="E36" s="4"/>
      <c r="F36" s="12">
        <v>38.200000000000003</v>
      </c>
      <c r="G36" s="12">
        <v>3.31</v>
      </c>
      <c r="H36" s="12">
        <v>14.91</v>
      </c>
      <c r="I36" s="12">
        <v>9.4499999999999993</v>
      </c>
      <c r="J36" s="12">
        <v>3.1</v>
      </c>
      <c r="K36" s="12">
        <v>13.5999895</v>
      </c>
      <c r="L36" s="12">
        <v>0.18</v>
      </c>
      <c r="M36" s="12">
        <v>4.96</v>
      </c>
      <c r="N36" s="12">
        <v>9.5</v>
      </c>
      <c r="O36" s="12">
        <v>2.0499999999999998</v>
      </c>
      <c r="P36" s="12">
        <v>1.22</v>
      </c>
      <c r="Q36" s="12">
        <v>0.5</v>
      </c>
      <c r="R36" s="16"/>
      <c r="S36" s="16"/>
      <c r="T36" s="16"/>
      <c r="U36" s="16"/>
      <c r="V36" s="12">
        <v>211</v>
      </c>
      <c r="W36" s="12">
        <v>55</v>
      </c>
      <c r="X36" s="12">
        <v>27</v>
      </c>
      <c r="Y36" s="12"/>
      <c r="Z36" s="12"/>
      <c r="AA36" s="12"/>
      <c r="AB36" s="12"/>
      <c r="AC36" s="12"/>
      <c r="AD36" s="12"/>
      <c r="AE36" s="12"/>
      <c r="AF36" s="12"/>
    </row>
    <row r="37" spans="1:32" s="6" customFormat="1" x14ac:dyDescent="0.25">
      <c r="A37" s="3" t="s">
        <v>53</v>
      </c>
      <c r="B37" s="15" t="s">
        <v>63</v>
      </c>
      <c r="C37" s="11" t="s">
        <v>44</v>
      </c>
      <c r="D37" s="11" t="s">
        <v>65</v>
      </c>
      <c r="E37" s="4"/>
      <c r="F37" s="12">
        <v>43.6</v>
      </c>
      <c r="G37" s="12">
        <v>3.77</v>
      </c>
      <c r="H37" s="12">
        <v>18.170000000000002</v>
      </c>
      <c r="I37" s="12">
        <v>9.01</v>
      </c>
      <c r="J37" s="12">
        <v>4.93</v>
      </c>
      <c r="K37" s="12">
        <v>14.941101099999999</v>
      </c>
      <c r="L37" s="12">
        <v>0.14000000000000001</v>
      </c>
      <c r="M37" s="12">
        <v>3.72</v>
      </c>
      <c r="N37" s="12">
        <v>3.53</v>
      </c>
      <c r="O37" s="12">
        <v>2.62</v>
      </c>
      <c r="P37" s="12">
        <v>1.86</v>
      </c>
      <c r="Q37" s="12">
        <v>0.57999999999999996</v>
      </c>
      <c r="R37" s="16"/>
      <c r="S37" s="16"/>
      <c r="T37" s="16"/>
      <c r="U37" s="16"/>
      <c r="V37" s="12">
        <v>316</v>
      </c>
      <c r="W37" s="12">
        <v>80</v>
      </c>
      <c r="X37" s="12">
        <v>33</v>
      </c>
      <c r="Y37" s="12"/>
      <c r="Z37" s="12"/>
      <c r="AA37" s="12"/>
      <c r="AB37" s="12"/>
      <c r="AC37" s="12"/>
      <c r="AD37" s="12"/>
      <c r="AE37" s="12"/>
      <c r="AF37" s="12"/>
    </row>
    <row r="38" spans="1:32" s="6" customFormat="1" x14ac:dyDescent="0.25">
      <c r="A38" s="3" t="s">
        <v>54</v>
      </c>
      <c r="B38" s="15" t="s">
        <v>64</v>
      </c>
      <c r="C38" s="11" t="s">
        <v>44</v>
      </c>
      <c r="D38" s="11" t="s">
        <v>65</v>
      </c>
      <c r="E38" s="4"/>
      <c r="F38" s="12">
        <v>37.799999999999997</v>
      </c>
      <c r="G38" s="12">
        <v>2.78</v>
      </c>
      <c r="H38" s="12">
        <v>15.13</v>
      </c>
      <c r="I38" s="12"/>
      <c r="J38" s="12">
        <v>13.53</v>
      </c>
      <c r="K38" s="12">
        <v>13.53</v>
      </c>
      <c r="L38" s="12">
        <v>0.1</v>
      </c>
      <c r="M38" s="12">
        <v>3.12</v>
      </c>
      <c r="N38" s="12">
        <v>10.119999999999999</v>
      </c>
      <c r="O38" s="12">
        <v>0.3</v>
      </c>
      <c r="P38" s="12">
        <v>4.0599999999999996</v>
      </c>
      <c r="Q38" s="12">
        <v>0.65</v>
      </c>
      <c r="R38" s="16"/>
      <c r="S38" s="16"/>
      <c r="T38" s="16"/>
      <c r="U38" s="16"/>
      <c r="V38" s="12">
        <v>246</v>
      </c>
      <c r="W38" s="12">
        <v>60</v>
      </c>
      <c r="X38" s="12">
        <v>33</v>
      </c>
      <c r="Y38" s="12"/>
      <c r="Z38" s="12"/>
      <c r="AA38" s="12"/>
      <c r="AB38" s="12"/>
      <c r="AC38" s="12"/>
      <c r="AD38" s="12"/>
      <c r="AE38" s="12"/>
      <c r="AF38" s="12"/>
    </row>
    <row r="39" spans="1:32" s="6" customFormat="1" x14ac:dyDescent="0.25">
      <c r="A39" s="3" t="s">
        <v>55</v>
      </c>
      <c r="B39" s="15" t="s">
        <v>64</v>
      </c>
      <c r="C39" s="11" t="s">
        <v>44</v>
      </c>
      <c r="D39" s="11" t="s">
        <v>65</v>
      </c>
      <c r="E39" s="4"/>
      <c r="F39" s="12">
        <v>38.9</v>
      </c>
      <c r="G39" s="12">
        <v>3.05</v>
      </c>
      <c r="H39" s="12">
        <v>15.58</v>
      </c>
      <c r="I39" s="12"/>
      <c r="J39" s="12">
        <v>15.5</v>
      </c>
      <c r="K39" s="12">
        <v>15.5</v>
      </c>
      <c r="L39" s="12">
        <v>0.09</v>
      </c>
      <c r="M39" s="12">
        <v>6.46</v>
      </c>
      <c r="N39" s="12">
        <v>4.9800000000000004</v>
      </c>
      <c r="O39" s="12">
        <v>0.38</v>
      </c>
      <c r="P39" s="12">
        <v>2.23</v>
      </c>
      <c r="Q39" s="12">
        <v>0.5</v>
      </c>
      <c r="R39" s="16"/>
      <c r="S39" s="16"/>
      <c r="T39" s="16"/>
      <c r="U39" s="16"/>
      <c r="V39" s="12">
        <v>216</v>
      </c>
      <c r="W39" s="12">
        <v>42</v>
      </c>
      <c r="X39" s="12">
        <v>27</v>
      </c>
      <c r="Y39" s="12"/>
      <c r="Z39" s="12"/>
      <c r="AA39" s="12"/>
      <c r="AB39" s="12"/>
      <c r="AC39" s="12"/>
      <c r="AD39" s="12"/>
      <c r="AE39" s="12"/>
      <c r="AF39" s="12"/>
    </row>
    <row r="40" spans="1:32" s="6" customFormat="1" x14ac:dyDescent="0.25">
      <c r="A40" s="3" t="s">
        <v>56</v>
      </c>
      <c r="B40" s="15" t="s">
        <v>64</v>
      </c>
      <c r="C40" s="11" t="s">
        <v>44</v>
      </c>
      <c r="D40" s="11" t="s">
        <v>65</v>
      </c>
      <c r="E40" s="4"/>
      <c r="F40" s="12">
        <v>37.619999999999997</v>
      </c>
      <c r="G40" s="12">
        <v>2.0099999999999998</v>
      </c>
      <c r="H40" s="12">
        <v>10.75</v>
      </c>
      <c r="I40" s="12"/>
      <c r="J40" s="12">
        <v>10.64</v>
      </c>
      <c r="K40" s="12">
        <v>10.64</v>
      </c>
      <c r="L40" s="12">
        <v>0.19</v>
      </c>
      <c r="M40" s="12">
        <v>5.75</v>
      </c>
      <c r="N40" s="12">
        <v>15.49</v>
      </c>
      <c r="O40" s="12">
        <v>1.81</v>
      </c>
      <c r="P40" s="12">
        <v>1.32</v>
      </c>
      <c r="Q40" s="12">
        <v>2.79</v>
      </c>
      <c r="R40" s="16"/>
      <c r="S40" s="16"/>
      <c r="T40" s="16"/>
      <c r="U40" s="16"/>
      <c r="V40" s="12">
        <v>136</v>
      </c>
      <c r="W40" s="12">
        <v>31</v>
      </c>
      <c r="X40" s="12">
        <v>34</v>
      </c>
      <c r="Y40" s="12"/>
      <c r="Z40" s="12"/>
      <c r="AA40" s="12"/>
      <c r="AB40" s="12"/>
      <c r="AC40" s="12"/>
      <c r="AD40" s="12"/>
      <c r="AE40" s="12"/>
      <c r="AF40" s="12"/>
    </row>
    <row r="41" spans="1:32" s="6" customFormat="1" x14ac:dyDescent="0.25">
      <c r="A41" s="3" t="s">
        <v>57</v>
      </c>
      <c r="B41" s="15" t="s">
        <v>64</v>
      </c>
      <c r="C41" s="11" t="s">
        <v>44</v>
      </c>
      <c r="D41" s="11" t="s">
        <v>65</v>
      </c>
      <c r="E41" s="4"/>
      <c r="F41" s="12">
        <v>30.4</v>
      </c>
      <c r="G41" s="12">
        <v>2.54</v>
      </c>
      <c r="H41" s="12">
        <v>13.02</v>
      </c>
      <c r="I41" s="12"/>
      <c r="J41" s="12">
        <v>8.09</v>
      </c>
      <c r="K41" s="12">
        <v>8.09</v>
      </c>
      <c r="L41" s="12">
        <v>0.13</v>
      </c>
      <c r="M41" s="12">
        <v>4.72</v>
      </c>
      <c r="N41" s="12">
        <v>19.100000000000001</v>
      </c>
      <c r="O41" s="12">
        <v>0.71</v>
      </c>
      <c r="P41" s="12">
        <v>2.71</v>
      </c>
      <c r="Q41" s="12">
        <v>0.28000000000000003</v>
      </c>
      <c r="R41" s="16"/>
      <c r="S41" s="16"/>
      <c r="T41" s="16"/>
      <c r="U41" s="16"/>
      <c r="V41" s="12">
        <v>180</v>
      </c>
      <c r="W41" s="12">
        <v>35</v>
      </c>
      <c r="X41" s="12">
        <v>19</v>
      </c>
      <c r="Y41" s="12"/>
      <c r="Z41" s="12"/>
      <c r="AA41" s="12"/>
      <c r="AB41" s="12"/>
      <c r="AC41" s="12"/>
      <c r="AD41" s="12"/>
      <c r="AE41" s="12"/>
      <c r="AF41" s="12"/>
    </row>
    <row r="42" spans="1:32" s="6" customFormat="1" x14ac:dyDescent="0.25">
      <c r="A42" s="3" t="s">
        <v>58</v>
      </c>
      <c r="B42" s="15" t="s">
        <v>64</v>
      </c>
      <c r="C42" s="11" t="s">
        <v>44</v>
      </c>
      <c r="D42" s="11" t="s">
        <v>65</v>
      </c>
      <c r="E42" s="4"/>
      <c r="F42" s="12">
        <v>43.53</v>
      </c>
      <c r="G42" s="12">
        <v>3.13</v>
      </c>
      <c r="H42" s="12">
        <v>15.86</v>
      </c>
      <c r="I42" s="12"/>
      <c r="J42" s="12">
        <v>11.97</v>
      </c>
      <c r="K42" s="12">
        <v>11.97</v>
      </c>
      <c r="L42" s="12">
        <v>0.06</v>
      </c>
      <c r="M42" s="12">
        <v>5.47</v>
      </c>
      <c r="N42" s="12">
        <v>4.75</v>
      </c>
      <c r="O42" s="12">
        <v>1.01</v>
      </c>
      <c r="P42" s="12">
        <v>3.6</v>
      </c>
      <c r="Q42" s="12">
        <v>0.78</v>
      </c>
      <c r="R42" s="16"/>
      <c r="S42" s="16"/>
      <c r="T42" s="16"/>
      <c r="U42" s="16"/>
      <c r="V42" s="12">
        <v>224</v>
      </c>
      <c r="W42" s="12">
        <v>46</v>
      </c>
      <c r="X42" s="12">
        <v>33</v>
      </c>
      <c r="Y42" s="12"/>
      <c r="Z42" s="12"/>
      <c r="AA42" s="12"/>
      <c r="AB42" s="12"/>
      <c r="AC42" s="12"/>
      <c r="AD42" s="12"/>
      <c r="AE42" s="12"/>
      <c r="AF42" s="12"/>
    </row>
    <row r="43" spans="1:32" s="6" customFormat="1" x14ac:dyDescent="0.25">
      <c r="A43" s="3" t="s">
        <v>59</v>
      </c>
      <c r="B43" s="15" t="s">
        <v>64</v>
      </c>
      <c r="C43" s="11" t="s">
        <v>44</v>
      </c>
      <c r="D43" s="11" t="s">
        <v>65</v>
      </c>
      <c r="E43" s="4"/>
      <c r="F43" s="12">
        <v>29.43</v>
      </c>
      <c r="G43" s="12">
        <v>2.0299999999999998</v>
      </c>
      <c r="H43" s="12">
        <v>11.05</v>
      </c>
      <c r="I43" s="12"/>
      <c r="J43" s="12">
        <v>8.2100000000000009</v>
      </c>
      <c r="K43" s="12">
        <v>8.2100000000000009</v>
      </c>
      <c r="L43" s="12">
        <v>0.1</v>
      </c>
      <c r="M43" s="12">
        <v>3.16</v>
      </c>
      <c r="N43" s="12">
        <v>21.92</v>
      </c>
      <c r="O43" s="12">
        <v>0.64</v>
      </c>
      <c r="P43" s="12">
        <v>1.97</v>
      </c>
      <c r="Q43" s="12">
        <v>0.4</v>
      </c>
      <c r="R43" s="16"/>
      <c r="S43" s="16"/>
      <c r="T43" s="16"/>
      <c r="U43" s="16"/>
      <c r="V43" s="12">
        <v>155</v>
      </c>
      <c r="W43" s="12">
        <v>30</v>
      </c>
      <c r="X43" s="12">
        <v>26</v>
      </c>
      <c r="Y43" s="12"/>
      <c r="Z43" s="12"/>
      <c r="AA43" s="12"/>
      <c r="AB43" s="12"/>
      <c r="AC43" s="12"/>
      <c r="AD43" s="12"/>
      <c r="AE43" s="12"/>
      <c r="AF43" s="12"/>
    </row>
    <row r="44" spans="1:32" s="6" customFormat="1" x14ac:dyDescent="0.25">
      <c r="A44" s="3" t="s">
        <v>60</v>
      </c>
      <c r="B44" s="15" t="s">
        <v>64</v>
      </c>
      <c r="C44" s="11" t="s">
        <v>44</v>
      </c>
      <c r="D44" s="11" t="s">
        <v>65</v>
      </c>
      <c r="E44" s="4"/>
      <c r="F44" s="12">
        <v>26.39</v>
      </c>
      <c r="G44" s="12">
        <v>1.97</v>
      </c>
      <c r="H44" s="12">
        <v>9.92</v>
      </c>
      <c r="I44" s="12"/>
      <c r="J44" s="12">
        <v>27.8</v>
      </c>
      <c r="K44" s="12">
        <v>27.8</v>
      </c>
      <c r="L44" s="12">
        <v>0.03</v>
      </c>
      <c r="M44" s="12">
        <v>1.94</v>
      </c>
      <c r="N44" s="12">
        <v>14.5</v>
      </c>
      <c r="O44" s="12">
        <v>0.3</v>
      </c>
      <c r="P44" s="12">
        <v>2.0499999999999998</v>
      </c>
      <c r="Q44" s="12">
        <v>0.48</v>
      </c>
      <c r="R44" s="16"/>
      <c r="S44" s="16"/>
      <c r="T44" s="16"/>
      <c r="U44" s="16"/>
      <c r="V44" s="12">
        <v>141</v>
      </c>
      <c r="W44" s="12">
        <v>26</v>
      </c>
      <c r="X44" s="12">
        <v>21</v>
      </c>
      <c r="Y44" s="12"/>
      <c r="Z44" s="12"/>
      <c r="AA44" s="12"/>
      <c r="AB44" s="12"/>
      <c r="AC44" s="12"/>
      <c r="AD44" s="12"/>
      <c r="AE44" s="12"/>
      <c r="AF44" s="12"/>
    </row>
    <row r="45" spans="1:32" s="6" customFormat="1" x14ac:dyDescent="0.25">
      <c r="A45" s="3" t="s">
        <v>61</v>
      </c>
      <c r="B45" s="15" t="s">
        <v>64</v>
      </c>
      <c r="C45" s="11" t="s">
        <v>44</v>
      </c>
      <c r="D45" s="11" t="s">
        <v>65</v>
      </c>
      <c r="E45" s="4"/>
      <c r="F45" s="12">
        <v>21.09</v>
      </c>
      <c r="G45" s="12">
        <v>1.91</v>
      </c>
      <c r="H45" s="12">
        <v>9.83</v>
      </c>
      <c r="I45" s="12"/>
      <c r="J45" s="12">
        <v>4.07</v>
      </c>
      <c r="K45" s="12">
        <v>4.07</v>
      </c>
      <c r="L45" s="12">
        <v>7.0000000000000007E-2</v>
      </c>
      <c r="M45" s="12">
        <v>0.51</v>
      </c>
      <c r="N45" s="12">
        <v>31.72</v>
      </c>
      <c r="O45" s="12">
        <v>0.3</v>
      </c>
      <c r="P45" s="12">
        <v>2.57</v>
      </c>
      <c r="Q45" s="12">
        <v>0.57999999999999996</v>
      </c>
      <c r="R45" s="16"/>
      <c r="S45" s="16"/>
      <c r="T45" s="16"/>
      <c r="U45" s="16"/>
      <c r="V45" s="12">
        <v>149</v>
      </c>
      <c r="W45" s="12">
        <v>29</v>
      </c>
      <c r="X45" s="12">
        <v>20</v>
      </c>
      <c r="Y45" s="12"/>
      <c r="Z45" s="12"/>
      <c r="AA45" s="12"/>
      <c r="AB45" s="12"/>
      <c r="AC45" s="12"/>
      <c r="AD45" s="12"/>
      <c r="AE45" s="12"/>
      <c r="AF45" s="12"/>
    </row>
    <row r="46" spans="1:32" s="6" customFormat="1" x14ac:dyDescent="0.25">
      <c r="A46" s="3" t="s">
        <v>62</v>
      </c>
      <c r="B46" s="15" t="s">
        <v>64</v>
      </c>
      <c r="C46" s="11" t="s">
        <v>44</v>
      </c>
      <c r="D46" s="11" t="s">
        <v>65</v>
      </c>
      <c r="E46" s="4"/>
      <c r="F46" s="12">
        <v>16.420000000000002</v>
      </c>
      <c r="G46" s="12">
        <v>1.74</v>
      </c>
      <c r="H46" s="12">
        <v>6.97</v>
      </c>
      <c r="I46" s="12"/>
      <c r="J46" s="12">
        <v>2.17</v>
      </c>
      <c r="K46" s="12">
        <v>2.17</v>
      </c>
      <c r="L46" s="12">
        <v>0.14000000000000001</v>
      </c>
      <c r="M46" s="12">
        <v>0.5</v>
      </c>
      <c r="N46" s="12">
        <v>38.08</v>
      </c>
      <c r="O46" s="12">
        <v>0.71</v>
      </c>
      <c r="P46" s="12">
        <v>1.97</v>
      </c>
      <c r="Q46" s="12">
        <v>0.13</v>
      </c>
      <c r="R46" s="16"/>
      <c r="S46" s="16"/>
      <c r="T46" s="16"/>
      <c r="U46" s="16"/>
      <c r="V46" s="12">
        <v>110</v>
      </c>
      <c r="W46" s="12">
        <v>24</v>
      </c>
      <c r="X46" s="12">
        <v>22</v>
      </c>
      <c r="Y46" s="12"/>
      <c r="Z46" s="12"/>
      <c r="AA46" s="12"/>
      <c r="AB46" s="12"/>
      <c r="AC46" s="12"/>
      <c r="AD46" s="12"/>
      <c r="AE46" s="12"/>
      <c r="AF46" s="12"/>
    </row>
  </sheetData>
  <pageMargins left="0.7" right="0.7" top="0.78740157499999996" bottom="0.78740157499999996" header="0.3" footer="0.3"/>
  <pageSetup paperSize="9" orientation="portrait" r:id="rId1"/>
  <ignoredErrors>
    <ignoredError sqref="U8:U16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C33" sqref="C33"/>
    </sheetView>
  </sheetViews>
  <sheetFormatPr baseColWidth="10" defaultRowHeight="14.4" x14ac:dyDescent="0.3"/>
  <cols>
    <col min="1" max="1" width="18.6640625" style="24" customWidth="1"/>
    <col min="2" max="2" width="16.88671875" customWidth="1"/>
    <col min="3" max="3" width="16.33203125" customWidth="1"/>
  </cols>
  <sheetData>
    <row r="1" spans="1:6" x14ac:dyDescent="0.3">
      <c r="A1" s="28" t="s">
        <v>41</v>
      </c>
      <c r="B1" s="29"/>
      <c r="C1" s="29"/>
      <c r="D1" s="29"/>
      <c r="E1" s="23"/>
      <c r="F1" s="23"/>
    </row>
    <row r="3" spans="1:6" x14ac:dyDescent="0.3">
      <c r="A3" s="27" t="s">
        <v>30</v>
      </c>
      <c r="B3" s="27" t="s">
        <v>31</v>
      </c>
      <c r="C3" s="27" t="s">
        <v>32</v>
      </c>
    </row>
    <row r="4" spans="1:6" x14ac:dyDescent="0.3">
      <c r="A4" s="25" t="s">
        <v>33</v>
      </c>
      <c r="B4" s="25">
        <v>43</v>
      </c>
      <c r="C4" s="26">
        <v>40</v>
      </c>
    </row>
    <row r="5" spans="1:6" x14ac:dyDescent="0.3">
      <c r="A5" s="25" t="s">
        <v>34</v>
      </c>
      <c r="B5" s="25">
        <v>13</v>
      </c>
      <c r="C5" s="26">
        <v>9</v>
      </c>
    </row>
    <row r="6" spans="1:6" x14ac:dyDescent="0.3">
      <c r="A6" s="25" t="s">
        <v>35</v>
      </c>
      <c r="B6" s="25">
        <v>14</v>
      </c>
      <c r="C6" s="26">
        <v>15</v>
      </c>
    </row>
    <row r="7" spans="1:6" x14ac:dyDescent="0.3">
      <c r="A7" s="25" t="s">
        <v>36</v>
      </c>
      <c r="B7" s="25">
        <v>12</v>
      </c>
      <c r="C7" s="26">
        <v>7</v>
      </c>
    </row>
    <row r="8" spans="1:6" x14ac:dyDescent="0.3">
      <c r="A8" s="25" t="s">
        <v>37</v>
      </c>
      <c r="B8" s="25">
        <v>4</v>
      </c>
      <c r="C8" s="26">
        <v>3</v>
      </c>
    </row>
    <row r="9" spans="1:6" x14ac:dyDescent="0.3">
      <c r="A9" s="25" t="s">
        <v>38</v>
      </c>
      <c r="B9" s="25">
        <v>12</v>
      </c>
      <c r="C9" s="26">
        <v>17</v>
      </c>
    </row>
    <row r="10" spans="1:6" x14ac:dyDescent="0.3">
      <c r="A10" s="25" t="s">
        <v>39</v>
      </c>
      <c r="B10" s="25">
        <v>1</v>
      </c>
      <c r="C10" s="26">
        <v>1</v>
      </c>
    </row>
    <row r="11" spans="1:6" x14ac:dyDescent="0.3">
      <c r="A11" s="25" t="s">
        <v>40</v>
      </c>
      <c r="B11" s="25">
        <v>1</v>
      </c>
      <c r="C11" s="26">
        <v>8</v>
      </c>
    </row>
  </sheetData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workbookViewId="0">
      <selection activeCell="D15" sqref="D15"/>
    </sheetView>
  </sheetViews>
  <sheetFormatPr baseColWidth="10" defaultColWidth="11.5546875" defaultRowHeight="13.8" x14ac:dyDescent="0.25"/>
  <cols>
    <col min="1" max="1" width="16.6640625" style="2" customWidth="1"/>
    <col min="2" max="2" width="16.44140625" style="2" bestFit="1" customWidth="1"/>
    <col min="3" max="3" width="12.5546875" style="2" bestFit="1" customWidth="1"/>
    <col min="4" max="4" width="14" style="2" bestFit="1" customWidth="1"/>
    <col min="5" max="5" width="13.88671875" style="2" bestFit="1" customWidth="1"/>
    <col min="6" max="6" width="21.6640625" style="2" bestFit="1" customWidth="1"/>
    <col min="7" max="7" width="36.109375" style="2" bestFit="1" customWidth="1"/>
    <col min="8" max="16384" width="11.5546875" style="2"/>
  </cols>
  <sheetData>
    <row r="1" spans="1:7" x14ac:dyDescent="0.25">
      <c r="A1" s="1" t="s">
        <v>140</v>
      </c>
      <c r="B1" s="1"/>
      <c r="C1" s="22"/>
      <c r="D1" s="22"/>
      <c r="E1" s="22"/>
    </row>
    <row r="2" spans="1:7" ht="16.8" x14ac:dyDescent="0.25">
      <c r="B2" s="2" t="s">
        <v>151</v>
      </c>
      <c r="C2" s="2" t="s">
        <v>152</v>
      </c>
      <c r="D2" s="2" t="s">
        <v>153</v>
      </c>
      <c r="E2" s="2" t="s">
        <v>84</v>
      </c>
      <c r="F2" s="2" t="s">
        <v>154</v>
      </c>
      <c r="G2" s="2" t="s">
        <v>155</v>
      </c>
    </row>
    <row r="3" spans="1:7" x14ac:dyDescent="0.25">
      <c r="A3" s="2" t="s">
        <v>148</v>
      </c>
      <c r="B3" s="37">
        <v>40</v>
      </c>
      <c r="C3" s="2">
        <v>5</v>
      </c>
      <c r="D3" s="2">
        <v>3.5</v>
      </c>
      <c r="E3" s="37">
        <f>B3*C3*D3</f>
        <v>700</v>
      </c>
      <c r="F3" s="37">
        <f>(E3/E5)*100</f>
        <v>26.532518254372562</v>
      </c>
    </row>
    <row r="4" spans="1:7" x14ac:dyDescent="0.25">
      <c r="A4" s="2" t="s">
        <v>149</v>
      </c>
      <c r="B4" s="37">
        <f>5.09</f>
        <v>5.09</v>
      </c>
      <c r="C4" s="2">
        <v>136</v>
      </c>
      <c r="D4" s="2">
        <v>2.8</v>
      </c>
      <c r="E4" s="37">
        <f>B4*C4*D4</f>
        <v>1938.2719999999999</v>
      </c>
      <c r="F4" s="37">
        <f>(E4/E5)*100</f>
        <v>73.467481745627438</v>
      </c>
    </row>
    <row r="5" spans="1:7" x14ac:dyDescent="0.25">
      <c r="D5" s="2" t="s">
        <v>15</v>
      </c>
      <c r="E5" s="37">
        <f>E3+E4</f>
        <v>2638.2719999999999</v>
      </c>
      <c r="G5" s="37">
        <f>(E5/C4)/D4</f>
        <v>6.9282352941176475</v>
      </c>
    </row>
    <row r="7" spans="1:7" ht="14.4" x14ac:dyDescent="0.3">
      <c r="A7"/>
      <c r="B7"/>
      <c r="C7"/>
      <c r="D7"/>
      <c r="E7"/>
      <c r="F7"/>
      <c r="G7"/>
    </row>
    <row r="8" spans="1:7" ht="14.4" x14ac:dyDescent="0.3">
      <c r="A8" s="1" t="s">
        <v>141</v>
      </c>
      <c r="B8" s="23"/>
      <c r="C8" s="23"/>
      <c r="D8" s="23"/>
      <c r="E8" s="23"/>
      <c r="F8"/>
      <c r="G8"/>
    </row>
    <row r="9" spans="1:7" ht="16.8" x14ac:dyDescent="0.25">
      <c r="B9" s="2" t="s">
        <v>156</v>
      </c>
      <c r="C9" s="2" t="s">
        <v>152</v>
      </c>
      <c r="D9" s="2" t="s">
        <v>153</v>
      </c>
      <c r="E9" s="2" t="s">
        <v>85</v>
      </c>
      <c r="F9" s="2" t="s">
        <v>157</v>
      </c>
      <c r="G9" s="2" t="s">
        <v>158</v>
      </c>
    </row>
    <row r="10" spans="1:7" x14ac:dyDescent="0.25">
      <c r="A10" s="2" t="s">
        <v>148</v>
      </c>
      <c r="B10" s="37">
        <v>15</v>
      </c>
      <c r="C10" s="2">
        <v>5</v>
      </c>
      <c r="D10" s="2">
        <v>3.5</v>
      </c>
      <c r="E10" s="37">
        <f>B10*C10*D10</f>
        <v>262.5</v>
      </c>
      <c r="F10" s="37">
        <f>(E10/E12)*100</f>
        <v>4.8649995070133834</v>
      </c>
    </row>
    <row r="11" spans="1:7" x14ac:dyDescent="0.25">
      <c r="A11" s="2" t="s">
        <v>149</v>
      </c>
      <c r="B11" s="37">
        <v>13.48</v>
      </c>
      <c r="C11" s="2">
        <v>136</v>
      </c>
      <c r="D11" s="2">
        <v>2.8</v>
      </c>
      <c r="E11" s="37">
        <f>B11*C11*D11</f>
        <v>5133.1839999999993</v>
      </c>
      <c r="F11" s="37">
        <f>(E11/E12)*100</f>
        <v>95.13500049298662</v>
      </c>
    </row>
    <row r="12" spans="1:7" x14ac:dyDescent="0.25">
      <c r="D12" s="2" t="s">
        <v>15</v>
      </c>
      <c r="E12" s="37">
        <f>E10+E11</f>
        <v>5395.6839999999993</v>
      </c>
      <c r="G12" s="37">
        <f>(E12/C11)/D11</f>
        <v>14.169338235294116</v>
      </c>
    </row>
    <row r="14" spans="1:7" x14ac:dyDescent="0.25">
      <c r="A14" s="2" t="s">
        <v>150</v>
      </c>
    </row>
    <row r="19" spans="6:7" x14ac:dyDescent="0.25">
      <c r="G19" s="8"/>
    </row>
    <row r="26" spans="6:7" ht="15.6" x14ac:dyDescent="0.3">
      <c r="F26" s="38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Table SM1</vt:lpstr>
      <vt:lpstr>Table SM2</vt:lpstr>
      <vt:lpstr>Table SM3</vt:lpstr>
      <vt:lpstr>Table SM4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2023-06-30T10:35:03Z</dcterms:modified>
</cp:coreProperties>
</file>