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840" documentId="8_{1954243C-8EF1-4F1C-83C4-F9D2F9B41E1A}" xr6:coauthVersionLast="47" xr6:coauthVersionMax="47" xr10:uidLastSave="{A02738F0-D925-46DC-AC6C-990046B499EA}"/>
  <bookViews>
    <workbookView xWindow="-10944" yWindow="-12744" windowWidth="22740" windowHeight="12000" xr2:uid="{A76B92A5-037D-4A63-A49C-16E459CC9CB3}"/>
  </bookViews>
  <sheets>
    <sheet name="BMR Conversion Tables" sheetId="3" r:id="rId1"/>
  </sheets>
  <definedNames>
    <definedName name="_xlnm._FilterDatabase" localSheetId="0" hidden="1">'BMR Conversion Tables'!$N$11:$X$11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01" i="3" l="1"/>
  <c r="U101" i="3"/>
  <c r="T101" i="3"/>
  <c r="W101" i="3" s="1"/>
  <c r="V101" i="3" s="1"/>
  <c r="N101" i="3"/>
  <c r="X100" i="3"/>
  <c r="U100" i="3"/>
  <c r="T100" i="3"/>
  <c r="W100" i="3" s="1"/>
  <c r="V100" i="3" s="1"/>
  <c r="N100" i="3"/>
  <c r="X99" i="3"/>
  <c r="W99" i="3"/>
  <c r="V99" i="3" s="1"/>
  <c r="U99" i="3"/>
  <c r="N99" i="3"/>
  <c r="X98" i="3"/>
  <c r="W98" i="3"/>
  <c r="V98" i="3" s="1"/>
  <c r="S98" i="3" s="1"/>
  <c r="Q98" i="3" s="1"/>
  <c r="U98" i="3"/>
  <c r="N98" i="3"/>
  <c r="X97" i="3"/>
  <c r="U97" i="3"/>
  <c r="T97" i="3"/>
  <c r="W97" i="3" s="1"/>
  <c r="V97" i="3" s="1"/>
  <c r="N97" i="3"/>
  <c r="X96" i="3"/>
  <c r="U96" i="3"/>
  <c r="T96" i="3"/>
  <c r="W96" i="3" s="1"/>
  <c r="V96" i="3" s="1"/>
  <c r="N96" i="3"/>
  <c r="X95" i="3"/>
  <c r="W95" i="3"/>
  <c r="V95" i="3" s="1"/>
  <c r="U95" i="3"/>
  <c r="N95" i="3"/>
  <c r="X94" i="3"/>
  <c r="W94" i="3"/>
  <c r="V94" i="3" s="1"/>
  <c r="U94" i="3"/>
  <c r="N94" i="3"/>
  <c r="X93" i="3"/>
  <c r="U93" i="3"/>
  <c r="T93" i="3"/>
  <c r="W93" i="3" s="1"/>
  <c r="V93" i="3" s="1"/>
  <c r="N93" i="3"/>
  <c r="X92" i="3"/>
  <c r="U92" i="3"/>
  <c r="T92" i="3"/>
  <c r="W92" i="3" s="1"/>
  <c r="V92" i="3" s="1"/>
  <c r="N92" i="3"/>
  <c r="X91" i="3"/>
  <c r="S91" i="3" s="1"/>
  <c r="Q91" i="3" s="1"/>
  <c r="W91" i="3"/>
  <c r="V91" i="3"/>
  <c r="U91" i="3"/>
  <c r="N91" i="3"/>
  <c r="X90" i="3"/>
  <c r="W90" i="3"/>
  <c r="V90" i="3" s="1"/>
  <c r="U90" i="3"/>
  <c r="N90" i="3"/>
  <c r="X89" i="3"/>
  <c r="U89" i="3"/>
  <c r="T89" i="3"/>
  <c r="W89" i="3" s="1"/>
  <c r="V89" i="3" s="1"/>
  <c r="N89" i="3"/>
  <c r="X88" i="3"/>
  <c r="U88" i="3"/>
  <c r="T88" i="3"/>
  <c r="W88" i="3" s="1"/>
  <c r="V88" i="3" s="1"/>
  <c r="S88" i="3" s="1"/>
  <c r="Q88" i="3" s="1"/>
  <c r="N88" i="3"/>
  <c r="X87" i="3"/>
  <c r="W87" i="3"/>
  <c r="V87" i="3" s="1"/>
  <c r="U87" i="3"/>
  <c r="N87" i="3"/>
  <c r="X86" i="3"/>
  <c r="W86" i="3"/>
  <c r="V86" i="3" s="1"/>
  <c r="U86" i="3"/>
  <c r="N86" i="3"/>
  <c r="X85" i="3"/>
  <c r="U85" i="3"/>
  <c r="T85" i="3"/>
  <c r="W85" i="3" s="1"/>
  <c r="V85" i="3" s="1"/>
  <c r="N85" i="3"/>
  <c r="X84" i="3"/>
  <c r="U84" i="3"/>
  <c r="T84" i="3"/>
  <c r="W84" i="3" s="1"/>
  <c r="V84" i="3" s="1"/>
  <c r="N84" i="3"/>
  <c r="X83" i="3"/>
  <c r="W83" i="3"/>
  <c r="V83" i="3" s="1"/>
  <c r="U83" i="3"/>
  <c r="N83" i="3"/>
  <c r="X82" i="3"/>
  <c r="W82" i="3"/>
  <c r="V82" i="3" s="1"/>
  <c r="U82" i="3"/>
  <c r="N82" i="3"/>
  <c r="X81" i="3"/>
  <c r="U81" i="3"/>
  <c r="T81" i="3"/>
  <c r="W81" i="3" s="1"/>
  <c r="V81" i="3" s="1"/>
  <c r="N81" i="3"/>
  <c r="X80" i="3"/>
  <c r="U80" i="3"/>
  <c r="T80" i="3"/>
  <c r="W80" i="3" s="1"/>
  <c r="V80" i="3" s="1"/>
  <c r="N80" i="3"/>
  <c r="X79" i="3"/>
  <c r="W79" i="3"/>
  <c r="V79" i="3"/>
  <c r="U79" i="3"/>
  <c r="N79" i="3"/>
  <c r="X78" i="3"/>
  <c r="W78" i="3"/>
  <c r="V78" i="3" s="1"/>
  <c r="U78" i="3"/>
  <c r="N78" i="3"/>
  <c r="X77" i="3"/>
  <c r="U77" i="3"/>
  <c r="T77" i="3"/>
  <c r="W77" i="3" s="1"/>
  <c r="V77" i="3" s="1"/>
  <c r="N77" i="3"/>
  <c r="X76" i="3"/>
  <c r="U76" i="3"/>
  <c r="T76" i="3"/>
  <c r="W76" i="3" s="1"/>
  <c r="V76" i="3" s="1"/>
  <c r="N76" i="3"/>
  <c r="X75" i="3"/>
  <c r="W75" i="3"/>
  <c r="V75" i="3"/>
  <c r="U75" i="3"/>
  <c r="N75" i="3"/>
  <c r="X74" i="3"/>
  <c r="W74" i="3"/>
  <c r="V74" i="3"/>
  <c r="S74" i="3" s="1"/>
  <c r="Q74" i="3" s="1"/>
  <c r="U74" i="3"/>
  <c r="N74" i="3"/>
  <c r="X73" i="3"/>
  <c r="U73" i="3"/>
  <c r="T73" i="3"/>
  <c r="W73" i="3" s="1"/>
  <c r="V73" i="3" s="1"/>
  <c r="N73" i="3"/>
  <c r="X72" i="3"/>
  <c r="U72" i="3"/>
  <c r="T72" i="3"/>
  <c r="W72" i="3" s="1"/>
  <c r="V72" i="3" s="1"/>
  <c r="N72" i="3"/>
  <c r="N132" i="3"/>
  <c r="U132" i="3"/>
  <c r="W132" i="3"/>
  <c r="V132" i="3" s="1"/>
  <c r="X132" i="3"/>
  <c r="X133" i="3"/>
  <c r="W133" i="3"/>
  <c r="V133" i="3" s="1"/>
  <c r="U133" i="3"/>
  <c r="N133" i="3"/>
  <c r="T159" i="3"/>
  <c r="W159" i="3" s="1"/>
  <c r="V159" i="3" s="1"/>
  <c r="T158" i="3"/>
  <c r="W158" i="3" s="1"/>
  <c r="V158" i="3" s="1"/>
  <c r="T155" i="3"/>
  <c r="W155" i="3" s="1"/>
  <c r="V155" i="3" s="1"/>
  <c r="T154" i="3"/>
  <c r="W154" i="3" s="1"/>
  <c r="V154" i="3" s="1"/>
  <c r="T151" i="3"/>
  <c r="W151" i="3" s="1"/>
  <c r="V151" i="3" s="1"/>
  <c r="T150" i="3"/>
  <c r="W150" i="3" s="1"/>
  <c r="V150" i="3" s="1"/>
  <c r="T147" i="3"/>
  <c r="W147" i="3" s="1"/>
  <c r="V147" i="3" s="1"/>
  <c r="T146" i="3"/>
  <c r="W146" i="3" s="1"/>
  <c r="V146" i="3" s="1"/>
  <c r="T143" i="3"/>
  <c r="W143" i="3" s="1"/>
  <c r="V143" i="3" s="1"/>
  <c r="T142" i="3"/>
  <c r="W142" i="3" s="1"/>
  <c r="V142" i="3" s="1"/>
  <c r="T139" i="3"/>
  <c r="W139" i="3" s="1"/>
  <c r="V139" i="3" s="1"/>
  <c r="T138" i="3"/>
  <c r="W138" i="3" s="1"/>
  <c r="V138" i="3" s="1"/>
  <c r="T135" i="3"/>
  <c r="W135" i="3" s="1"/>
  <c r="V135" i="3" s="1"/>
  <c r="T134" i="3"/>
  <c r="W134" i="3" s="1"/>
  <c r="V134" i="3" s="1"/>
  <c r="T131" i="3"/>
  <c r="W131" i="3" s="1"/>
  <c r="V131" i="3" s="1"/>
  <c r="T130" i="3"/>
  <c r="W130" i="3" s="1"/>
  <c r="V130" i="3" s="1"/>
  <c r="T127" i="3"/>
  <c r="W127" i="3" s="1"/>
  <c r="V127" i="3" s="1"/>
  <c r="T126" i="3"/>
  <c r="W126" i="3" s="1"/>
  <c r="V126" i="3" s="1"/>
  <c r="T123" i="3"/>
  <c r="W123" i="3" s="1"/>
  <c r="V123" i="3" s="1"/>
  <c r="T122" i="3"/>
  <c r="W122" i="3" s="1"/>
  <c r="V122" i="3" s="1"/>
  <c r="T119" i="3"/>
  <c r="W119" i="3" s="1"/>
  <c r="V119" i="3" s="1"/>
  <c r="T118" i="3"/>
  <c r="W118" i="3" s="1"/>
  <c r="V118" i="3" s="1"/>
  <c r="T115" i="3"/>
  <c r="W115" i="3" s="1"/>
  <c r="V115" i="3" s="1"/>
  <c r="T114" i="3"/>
  <c r="W114" i="3" s="1"/>
  <c r="V114" i="3" s="1"/>
  <c r="T111" i="3"/>
  <c r="W111" i="3" s="1"/>
  <c r="V111" i="3" s="1"/>
  <c r="T110" i="3"/>
  <c r="W110" i="3" s="1"/>
  <c r="V110" i="3" s="1"/>
  <c r="T107" i="3"/>
  <c r="W107" i="3" s="1"/>
  <c r="V107" i="3" s="1"/>
  <c r="T106" i="3"/>
  <c r="W106" i="3" s="1"/>
  <c r="V106" i="3" s="1"/>
  <c r="T103" i="3"/>
  <c r="W103" i="3" s="1"/>
  <c r="V103" i="3" s="1"/>
  <c r="T102" i="3"/>
  <c r="W102" i="3" s="1"/>
  <c r="V102" i="3" s="1"/>
  <c r="T71" i="3"/>
  <c r="T70" i="3"/>
  <c r="W70" i="3" s="1"/>
  <c r="V70" i="3" s="1"/>
  <c r="T67" i="3"/>
  <c r="W67" i="3" s="1"/>
  <c r="V67" i="3" s="1"/>
  <c r="T66" i="3"/>
  <c r="W66" i="3" s="1"/>
  <c r="V66" i="3" s="1"/>
  <c r="T63" i="3"/>
  <c r="W63" i="3" s="1"/>
  <c r="V63" i="3" s="1"/>
  <c r="T62" i="3"/>
  <c r="W62" i="3" s="1"/>
  <c r="V62" i="3" s="1"/>
  <c r="T59" i="3"/>
  <c r="W59" i="3" s="1"/>
  <c r="V59" i="3" s="1"/>
  <c r="T58" i="3"/>
  <c r="W58" i="3" s="1"/>
  <c r="V58" i="3" s="1"/>
  <c r="T55" i="3"/>
  <c r="W55" i="3" s="1"/>
  <c r="V55" i="3" s="1"/>
  <c r="T54" i="3"/>
  <c r="W54" i="3" s="1"/>
  <c r="V54" i="3" s="1"/>
  <c r="T51" i="3"/>
  <c r="W51" i="3" s="1"/>
  <c r="V51" i="3" s="1"/>
  <c r="T50" i="3"/>
  <c r="W50" i="3" s="1"/>
  <c r="V50" i="3" s="1"/>
  <c r="T47" i="3"/>
  <c r="T46" i="3"/>
  <c r="W46" i="3" s="1"/>
  <c r="V46" i="3" s="1"/>
  <c r="T43" i="3"/>
  <c r="W43" i="3" s="1"/>
  <c r="V43" i="3" s="1"/>
  <c r="T42" i="3"/>
  <c r="W42" i="3" s="1"/>
  <c r="V42" i="3" s="1"/>
  <c r="T41" i="3"/>
  <c r="W41" i="3" s="1"/>
  <c r="V41" i="3" s="1"/>
  <c r="T40" i="3"/>
  <c r="W40" i="3" s="1"/>
  <c r="V40" i="3" s="1"/>
  <c r="T37" i="3"/>
  <c r="W37" i="3" s="1"/>
  <c r="V37" i="3" s="1"/>
  <c r="T36" i="3"/>
  <c r="W36" i="3" s="1"/>
  <c r="V36" i="3" s="1"/>
  <c r="T33" i="3"/>
  <c r="W33" i="3" s="1"/>
  <c r="V33" i="3" s="1"/>
  <c r="T32" i="3"/>
  <c r="W32" i="3" s="1"/>
  <c r="V32" i="3" s="1"/>
  <c r="T29" i="3"/>
  <c r="W29" i="3" s="1"/>
  <c r="V29" i="3" s="1"/>
  <c r="T28" i="3"/>
  <c r="W28" i="3" s="1"/>
  <c r="V28" i="3" s="1"/>
  <c r="T25" i="3"/>
  <c r="T24" i="3"/>
  <c r="W24" i="3" s="1"/>
  <c r="V24" i="3" s="1"/>
  <c r="T21" i="3"/>
  <c r="W21" i="3" s="1"/>
  <c r="V21" i="3" s="1"/>
  <c r="T20" i="3"/>
  <c r="W20" i="3" s="1"/>
  <c r="V20" i="3" s="1"/>
  <c r="T17" i="3"/>
  <c r="W17" i="3" s="1"/>
  <c r="V17" i="3" s="1"/>
  <c r="T16" i="3"/>
  <c r="W16" i="3" s="1"/>
  <c r="V16" i="3" s="1"/>
  <c r="X159" i="3"/>
  <c r="U159" i="3"/>
  <c r="N159" i="3"/>
  <c r="X158" i="3"/>
  <c r="U158" i="3"/>
  <c r="N158" i="3"/>
  <c r="X157" i="3"/>
  <c r="U157" i="3"/>
  <c r="W157" i="3"/>
  <c r="V157" i="3" s="1"/>
  <c r="N157" i="3"/>
  <c r="X156" i="3"/>
  <c r="U156" i="3"/>
  <c r="W156" i="3"/>
  <c r="V156" i="3" s="1"/>
  <c r="N156" i="3"/>
  <c r="X155" i="3"/>
  <c r="U155" i="3"/>
  <c r="N155" i="3"/>
  <c r="X154" i="3"/>
  <c r="U154" i="3"/>
  <c r="N154" i="3"/>
  <c r="X153" i="3"/>
  <c r="U153" i="3"/>
  <c r="W153" i="3"/>
  <c r="V153" i="3" s="1"/>
  <c r="N153" i="3"/>
  <c r="X152" i="3"/>
  <c r="U152" i="3"/>
  <c r="W152" i="3"/>
  <c r="V152" i="3" s="1"/>
  <c r="N152" i="3"/>
  <c r="X151" i="3"/>
  <c r="U151" i="3"/>
  <c r="N151" i="3"/>
  <c r="X150" i="3"/>
  <c r="U150" i="3"/>
  <c r="N150" i="3"/>
  <c r="X149" i="3"/>
  <c r="U149" i="3"/>
  <c r="W149" i="3"/>
  <c r="V149" i="3" s="1"/>
  <c r="N149" i="3"/>
  <c r="X148" i="3"/>
  <c r="U148" i="3"/>
  <c r="W148" i="3"/>
  <c r="V148" i="3" s="1"/>
  <c r="N148" i="3"/>
  <c r="X147" i="3"/>
  <c r="U147" i="3"/>
  <c r="N147" i="3"/>
  <c r="X146" i="3"/>
  <c r="U146" i="3"/>
  <c r="N146" i="3"/>
  <c r="X145" i="3"/>
  <c r="W145" i="3"/>
  <c r="V145" i="3" s="1"/>
  <c r="U145" i="3"/>
  <c r="N145" i="3"/>
  <c r="X144" i="3"/>
  <c r="U144" i="3"/>
  <c r="W144" i="3"/>
  <c r="V144" i="3" s="1"/>
  <c r="N144" i="3"/>
  <c r="X143" i="3"/>
  <c r="U143" i="3"/>
  <c r="N143" i="3"/>
  <c r="X142" i="3"/>
  <c r="U142" i="3"/>
  <c r="N142" i="3"/>
  <c r="X141" i="3"/>
  <c r="W141" i="3"/>
  <c r="V141" i="3" s="1"/>
  <c r="U141" i="3"/>
  <c r="N141" i="3"/>
  <c r="X140" i="3"/>
  <c r="U140" i="3"/>
  <c r="W140" i="3"/>
  <c r="V140" i="3" s="1"/>
  <c r="N140" i="3"/>
  <c r="X139" i="3"/>
  <c r="U139" i="3"/>
  <c r="N139" i="3"/>
  <c r="X138" i="3"/>
  <c r="U138" i="3"/>
  <c r="N138" i="3"/>
  <c r="X137" i="3"/>
  <c r="U137" i="3"/>
  <c r="W137" i="3"/>
  <c r="V137" i="3" s="1"/>
  <c r="N137" i="3"/>
  <c r="X136" i="3"/>
  <c r="U136" i="3"/>
  <c r="W136" i="3"/>
  <c r="V136" i="3" s="1"/>
  <c r="N136" i="3"/>
  <c r="X135" i="3"/>
  <c r="U135" i="3"/>
  <c r="N135" i="3"/>
  <c r="X134" i="3"/>
  <c r="U134" i="3"/>
  <c r="N134" i="3"/>
  <c r="X131" i="3"/>
  <c r="U131" i="3"/>
  <c r="N131" i="3"/>
  <c r="X130" i="3"/>
  <c r="U130" i="3"/>
  <c r="N130" i="3"/>
  <c r="X129" i="3"/>
  <c r="U129" i="3"/>
  <c r="W129" i="3"/>
  <c r="V129" i="3" s="1"/>
  <c r="N129" i="3"/>
  <c r="X128" i="3"/>
  <c r="U128" i="3"/>
  <c r="W128" i="3"/>
  <c r="V128" i="3" s="1"/>
  <c r="N128" i="3"/>
  <c r="X127" i="3"/>
  <c r="U127" i="3"/>
  <c r="N127" i="3"/>
  <c r="X126" i="3"/>
  <c r="U126" i="3"/>
  <c r="N126" i="3"/>
  <c r="X125" i="3"/>
  <c r="U125" i="3"/>
  <c r="W125" i="3"/>
  <c r="V125" i="3" s="1"/>
  <c r="N125" i="3"/>
  <c r="X124" i="3"/>
  <c r="U124" i="3"/>
  <c r="W124" i="3"/>
  <c r="V124" i="3" s="1"/>
  <c r="N124" i="3"/>
  <c r="X123" i="3"/>
  <c r="U123" i="3"/>
  <c r="N123" i="3"/>
  <c r="X122" i="3"/>
  <c r="U122" i="3"/>
  <c r="N122" i="3"/>
  <c r="X121" i="3"/>
  <c r="U121" i="3"/>
  <c r="W121" i="3"/>
  <c r="V121" i="3" s="1"/>
  <c r="N121" i="3"/>
  <c r="X120" i="3"/>
  <c r="W120" i="3"/>
  <c r="V120" i="3" s="1"/>
  <c r="U120" i="3"/>
  <c r="N120" i="3"/>
  <c r="X119" i="3"/>
  <c r="U119" i="3"/>
  <c r="N119" i="3"/>
  <c r="X118" i="3"/>
  <c r="U118" i="3"/>
  <c r="N118" i="3"/>
  <c r="X117" i="3"/>
  <c r="W117" i="3"/>
  <c r="V117" i="3" s="1"/>
  <c r="U117" i="3"/>
  <c r="N117" i="3"/>
  <c r="X116" i="3"/>
  <c r="U116" i="3"/>
  <c r="W116" i="3"/>
  <c r="V116" i="3" s="1"/>
  <c r="N116" i="3"/>
  <c r="X115" i="3"/>
  <c r="U115" i="3"/>
  <c r="N115" i="3"/>
  <c r="X114" i="3"/>
  <c r="U114" i="3"/>
  <c r="N114" i="3"/>
  <c r="X113" i="3"/>
  <c r="W113" i="3"/>
  <c r="V113" i="3" s="1"/>
  <c r="U113" i="3"/>
  <c r="N113" i="3"/>
  <c r="X112" i="3"/>
  <c r="W112" i="3"/>
  <c r="V112" i="3" s="1"/>
  <c r="U112" i="3"/>
  <c r="N112" i="3"/>
  <c r="X111" i="3"/>
  <c r="U111" i="3"/>
  <c r="N111" i="3"/>
  <c r="X110" i="3"/>
  <c r="U110" i="3"/>
  <c r="N110" i="3"/>
  <c r="X109" i="3"/>
  <c r="U109" i="3"/>
  <c r="W109" i="3"/>
  <c r="V109" i="3" s="1"/>
  <c r="N109" i="3"/>
  <c r="X108" i="3"/>
  <c r="W108" i="3"/>
  <c r="V108" i="3" s="1"/>
  <c r="U108" i="3"/>
  <c r="N108" i="3"/>
  <c r="X107" i="3"/>
  <c r="U107" i="3"/>
  <c r="N107" i="3"/>
  <c r="X106" i="3"/>
  <c r="U106" i="3"/>
  <c r="N106" i="3"/>
  <c r="X105" i="3"/>
  <c r="U105" i="3"/>
  <c r="W105" i="3"/>
  <c r="V105" i="3" s="1"/>
  <c r="N105" i="3"/>
  <c r="X104" i="3"/>
  <c r="U104" i="3"/>
  <c r="W104" i="3"/>
  <c r="V104" i="3" s="1"/>
  <c r="N104" i="3"/>
  <c r="X103" i="3"/>
  <c r="U103" i="3"/>
  <c r="N103" i="3"/>
  <c r="X102" i="3"/>
  <c r="U102" i="3"/>
  <c r="N102" i="3"/>
  <c r="X71" i="3"/>
  <c r="W71" i="3"/>
  <c r="V71" i="3" s="1"/>
  <c r="U71" i="3"/>
  <c r="N71" i="3"/>
  <c r="X70" i="3"/>
  <c r="U70" i="3"/>
  <c r="N70" i="3"/>
  <c r="X69" i="3"/>
  <c r="U69" i="3"/>
  <c r="W69" i="3"/>
  <c r="V69" i="3" s="1"/>
  <c r="N69" i="3"/>
  <c r="X68" i="3"/>
  <c r="U68" i="3"/>
  <c r="W68" i="3"/>
  <c r="V68" i="3" s="1"/>
  <c r="N68" i="3"/>
  <c r="X67" i="3"/>
  <c r="U67" i="3"/>
  <c r="N67" i="3"/>
  <c r="X66" i="3"/>
  <c r="U66" i="3"/>
  <c r="N66" i="3"/>
  <c r="X65" i="3"/>
  <c r="W65" i="3"/>
  <c r="V65" i="3" s="1"/>
  <c r="U65" i="3"/>
  <c r="N65" i="3"/>
  <c r="X64" i="3"/>
  <c r="W64" i="3"/>
  <c r="V64" i="3" s="1"/>
  <c r="U64" i="3"/>
  <c r="N64" i="3"/>
  <c r="X63" i="3"/>
  <c r="U63" i="3"/>
  <c r="N63" i="3"/>
  <c r="X62" i="3"/>
  <c r="U62" i="3"/>
  <c r="N62" i="3"/>
  <c r="X61" i="3"/>
  <c r="U61" i="3"/>
  <c r="W61" i="3"/>
  <c r="V61" i="3" s="1"/>
  <c r="N61" i="3"/>
  <c r="X60" i="3"/>
  <c r="W60" i="3"/>
  <c r="V60" i="3" s="1"/>
  <c r="U60" i="3"/>
  <c r="N60" i="3"/>
  <c r="X59" i="3"/>
  <c r="U59" i="3"/>
  <c r="N59" i="3"/>
  <c r="X58" i="3"/>
  <c r="U58" i="3"/>
  <c r="N58" i="3"/>
  <c r="X57" i="3"/>
  <c r="W57" i="3"/>
  <c r="V57" i="3" s="1"/>
  <c r="S57" i="3" s="1"/>
  <c r="Q57" i="3" s="1"/>
  <c r="U57" i="3"/>
  <c r="N57" i="3"/>
  <c r="X56" i="3"/>
  <c r="U56" i="3"/>
  <c r="W56" i="3"/>
  <c r="V56" i="3" s="1"/>
  <c r="N56" i="3"/>
  <c r="X55" i="3"/>
  <c r="U55" i="3"/>
  <c r="N55" i="3"/>
  <c r="X54" i="3"/>
  <c r="U54" i="3"/>
  <c r="N54" i="3"/>
  <c r="X53" i="3"/>
  <c r="W53" i="3"/>
  <c r="V53" i="3" s="1"/>
  <c r="U53" i="3"/>
  <c r="N53" i="3"/>
  <c r="X52" i="3"/>
  <c r="W52" i="3"/>
  <c r="V52" i="3" s="1"/>
  <c r="U52" i="3"/>
  <c r="N52" i="3"/>
  <c r="X51" i="3"/>
  <c r="U51" i="3"/>
  <c r="N51" i="3"/>
  <c r="X50" i="3"/>
  <c r="U50" i="3"/>
  <c r="N50" i="3"/>
  <c r="X49" i="3"/>
  <c r="U49" i="3"/>
  <c r="W49" i="3"/>
  <c r="V49" i="3" s="1"/>
  <c r="N49" i="3"/>
  <c r="X48" i="3"/>
  <c r="U48" i="3"/>
  <c r="W48" i="3"/>
  <c r="V48" i="3" s="1"/>
  <c r="N48" i="3"/>
  <c r="X47" i="3"/>
  <c r="U47" i="3"/>
  <c r="W47" i="3"/>
  <c r="V47" i="3" s="1"/>
  <c r="N47" i="3"/>
  <c r="X46" i="3"/>
  <c r="U46" i="3"/>
  <c r="N46" i="3"/>
  <c r="X45" i="3"/>
  <c r="U45" i="3"/>
  <c r="W45" i="3"/>
  <c r="V45" i="3" s="1"/>
  <c r="N45" i="3"/>
  <c r="X44" i="3"/>
  <c r="U44" i="3"/>
  <c r="W44" i="3"/>
  <c r="V44" i="3" s="1"/>
  <c r="N44" i="3"/>
  <c r="X43" i="3"/>
  <c r="U43" i="3"/>
  <c r="N43" i="3"/>
  <c r="X42" i="3"/>
  <c r="U42" i="3"/>
  <c r="N42" i="3"/>
  <c r="X41" i="3"/>
  <c r="U41" i="3"/>
  <c r="N41" i="3"/>
  <c r="X40" i="3"/>
  <c r="U40" i="3"/>
  <c r="N40" i="3"/>
  <c r="X39" i="3"/>
  <c r="U39" i="3"/>
  <c r="W39" i="3"/>
  <c r="V39" i="3" s="1"/>
  <c r="N39" i="3"/>
  <c r="X38" i="3"/>
  <c r="W38" i="3"/>
  <c r="V38" i="3" s="1"/>
  <c r="U38" i="3"/>
  <c r="N38" i="3"/>
  <c r="X37" i="3"/>
  <c r="U37" i="3"/>
  <c r="N37" i="3"/>
  <c r="X36" i="3"/>
  <c r="U36" i="3"/>
  <c r="N36" i="3"/>
  <c r="X35" i="3"/>
  <c r="U35" i="3"/>
  <c r="W35" i="3"/>
  <c r="V35" i="3" s="1"/>
  <c r="N35" i="3"/>
  <c r="X34" i="3"/>
  <c r="U34" i="3"/>
  <c r="W34" i="3"/>
  <c r="V34" i="3" s="1"/>
  <c r="N34" i="3"/>
  <c r="X33" i="3"/>
  <c r="U33" i="3"/>
  <c r="N33" i="3"/>
  <c r="X32" i="3"/>
  <c r="U32" i="3"/>
  <c r="N32" i="3"/>
  <c r="X31" i="3"/>
  <c r="U31" i="3"/>
  <c r="W31" i="3"/>
  <c r="V31" i="3" s="1"/>
  <c r="N31" i="3"/>
  <c r="X30" i="3"/>
  <c r="W30" i="3"/>
  <c r="V30" i="3" s="1"/>
  <c r="U30" i="3"/>
  <c r="N30" i="3"/>
  <c r="X29" i="3"/>
  <c r="U29" i="3"/>
  <c r="N29" i="3"/>
  <c r="X28" i="3"/>
  <c r="U28" i="3"/>
  <c r="N28" i="3"/>
  <c r="X27" i="3"/>
  <c r="U27" i="3"/>
  <c r="W27" i="3"/>
  <c r="V27" i="3" s="1"/>
  <c r="N27" i="3"/>
  <c r="X26" i="3"/>
  <c r="U26" i="3"/>
  <c r="W26" i="3"/>
  <c r="V26" i="3" s="1"/>
  <c r="N26" i="3"/>
  <c r="X25" i="3"/>
  <c r="U25" i="3"/>
  <c r="W25" i="3"/>
  <c r="V25" i="3" s="1"/>
  <c r="N25" i="3"/>
  <c r="X24" i="3"/>
  <c r="U24" i="3"/>
  <c r="N24" i="3"/>
  <c r="X23" i="3"/>
  <c r="U23" i="3"/>
  <c r="W23" i="3"/>
  <c r="V23" i="3" s="1"/>
  <c r="N23" i="3"/>
  <c r="X22" i="3"/>
  <c r="W22" i="3"/>
  <c r="V22" i="3" s="1"/>
  <c r="U22" i="3"/>
  <c r="N22" i="3"/>
  <c r="X21" i="3"/>
  <c r="U21" i="3"/>
  <c r="N21" i="3"/>
  <c r="X20" i="3"/>
  <c r="U20" i="3"/>
  <c r="N20" i="3"/>
  <c r="X19" i="3"/>
  <c r="W19" i="3"/>
  <c r="V19" i="3" s="1"/>
  <c r="U19" i="3"/>
  <c r="N19" i="3"/>
  <c r="X18" i="3"/>
  <c r="W18" i="3"/>
  <c r="V18" i="3" s="1"/>
  <c r="U18" i="3"/>
  <c r="N18" i="3"/>
  <c r="X17" i="3"/>
  <c r="U17" i="3"/>
  <c r="N17" i="3"/>
  <c r="X16" i="3"/>
  <c r="U16" i="3"/>
  <c r="N16" i="3"/>
  <c r="X15" i="3"/>
  <c r="W15" i="3"/>
  <c r="V15" i="3" s="1"/>
  <c r="U15" i="3"/>
  <c r="N15" i="3"/>
  <c r="X14" i="3"/>
  <c r="U14" i="3"/>
  <c r="W14" i="3"/>
  <c r="V14" i="3" s="1"/>
  <c r="N14" i="3"/>
  <c r="N13" i="3"/>
  <c r="T13" i="3"/>
  <c r="T12" i="3"/>
  <c r="W12" i="3" s="1"/>
  <c r="V12" i="3" s="1"/>
  <c r="U13" i="3"/>
  <c r="X13" i="3"/>
  <c r="U12" i="3"/>
  <c r="I228" i="3"/>
  <c r="F228" i="3"/>
  <c r="L228" i="3" s="1"/>
  <c r="E228" i="3"/>
  <c r="G228" i="3" s="1"/>
  <c r="I227" i="3"/>
  <c r="F227" i="3"/>
  <c r="E227" i="3"/>
  <c r="G227" i="3" s="1"/>
  <c r="I226" i="3"/>
  <c r="F226" i="3"/>
  <c r="L226" i="3" s="1"/>
  <c r="E226" i="3"/>
  <c r="G226" i="3" s="1"/>
  <c r="I225" i="3"/>
  <c r="F225" i="3"/>
  <c r="L225" i="3" s="1"/>
  <c r="E225" i="3"/>
  <c r="G225" i="3" s="1"/>
  <c r="I224" i="3"/>
  <c r="F224" i="3"/>
  <c r="E224" i="3"/>
  <c r="G224" i="3" s="1"/>
  <c r="I223" i="3"/>
  <c r="F223" i="3"/>
  <c r="L223" i="3" s="1"/>
  <c r="E223" i="3"/>
  <c r="G223" i="3" s="1"/>
  <c r="I222" i="3"/>
  <c r="F222" i="3"/>
  <c r="L222" i="3" s="1"/>
  <c r="E222" i="3"/>
  <c r="G222" i="3" s="1"/>
  <c r="I221" i="3"/>
  <c r="F221" i="3"/>
  <c r="E221" i="3"/>
  <c r="G221" i="3" s="1"/>
  <c r="I220" i="3"/>
  <c r="F220" i="3"/>
  <c r="L220" i="3" s="1"/>
  <c r="E220" i="3"/>
  <c r="G220" i="3" s="1"/>
  <c r="I219" i="3"/>
  <c r="F219" i="3"/>
  <c r="L219" i="3" s="1"/>
  <c r="E219" i="3"/>
  <c r="G219" i="3" s="1"/>
  <c r="I218" i="3"/>
  <c r="F218" i="3"/>
  <c r="E218" i="3"/>
  <c r="G218" i="3" s="1"/>
  <c r="I217" i="3"/>
  <c r="F217" i="3"/>
  <c r="L217" i="3" s="1"/>
  <c r="E217" i="3"/>
  <c r="G217" i="3" s="1"/>
  <c r="I216" i="3"/>
  <c r="F216" i="3"/>
  <c r="L216" i="3" s="1"/>
  <c r="E216" i="3"/>
  <c r="G216" i="3" s="1"/>
  <c r="I215" i="3"/>
  <c r="F215" i="3"/>
  <c r="E215" i="3"/>
  <c r="G215" i="3" s="1"/>
  <c r="I214" i="3"/>
  <c r="F214" i="3"/>
  <c r="L214" i="3" s="1"/>
  <c r="E214" i="3"/>
  <c r="G214" i="3" s="1"/>
  <c r="I213" i="3"/>
  <c r="F213" i="3"/>
  <c r="L213" i="3" s="1"/>
  <c r="E213" i="3"/>
  <c r="G213" i="3" s="1"/>
  <c r="I212" i="3"/>
  <c r="F212" i="3"/>
  <c r="E212" i="3"/>
  <c r="G212" i="3" s="1"/>
  <c r="I211" i="3"/>
  <c r="F211" i="3"/>
  <c r="L211" i="3" s="1"/>
  <c r="E211" i="3"/>
  <c r="G211" i="3" s="1"/>
  <c r="I210" i="3"/>
  <c r="F210" i="3"/>
  <c r="L210" i="3" s="1"/>
  <c r="E210" i="3"/>
  <c r="G210" i="3" s="1"/>
  <c r="I209" i="3"/>
  <c r="F209" i="3"/>
  <c r="E209" i="3"/>
  <c r="G209" i="3" s="1"/>
  <c r="I208" i="3"/>
  <c r="F208" i="3"/>
  <c r="L208" i="3" s="1"/>
  <c r="E208" i="3"/>
  <c r="G208" i="3" s="1"/>
  <c r="I207" i="3"/>
  <c r="F207" i="3"/>
  <c r="L207" i="3" s="1"/>
  <c r="E207" i="3"/>
  <c r="G207" i="3" s="1"/>
  <c r="I206" i="3"/>
  <c r="F206" i="3"/>
  <c r="L206" i="3" s="1"/>
  <c r="E206" i="3"/>
  <c r="G206" i="3" s="1"/>
  <c r="I205" i="3"/>
  <c r="F205" i="3"/>
  <c r="L205" i="3" s="1"/>
  <c r="E205" i="3"/>
  <c r="G205" i="3" s="1"/>
  <c r="I204" i="3"/>
  <c r="F204" i="3"/>
  <c r="E204" i="3"/>
  <c r="G204" i="3" s="1"/>
  <c r="I203" i="3"/>
  <c r="F203" i="3"/>
  <c r="L203" i="3" s="1"/>
  <c r="E203" i="3"/>
  <c r="G203" i="3" s="1"/>
  <c r="I202" i="3"/>
  <c r="F202" i="3"/>
  <c r="L202" i="3" s="1"/>
  <c r="E202" i="3"/>
  <c r="G202" i="3" s="1"/>
  <c r="I201" i="3"/>
  <c r="F201" i="3"/>
  <c r="L201" i="3" s="1"/>
  <c r="E201" i="3"/>
  <c r="G201" i="3" s="1"/>
  <c r="I200" i="3"/>
  <c r="F200" i="3"/>
  <c r="L200" i="3" s="1"/>
  <c r="E200" i="3"/>
  <c r="G200" i="3" s="1"/>
  <c r="I199" i="3"/>
  <c r="F199" i="3"/>
  <c r="L199" i="3" s="1"/>
  <c r="E199" i="3"/>
  <c r="G199" i="3" s="1"/>
  <c r="I198" i="3"/>
  <c r="F198" i="3"/>
  <c r="E198" i="3"/>
  <c r="G198" i="3" s="1"/>
  <c r="I197" i="3"/>
  <c r="F197" i="3"/>
  <c r="L197" i="3" s="1"/>
  <c r="E197" i="3"/>
  <c r="G197" i="3" s="1"/>
  <c r="I196" i="3"/>
  <c r="F196" i="3"/>
  <c r="L196" i="3" s="1"/>
  <c r="E196" i="3"/>
  <c r="G196" i="3" s="1"/>
  <c r="I195" i="3"/>
  <c r="F195" i="3"/>
  <c r="E195" i="3"/>
  <c r="G195" i="3" s="1"/>
  <c r="I194" i="3"/>
  <c r="F194" i="3"/>
  <c r="L194" i="3" s="1"/>
  <c r="E194" i="3"/>
  <c r="G194" i="3" s="1"/>
  <c r="I193" i="3"/>
  <c r="F193" i="3"/>
  <c r="L193" i="3" s="1"/>
  <c r="E193" i="3"/>
  <c r="G193" i="3" s="1"/>
  <c r="I192" i="3"/>
  <c r="F192" i="3"/>
  <c r="E192" i="3"/>
  <c r="G192" i="3" s="1"/>
  <c r="I191" i="3"/>
  <c r="F191" i="3"/>
  <c r="L191" i="3" s="1"/>
  <c r="E191" i="3"/>
  <c r="G191" i="3" s="1"/>
  <c r="I190" i="3"/>
  <c r="F190" i="3"/>
  <c r="L190" i="3" s="1"/>
  <c r="E190" i="3"/>
  <c r="G190" i="3" s="1"/>
  <c r="I189" i="3"/>
  <c r="F189" i="3"/>
  <c r="E189" i="3"/>
  <c r="G189" i="3" s="1"/>
  <c r="I188" i="3"/>
  <c r="F188" i="3"/>
  <c r="L188" i="3" s="1"/>
  <c r="E188" i="3"/>
  <c r="G188" i="3" s="1"/>
  <c r="I187" i="3"/>
  <c r="F187" i="3"/>
  <c r="L187" i="3" s="1"/>
  <c r="E187" i="3"/>
  <c r="G187" i="3" s="1"/>
  <c r="I186" i="3"/>
  <c r="F186" i="3"/>
  <c r="L186" i="3" s="1"/>
  <c r="E186" i="3"/>
  <c r="G186" i="3" s="1"/>
  <c r="I185" i="3"/>
  <c r="F185" i="3"/>
  <c r="E185" i="3"/>
  <c r="G185" i="3" s="1"/>
  <c r="I184" i="3"/>
  <c r="F184" i="3"/>
  <c r="L184" i="3" s="1"/>
  <c r="E184" i="3"/>
  <c r="G184" i="3" s="1"/>
  <c r="I183" i="3"/>
  <c r="F183" i="3"/>
  <c r="L183" i="3" s="1"/>
  <c r="E183" i="3"/>
  <c r="G183" i="3" s="1"/>
  <c r="I182" i="3"/>
  <c r="F182" i="3"/>
  <c r="E182" i="3"/>
  <c r="G182" i="3" s="1"/>
  <c r="I181" i="3"/>
  <c r="F181" i="3"/>
  <c r="E181" i="3"/>
  <c r="G181" i="3" s="1"/>
  <c r="I180" i="3"/>
  <c r="F180" i="3"/>
  <c r="L180" i="3" s="1"/>
  <c r="E180" i="3"/>
  <c r="G180" i="3" s="1"/>
  <c r="I179" i="3"/>
  <c r="F179" i="3"/>
  <c r="L179" i="3" s="1"/>
  <c r="E179" i="3"/>
  <c r="G179" i="3" s="1"/>
  <c r="I178" i="3"/>
  <c r="F178" i="3"/>
  <c r="L178" i="3" s="1"/>
  <c r="E178" i="3"/>
  <c r="G178" i="3" s="1"/>
  <c r="I177" i="3"/>
  <c r="F177" i="3"/>
  <c r="L177" i="3" s="1"/>
  <c r="E177" i="3"/>
  <c r="G177" i="3" s="1"/>
  <c r="I176" i="3"/>
  <c r="F176" i="3"/>
  <c r="E176" i="3"/>
  <c r="G176" i="3" s="1"/>
  <c r="I175" i="3"/>
  <c r="F175" i="3"/>
  <c r="L175" i="3" s="1"/>
  <c r="E175" i="3"/>
  <c r="G175" i="3" s="1"/>
  <c r="I174" i="3"/>
  <c r="F174" i="3"/>
  <c r="L174" i="3" s="1"/>
  <c r="E174" i="3"/>
  <c r="G174" i="3" s="1"/>
  <c r="I173" i="3"/>
  <c r="F173" i="3"/>
  <c r="L173" i="3" s="1"/>
  <c r="E173" i="3"/>
  <c r="G173" i="3" s="1"/>
  <c r="I172" i="3"/>
  <c r="F172" i="3"/>
  <c r="L172" i="3" s="1"/>
  <c r="E172" i="3"/>
  <c r="G172" i="3" s="1"/>
  <c r="I171" i="3"/>
  <c r="F171" i="3"/>
  <c r="L171" i="3" s="1"/>
  <c r="E171" i="3"/>
  <c r="G171" i="3" s="1"/>
  <c r="I170" i="3"/>
  <c r="F170" i="3"/>
  <c r="L170" i="3" s="1"/>
  <c r="E170" i="3"/>
  <c r="G170" i="3" s="1"/>
  <c r="I169" i="3"/>
  <c r="F169" i="3"/>
  <c r="L169" i="3" s="1"/>
  <c r="E169" i="3"/>
  <c r="G169" i="3" s="1"/>
  <c r="I168" i="3"/>
  <c r="F168" i="3"/>
  <c r="L168" i="3" s="1"/>
  <c r="E168" i="3"/>
  <c r="G168" i="3" s="1"/>
  <c r="I167" i="3"/>
  <c r="F167" i="3"/>
  <c r="L167" i="3" s="1"/>
  <c r="E167" i="3"/>
  <c r="G167" i="3" s="1"/>
  <c r="I166" i="3"/>
  <c r="F166" i="3"/>
  <c r="E166" i="3"/>
  <c r="G166" i="3" s="1"/>
  <c r="I165" i="3"/>
  <c r="F165" i="3"/>
  <c r="L165" i="3" s="1"/>
  <c r="E165" i="3"/>
  <c r="G165" i="3" s="1"/>
  <c r="I164" i="3"/>
  <c r="F164" i="3"/>
  <c r="E164" i="3"/>
  <c r="G164" i="3" s="1"/>
  <c r="I163" i="3"/>
  <c r="F163" i="3"/>
  <c r="L163" i="3" s="1"/>
  <c r="E163" i="3"/>
  <c r="G163" i="3" s="1"/>
  <c r="I162" i="3"/>
  <c r="F162" i="3"/>
  <c r="L162" i="3" s="1"/>
  <c r="E162" i="3"/>
  <c r="G162" i="3" s="1"/>
  <c r="I161" i="3"/>
  <c r="F161" i="3"/>
  <c r="E161" i="3"/>
  <c r="G161" i="3" s="1"/>
  <c r="I160" i="3"/>
  <c r="F160" i="3"/>
  <c r="E160" i="3"/>
  <c r="G160" i="3" s="1"/>
  <c r="I159" i="3"/>
  <c r="F159" i="3"/>
  <c r="L159" i="3" s="1"/>
  <c r="E159" i="3"/>
  <c r="G159" i="3" s="1"/>
  <c r="I158" i="3"/>
  <c r="F158" i="3"/>
  <c r="E158" i="3"/>
  <c r="G158" i="3" s="1"/>
  <c r="I157" i="3"/>
  <c r="F157" i="3"/>
  <c r="E157" i="3"/>
  <c r="G157" i="3" s="1"/>
  <c r="I156" i="3"/>
  <c r="F156" i="3"/>
  <c r="L156" i="3" s="1"/>
  <c r="E156" i="3"/>
  <c r="G156" i="3" s="1"/>
  <c r="I155" i="3"/>
  <c r="F155" i="3"/>
  <c r="E155" i="3"/>
  <c r="G155" i="3" s="1"/>
  <c r="I154" i="3"/>
  <c r="F154" i="3"/>
  <c r="E154" i="3"/>
  <c r="G154" i="3" s="1"/>
  <c r="I153" i="3"/>
  <c r="F153" i="3"/>
  <c r="L153" i="3" s="1"/>
  <c r="E153" i="3"/>
  <c r="G153" i="3" s="1"/>
  <c r="I152" i="3"/>
  <c r="F152" i="3"/>
  <c r="L152" i="3" s="1"/>
  <c r="E152" i="3"/>
  <c r="G152" i="3" s="1"/>
  <c r="I151" i="3"/>
  <c r="F151" i="3"/>
  <c r="E151" i="3"/>
  <c r="G151" i="3" s="1"/>
  <c r="I150" i="3"/>
  <c r="F150" i="3"/>
  <c r="L150" i="3" s="1"/>
  <c r="E150" i="3"/>
  <c r="G150" i="3" s="1"/>
  <c r="I149" i="3"/>
  <c r="F149" i="3"/>
  <c r="L149" i="3" s="1"/>
  <c r="E149" i="3"/>
  <c r="G149" i="3" s="1"/>
  <c r="I148" i="3"/>
  <c r="F148" i="3"/>
  <c r="E148" i="3"/>
  <c r="G148" i="3" s="1"/>
  <c r="I147" i="3"/>
  <c r="F147" i="3"/>
  <c r="L147" i="3" s="1"/>
  <c r="E147" i="3"/>
  <c r="G147" i="3" s="1"/>
  <c r="I146" i="3"/>
  <c r="F146" i="3"/>
  <c r="L146" i="3" s="1"/>
  <c r="E146" i="3"/>
  <c r="G146" i="3" s="1"/>
  <c r="I145" i="3"/>
  <c r="F145" i="3"/>
  <c r="E145" i="3"/>
  <c r="G145" i="3" s="1"/>
  <c r="I144" i="3"/>
  <c r="F144" i="3"/>
  <c r="L144" i="3" s="1"/>
  <c r="E144" i="3"/>
  <c r="G144" i="3" s="1"/>
  <c r="I143" i="3"/>
  <c r="F143" i="3"/>
  <c r="L143" i="3" s="1"/>
  <c r="E143" i="3"/>
  <c r="G143" i="3" s="1"/>
  <c r="I142" i="3"/>
  <c r="F142" i="3"/>
  <c r="E142" i="3"/>
  <c r="G142" i="3" s="1"/>
  <c r="I141" i="3"/>
  <c r="F141" i="3"/>
  <c r="L141" i="3" s="1"/>
  <c r="E141" i="3"/>
  <c r="G141" i="3" s="1"/>
  <c r="I140" i="3"/>
  <c r="F140" i="3"/>
  <c r="L140" i="3" s="1"/>
  <c r="E140" i="3"/>
  <c r="G140" i="3" s="1"/>
  <c r="I139" i="3"/>
  <c r="F139" i="3"/>
  <c r="E139" i="3"/>
  <c r="G139" i="3" s="1"/>
  <c r="I138" i="3"/>
  <c r="F138" i="3"/>
  <c r="E138" i="3"/>
  <c r="G138" i="3" s="1"/>
  <c r="I137" i="3"/>
  <c r="F137" i="3"/>
  <c r="L137" i="3" s="1"/>
  <c r="E137" i="3"/>
  <c r="G137" i="3" s="1"/>
  <c r="I136" i="3"/>
  <c r="F136" i="3"/>
  <c r="E136" i="3"/>
  <c r="G136" i="3" s="1"/>
  <c r="I135" i="3"/>
  <c r="F135" i="3"/>
  <c r="E135" i="3"/>
  <c r="G135" i="3" s="1"/>
  <c r="I134" i="3"/>
  <c r="F134" i="3"/>
  <c r="L134" i="3" s="1"/>
  <c r="E134" i="3"/>
  <c r="G134" i="3" s="1"/>
  <c r="I133" i="3"/>
  <c r="F133" i="3"/>
  <c r="E133" i="3"/>
  <c r="G133" i="3" s="1"/>
  <c r="I132" i="3"/>
  <c r="F132" i="3"/>
  <c r="E132" i="3"/>
  <c r="G132" i="3" s="1"/>
  <c r="I131" i="3"/>
  <c r="F131" i="3"/>
  <c r="L131" i="3" s="1"/>
  <c r="E131" i="3"/>
  <c r="G131" i="3" s="1"/>
  <c r="I130" i="3"/>
  <c r="F130" i="3"/>
  <c r="L130" i="3" s="1"/>
  <c r="E130" i="3"/>
  <c r="G130" i="3" s="1"/>
  <c r="I129" i="3"/>
  <c r="F129" i="3"/>
  <c r="E129" i="3"/>
  <c r="G129" i="3" s="1"/>
  <c r="I128" i="3"/>
  <c r="F128" i="3"/>
  <c r="L128" i="3" s="1"/>
  <c r="E128" i="3"/>
  <c r="G128" i="3" s="1"/>
  <c r="I127" i="3"/>
  <c r="F127" i="3"/>
  <c r="L127" i="3" s="1"/>
  <c r="E127" i="3"/>
  <c r="G127" i="3" s="1"/>
  <c r="I126" i="3"/>
  <c r="F126" i="3"/>
  <c r="E126" i="3"/>
  <c r="G126" i="3" s="1"/>
  <c r="I125" i="3"/>
  <c r="F125" i="3"/>
  <c r="L125" i="3" s="1"/>
  <c r="E125" i="3"/>
  <c r="G125" i="3" s="1"/>
  <c r="I124" i="3"/>
  <c r="F124" i="3"/>
  <c r="L124" i="3" s="1"/>
  <c r="E124" i="3"/>
  <c r="G124" i="3" s="1"/>
  <c r="I123" i="3"/>
  <c r="F123" i="3"/>
  <c r="E123" i="3"/>
  <c r="G123" i="3" s="1"/>
  <c r="I122" i="3"/>
  <c r="F122" i="3"/>
  <c r="L122" i="3" s="1"/>
  <c r="E122" i="3"/>
  <c r="G122" i="3" s="1"/>
  <c r="I99" i="3"/>
  <c r="F99" i="3"/>
  <c r="L99" i="3" s="1"/>
  <c r="E99" i="3"/>
  <c r="G99" i="3" s="1"/>
  <c r="I98" i="3"/>
  <c r="F98" i="3"/>
  <c r="L98" i="3" s="1"/>
  <c r="E98" i="3"/>
  <c r="G98" i="3" s="1"/>
  <c r="I97" i="3"/>
  <c r="F97" i="3"/>
  <c r="E97" i="3"/>
  <c r="G97" i="3" s="1"/>
  <c r="I96" i="3"/>
  <c r="F96" i="3"/>
  <c r="L96" i="3" s="1"/>
  <c r="E96" i="3"/>
  <c r="G96" i="3" s="1"/>
  <c r="I95" i="3"/>
  <c r="F95" i="3"/>
  <c r="E95" i="3"/>
  <c r="G95" i="3" s="1"/>
  <c r="I94" i="3"/>
  <c r="F94" i="3"/>
  <c r="E94" i="3"/>
  <c r="G94" i="3" s="1"/>
  <c r="I93" i="3"/>
  <c r="F93" i="3"/>
  <c r="L93" i="3" s="1"/>
  <c r="E93" i="3"/>
  <c r="G93" i="3" s="1"/>
  <c r="I92" i="3"/>
  <c r="F92" i="3"/>
  <c r="L92" i="3" s="1"/>
  <c r="E92" i="3"/>
  <c r="G92" i="3" s="1"/>
  <c r="I91" i="3"/>
  <c r="F91" i="3"/>
  <c r="L91" i="3" s="1"/>
  <c r="E91" i="3"/>
  <c r="G91" i="3" s="1"/>
  <c r="I90" i="3"/>
  <c r="F90" i="3"/>
  <c r="L90" i="3" s="1"/>
  <c r="E90" i="3"/>
  <c r="G90" i="3" s="1"/>
  <c r="I89" i="3"/>
  <c r="F89" i="3"/>
  <c r="E89" i="3"/>
  <c r="G89" i="3" s="1"/>
  <c r="I88" i="3"/>
  <c r="F88" i="3"/>
  <c r="L88" i="3" s="1"/>
  <c r="E88" i="3"/>
  <c r="G88" i="3" s="1"/>
  <c r="I87" i="3"/>
  <c r="F87" i="3"/>
  <c r="L87" i="3" s="1"/>
  <c r="E87" i="3"/>
  <c r="G87" i="3" s="1"/>
  <c r="I86" i="3"/>
  <c r="F86" i="3"/>
  <c r="L86" i="3" s="1"/>
  <c r="E86" i="3"/>
  <c r="G86" i="3" s="1"/>
  <c r="I85" i="3"/>
  <c r="F85" i="3"/>
  <c r="L85" i="3" s="1"/>
  <c r="E85" i="3"/>
  <c r="G85" i="3" s="1"/>
  <c r="I84" i="3"/>
  <c r="F84" i="3"/>
  <c r="L84" i="3" s="1"/>
  <c r="E84" i="3"/>
  <c r="G84" i="3" s="1"/>
  <c r="I83" i="3"/>
  <c r="F83" i="3"/>
  <c r="L83" i="3" s="1"/>
  <c r="E83" i="3"/>
  <c r="G83" i="3" s="1"/>
  <c r="I82" i="3"/>
  <c r="F82" i="3"/>
  <c r="L82" i="3" s="1"/>
  <c r="E82" i="3"/>
  <c r="G82" i="3" s="1"/>
  <c r="I81" i="3"/>
  <c r="F81" i="3"/>
  <c r="L81" i="3" s="1"/>
  <c r="E81" i="3"/>
  <c r="G81" i="3" s="1"/>
  <c r="I80" i="3"/>
  <c r="F80" i="3"/>
  <c r="L80" i="3" s="1"/>
  <c r="E80" i="3"/>
  <c r="G80" i="3" s="1"/>
  <c r="I79" i="3"/>
  <c r="F79" i="3"/>
  <c r="L79" i="3" s="1"/>
  <c r="E79" i="3"/>
  <c r="G79" i="3" s="1"/>
  <c r="I78" i="3"/>
  <c r="F78" i="3"/>
  <c r="L78" i="3" s="1"/>
  <c r="E78" i="3"/>
  <c r="G78" i="3" s="1"/>
  <c r="I77" i="3"/>
  <c r="F77" i="3"/>
  <c r="L77" i="3" s="1"/>
  <c r="E77" i="3"/>
  <c r="G77" i="3" s="1"/>
  <c r="I76" i="3"/>
  <c r="F76" i="3"/>
  <c r="L76" i="3" s="1"/>
  <c r="E76" i="3"/>
  <c r="G76" i="3" s="1"/>
  <c r="I75" i="3"/>
  <c r="F75" i="3"/>
  <c r="L75" i="3" s="1"/>
  <c r="E75" i="3"/>
  <c r="G75" i="3" s="1"/>
  <c r="I74" i="3"/>
  <c r="F74" i="3"/>
  <c r="L74" i="3" s="1"/>
  <c r="E74" i="3"/>
  <c r="G74" i="3" s="1"/>
  <c r="I73" i="3"/>
  <c r="F73" i="3"/>
  <c r="L73" i="3" s="1"/>
  <c r="E73" i="3"/>
  <c r="G73" i="3" s="1"/>
  <c r="I72" i="3"/>
  <c r="F72" i="3"/>
  <c r="L72" i="3" s="1"/>
  <c r="E72" i="3"/>
  <c r="G72" i="3" s="1"/>
  <c r="I71" i="3"/>
  <c r="F71" i="3"/>
  <c r="L71" i="3" s="1"/>
  <c r="E71" i="3"/>
  <c r="G71" i="3" s="1"/>
  <c r="I70" i="3"/>
  <c r="F70" i="3"/>
  <c r="L70" i="3" s="1"/>
  <c r="E70" i="3"/>
  <c r="G70" i="3" s="1"/>
  <c r="I69" i="3"/>
  <c r="F69" i="3"/>
  <c r="L69" i="3" s="1"/>
  <c r="E69" i="3"/>
  <c r="G69" i="3" s="1"/>
  <c r="I68" i="3"/>
  <c r="F68" i="3"/>
  <c r="L68" i="3" s="1"/>
  <c r="E68" i="3"/>
  <c r="G68" i="3" s="1"/>
  <c r="I67" i="3"/>
  <c r="F67" i="3"/>
  <c r="L67" i="3" s="1"/>
  <c r="E67" i="3"/>
  <c r="G67" i="3" s="1"/>
  <c r="I66" i="3"/>
  <c r="F66" i="3"/>
  <c r="L66" i="3" s="1"/>
  <c r="E66" i="3"/>
  <c r="G66" i="3" s="1"/>
  <c r="I65" i="3"/>
  <c r="F65" i="3"/>
  <c r="L65" i="3" s="1"/>
  <c r="E65" i="3"/>
  <c r="G65" i="3" s="1"/>
  <c r="I64" i="3"/>
  <c r="F64" i="3"/>
  <c r="L64" i="3" s="1"/>
  <c r="E64" i="3"/>
  <c r="G64" i="3" s="1"/>
  <c r="I63" i="3"/>
  <c r="F63" i="3"/>
  <c r="L63" i="3" s="1"/>
  <c r="E63" i="3"/>
  <c r="G63" i="3" s="1"/>
  <c r="I62" i="3"/>
  <c r="F62" i="3"/>
  <c r="L62" i="3" s="1"/>
  <c r="E62" i="3"/>
  <c r="G62" i="3" s="1"/>
  <c r="I61" i="3"/>
  <c r="F61" i="3"/>
  <c r="L61" i="3" s="1"/>
  <c r="E61" i="3"/>
  <c r="G61" i="3" s="1"/>
  <c r="I60" i="3"/>
  <c r="F60" i="3"/>
  <c r="L60" i="3" s="1"/>
  <c r="E60" i="3"/>
  <c r="G60" i="3" s="1"/>
  <c r="I59" i="3"/>
  <c r="F59" i="3"/>
  <c r="L59" i="3" s="1"/>
  <c r="E59" i="3"/>
  <c r="G59" i="3" s="1"/>
  <c r="I58" i="3"/>
  <c r="F58" i="3"/>
  <c r="L58" i="3" s="1"/>
  <c r="E58" i="3"/>
  <c r="G58" i="3" s="1"/>
  <c r="I57" i="3"/>
  <c r="F57" i="3"/>
  <c r="L57" i="3" s="1"/>
  <c r="E57" i="3"/>
  <c r="G57" i="3" s="1"/>
  <c r="I56" i="3"/>
  <c r="F56" i="3"/>
  <c r="L56" i="3" s="1"/>
  <c r="E56" i="3"/>
  <c r="G56" i="3" s="1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F55" i="3"/>
  <c r="L55" i="3" s="1"/>
  <c r="E55" i="3"/>
  <c r="G55" i="3" s="1"/>
  <c r="F54" i="3"/>
  <c r="L54" i="3" s="1"/>
  <c r="E54" i="3"/>
  <c r="G54" i="3" s="1"/>
  <c r="F53" i="3"/>
  <c r="L53" i="3" s="1"/>
  <c r="E53" i="3"/>
  <c r="G53" i="3" s="1"/>
  <c r="F52" i="3"/>
  <c r="L52" i="3" s="1"/>
  <c r="E52" i="3"/>
  <c r="G52" i="3" s="1"/>
  <c r="F51" i="3"/>
  <c r="L51" i="3" s="1"/>
  <c r="E51" i="3"/>
  <c r="G51" i="3" s="1"/>
  <c r="F50" i="3"/>
  <c r="L50" i="3" s="1"/>
  <c r="E50" i="3"/>
  <c r="G50" i="3" s="1"/>
  <c r="F49" i="3"/>
  <c r="L49" i="3" s="1"/>
  <c r="E49" i="3"/>
  <c r="G49" i="3" s="1"/>
  <c r="F48" i="3"/>
  <c r="L48" i="3" s="1"/>
  <c r="E48" i="3"/>
  <c r="G48" i="3" s="1"/>
  <c r="F47" i="3"/>
  <c r="L47" i="3" s="1"/>
  <c r="E47" i="3"/>
  <c r="G47" i="3" s="1"/>
  <c r="F46" i="3"/>
  <c r="L46" i="3" s="1"/>
  <c r="E46" i="3"/>
  <c r="G46" i="3" s="1"/>
  <c r="F45" i="3"/>
  <c r="L45" i="3" s="1"/>
  <c r="E45" i="3"/>
  <c r="G45" i="3" s="1"/>
  <c r="F44" i="3"/>
  <c r="L44" i="3" s="1"/>
  <c r="E44" i="3"/>
  <c r="G44" i="3" s="1"/>
  <c r="F43" i="3"/>
  <c r="L43" i="3" s="1"/>
  <c r="E43" i="3"/>
  <c r="G43" i="3" s="1"/>
  <c r="F42" i="3"/>
  <c r="L42" i="3" s="1"/>
  <c r="E42" i="3"/>
  <c r="G42" i="3" s="1"/>
  <c r="F41" i="3"/>
  <c r="L41" i="3" s="1"/>
  <c r="E41" i="3"/>
  <c r="G41" i="3" s="1"/>
  <c r="F40" i="3"/>
  <c r="L40" i="3" s="1"/>
  <c r="E40" i="3"/>
  <c r="G40" i="3" s="1"/>
  <c r="F39" i="3"/>
  <c r="L39" i="3" s="1"/>
  <c r="E39" i="3"/>
  <c r="G39" i="3" s="1"/>
  <c r="F38" i="3"/>
  <c r="L38" i="3" s="1"/>
  <c r="E38" i="3"/>
  <c r="G38" i="3" s="1"/>
  <c r="F37" i="3"/>
  <c r="L37" i="3" s="1"/>
  <c r="E37" i="3"/>
  <c r="G37" i="3" s="1"/>
  <c r="F36" i="3"/>
  <c r="L36" i="3" s="1"/>
  <c r="E36" i="3"/>
  <c r="G36" i="3" s="1"/>
  <c r="F35" i="3"/>
  <c r="L35" i="3" s="1"/>
  <c r="E35" i="3"/>
  <c r="G35" i="3" s="1"/>
  <c r="F34" i="3"/>
  <c r="E34" i="3"/>
  <c r="G34" i="3" s="1"/>
  <c r="F33" i="3"/>
  <c r="L33" i="3" s="1"/>
  <c r="E33" i="3"/>
  <c r="G33" i="3" s="1"/>
  <c r="F32" i="3"/>
  <c r="E32" i="3"/>
  <c r="G32" i="3" s="1"/>
  <c r="F31" i="3"/>
  <c r="L31" i="3" s="1"/>
  <c r="E31" i="3"/>
  <c r="G31" i="3" s="1"/>
  <c r="F30" i="3"/>
  <c r="L30" i="3" s="1"/>
  <c r="E30" i="3"/>
  <c r="G30" i="3" s="1"/>
  <c r="F29" i="3"/>
  <c r="L29" i="3" s="1"/>
  <c r="E29" i="3"/>
  <c r="G29" i="3" s="1"/>
  <c r="F28" i="3"/>
  <c r="E28" i="3"/>
  <c r="G28" i="3" s="1"/>
  <c r="F27" i="3"/>
  <c r="L27" i="3" s="1"/>
  <c r="E27" i="3"/>
  <c r="G27" i="3" s="1"/>
  <c r="F26" i="3"/>
  <c r="L26" i="3" s="1"/>
  <c r="E26" i="3"/>
  <c r="G26" i="3" s="1"/>
  <c r="F25" i="3"/>
  <c r="L25" i="3" s="1"/>
  <c r="E25" i="3"/>
  <c r="G25" i="3" s="1"/>
  <c r="F24" i="3"/>
  <c r="E24" i="3"/>
  <c r="G24" i="3" s="1"/>
  <c r="F23" i="3"/>
  <c r="L23" i="3" s="1"/>
  <c r="E23" i="3"/>
  <c r="G23" i="3" s="1"/>
  <c r="F22" i="3"/>
  <c r="L22" i="3" s="1"/>
  <c r="E22" i="3"/>
  <c r="G22" i="3" s="1"/>
  <c r="F21" i="3"/>
  <c r="L21" i="3" s="1"/>
  <c r="E21" i="3"/>
  <c r="G21" i="3" s="1"/>
  <c r="F20" i="3"/>
  <c r="E20" i="3"/>
  <c r="G20" i="3" s="1"/>
  <c r="F19" i="3"/>
  <c r="L19" i="3" s="1"/>
  <c r="E19" i="3"/>
  <c r="G19" i="3" s="1"/>
  <c r="F18" i="3"/>
  <c r="L18" i="3" s="1"/>
  <c r="E18" i="3"/>
  <c r="G18" i="3" s="1"/>
  <c r="F17" i="3"/>
  <c r="L17" i="3" s="1"/>
  <c r="E17" i="3"/>
  <c r="G17" i="3" s="1"/>
  <c r="F16" i="3"/>
  <c r="E16" i="3"/>
  <c r="G16" i="3" s="1"/>
  <c r="F15" i="3"/>
  <c r="L15" i="3" s="1"/>
  <c r="E15" i="3"/>
  <c r="G15" i="3" s="1"/>
  <c r="F14" i="3"/>
  <c r="L14" i="3" s="1"/>
  <c r="E14" i="3"/>
  <c r="G14" i="3" s="1"/>
  <c r="F13" i="3"/>
  <c r="L13" i="3" s="1"/>
  <c r="E13" i="3"/>
  <c r="G13" i="3" s="1"/>
  <c r="F12" i="3"/>
  <c r="E12" i="3"/>
  <c r="G12" i="3" s="1"/>
  <c r="F101" i="3"/>
  <c r="L101" i="3" s="1"/>
  <c r="E101" i="3"/>
  <c r="G101" i="3" s="1"/>
  <c r="F100" i="3"/>
  <c r="L100" i="3" s="1"/>
  <c r="E100" i="3"/>
  <c r="G100" i="3" s="1"/>
  <c r="F121" i="3"/>
  <c r="L121" i="3" s="1"/>
  <c r="E121" i="3"/>
  <c r="G121" i="3" s="1"/>
  <c r="F120" i="3"/>
  <c r="L120" i="3" s="1"/>
  <c r="E120" i="3"/>
  <c r="G120" i="3" s="1"/>
  <c r="F119" i="3"/>
  <c r="L119" i="3" s="1"/>
  <c r="E119" i="3"/>
  <c r="G119" i="3" s="1"/>
  <c r="F118" i="3"/>
  <c r="L118" i="3" s="1"/>
  <c r="E118" i="3"/>
  <c r="G118" i="3" s="1"/>
  <c r="F117" i="3"/>
  <c r="L117" i="3" s="1"/>
  <c r="E117" i="3"/>
  <c r="G117" i="3" s="1"/>
  <c r="F116" i="3"/>
  <c r="L116" i="3" s="1"/>
  <c r="E116" i="3"/>
  <c r="G116" i="3" s="1"/>
  <c r="F115" i="3"/>
  <c r="L115" i="3" s="1"/>
  <c r="E115" i="3"/>
  <c r="G115" i="3" s="1"/>
  <c r="F114" i="3"/>
  <c r="L114" i="3" s="1"/>
  <c r="E114" i="3"/>
  <c r="G114" i="3" s="1"/>
  <c r="F113" i="3"/>
  <c r="L113" i="3" s="1"/>
  <c r="E113" i="3"/>
  <c r="G113" i="3" s="1"/>
  <c r="F112" i="3"/>
  <c r="L112" i="3" s="1"/>
  <c r="E112" i="3"/>
  <c r="G112" i="3" s="1"/>
  <c r="E111" i="3"/>
  <c r="G111" i="3" s="1"/>
  <c r="E110" i="3"/>
  <c r="G110" i="3" s="1"/>
  <c r="E109" i="3"/>
  <c r="G109" i="3" s="1"/>
  <c r="E108" i="3"/>
  <c r="G108" i="3" s="1"/>
  <c r="E107" i="3"/>
  <c r="G107" i="3" s="1"/>
  <c r="E106" i="3"/>
  <c r="G106" i="3" s="1"/>
  <c r="E105" i="3"/>
  <c r="G105" i="3" s="1"/>
  <c r="E104" i="3"/>
  <c r="G104" i="3" s="1"/>
  <c r="E103" i="3"/>
  <c r="G103" i="3" s="1"/>
  <c r="E102" i="3"/>
  <c r="G102" i="3" s="1"/>
  <c r="F111" i="3"/>
  <c r="L111" i="3" s="1"/>
  <c r="F110" i="3"/>
  <c r="L110" i="3" s="1"/>
  <c r="F109" i="3"/>
  <c r="L109" i="3" s="1"/>
  <c r="F108" i="3"/>
  <c r="L108" i="3" s="1"/>
  <c r="F107" i="3"/>
  <c r="L107" i="3" s="1"/>
  <c r="F106" i="3"/>
  <c r="L106" i="3" s="1"/>
  <c r="F105" i="3"/>
  <c r="L105" i="3" s="1"/>
  <c r="F104" i="3"/>
  <c r="L104" i="3" s="1"/>
  <c r="F103" i="3"/>
  <c r="L103" i="3" s="1"/>
  <c r="F102" i="3"/>
  <c r="L102" i="3" s="1"/>
  <c r="S19" i="3" l="1"/>
  <c r="Q19" i="3" s="1"/>
  <c r="S53" i="3"/>
  <c r="Q53" i="3" s="1"/>
  <c r="S132" i="3"/>
  <c r="Q132" i="3" s="1"/>
  <c r="O132" i="3" s="1"/>
  <c r="S94" i="3"/>
  <c r="Q94" i="3" s="1"/>
  <c r="O94" i="3" s="1"/>
  <c r="S79" i="3"/>
  <c r="Q79" i="3" s="1"/>
  <c r="O79" i="3" s="1"/>
  <c r="S89" i="3"/>
  <c r="Q89" i="3" s="1"/>
  <c r="S82" i="3"/>
  <c r="Q82" i="3" s="1"/>
  <c r="S87" i="3"/>
  <c r="Q87" i="3" s="1"/>
  <c r="O87" i="3" s="1"/>
  <c r="S99" i="3"/>
  <c r="Q99" i="3" s="1"/>
  <c r="O99" i="3" s="1"/>
  <c r="S97" i="3"/>
  <c r="Q97" i="3" s="1"/>
  <c r="O97" i="3" s="1"/>
  <c r="S85" i="3"/>
  <c r="Q85" i="3" s="1"/>
  <c r="O85" i="3" s="1"/>
  <c r="S75" i="3"/>
  <c r="Q75" i="3" s="1"/>
  <c r="O75" i="3" s="1"/>
  <c r="S95" i="3"/>
  <c r="Q95" i="3" s="1"/>
  <c r="S78" i="3"/>
  <c r="Q78" i="3" s="1"/>
  <c r="O78" i="3" s="1"/>
  <c r="S84" i="3"/>
  <c r="Q84" i="3" s="1"/>
  <c r="O84" i="3" s="1"/>
  <c r="S93" i="3"/>
  <c r="Q93" i="3" s="1"/>
  <c r="O93" i="3" s="1"/>
  <c r="S96" i="3"/>
  <c r="Q96" i="3" s="1"/>
  <c r="O96" i="3" s="1"/>
  <c r="S100" i="3"/>
  <c r="Q100" i="3" s="1"/>
  <c r="O100" i="3" s="1"/>
  <c r="S86" i="3"/>
  <c r="Q86" i="3" s="1"/>
  <c r="O86" i="3" s="1"/>
  <c r="S72" i="3"/>
  <c r="Q72" i="3" s="1"/>
  <c r="O72" i="3" s="1"/>
  <c r="S76" i="3"/>
  <c r="Q76" i="3" s="1"/>
  <c r="O76" i="3" s="1"/>
  <c r="O88" i="3"/>
  <c r="O91" i="3"/>
  <c r="O95" i="3"/>
  <c r="O82" i="3"/>
  <c r="S92" i="3"/>
  <c r="Q92" i="3" s="1"/>
  <c r="O92" i="3" s="1"/>
  <c r="O98" i="3"/>
  <c r="O74" i="3"/>
  <c r="O89" i="3"/>
  <c r="S101" i="3"/>
  <c r="Q101" i="3" s="1"/>
  <c r="O101" i="3" s="1"/>
  <c r="S77" i="3"/>
  <c r="Q77" i="3" s="1"/>
  <c r="O77" i="3" s="1"/>
  <c r="S73" i="3"/>
  <c r="Q73" i="3" s="1"/>
  <c r="O73" i="3" s="1"/>
  <c r="S80" i="3"/>
  <c r="Q80" i="3" s="1"/>
  <c r="O80" i="3" s="1"/>
  <c r="S90" i="3"/>
  <c r="Q90" i="3" s="1"/>
  <c r="O90" i="3" s="1"/>
  <c r="S83" i="3"/>
  <c r="Q83" i="3" s="1"/>
  <c r="O83" i="3" s="1"/>
  <c r="S81" i="3"/>
  <c r="Q81" i="3" s="1"/>
  <c r="O81" i="3" s="1"/>
  <c r="S37" i="3"/>
  <c r="Q37" i="3" s="1"/>
  <c r="O37" i="3" s="1"/>
  <c r="S113" i="3"/>
  <c r="Q113" i="3" s="1"/>
  <c r="O113" i="3" s="1"/>
  <c r="S40" i="3"/>
  <c r="Q40" i="3" s="1"/>
  <c r="S133" i="3"/>
  <c r="Q133" i="3" s="1"/>
  <c r="O133" i="3" s="1"/>
  <c r="S25" i="3"/>
  <c r="Q25" i="3" s="1"/>
  <c r="O25" i="3" s="1"/>
  <c r="S55" i="3"/>
  <c r="Q55" i="3" s="1"/>
  <c r="O55" i="3" s="1"/>
  <c r="S107" i="3"/>
  <c r="Q107" i="3" s="1"/>
  <c r="O107" i="3" s="1"/>
  <c r="S131" i="3"/>
  <c r="Q131" i="3" s="1"/>
  <c r="O131" i="3" s="1"/>
  <c r="S69" i="3"/>
  <c r="Q69" i="3" s="1"/>
  <c r="O69" i="3" s="1"/>
  <c r="S109" i="3"/>
  <c r="Q109" i="3" s="1"/>
  <c r="O109" i="3" s="1"/>
  <c r="S67" i="3"/>
  <c r="Q67" i="3" s="1"/>
  <c r="O67" i="3" s="1"/>
  <c r="S143" i="3"/>
  <c r="Q143" i="3" s="1"/>
  <c r="O143" i="3" s="1"/>
  <c r="H61" i="3"/>
  <c r="K61" i="3" s="1"/>
  <c r="J61" i="3" s="1"/>
  <c r="H203" i="3"/>
  <c r="K203" i="3" s="1"/>
  <c r="J203" i="3" s="1"/>
  <c r="S103" i="3"/>
  <c r="Q103" i="3" s="1"/>
  <c r="O103" i="3" s="1"/>
  <c r="S127" i="3"/>
  <c r="Q127" i="3" s="1"/>
  <c r="O127" i="3" s="1"/>
  <c r="S17" i="3"/>
  <c r="Q17" i="3" s="1"/>
  <c r="O17" i="3" s="1"/>
  <c r="S20" i="3"/>
  <c r="Q20" i="3" s="1"/>
  <c r="O20" i="3" s="1"/>
  <c r="S46" i="3"/>
  <c r="Q46" i="3" s="1"/>
  <c r="O46" i="3" s="1"/>
  <c r="S125" i="3"/>
  <c r="Q125" i="3" s="1"/>
  <c r="O125" i="3" s="1"/>
  <c r="S59" i="3"/>
  <c r="Q59" i="3" s="1"/>
  <c r="O59" i="3" s="1"/>
  <c r="O57" i="3"/>
  <c r="S45" i="3"/>
  <c r="Q45" i="3" s="1"/>
  <c r="O45" i="3" s="1"/>
  <c r="S149" i="3"/>
  <c r="Q149" i="3" s="1"/>
  <c r="O149" i="3" s="1"/>
  <c r="S61" i="3"/>
  <c r="Q61" i="3" s="1"/>
  <c r="O61" i="3" s="1"/>
  <c r="S50" i="3"/>
  <c r="Q50" i="3" s="1"/>
  <c r="O50" i="3" s="1"/>
  <c r="S33" i="3"/>
  <c r="Q33" i="3" s="1"/>
  <c r="O33" i="3" s="1"/>
  <c r="S129" i="3"/>
  <c r="Q129" i="3" s="1"/>
  <c r="O129" i="3" s="1"/>
  <c r="S29" i="3"/>
  <c r="Q29" i="3" s="1"/>
  <c r="O29" i="3" s="1"/>
  <c r="H64" i="3"/>
  <c r="K64" i="3" s="1"/>
  <c r="J64" i="3" s="1"/>
  <c r="H76" i="3"/>
  <c r="K76" i="3" s="1"/>
  <c r="J76" i="3" s="1"/>
  <c r="S135" i="3"/>
  <c r="Q135" i="3" s="1"/>
  <c r="O135" i="3" s="1"/>
  <c r="S142" i="3"/>
  <c r="Q142" i="3" s="1"/>
  <c r="O142" i="3" s="1"/>
  <c r="S138" i="3"/>
  <c r="Q138" i="3" s="1"/>
  <c r="O138" i="3" s="1"/>
  <c r="S157" i="3"/>
  <c r="Q157" i="3" s="1"/>
  <c r="O157" i="3" s="1"/>
  <c r="S105" i="3"/>
  <c r="Q105" i="3" s="1"/>
  <c r="O105" i="3" s="1"/>
  <c r="S119" i="3"/>
  <c r="Q119" i="3" s="1"/>
  <c r="O119" i="3" s="1"/>
  <c r="S123" i="3"/>
  <c r="Q123" i="3" s="1"/>
  <c r="O123" i="3" s="1"/>
  <c r="S111" i="3"/>
  <c r="Q111" i="3" s="1"/>
  <c r="O111" i="3" s="1"/>
  <c r="S117" i="3"/>
  <c r="Q117" i="3" s="1"/>
  <c r="O117" i="3" s="1"/>
  <c r="S115" i="3"/>
  <c r="Q115" i="3" s="1"/>
  <c r="O115" i="3" s="1"/>
  <c r="S121" i="3"/>
  <c r="Q121" i="3" s="1"/>
  <c r="O121" i="3" s="1"/>
  <c r="S71" i="3"/>
  <c r="Q71" i="3" s="1"/>
  <c r="O71" i="3" s="1"/>
  <c r="O53" i="3"/>
  <c r="S122" i="3"/>
  <c r="Q122" i="3" s="1"/>
  <c r="O122" i="3" s="1"/>
  <c r="S39" i="3"/>
  <c r="Q39" i="3" s="1"/>
  <c r="O39" i="3" s="1"/>
  <c r="S36" i="3"/>
  <c r="Q36" i="3" s="1"/>
  <c r="O36" i="3" s="1"/>
  <c r="S28" i="3"/>
  <c r="Q28" i="3" s="1"/>
  <c r="O28" i="3" s="1"/>
  <c r="S41" i="3"/>
  <c r="Q41" i="3" s="1"/>
  <c r="O41" i="3" s="1"/>
  <c r="S51" i="3"/>
  <c r="Q51" i="3" s="1"/>
  <c r="O51" i="3" s="1"/>
  <c r="S60" i="3"/>
  <c r="Q60" i="3" s="1"/>
  <c r="O60" i="3" s="1"/>
  <c r="S108" i="3"/>
  <c r="Q108" i="3" s="1"/>
  <c r="O108" i="3" s="1"/>
  <c r="S106" i="3"/>
  <c r="Q106" i="3" s="1"/>
  <c r="O106" i="3" s="1"/>
  <c r="S141" i="3"/>
  <c r="Q141" i="3" s="1"/>
  <c r="O141" i="3" s="1"/>
  <c r="S31" i="3"/>
  <c r="Q31" i="3" s="1"/>
  <c r="O31" i="3" s="1"/>
  <c r="S65" i="3"/>
  <c r="Q65" i="3" s="1"/>
  <c r="O65" i="3" s="1"/>
  <c r="S120" i="3"/>
  <c r="Q120" i="3" s="1"/>
  <c r="O120" i="3" s="1"/>
  <c r="S134" i="3"/>
  <c r="Q134" i="3" s="1"/>
  <c r="O134" i="3" s="1"/>
  <c r="S42" i="3"/>
  <c r="Q42" i="3" s="1"/>
  <c r="O42" i="3" s="1"/>
  <c r="S63" i="3"/>
  <c r="Q63" i="3" s="1"/>
  <c r="O63" i="3" s="1"/>
  <c r="S34" i="3"/>
  <c r="Q34" i="3" s="1"/>
  <c r="O34" i="3" s="1"/>
  <c r="S116" i="3"/>
  <c r="Q116" i="3" s="1"/>
  <c r="O116" i="3" s="1"/>
  <c r="O40" i="3"/>
  <c r="S146" i="3"/>
  <c r="Q146" i="3" s="1"/>
  <c r="O146" i="3" s="1"/>
  <c r="S154" i="3"/>
  <c r="Q154" i="3" s="1"/>
  <c r="O154" i="3" s="1"/>
  <c r="S137" i="3"/>
  <c r="Q137" i="3" s="1"/>
  <c r="O137" i="3" s="1"/>
  <c r="S144" i="3"/>
  <c r="Q144" i="3" s="1"/>
  <c r="O144" i="3" s="1"/>
  <c r="S26" i="3"/>
  <c r="Q26" i="3" s="1"/>
  <c r="O26" i="3" s="1"/>
  <c r="S47" i="3"/>
  <c r="Q47" i="3" s="1"/>
  <c r="O47" i="3" s="1"/>
  <c r="S56" i="3"/>
  <c r="Q56" i="3" s="1"/>
  <c r="O56" i="3" s="1"/>
  <c r="S70" i="3"/>
  <c r="Q70" i="3" s="1"/>
  <c r="O70" i="3" s="1"/>
  <c r="S102" i="3"/>
  <c r="Q102" i="3" s="1"/>
  <c r="O102" i="3" s="1"/>
  <c r="S130" i="3"/>
  <c r="Q130" i="3" s="1"/>
  <c r="O130" i="3" s="1"/>
  <c r="S24" i="3"/>
  <c r="Q24" i="3" s="1"/>
  <c r="O24" i="3" s="1"/>
  <c r="S43" i="3"/>
  <c r="Q43" i="3" s="1"/>
  <c r="O43" i="3" s="1"/>
  <c r="S140" i="3"/>
  <c r="Q140" i="3" s="1"/>
  <c r="O140" i="3" s="1"/>
  <c r="S153" i="3"/>
  <c r="Q153" i="3" s="1"/>
  <c r="O153" i="3" s="1"/>
  <c r="S52" i="3"/>
  <c r="Q52" i="3" s="1"/>
  <c r="O52" i="3" s="1"/>
  <c r="S64" i="3"/>
  <c r="Q64" i="3" s="1"/>
  <c r="O64" i="3" s="1"/>
  <c r="S112" i="3"/>
  <c r="Q112" i="3" s="1"/>
  <c r="O112" i="3" s="1"/>
  <c r="S126" i="3"/>
  <c r="Q126" i="3" s="1"/>
  <c r="O126" i="3" s="1"/>
  <c r="S150" i="3"/>
  <c r="Q150" i="3" s="1"/>
  <c r="O150" i="3" s="1"/>
  <c r="S158" i="3"/>
  <c r="Q158" i="3" s="1"/>
  <c r="O158" i="3" s="1"/>
  <c r="S23" i="3"/>
  <c r="Q23" i="3" s="1"/>
  <c r="O23" i="3" s="1"/>
  <c r="S136" i="3"/>
  <c r="Q136" i="3" s="1"/>
  <c r="O136" i="3" s="1"/>
  <c r="S66" i="3"/>
  <c r="Q66" i="3" s="1"/>
  <c r="O66" i="3" s="1"/>
  <c r="H194" i="3"/>
  <c r="K194" i="3" s="1"/>
  <c r="J194" i="3" s="1"/>
  <c r="S30" i="3"/>
  <c r="Q30" i="3" s="1"/>
  <c r="O30" i="3" s="1"/>
  <c r="S38" i="3"/>
  <c r="Q38" i="3" s="1"/>
  <c r="O38" i="3" s="1"/>
  <c r="S49" i="3"/>
  <c r="Q49" i="3" s="1"/>
  <c r="O49" i="3" s="1"/>
  <c r="S139" i="3"/>
  <c r="Q139" i="3" s="1"/>
  <c r="O139" i="3" s="1"/>
  <c r="S148" i="3"/>
  <c r="Q148" i="3" s="1"/>
  <c r="O148" i="3" s="1"/>
  <c r="S156" i="3"/>
  <c r="Q156" i="3" s="1"/>
  <c r="O156" i="3" s="1"/>
  <c r="S18" i="3"/>
  <c r="Q18" i="3" s="1"/>
  <c r="O18" i="3" s="1"/>
  <c r="S22" i="3"/>
  <c r="Q22" i="3" s="1"/>
  <c r="O22" i="3" s="1"/>
  <c r="S21" i="3"/>
  <c r="Q21" i="3" s="1"/>
  <c r="O21" i="3" s="1"/>
  <c r="O19" i="3"/>
  <c r="S16" i="3"/>
  <c r="Q16" i="3" s="1"/>
  <c r="O16" i="3" s="1"/>
  <c r="S15" i="3"/>
  <c r="Q15" i="3" s="1"/>
  <c r="O15" i="3" s="1"/>
  <c r="S155" i="3"/>
  <c r="Q155" i="3" s="1"/>
  <c r="O155" i="3" s="1"/>
  <c r="S152" i="3"/>
  <c r="Q152" i="3" s="1"/>
  <c r="O152" i="3" s="1"/>
  <c r="S147" i="3"/>
  <c r="Q147" i="3" s="1"/>
  <c r="O147" i="3" s="1"/>
  <c r="S151" i="3"/>
  <c r="Q151" i="3" s="1"/>
  <c r="O151" i="3" s="1"/>
  <c r="S159" i="3"/>
  <c r="Q159" i="3" s="1"/>
  <c r="O159" i="3" s="1"/>
  <c r="S145" i="3"/>
  <c r="Q145" i="3" s="1"/>
  <c r="O145" i="3" s="1"/>
  <c r="S124" i="3"/>
  <c r="Q124" i="3" s="1"/>
  <c r="O124" i="3" s="1"/>
  <c r="S128" i="3"/>
  <c r="Q128" i="3" s="1"/>
  <c r="O128" i="3" s="1"/>
  <c r="S110" i="3"/>
  <c r="Q110" i="3" s="1"/>
  <c r="O110" i="3" s="1"/>
  <c r="S118" i="3"/>
  <c r="Q118" i="3" s="1"/>
  <c r="O118" i="3" s="1"/>
  <c r="S114" i="3"/>
  <c r="Q114" i="3" s="1"/>
  <c r="O114" i="3" s="1"/>
  <c r="S104" i="3"/>
  <c r="Q104" i="3" s="1"/>
  <c r="O104" i="3" s="1"/>
  <c r="S68" i="3"/>
  <c r="Q68" i="3" s="1"/>
  <c r="O68" i="3" s="1"/>
  <c r="S54" i="3"/>
  <c r="Q54" i="3" s="1"/>
  <c r="O54" i="3" s="1"/>
  <c r="S62" i="3"/>
  <c r="Q62" i="3" s="1"/>
  <c r="O62" i="3" s="1"/>
  <c r="S58" i="3"/>
  <c r="Q58" i="3" s="1"/>
  <c r="O58" i="3" s="1"/>
  <c r="S48" i="3"/>
  <c r="Q48" i="3" s="1"/>
  <c r="O48" i="3" s="1"/>
  <c r="S44" i="3"/>
  <c r="Q44" i="3" s="1"/>
  <c r="O44" i="3" s="1"/>
  <c r="S32" i="3"/>
  <c r="Q32" i="3" s="1"/>
  <c r="O32" i="3" s="1"/>
  <c r="S27" i="3"/>
  <c r="Q27" i="3" s="1"/>
  <c r="O27" i="3" s="1"/>
  <c r="S35" i="3"/>
  <c r="Q35" i="3" s="1"/>
  <c r="O35" i="3" s="1"/>
  <c r="S14" i="3"/>
  <c r="Q14" i="3" s="1"/>
  <c r="O14" i="3" s="1"/>
  <c r="H112" i="3"/>
  <c r="K112" i="3" s="1"/>
  <c r="J112" i="3" s="1"/>
  <c r="H188" i="3"/>
  <c r="K188" i="3" s="1"/>
  <c r="J188" i="3" s="1"/>
  <c r="H200" i="3"/>
  <c r="K200" i="3" s="1"/>
  <c r="J200" i="3" s="1"/>
  <c r="H95" i="3"/>
  <c r="K95" i="3" s="1"/>
  <c r="J95" i="3" s="1"/>
  <c r="H89" i="3"/>
  <c r="K89" i="3" s="1"/>
  <c r="J89" i="3" s="1"/>
  <c r="H206" i="3"/>
  <c r="K206" i="3" s="1"/>
  <c r="J206" i="3" s="1"/>
  <c r="H22" i="3"/>
  <c r="K22" i="3" s="1"/>
  <c r="J22" i="3" s="1"/>
  <c r="H58" i="3"/>
  <c r="K58" i="3" s="1"/>
  <c r="J58" i="3" s="1"/>
  <c r="H70" i="3"/>
  <c r="K70" i="3" s="1"/>
  <c r="J70" i="3" s="1"/>
  <c r="H191" i="3"/>
  <c r="K191" i="3" s="1"/>
  <c r="J191" i="3" s="1"/>
  <c r="W13" i="3"/>
  <c r="V13" i="3" s="1"/>
  <c r="S13" i="3" s="1"/>
  <c r="Q13" i="3" s="1"/>
  <c r="O13" i="3" s="1"/>
  <c r="H221" i="3"/>
  <c r="K221" i="3" s="1"/>
  <c r="J221" i="3" s="1"/>
  <c r="H218" i="3"/>
  <c r="K218" i="3" s="1"/>
  <c r="J218" i="3" s="1"/>
  <c r="H209" i="3"/>
  <c r="K209" i="3" s="1"/>
  <c r="J209" i="3" s="1"/>
  <c r="H215" i="3"/>
  <c r="K215" i="3" s="1"/>
  <c r="J215" i="3" s="1"/>
  <c r="H227" i="3"/>
  <c r="K227" i="3" s="1"/>
  <c r="J227" i="3" s="1"/>
  <c r="H212" i="3"/>
  <c r="K212" i="3" s="1"/>
  <c r="J212" i="3" s="1"/>
  <c r="H224" i="3"/>
  <c r="K224" i="3" s="1"/>
  <c r="J224" i="3" s="1"/>
  <c r="L224" i="3"/>
  <c r="H226" i="3"/>
  <c r="K226" i="3" s="1"/>
  <c r="J226" i="3" s="1"/>
  <c r="H208" i="3"/>
  <c r="K208" i="3" s="1"/>
  <c r="J208" i="3" s="1"/>
  <c r="L209" i="3"/>
  <c r="H211" i="3"/>
  <c r="K211" i="3" s="1"/>
  <c r="J211" i="3" s="1"/>
  <c r="L212" i="3"/>
  <c r="H214" i="3"/>
  <c r="K214" i="3" s="1"/>
  <c r="J214" i="3" s="1"/>
  <c r="L215" i="3"/>
  <c r="H217" i="3"/>
  <c r="K217" i="3" s="1"/>
  <c r="J217" i="3" s="1"/>
  <c r="L218" i="3"/>
  <c r="H220" i="3"/>
  <c r="K220" i="3" s="1"/>
  <c r="J220" i="3" s="1"/>
  <c r="L221" i="3"/>
  <c r="H223" i="3"/>
  <c r="K223" i="3" s="1"/>
  <c r="J223" i="3" s="1"/>
  <c r="L227" i="3"/>
  <c r="H210" i="3"/>
  <c r="K210" i="3" s="1"/>
  <c r="J210" i="3" s="1"/>
  <c r="H213" i="3"/>
  <c r="K213" i="3" s="1"/>
  <c r="J213" i="3" s="1"/>
  <c r="H216" i="3"/>
  <c r="K216" i="3" s="1"/>
  <c r="J216" i="3" s="1"/>
  <c r="H219" i="3"/>
  <c r="K219" i="3" s="1"/>
  <c r="J219" i="3" s="1"/>
  <c r="H222" i="3"/>
  <c r="K222" i="3" s="1"/>
  <c r="J222" i="3" s="1"/>
  <c r="H225" i="3"/>
  <c r="K225" i="3" s="1"/>
  <c r="J225" i="3" s="1"/>
  <c r="H228" i="3"/>
  <c r="K228" i="3" s="1"/>
  <c r="J228" i="3" s="1"/>
  <c r="H204" i="3"/>
  <c r="K204" i="3" s="1"/>
  <c r="J204" i="3" s="1"/>
  <c r="H198" i="3"/>
  <c r="K198" i="3" s="1"/>
  <c r="J198" i="3" s="1"/>
  <c r="L204" i="3"/>
  <c r="H195" i="3"/>
  <c r="K195" i="3" s="1"/>
  <c r="J195" i="3" s="1"/>
  <c r="H192" i="3"/>
  <c r="K192" i="3" s="1"/>
  <c r="J192" i="3" s="1"/>
  <c r="L198" i="3"/>
  <c r="H189" i="3"/>
  <c r="K189" i="3" s="1"/>
  <c r="J189" i="3" s="1"/>
  <c r="L195" i="3"/>
  <c r="L192" i="3"/>
  <c r="L189" i="3"/>
  <c r="H197" i="3"/>
  <c r="K197" i="3" s="1"/>
  <c r="J197" i="3" s="1"/>
  <c r="H201" i="3"/>
  <c r="K201" i="3" s="1"/>
  <c r="J201" i="3" s="1"/>
  <c r="H207" i="3"/>
  <c r="K207" i="3" s="1"/>
  <c r="J207" i="3" s="1"/>
  <c r="H187" i="3"/>
  <c r="K187" i="3" s="1"/>
  <c r="J187" i="3" s="1"/>
  <c r="H190" i="3"/>
  <c r="K190" i="3" s="1"/>
  <c r="J190" i="3" s="1"/>
  <c r="H193" i="3"/>
  <c r="K193" i="3" s="1"/>
  <c r="J193" i="3" s="1"/>
  <c r="H196" i="3"/>
  <c r="K196" i="3" s="1"/>
  <c r="J196" i="3" s="1"/>
  <c r="H199" i="3"/>
  <c r="K199" i="3" s="1"/>
  <c r="J199" i="3" s="1"/>
  <c r="H202" i="3"/>
  <c r="K202" i="3" s="1"/>
  <c r="J202" i="3" s="1"/>
  <c r="H205" i="3"/>
  <c r="K205" i="3" s="1"/>
  <c r="J205" i="3" s="1"/>
  <c r="H170" i="3"/>
  <c r="K170" i="3" s="1"/>
  <c r="J170" i="3" s="1"/>
  <c r="H185" i="3"/>
  <c r="K185" i="3" s="1"/>
  <c r="J185" i="3" s="1"/>
  <c r="H182" i="3"/>
  <c r="K182" i="3" s="1"/>
  <c r="J182" i="3" s="1"/>
  <c r="H179" i="3"/>
  <c r="K179" i="3" s="1"/>
  <c r="J179" i="3" s="1"/>
  <c r="H176" i="3"/>
  <c r="K176" i="3" s="1"/>
  <c r="J176" i="3" s="1"/>
  <c r="L185" i="3"/>
  <c r="H173" i="3"/>
  <c r="K173" i="3" s="1"/>
  <c r="J173" i="3" s="1"/>
  <c r="L182" i="3"/>
  <c r="H167" i="3"/>
  <c r="K167" i="3" s="1"/>
  <c r="J167" i="3" s="1"/>
  <c r="L176" i="3"/>
  <c r="H166" i="3"/>
  <c r="K166" i="3" s="1"/>
  <c r="J166" i="3" s="1"/>
  <c r="H181" i="3"/>
  <c r="K181" i="3" s="1"/>
  <c r="J181" i="3" s="1"/>
  <c r="H169" i="3"/>
  <c r="K169" i="3" s="1"/>
  <c r="J169" i="3" s="1"/>
  <c r="H172" i="3"/>
  <c r="K172" i="3" s="1"/>
  <c r="J172" i="3" s="1"/>
  <c r="H175" i="3"/>
  <c r="K175" i="3" s="1"/>
  <c r="J175" i="3" s="1"/>
  <c r="H178" i="3"/>
  <c r="K178" i="3" s="1"/>
  <c r="J178" i="3" s="1"/>
  <c r="H184" i="3"/>
  <c r="K184" i="3" s="1"/>
  <c r="J184" i="3" s="1"/>
  <c r="L166" i="3"/>
  <c r="H168" i="3"/>
  <c r="K168" i="3" s="1"/>
  <c r="J168" i="3" s="1"/>
  <c r="H171" i="3"/>
  <c r="K171" i="3" s="1"/>
  <c r="J171" i="3" s="1"/>
  <c r="H174" i="3"/>
  <c r="K174" i="3" s="1"/>
  <c r="J174" i="3" s="1"/>
  <c r="H177" i="3"/>
  <c r="K177" i="3" s="1"/>
  <c r="J177" i="3" s="1"/>
  <c r="H180" i="3"/>
  <c r="K180" i="3" s="1"/>
  <c r="J180" i="3" s="1"/>
  <c r="L181" i="3"/>
  <c r="H183" i="3"/>
  <c r="K183" i="3" s="1"/>
  <c r="J183" i="3" s="1"/>
  <c r="H186" i="3"/>
  <c r="K186" i="3" s="1"/>
  <c r="J186" i="3" s="1"/>
  <c r="H164" i="3"/>
  <c r="K164" i="3" s="1"/>
  <c r="J164" i="3" s="1"/>
  <c r="H161" i="3"/>
  <c r="K161" i="3" s="1"/>
  <c r="J161" i="3" s="1"/>
  <c r="H158" i="3"/>
  <c r="K158" i="3" s="1"/>
  <c r="J158" i="3" s="1"/>
  <c r="H155" i="3"/>
  <c r="K155" i="3" s="1"/>
  <c r="J155" i="3" s="1"/>
  <c r="L164" i="3"/>
  <c r="H152" i="3"/>
  <c r="K152" i="3" s="1"/>
  <c r="J152" i="3" s="1"/>
  <c r="L161" i="3"/>
  <c r="H149" i="3"/>
  <c r="K149" i="3" s="1"/>
  <c r="J149" i="3" s="1"/>
  <c r="L158" i="3"/>
  <c r="H146" i="3"/>
  <c r="K146" i="3" s="1"/>
  <c r="J146" i="3" s="1"/>
  <c r="L155" i="3"/>
  <c r="H157" i="3"/>
  <c r="K157" i="3" s="1"/>
  <c r="J157" i="3" s="1"/>
  <c r="H154" i="3"/>
  <c r="K154" i="3" s="1"/>
  <c r="J154" i="3" s="1"/>
  <c r="H151" i="3"/>
  <c r="K151" i="3" s="1"/>
  <c r="J151" i="3" s="1"/>
  <c r="H148" i="3"/>
  <c r="K148" i="3" s="1"/>
  <c r="J148" i="3" s="1"/>
  <c r="H145" i="3"/>
  <c r="K145" i="3" s="1"/>
  <c r="J145" i="3" s="1"/>
  <c r="H160" i="3"/>
  <c r="K160" i="3" s="1"/>
  <c r="J160" i="3" s="1"/>
  <c r="H163" i="3"/>
  <c r="K163" i="3" s="1"/>
  <c r="J163" i="3" s="1"/>
  <c r="H144" i="3"/>
  <c r="K144" i="3" s="1"/>
  <c r="J144" i="3" s="1"/>
  <c r="L145" i="3"/>
  <c r="H147" i="3"/>
  <c r="K147" i="3" s="1"/>
  <c r="J147" i="3" s="1"/>
  <c r="L148" i="3"/>
  <c r="H150" i="3"/>
  <c r="K150" i="3" s="1"/>
  <c r="J150" i="3" s="1"/>
  <c r="L151" i="3"/>
  <c r="H153" i="3"/>
  <c r="K153" i="3" s="1"/>
  <c r="J153" i="3" s="1"/>
  <c r="L154" i="3"/>
  <c r="H156" i="3"/>
  <c r="K156" i="3" s="1"/>
  <c r="J156" i="3" s="1"/>
  <c r="L157" i="3"/>
  <c r="H159" i="3"/>
  <c r="K159" i="3" s="1"/>
  <c r="J159" i="3" s="1"/>
  <c r="L160" i="3"/>
  <c r="H162" i="3"/>
  <c r="K162" i="3" s="1"/>
  <c r="J162" i="3" s="1"/>
  <c r="H165" i="3"/>
  <c r="K165" i="3" s="1"/>
  <c r="J165" i="3" s="1"/>
  <c r="H142" i="3"/>
  <c r="K142" i="3" s="1"/>
  <c r="J142" i="3" s="1"/>
  <c r="H139" i="3"/>
  <c r="K139" i="3" s="1"/>
  <c r="J139" i="3" s="1"/>
  <c r="H136" i="3"/>
  <c r="K136" i="3" s="1"/>
  <c r="J136" i="3" s="1"/>
  <c r="H133" i="3"/>
  <c r="K133" i="3" s="1"/>
  <c r="J133" i="3" s="1"/>
  <c r="L142" i="3"/>
  <c r="H127" i="3"/>
  <c r="K127" i="3" s="1"/>
  <c r="J127" i="3" s="1"/>
  <c r="L136" i="3"/>
  <c r="H130" i="3"/>
  <c r="K130" i="3" s="1"/>
  <c r="J130" i="3" s="1"/>
  <c r="L139" i="3"/>
  <c r="H124" i="3"/>
  <c r="K124" i="3" s="1"/>
  <c r="J124" i="3" s="1"/>
  <c r="L133" i="3"/>
  <c r="H138" i="3"/>
  <c r="K138" i="3" s="1"/>
  <c r="J138" i="3" s="1"/>
  <c r="H132" i="3"/>
  <c r="K132" i="3" s="1"/>
  <c r="J132" i="3" s="1"/>
  <c r="H129" i="3"/>
  <c r="K129" i="3" s="1"/>
  <c r="J129" i="3" s="1"/>
  <c r="H126" i="3"/>
  <c r="K126" i="3" s="1"/>
  <c r="J126" i="3" s="1"/>
  <c r="H123" i="3"/>
  <c r="K123" i="3" s="1"/>
  <c r="J123" i="3" s="1"/>
  <c r="H135" i="3"/>
  <c r="K135" i="3" s="1"/>
  <c r="J135" i="3" s="1"/>
  <c r="H141" i="3"/>
  <c r="K141" i="3" s="1"/>
  <c r="J141" i="3" s="1"/>
  <c r="H122" i="3"/>
  <c r="K122" i="3" s="1"/>
  <c r="J122" i="3" s="1"/>
  <c r="L123" i="3"/>
  <c r="H125" i="3"/>
  <c r="K125" i="3" s="1"/>
  <c r="J125" i="3" s="1"/>
  <c r="L126" i="3"/>
  <c r="H128" i="3"/>
  <c r="K128" i="3" s="1"/>
  <c r="J128" i="3" s="1"/>
  <c r="L129" i="3"/>
  <c r="H131" i="3"/>
  <c r="K131" i="3" s="1"/>
  <c r="J131" i="3" s="1"/>
  <c r="L132" i="3"/>
  <c r="H134" i="3"/>
  <c r="K134" i="3" s="1"/>
  <c r="J134" i="3" s="1"/>
  <c r="L135" i="3"/>
  <c r="H137" i="3"/>
  <c r="K137" i="3" s="1"/>
  <c r="J137" i="3" s="1"/>
  <c r="L138" i="3"/>
  <c r="H140" i="3"/>
  <c r="K140" i="3" s="1"/>
  <c r="J140" i="3" s="1"/>
  <c r="H143" i="3"/>
  <c r="K143" i="3" s="1"/>
  <c r="J143" i="3" s="1"/>
  <c r="L89" i="3"/>
  <c r="L95" i="3"/>
  <c r="H86" i="3"/>
  <c r="K86" i="3" s="1"/>
  <c r="J86" i="3" s="1"/>
  <c r="H80" i="3"/>
  <c r="K80" i="3" s="1"/>
  <c r="J80" i="3" s="1"/>
  <c r="H98" i="3"/>
  <c r="K98" i="3" s="1"/>
  <c r="J98" i="3" s="1"/>
  <c r="H97" i="3"/>
  <c r="K97" i="3" s="1"/>
  <c r="J97" i="3" s="1"/>
  <c r="H94" i="3"/>
  <c r="K94" i="3" s="1"/>
  <c r="J94" i="3" s="1"/>
  <c r="H83" i="3"/>
  <c r="K83" i="3" s="1"/>
  <c r="J83" i="3" s="1"/>
  <c r="H92" i="3"/>
  <c r="K92" i="3" s="1"/>
  <c r="J92" i="3" s="1"/>
  <c r="H79" i="3"/>
  <c r="K79" i="3" s="1"/>
  <c r="J79" i="3" s="1"/>
  <c r="H82" i="3"/>
  <c r="K82" i="3" s="1"/>
  <c r="J82" i="3" s="1"/>
  <c r="H85" i="3"/>
  <c r="K85" i="3" s="1"/>
  <c r="J85" i="3" s="1"/>
  <c r="H88" i="3"/>
  <c r="K88" i="3" s="1"/>
  <c r="J88" i="3" s="1"/>
  <c r="H91" i="3"/>
  <c r="K91" i="3" s="1"/>
  <c r="J91" i="3" s="1"/>
  <c r="H78" i="3"/>
  <c r="K78" i="3" s="1"/>
  <c r="J78" i="3" s="1"/>
  <c r="H81" i="3"/>
  <c r="K81" i="3" s="1"/>
  <c r="J81" i="3" s="1"/>
  <c r="H84" i="3"/>
  <c r="K84" i="3" s="1"/>
  <c r="J84" i="3" s="1"/>
  <c r="H87" i="3"/>
  <c r="K87" i="3" s="1"/>
  <c r="J87" i="3" s="1"/>
  <c r="H90" i="3"/>
  <c r="K90" i="3" s="1"/>
  <c r="J90" i="3" s="1"/>
  <c r="H93" i="3"/>
  <c r="K93" i="3" s="1"/>
  <c r="J93" i="3" s="1"/>
  <c r="L94" i="3"/>
  <c r="H96" i="3"/>
  <c r="K96" i="3" s="1"/>
  <c r="J96" i="3" s="1"/>
  <c r="L97" i="3"/>
  <c r="H99" i="3"/>
  <c r="K99" i="3" s="1"/>
  <c r="J99" i="3" s="1"/>
  <c r="H73" i="3"/>
  <c r="K73" i="3" s="1"/>
  <c r="J73" i="3" s="1"/>
  <c r="H67" i="3"/>
  <c r="K67" i="3" s="1"/>
  <c r="J67" i="3" s="1"/>
  <c r="H56" i="3"/>
  <c r="K56" i="3" s="1"/>
  <c r="J56" i="3" s="1"/>
  <c r="H59" i="3"/>
  <c r="K59" i="3" s="1"/>
  <c r="J59" i="3" s="1"/>
  <c r="H77" i="3"/>
  <c r="K77" i="3" s="1"/>
  <c r="J77" i="3" s="1"/>
  <c r="H74" i="3"/>
  <c r="K74" i="3" s="1"/>
  <c r="J74" i="3" s="1"/>
  <c r="H71" i="3"/>
  <c r="K71" i="3" s="1"/>
  <c r="J71" i="3" s="1"/>
  <c r="H68" i="3"/>
  <c r="K68" i="3" s="1"/>
  <c r="J68" i="3" s="1"/>
  <c r="H65" i="3"/>
  <c r="K65" i="3" s="1"/>
  <c r="J65" i="3" s="1"/>
  <c r="H62" i="3"/>
  <c r="K62" i="3" s="1"/>
  <c r="J62" i="3" s="1"/>
  <c r="H57" i="3"/>
  <c r="K57" i="3" s="1"/>
  <c r="J57" i="3" s="1"/>
  <c r="H60" i="3"/>
  <c r="K60" i="3" s="1"/>
  <c r="J60" i="3" s="1"/>
  <c r="H63" i="3"/>
  <c r="K63" i="3" s="1"/>
  <c r="J63" i="3" s="1"/>
  <c r="H66" i="3"/>
  <c r="K66" i="3" s="1"/>
  <c r="J66" i="3" s="1"/>
  <c r="H69" i="3"/>
  <c r="K69" i="3" s="1"/>
  <c r="J69" i="3" s="1"/>
  <c r="H72" i="3"/>
  <c r="K72" i="3" s="1"/>
  <c r="J72" i="3" s="1"/>
  <c r="H75" i="3"/>
  <c r="K75" i="3" s="1"/>
  <c r="J75" i="3" s="1"/>
  <c r="H19" i="3"/>
  <c r="K19" i="3" s="1"/>
  <c r="J19" i="3" s="1"/>
  <c r="H37" i="3"/>
  <c r="K37" i="3" s="1"/>
  <c r="J37" i="3" s="1"/>
  <c r="H49" i="3"/>
  <c r="K49" i="3" s="1"/>
  <c r="J49" i="3" s="1"/>
  <c r="H15" i="3"/>
  <c r="K15" i="3" s="1"/>
  <c r="J15" i="3" s="1"/>
  <c r="H18" i="3"/>
  <c r="K18" i="3" s="1"/>
  <c r="J18" i="3" s="1"/>
  <c r="H27" i="3"/>
  <c r="K27" i="3" s="1"/>
  <c r="J27" i="3" s="1"/>
  <c r="H30" i="3"/>
  <c r="K30" i="3" s="1"/>
  <c r="J30" i="3" s="1"/>
  <c r="H45" i="3"/>
  <c r="K45" i="3" s="1"/>
  <c r="J45" i="3" s="1"/>
  <c r="H116" i="3"/>
  <c r="K116" i="3" s="1"/>
  <c r="J116" i="3" s="1"/>
  <c r="H28" i="3"/>
  <c r="K28" i="3" s="1"/>
  <c r="J28" i="3" s="1"/>
  <c r="H23" i="3"/>
  <c r="K23" i="3" s="1"/>
  <c r="J23" i="3" s="1"/>
  <c r="H26" i="3"/>
  <c r="K26" i="3" s="1"/>
  <c r="J26" i="3" s="1"/>
  <c r="H41" i="3"/>
  <c r="K41" i="3" s="1"/>
  <c r="J41" i="3" s="1"/>
  <c r="H53" i="3"/>
  <c r="K53" i="3" s="1"/>
  <c r="J53" i="3" s="1"/>
  <c r="H34" i="3"/>
  <c r="K34" i="3" s="1"/>
  <c r="J34" i="3" s="1"/>
  <c r="L34" i="3"/>
  <c r="H42" i="3"/>
  <c r="K42" i="3" s="1"/>
  <c r="J42" i="3" s="1"/>
  <c r="H38" i="3"/>
  <c r="K38" i="3" s="1"/>
  <c r="J38" i="3" s="1"/>
  <c r="H54" i="3"/>
  <c r="K54" i="3" s="1"/>
  <c r="J54" i="3" s="1"/>
  <c r="H46" i="3"/>
  <c r="K46" i="3" s="1"/>
  <c r="J46" i="3" s="1"/>
  <c r="H50" i="3"/>
  <c r="K50" i="3" s="1"/>
  <c r="J50" i="3" s="1"/>
  <c r="H36" i="3"/>
  <c r="K36" i="3" s="1"/>
  <c r="J36" i="3" s="1"/>
  <c r="H40" i="3"/>
  <c r="K40" i="3" s="1"/>
  <c r="J40" i="3" s="1"/>
  <c r="H44" i="3"/>
  <c r="K44" i="3" s="1"/>
  <c r="J44" i="3" s="1"/>
  <c r="H48" i="3"/>
  <c r="K48" i="3" s="1"/>
  <c r="J48" i="3" s="1"/>
  <c r="H52" i="3"/>
  <c r="K52" i="3" s="1"/>
  <c r="J52" i="3" s="1"/>
  <c r="H35" i="3"/>
  <c r="K35" i="3" s="1"/>
  <c r="J35" i="3" s="1"/>
  <c r="H39" i="3"/>
  <c r="K39" i="3" s="1"/>
  <c r="J39" i="3" s="1"/>
  <c r="H43" i="3"/>
  <c r="K43" i="3" s="1"/>
  <c r="J43" i="3" s="1"/>
  <c r="H47" i="3"/>
  <c r="K47" i="3" s="1"/>
  <c r="J47" i="3" s="1"/>
  <c r="H51" i="3"/>
  <c r="K51" i="3" s="1"/>
  <c r="J51" i="3" s="1"/>
  <c r="H55" i="3"/>
  <c r="K55" i="3" s="1"/>
  <c r="J55" i="3" s="1"/>
  <c r="H14" i="3"/>
  <c r="K14" i="3" s="1"/>
  <c r="J14" i="3" s="1"/>
  <c r="H31" i="3"/>
  <c r="K31" i="3" s="1"/>
  <c r="J31" i="3" s="1"/>
  <c r="H32" i="3"/>
  <c r="K32" i="3" s="1"/>
  <c r="J32" i="3" s="1"/>
  <c r="H24" i="3"/>
  <c r="K24" i="3" s="1"/>
  <c r="J24" i="3" s="1"/>
  <c r="H16" i="3"/>
  <c r="K16" i="3" s="1"/>
  <c r="J16" i="3" s="1"/>
  <c r="H20" i="3"/>
  <c r="K20" i="3" s="1"/>
  <c r="J20" i="3" s="1"/>
  <c r="H12" i="3"/>
  <c r="K12" i="3" s="1"/>
  <c r="J12" i="3" s="1"/>
  <c r="L12" i="3"/>
  <c r="L16" i="3"/>
  <c r="L20" i="3"/>
  <c r="L24" i="3"/>
  <c r="L28" i="3"/>
  <c r="L32" i="3"/>
  <c r="H13" i="3"/>
  <c r="K13" i="3" s="1"/>
  <c r="J13" i="3" s="1"/>
  <c r="H17" i="3"/>
  <c r="K17" i="3" s="1"/>
  <c r="J17" i="3" s="1"/>
  <c r="H21" i="3"/>
  <c r="K21" i="3" s="1"/>
  <c r="J21" i="3" s="1"/>
  <c r="H33" i="3"/>
  <c r="K33" i="3" s="1"/>
  <c r="J33" i="3" s="1"/>
  <c r="H25" i="3"/>
  <c r="K25" i="3" s="1"/>
  <c r="J25" i="3" s="1"/>
  <c r="H29" i="3"/>
  <c r="K29" i="3" s="1"/>
  <c r="J29" i="3" s="1"/>
  <c r="H120" i="3"/>
  <c r="K120" i="3" s="1"/>
  <c r="J120" i="3" s="1"/>
  <c r="H100" i="3"/>
  <c r="K100" i="3" s="1"/>
  <c r="J100" i="3" s="1"/>
  <c r="H101" i="3"/>
  <c r="K101" i="3" s="1"/>
  <c r="J101" i="3" s="1"/>
  <c r="H109" i="3"/>
  <c r="K109" i="3" s="1"/>
  <c r="J109" i="3" s="1"/>
  <c r="H110" i="3"/>
  <c r="K110" i="3" s="1"/>
  <c r="J110" i="3" s="1"/>
  <c r="H117" i="3"/>
  <c r="K117" i="3" s="1"/>
  <c r="J117" i="3" s="1"/>
  <c r="H113" i="3"/>
  <c r="K113" i="3" s="1"/>
  <c r="J113" i="3" s="1"/>
  <c r="H118" i="3"/>
  <c r="K118" i="3" s="1"/>
  <c r="J118" i="3" s="1"/>
  <c r="H121" i="3"/>
  <c r="K121" i="3" s="1"/>
  <c r="J121" i="3" s="1"/>
  <c r="H114" i="3"/>
  <c r="K114" i="3" s="1"/>
  <c r="J114" i="3" s="1"/>
  <c r="H115" i="3"/>
  <c r="K115" i="3" s="1"/>
  <c r="J115" i="3" s="1"/>
  <c r="H119" i="3"/>
  <c r="K119" i="3" s="1"/>
  <c r="J119" i="3" s="1"/>
  <c r="H111" i="3"/>
  <c r="K111" i="3" s="1"/>
  <c r="J111" i="3" s="1"/>
  <c r="H108" i="3"/>
  <c r="K108" i="3" s="1"/>
  <c r="J108" i="3" s="1"/>
  <c r="H103" i="3"/>
  <c r="K103" i="3" s="1"/>
  <c r="J103" i="3" s="1"/>
  <c r="H104" i="3"/>
  <c r="K104" i="3" s="1"/>
  <c r="J104" i="3" s="1"/>
  <c r="H105" i="3"/>
  <c r="K105" i="3" s="1"/>
  <c r="J105" i="3" s="1"/>
  <c r="H106" i="3"/>
  <c r="K106" i="3" s="1"/>
  <c r="J106" i="3" s="1"/>
  <c r="H107" i="3"/>
  <c r="K107" i="3" s="1"/>
  <c r="J107" i="3" s="1"/>
  <c r="H102" i="3"/>
  <c r="K102" i="3" s="1"/>
  <c r="J102" i="3" s="1"/>
  <c r="X12" i="3" l="1"/>
  <c r="S12" i="3" s="1"/>
  <c r="Q12" i="3" s="1"/>
  <c r="N12" i="3"/>
  <c r="O12" i="3" l="1"/>
</calcChain>
</file>

<file path=xl/sharedStrings.xml><?xml version="1.0" encoding="utf-8"?>
<sst xmlns="http://schemas.openxmlformats.org/spreadsheetml/2006/main" count="396" uniqueCount="23">
  <si>
    <t>Supplemental File S3B. BMR Conversion Tables</t>
  </si>
  <si>
    <t>Varying the outcome, its mean and SD</t>
  </si>
  <si>
    <t>outcome</t>
  </si>
  <si>
    <t>IQ</t>
  </si>
  <si>
    <t>mean</t>
  </si>
  <si>
    <t>SD</t>
  </si>
  <si>
    <r>
      <rPr>
        <sz val="11"/>
        <color rgb="FF000000"/>
        <rFont val="Aptos Narrow"/>
      </rPr>
      <t>Varying inputs for</t>
    </r>
    <r>
      <rPr>
        <b/>
        <sz val="11"/>
        <color rgb="FF000000"/>
        <rFont val="Aptos Narrow"/>
      </rPr>
      <t xml:space="preserve"> P(0)</t>
    </r>
    <r>
      <rPr>
        <sz val="11"/>
        <color rgb="FF000000"/>
        <rFont val="Aptos Narrow"/>
      </rPr>
      <t xml:space="preserve"> and</t>
    </r>
    <r>
      <rPr>
        <b/>
        <sz val="11"/>
        <color rgb="FF000000"/>
        <rFont val="Aptos Narrow"/>
      </rPr>
      <t xml:space="preserve"> BMR %</t>
    </r>
    <r>
      <rPr>
        <sz val="11"/>
        <color rgb="FF000000"/>
        <rFont val="Aptos Narrow"/>
      </rPr>
      <t xml:space="preserve"> as either added or extra risk</t>
    </r>
  </si>
  <si>
    <r>
      <t xml:space="preserve">Varying inputs for </t>
    </r>
    <r>
      <rPr>
        <b/>
        <sz val="11"/>
        <color theme="1"/>
        <rFont val="Aptos Narrow"/>
        <family val="2"/>
        <scheme val="minor"/>
      </rPr>
      <t>z@P(0)</t>
    </r>
    <r>
      <rPr>
        <sz val="11"/>
        <color theme="1"/>
        <rFont val="Aptos Narrow"/>
        <family val="2"/>
        <scheme val="minor"/>
      </rPr>
      <t xml:space="preserve"> and</t>
    </r>
    <r>
      <rPr>
        <b/>
        <sz val="11"/>
        <color theme="1"/>
        <rFont val="Aptos Narrow"/>
        <family val="2"/>
        <scheme val="minor"/>
      </rPr>
      <t xml:space="preserve"> BMR(</t>
    </r>
    <r>
      <rPr>
        <b/>
        <sz val="11"/>
        <color theme="1"/>
        <rFont val="Symbol"/>
        <family val="1"/>
        <charset val="2"/>
      </rPr>
      <t>D</t>
    </r>
    <r>
      <rPr>
        <b/>
        <sz val="8.8000000000000007"/>
        <color theme="1"/>
        <rFont val="Aptos Narrow"/>
        <family val="2"/>
      </rPr>
      <t>SDy)</t>
    </r>
  </si>
  <si>
    <t>P(0)</t>
  </si>
  <si>
    <t>Binary Outcome BMR(%)</t>
  </si>
  <si>
    <t>Binary Outcome BMR risk type</t>
  </si>
  <si>
    <t>P(BMD)</t>
  </si>
  <si>
    <t>z@P(0)</t>
  </si>
  <si>
    <t>z@P(BMD)</t>
  </si>
  <si>
    <r>
      <t>Continuous Outcome BMR(</t>
    </r>
    <r>
      <rPr>
        <sz val="11"/>
        <color theme="1"/>
        <rFont val="Symbol"/>
        <family val="1"/>
        <charset val="2"/>
      </rPr>
      <t>D</t>
    </r>
    <r>
      <rPr>
        <sz val="8.8000000000000007"/>
        <color theme="1"/>
        <rFont val="Aptos Narrow"/>
        <family val="2"/>
      </rPr>
      <t>SDy)</t>
    </r>
    <r>
      <rPr>
        <sz val="11"/>
        <color theme="1"/>
        <rFont val="Aptos Narrow"/>
        <family val="2"/>
        <scheme val="minor"/>
      </rPr>
      <t xml:space="preserve">
[z@P(0) - z@P(BMD)]</t>
    </r>
  </si>
  <si>
    <r>
      <rPr>
        <sz val="11"/>
        <color theme="1"/>
        <rFont val="Tahoma"/>
        <family val="2"/>
      </rPr>
      <t>µ</t>
    </r>
    <r>
      <rPr>
        <sz val="11"/>
        <color theme="1"/>
        <rFont val="Aptos Narrow"/>
        <family val="2"/>
        <scheme val="minor"/>
      </rPr>
      <t>(0)</t>
    </r>
  </si>
  <si>
    <r>
      <rPr>
        <sz val="11"/>
        <color theme="1"/>
        <rFont val="Tahoma"/>
        <family val="2"/>
      </rPr>
      <t>µ</t>
    </r>
    <r>
      <rPr>
        <sz val="11"/>
        <color theme="1"/>
        <rFont val="Aptos Narrow"/>
        <family val="2"/>
        <scheme val="minor"/>
      </rPr>
      <t>(BMD)</t>
    </r>
  </si>
  <si>
    <r>
      <t>Continuous Outcome BMR(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Aptos Narrow"/>
        <family val="2"/>
        <scheme val="minor"/>
      </rPr>
      <t>y)</t>
    </r>
  </si>
  <si>
    <t>C
("abnormal" cut-off for y)</t>
  </si>
  <si>
    <r>
      <t>Continuous Outcome BMR(</t>
    </r>
    <r>
      <rPr>
        <b/>
        <sz val="11"/>
        <color theme="1"/>
        <rFont val="Symbol"/>
        <family val="1"/>
        <charset val="2"/>
      </rPr>
      <t>D</t>
    </r>
    <r>
      <rPr>
        <b/>
        <sz val="8.8000000000000007"/>
        <color theme="1"/>
        <rFont val="Aptos Narrow"/>
        <family val="2"/>
      </rPr>
      <t>SDy)</t>
    </r>
    <r>
      <rPr>
        <b/>
        <sz val="11"/>
        <color theme="1"/>
        <rFont val="Aptos Narrow"/>
        <family val="2"/>
        <scheme val="minor"/>
      </rPr>
      <t xml:space="preserve">
[z@P(0) - z@P(BMD)]</t>
    </r>
  </si>
  <si>
    <t>added</t>
  </si>
  <si>
    <t>extra</t>
  </si>
  <si>
    <r>
      <rPr>
        <i/>
        <sz val="10"/>
        <color theme="1"/>
        <rFont val="Times New Roman"/>
        <family val="1"/>
      </rPr>
      <t>Archives of Toxicology</t>
    </r>
    <r>
      <rPr>
        <sz val="10"/>
        <color theme="1"/>
        <rFont val="Times New Roman"/>
        <family val="1"/>
      </rPr>
      <t xml:space="preserve">
Neurodevelopmental effects of methylmercury (MeHg): A review of epidemiological points of departure (PoDs), toxicological reference values (TRVs), and key uncertainties in human health risk assessment 
Blechinger, Scott R.1* (ORCID 0000-0002-4991-4597, Scopus ID 6506155596)
Singh, Kavita2 (ORCID N/A, Scopus ID 58382466900)
Afghan, Abdul1 (ORCID N/A, Scopus ID 58522410100)
Smith, Catherine A.1 (ORCID N/A, Scopus ID 46461849300)
1 Bureau of Chemical Safety, Food and Nutrition Directorate, Health Canada, Ottawa, Canada
2 Environmental Health Science and Research Bureau, Health Canada, Ottawa, Canada
*Corresponding author: scott.blechinger@hc-sc.gc.ca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</si>
</sst>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%"/>
    <numFmt numFmtId="166" formatCode="0.0%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Symbol"/>
      <family val="1"/>
      <charset val="2"/>
    </font>
    <font>
      <sz val="11"/>
      <color theme="1"/>
      <name val="Symbol"/>
      <family val="1"/>
      <charset val="2"/>
    </font>
    <font>
      <sz val="8.8000000000000007"/>
      <color theme="1"/>
      <name val="Aptos Narrow"/>
      <family val="2"/>
    </font>
    <font>
      <sz val="11"/>
      <color theme="1"/>
      <name val="Tahoma"/>
      <family val="2"/>
    </font>
    <font>
      <b/>
      <sz val="8.8000000000000007"/>
      <color theme="1"/>
      <name val="Aptos Narrow"/>
      <family val="2"/>
    </font>
    <font>
      <b/>
      <sz val="14"/>
      <color theme="1"/>
      <name val="Times New Roman"/>
      <family val="1"/>
    </font>
    <font>
      <sz val="11"/>
      <color rgb="FF000000"/>
      <name val="Aptos Narrow"/>
    </font>
    <font>
      <b/>
      <sz val="11"/>
      <color rgb="FF000000"/>
      <name val="Aptos Narrow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quotePrefix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9" fontId="0" fillId="0" borderId="0" xfId="1" applyFont="1" applyFill="1" applyAlignment="1">
      <alignment horizontal="center" vertical="center" wrapText="1"/>
    </xf>
    <xf numFmtId="165" fontId="0" fillId="0" borderId="0" xfId="1" applyNumberFormat="1" applyFont="1" applyFill="1" applyAlignment="1">
      <alignment horizontal="center" vertical="center" wrapText="1"/>
    </xf>
    <xf numFmtId="9" fontId="0" fillId="2" borderId="1" xfId="1" applyFont="1" applyFill="1" applyBorder="1" applyAlignment="1">
      <alignment horizontal="center" vertical="center" wrapText="1"/>
    </xf>
    <xf numFmtId="166" fontId="0" fillId="2" borderId="1" xfId="1" applyNumberFormat="1" applyFont="1" applyFill="1" applyBorder="1" applyAlignment="1">
      <alignment horizontal="center" vertical="center" wrapText="1"/>
    </xf>
    <xf numFmtId="10" fontId="0" fillId="0" borderId="1" xfId="1" applyNumberFormat="1" applyFont="1" applyFill="1" applyBorder="1" applyAlignment="1">
      <alignment horizontal="center" vertical="center" wrapText="1"/>
    </xf>
    <xf numFmtId="9" fontId="0" fillId="0" borderId="1" xfId="1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2" fillId="4" borderId="1" xfId="0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4DE07-B8A9-4921-AFB7-0994C5851CC7}">
  <dimension ref="A1:X228"/>
  <sheetViews>
    <sheetView tabSelected="1" zoomScale="70" zoomScaleNormal="70" workbookViewId="0">
      <selection sqref="A1:J1"/>
    </sheetView>
  </sheetViews>
  <sheetFormatPr defaultColWidth="8.88671875" defaultRowHeight="14.4" x14ac:dyDescent="0.3"/>
  <cols>
    <col min="1" max="1" width="2.44140625" style="1" customWidth="1"/>
    <col min="2" max="2" width="15.33203125" style="1" customWidth="1"/>
    <col min="3" max="3" width="13.6640625" style="1" customWidth="1"/>
    <col min="4" max="5" width="10.33203125" style="1" customWidth="1"/>
    <col min="6" max="6" width="10.44140625" style="1" customWidth="1"/>
    <col min="7" max="7" width="10.5546875" style="1" customWidth="1"/>
    <col min="8" max="8" width="20.33203125" style="1" customWidth="1"/>
    <col min="9" max="10" width="10.5546875" style="1" customWidth="1"/>
    <col min="11" max="11" width="19.44140625" style="1" customWidth="1"/>
    <col min="12" max="12" width="14.6640625" style="1" customWidth="1"/>
    <col min="13" max="13" width="9.44140625" style="1" customWidth="1"/>
    <col min="14" max="15" width="8.88671875" style="1"/>
    <col min="16" max="17" width="10.33203125" style="1" customWidth="1"/>
    <col min="18" max="18" width="10.44140625" style="1" customWidth="1"/>
    <col min="19" max="19" width="10.5546875" style="1" customWidth="1"/>
    <col min="20" max="20" width="20.33203125" style="1" customWidth="1"/>
    <col min="21" max="22" width="10.5546875" style="1" customWidth="1"/>
    <col min="23" max="23" width="19.44140625" style="1" customWidth="1"/>
    <col min="24" max="24" width="12.33203125" style="1" bestFit="1" customWidth="1"/>
    <col min="25" max="16384" width="8.88671875" style="1"/>
  </cols>
  <sheetData>
    <row r="1" spans="1:24" ht="27.6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24" ht="163.19999999999999" customHeight="1" x14ac:dyDescent="0.3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</row>
    <row r="3" spans="1:24" x14ac:dyDescent="0.3">
      <c r="K3" s="34" t="s">
        <v>1</v>
      </c>
      <c r="L3" s="23" t="s">
        <v>2</v>
      </c>
      <c r="M3" s="24" t="s">
        <v>3</v>
      </c>
    </row>
    <row r="4" spans="1:24" x14ac:dyDescent="0.3">
      <c r="K4" s="35"/>
      <c r="L4" s="21" t="s">
        <v>4</v>
      </c>
      <c r="M4" s="22">
        <v>100</v>
      </c>
    </row>
    <row r="5" spans="1:24" x14ac:dyDescent="0.3">
      <c r="K5" s="36"/>
      <c r="L5" s="10" t="s">
        <v>5</v>
      </c>
      <c r="M5" s="9">
        <v>15</v>
      </c>
    </row>
    <row r="6" spans="1:24" ht="9" customHeight="1" x14ac:dyDescent="0.3"/>
    <row r="7" spans="1:24" ht="15" customHeight="1" x14ac:dyDescent="0.3">
      <c r="B7" s="38" t="s">
        <v>6</v>
      </c>
      <c r="C7" s="39"/>
      <c r="D7" s="20"/>
      <c r="R7" s="25" t="s">
        <v>7</v>
      </c>
      <c r="S7" s="26"/>
      <c r="T7" s="27"/>
    </row>
    <row r="8" spans="1:24" x14ac:dyDescent="0.3">
      <c r="B8" s="40"/>
      <c r="C8" s="41"/>
      <c r="D8" s="20"/>
      <c r="R8" s="28"/>
      <c r="S8" s="29"/>
      <c r="T8" s="30"/>
    </row>
    <row r="9" spans="1:24" x14ac:dyDescent="0.3">
      <c r="B9" s="42"/>
      <c r="C9" s="43"/>
      <c r="D9" s="20"/>
      <c r="R9" s="31"/>
      <c r="S9" s="32"/>
      <c r="T9" s="33"/>
    </row>
    <row r="10" spans="1:24" ht="3.6" customHeight="1" x14ac:dyDescent="0.3"/>
    <row r="11" spans="1:24" ht="57.6" customHeight="1" x14ac:dyDescent="0.3">
      <c r="B11" s="19" t="s">
        <v>8</v>
      </c>
      <c r="C11" s="19" t="s">
        <v>9</v>
      </c>
      <c r="D11" s="7" t="s">
        <v>10</v>
      </c>
      <c r="E11" s="7" t="s">
        <v>11</v>
      </c>
      <c r="F11" s="8" t="s">
        <v>12</v>
      </c>
      <c r="G11" s="8" t="s">
        <v>13</v>
      </c>
      <c r="H11" s="7" t="s">
        <v>14</v>
      </c>
      <c r="I11" s="7" t="s">
        <v>15</v>
      </c>
      <c r="J11" s="7" t="s">
        <v>16</v>
      </c>
      <c r="K11" s="7" t="s">
        <v>17</v>
      </c>
      <c r="L11" s="7" t="s">
        <v>18</v>
      </c>
      <c r="N11" s="7" t="s">
        <v>8</v>
      </c>
      <c r="O11" s="7" t="s">
        <v>9</v>
      </c>
      <c r="P11" s="7" t="s">
        <v>10</v>
      </c>
      <c r="Q11" s="7" t="s">
        <v>11</v>
      </c>
      <c r="R11" s="18" t="s">
        <v>12</v>
      </c>
      <c r="S11" s="8" t="s">
        <v>13</v>
      </c>
      <c r="T11" s="19" t="s">
        <v>19</v>
      </c>
      <c r="U11" s="7" t="s">
        <v>15</v>
      </c>
      <c r="V11" s="7" t="s">
        <v>16</v>
      </c>
      <c r="W11" s="7" t="s">
        <v>17</v>
      </c>
      <c r="X11" s="7" t="s">
        <v>18</v>
      </c>
    </row>
    <row r="12" spans="1:24" ht="13.95" customHeight="1" x14ac:dyDescent="0.3">
      <c r="B12" s="13">
        <v>0.01</v>
      </c>
      <c r="C12" s="14">
        <v>5.0000000000000001E-3</v>
      </c>
      <c r="D12" s="16" t="s">
        <v>20</v>
      </c>
      <c r="E12" s="4">
        <f t="shared" ref="E12:E75" si="0">IF(D12="added",C12+B12,(C12*(1-B12)+B12))</f>
        <v>1.4999999999999999E-2</v>
      </c>
      <c r="F12" s="5">
        <f t="shared" ref="F12:F75" si="1">_xlfn.NORM.S.INV(B12)</f>
        <v>-2.3263478740408408</v>
      </c>
      <c r="G12" s="5">
        <f t="shared" ref="G12:G75" si="2">_xlfn.NORM.S.INV(E12)</f>
        <v>-2.1700903775845601</v>
      </c>
      <c r="H12" s="5">
        <f t="shared" ref="H12:H75" si="3">F12-G12</f>
        <v>-0.15625749645628062</v>
      </c>
      <c r="I12" s="6">
        <f t="shared" ref="I12:I75" si="4">$M$4</f>
        <v>100</v>
      </c>
      <c r="J12" s="6">
        <f t="shared" ref="J12:J75" si="5">$M$4+K12</f>
        <v>97.656137553155787</v>
      </c>
      <c r="K12" s="6">
        <f t="shared" ref="K12:K75" si="6">H12*$M$5</f>
        <v>-2.3438624468442093</v>
      </c>
      <c r="L12" s="6">
        <f t="shared" ref="L12:L75" si="7">F12*$M$5+$M$4</f>
        <v>65.104781889387397</v>
      </c>
      <c r="N12" s="15">
        <f t="shared" ref="N12:N43" si="8">_xlfn.NORM.S.DIST(R12,TRUE)</f>
        <v>2.2750131948179191E-2</v>
      </c>
      <c r="O12" s="15">
        <f t="shared" ref="O12:O43" si="9">IF(P12="added",Q12-N12,((Q12-N12)/(1-N12)))</f>
        <v>1.860694139470917E-3</v>
      </c>
      <c r="P12" s="16" t="s">
        <v>20</v>
      </c>
      <c r="Q12" s="4">
        <f t="shared" ref="Q12:Q43" si="10">_xlfn.NORM.S.DIST(S12,TRUE)</f>
        <v>2.4610826087650108E-2</v>
      </c>
      <c r="R12" s="17">
        <v>-2</v>
      </c>
      <c r="S12" s="5">
        <f t="shared" ref="S12:S43" si="11">(X12-V12)/$M$5</f>
        <v>-1.9666666666666666</v>
      </c>
      <c r="T12" s="17">
        <f>-0.5/15</f>
        <v>-3.3333333333333333E-2</v>
      </c>
      <c r="U12" s="6">
        <f t="shared" ref="U12:U43" si="12">$M$4</f>
        <v>100</v>
      </c>
      <c r="V12" s="6">
        <f t="shared" ref="V12:V43" si="13">$M$4+W12</f>
        <v>99.5</v>
      </c>
      <c r="W12" s="6">
        <f t="shared" ref="W12:W43" si="14">T12*$M$5</f>
        <v>-0.5</v>
      </c>
      <c r="X12" s="6">
        <f t="shared" ref="X12:X43" si="15">R12*$M$5+$M$4</f>
        <v>70</v>
      </c>
    </row>
    <row r="13" spans="1:24" ht="13.95" customHeight="1" x14ac:dyDescent="0.3">
      <c r="B13" s="13">
        <v>0.01</v>
      </c>
      <c r="C13" s="14">
        <v>5.0000000000000001E-3</v>
      </c>
      <c r="D13" s="16" t="s">
        <v>21</v>
      </c>
      <c r="E13" s="4">
        <f t="shared" si="0"/>
        <v>1.4950000000000001E-2</v>
      </c>
      <c r="F13" s="5">
        <f t="shared" si="1"/>
        <v>-2.3263478740408408</v>
      </c>
      <c r="G13" s="5">
        <f t="shared" si="2"/>
        <v>-2.1714125642933824</v>
      </c>
      <c r="H13" s="5">
        <f t="shared" si="3"/>
        <v>-0.15493530974745839</v>
      </c>
      <c r="I13" s="6">
        <f t="shared" si="4"/>
        <v>100</v>
      </c>
      <c r="J13" s="6">
        <f t="shared" si="5"/>
        <v>97.675970353788131</v>
      </c>
      <c r="K13" s="6">
        <f t="shared" si="6"/>
        <v>-2.3240296462118759</v>
      </c>
      <c r="L13" s="6">
        <f t="shared" si="7"/>
        <v>65.104781889387397</v>
      </c>
      <c r="N13" s="15">
        <f t="shared" si="8"/>
        <v>2.2750131948179191E-2</v>
      </c>
      <c r="O13" s="15">
        <f t="shared" si="9"/>
        <v>1.9040106325931472E-3</v>
      </c>
      <c r="P13" s="16" t="s">
        <v>21</v>
      </c>
      <c r="Q13" s="4">
        <f t="shared" si="10"/>
        <v>2.4610826087650108E-2</v>
      </c>
      <c r="R13" s="17">
        <v>-2</v>
      </c>
      <c r="S13" s="5">
        <f t="shared" si="11"/>
        <v>-1.9666666666666666</v>
      </c>
      <c r="T13" s="17">
        <f>-0.5/15</f>
        <v>-3.3333333333333333E-2</v>
      </c>
      <c r="U13" s="6">
        <f t="shared" si="12"/>
        <v>100</v>
      </c>
      <c r="V13" s="6">
        <f t="shared" si="13"/>
        <v>99.5</v>
      </c>
      <c r="W13" s="6">
        <f t="shared" si="14"/>
        <v>-0.5</v>
      </c>
      <c r="X13" s="6">
        <f t="shared" si="15"/>
        <v>70</v>
      </c>
    </row>
    <row r="14" spans="1:24" ht="13.95" customHeight="1" x14ac:dyDescent="0.3">
      <c r="B14" s="13">
        <v>0.01</v>
      </c>
      <c r="C14" s="13">
        <v>0.01</v>
      </c>
      <c r="D14" s="16" t="s">
        <v>20</v>
      </c>
      <c r="E14" s="4">
        <f t="shared" si="0"/>
        <v>0.02</v>
      </c>
      <c r="F14" s="5">
        <f t="shared" si="1"/>
        <v>-2.3263478740408408</v>
      </c>
      <c r="G14" s="5">
        <f t="shared" si="2"/>
        <v>-2.0537489106318225</v>
      </c>
      <c r="H14" s="5">
        <f t="shared" si="3"/>
        <v>-0.27259896340901824</v>
      </c>
      <c r="I14" s="6">
        <f t="shared" si="4"/>
        <v>100</v>
      </c>
      <c r="J14" s="6">
        <f t="shared" si="5"/>
        <v>95.911015548864725</v>
      </c>
      <c r="K14" s="6">
        <f t="shared" si="6"/>
        <v>-4.0889844511352731</v>
      </c>
      <c r="L14" s="6">
        <f t="shared" si="7"/>
        <v>65.104781889387397</v>
      </c>
      <c r="N14" s="15">
        <f t="shared" si="8"/>
        <v>2.2750131948179191E-2</v>
      </c>
      <c r="O14" s="15">
        <f t="shared" si="9"/>
        <v>3.8474420728304461E-3</v>
      </c>
      <c r="P14" s="16" t="s">
        <v>20</v>
      </c>
      <c r="Q14" s="4">
        <f t="shared" si="10"/>
        <v>2.6597574021009637E-2</v>
      </c>
      <c r="R14" s="17">
        <v>-2</v>
      </c>
      <c r="S14" s="5">
        <f t="shared" si="11"/>
        <v>-1.9333333333333333</v>
      </c>
      <c r="T14" s="17">
        <v>-6.6666666666666666E-2</v>
      </c>
      <c r="U14" s="6">
        <f t="shared" si="12"/>
        <v>100</v>
      </c>
      <c r="V14" s="6">
        <f t="shared" si="13"/>
        <v>99</v>
      </c>
      <c r="W14" s="6">
        <f t="shared" si="14"/>
        <v>-1</v>
      </c>
      <c r="X14" s="6">
        <f t="shared" si="15"/>
        <v>70</v>
      </c>
    </row>
    <row r="15" spans="1:24" x14ac:dyDescent="0.3">
      <c r="B15" s="13">
        <v>0.01</v>
      </c>
      <c r="C15" s="13">
        <v>0.01</v>
      </c>
      <c r="D15" s="16" t="s">
        <v>21</v>
      </c>
      <c r="E15" s="4">
        <f t="shared" si="0"/>
        <v>1.9900000000000001E-2</v>
      </c>
      <c r="F15" s="5">
        <f t="shared" si="1"/>
        <v>-2.3263478740408408</v>
      </c>
      <c r="G15" s="5">
        <f t="shared" si="2"/>
        <v>-2.0558186466124035</v>
      </c>
      <c r="H15" s="5">
        <f t="shared" si="3"/>
        <v>-0.27052922742843721</v>
      </c>
      <c r="I15" s="6">
        <f t="shared" si="4"/>
        <v>100</v>
      </c>
      <c r="J15" s="6">
        <f t="shared" si="5"/>
        <v>95.942061588573438</v>
      </c>
      <c r="K15" s="6">
        <f t="shared" si="6"/>
        <v>-4.0579384114265586</v>
      </c>
      <c r="L15" s="6">
        <f t="shared" si="7"/>
        <v>65.104781889387397</v>
      </c>
      <c r="N15" s="15">
        <f t="shared" si="8"/>
        <v>2.2750131948179191E-2</v>
      </c>
      <c r="O15" s="15">
        <f t="shared" si="9"/>
        <v>3.9370095597970724E-3</v>
      </c>
      <c r="P15" s="16" t="s">
        <v>21</v>
      </c>
      <c r="Q15" s="4">
        <f t="shared" si="10"/>
        <v>2.6597574021009637E-2</v>
      </c>
      <c r="R15" s="17">
        <v>-2</v>
      </c>
      <c r="S15" s="5">
        <f t="shared" si="11"/>
        <v>-1.9333333333333333</v>
      </c>
      <c r="T15" s="17">
        <v>-6.6666666666666666E-2</v>
      </c>
      <c r="U15" s="6">
        <f t="shared" si="12"/>
        <v>100</v>
      </c>
      <c r="V15" s="6">
        <f t="shared" si="13"/>
        <v>99</v>
      </c>
      <c r="W15" s="6">
        <f t="shared" si="14"/>
        <v>-1</v>
      </c>
      <c r="X15" s="6">
        <f t="shared" si="15"/>
        <v>70</v>
      </c>
    </row>
    <row r="16" spans="1:24" x14ac:dyDescent="0.3">
      <c r="B16" s="13">
        <v>0.01</v>
      </c>
      <c r="C16" s="13">
        <v>0.02</v>
      </c>
      <c r="D16" s="16" t="s">
        <v>20</v>
      </c>
      <c r="E16" s="4">
        <f t="shared" si="0"/>
        <v>0.03</v>
      </c>
      <c r="F16" s="5">
        <f t="shared" si="1"/>
        <v>-2.3263478740408408</v>
      </c>
      <c r="G16" s="5">
        <f t="shared" si="2"/>
        <v>-1.8807936081512509</v>
      </c>
      <c r="H16" s="5">
        <f t="shared" si="3"/>
        <v>-0.44555426588958991</v>
      </c>
      <c r="I16" s="6">
        <f t="shared" si="4"/>
        <v>100</v>
      </c>
      <c r="J16" s="6">
        <f t="shared" si="5"/>
        <v>93.316686011656145</v>
      </c>
      <c r="K16" s="6">
        <f t="shared" si="6"/>
        <v>-6.6833139883438486</v>
      </c>
      <c r="L16" s="6">
        <f t="shared" si="7"/>
        <v>65.104781889387397</v>
      </c>
      <c r="N16" s="15">
        <f t="shared" si="8"/>
        <v>2.2750131948179191E-2</v>
      </c>
      <c r="O16" s="15">
        <f t="shared" si="9"/>
        <v>5.9664278678226088E-3</v>
      </c>
      <c r="P16" s="16" t="s">
        <v>20</v>
      </c>
      <c r="Q16" s="4">
        <f t="shared" si="10"/>
        <v>2.87165598160018E-2</v>
      </c>
      <c r="R16" s="17">
        <v>-2</v>
      </c>
      <c r="S16" s="5">
        <f t="shared" si="11"/>
        <v>-1.9</v>
      </c>
      <c r="T16" s="17">
        <f>-1.5/15</f>
        <v>-0.1</v>
      </c>
      <c r="U16" s="6">
        <f t="shared" si="12"/>
        <v>100</v>
      </c>
      <c r="V16" s="6">
        <f t="shared" si="13"/>
        <v>98.5</v>
      </c>
      <c r="W16" s="6">
        <f t="shared" si="14"/>
        <v>-1.5</v>
      </c>
      <c r="X16" s="6">
        <f t="shared" si="15"/>
        <v>70</v>
      </c>
    </row>
    <row r="17" spans="2:24" x14ac:dyDescent="0.3">
      <c r="B17" s="13">
        <v>0.01</v>
      </c>
      <c r="C17" s="13">
        <v>0.02</v>
      </c>
      <c r="D17" s="16" t="s">
        <v>21</v>
      </c>
      <c r="E17" s="4">
        <f t="shared" si="0"/>
        <v>2.98E-2</v>
      </c>
      <c r="F17" s="5">
        <f t="shared" si="1"/>
        <v>-2.3263478740408408</v>
      </c>
      <c r="G17" s="5">
        <f t="shared" si="2"/>
        <v>-1.8837411304686185</v>
      </c>
      <c r="H17" s="5">
        <f t="shared" si="3"/>
        <v>-0.44260674357222229</v>
      </c>
      <c r="I17" s="6">
        <f t="shared" si="4"/>
        <v>100</v>
      </c>
      <c r="J17" s="6">
        <f t="shared" si="5"/>
        <v>93.36089884641666</v>
      </c>
      <c r="K17" s="6">
        <f t="shared" si="6"/>
        <v>-6.6391011535833346</v>
      </c>
      <c r="L17" s="6">
        <f t="shared" si="7"/>
        <v>65.104781889387397</v>
      </c>
      <c r="N17" s="15">
        <f t="shared" si="8"/>
        <v>2.2750131948179191E-2</v>
      </c>
      <c r="O17" s="15">
        <f t="shared" si="9"/>
        <v>6.1053248129026363E-3</v>
      </c>
      <c r="P17" s="16" t="s">
        <v>21</v>
      </c>
      <c r="Q17" s="4">
        <f t="shared" si="10"/>
        <v>2.87165598160018E-2</v>
      </c>
      <c r="R17" s="17">
        <v>-2</v>
      </c>
      <c r="S17" s="5">
        <f t="shared" si="11"/>
        <v>-1.9</v>
      </c>
      <c r="T17" s="17">
        <f>-1.5/15</f>
        <v>-0.1</v>
      </c>
      <c r="U17" s="6">
        <f t="shared" si="12"/>
        <v>100</v>
      </c>
      <c r="V17" s="6">
        <f t="shared" si="13"/>
        <v>98.5</v>
      </c>
      <c r="W17" s="6">
        <f t="shared" si="14"/>
        <v>-1.5</v>
      </c>
      <c r="X17" s="6">
        <f t="shared" si="15"/>
        <v>70</v>
      </c>
    </row>
    <row r="18" spans="2:24" x14ac:dyDescent="0.3">
      <c r="B18" s="13">
        <v>0.01</v>
      </c>
      <c r="C18" s="13">
        <v>0.03</v>
      </c>
      <c r="D18" s="16" t="s">
        <v>20</v>
      </c>
      <c r="E18" s="4">
        <f t="shared" si="0"/>
        <v>0.04</v>
      </c>
      <c r="F18" s="5">
        <f t="shared" si="1"/>
        <v>-2.3263478740408408</v>
      </c>
      <c r="G18" s="5">
        <f t="shared" si="2"/>
        <v>-1.7506860712521695</v>
      </c>
      <c r="H18" s="5">
        <f t="shared" si="3"/>
        <v>-0.5756618027886713</v>
      </c>
      <c r="I18" s="6">
        <f t="shared" si="4"/>
        <v>100</v>
      </c>
      <c r="J18" s="6">
        <f t="shared" si="5"/>
        <v>91.365072958169932</v>
      </c>
      <c r="K18" s="6">
        <f t="shared" si="6"/>
        <v>-8.6349270418300694</v>
      </c>
      <c r="L18" s="6">
        <f t="shared" si="7"/>
        <v>65.104781889387397</v>
      </c>
      <c r="N18" s="15">
        <f t="shared" si="8"/>
        <v>2.2750131948179191E-2</v>
      </c>
      <c r="O18" s="15">
        <f t="shared" si="9"/>
        <v>8.2239437585613778E-3</v>
      </c>
      <c r="P18" s="16" t="s">
        <v>20</v>
      </c>
      <c r="Q18" s="4">
        <f t="shared" si="10"/>
        <v>3.0974075706740569E-2</v>
      </c>
      <c r="R18" s="17">
        <v>-2</v>
      </c>
      <c r="S18" s="5">
        <f t="shared" si="11"/>
        <v>-1.8666666666666667</v>
      </c>
      <c r="T18" s="17">
        <v>-0.13333333333333333</v>
      </c>
      <c r="U18" s="6">
        <f t="shared" si="12"/>
        <v>100</v>
      </c>
      <c r="V18" s="6">
        <f t="shared" si="13"/>
        <v>98</v>
      </c>
      <c r="W18" s="6">
        <f t="shared" si="14"/>
        <v>-2</v>
      </c>
      <c r="X18" s="6">
        <f t="shared" si="15"/>
        <v>70</v>
      </c>
    </row>
    <row r="19" spans="2:24" x14ac:dyDescent="0.3">
      <c r="B19" s="13">
        <v>0.01</v>
      </c>
      <c r="C19" s="13">
        <v>0.03</v>
      </c>
      <c r="D19" s="16" t="s">
        <v>21</v>
      </c>
      <c r="E19" s="4">
        <f t="shared" si="0"/>
        <v>3.9699999999999999E-2</v>
      </c>
      <c r="F19" s="5">
        <f t="shared" si="1"/>
        <v>-2.3263478740408408</v>
      </c>
      <c r="G19" s="5">
        <f t="shared" si="2"/>
        <v>-1.7541780681726715</v>
      </c>
      <c r="H19" s="5">
        <f t="shared" si="3"/>
        <v>-0.57216980586816923</v>
      </c>
      <c r="I19" s="6">
        <f t="shared" si="4"/>
        <v>100</v>
      </c>
      <c r="J19" s="6">
        <f t="shared" si="5"/>
        <v>91.417452911977463</v>
      </c>
      <c r="K19" s="6">
        <f t="shared" si="6"/>
        <v>-8.5825470880225385</v>
      </c>
      <c r="L19" s="6">
        <f t="shared" si="7"/>
        <v>65.104781889387397</v>
      </c>
      <c r="N19" s="15">
        <f t="shared" si="8"/>
        <v>2.2750131948179191E-2</v>
      </c>
      <c r="O19" s="15">
        <f t="shared" si="9"/>
        <v>8.4153951076566275E-3</v>
      </c>
      <c r="P19" s="16" t="s">
        <v>21</v>
      </c>
      <c r="Q19" s="4">
        <f t="shared" si="10"/>
        <v>3.0974075706740569E-2</v>
      </c>
      <c r="R19" s="17">
        <v>-2</v>
      </c>
      <c r="S19" s="5">
        <f t="shared" si="11"/>
        <v>-1.8666666666666667</v>
      </c>
      <c r="T19" s="17">
        <v>-0.13333333333333333</v>
      </c>
      <c r="U19" s="6">
        <f t="shared" si="12"/>
        <v>100</v>
      </c>
      <c r="V19" s="6">
        <f t="shared" si="13"/>
        <v>98</v>
      </c>
      <c r="W19" s="6">
        <f t="shared" si="14"/>
        <v>-2</v>
      </c>
      <c r="X19" s="6">
        <f t="shared" si="15"/>
        <v>70</v>
      </c>
    </row>
    <row r="20" spans="2:24" x14ac:dyDescent="0.3">
      <c r="B20" s="13">
        <v>0.01</v>
      </c>
      <c r="C20" s="13">
        <v>0.04</v>
      </c>
      <c r="D20" s="16" t="s">
        <v>20</v>
      </c>
      <c r="E20" s="4">
        <f t="shared" si="0"/>
        <v>0.05</v>
      </c>
      <c r="F20" s="5">
        <f t="shared" si="1"/>
        <v>-2.3263478740408408</v>
      </c>
      <c r="G20" s="5">
        <f t="shared" si="2"/>
        <v>-1.6448536269514726</v>
      </c>
      <c r="H20" s="5">
        <f t="shared" si="3"/>
        <v>-0.68149424708936812</v>
      </c>
      <c r="I20" s="6">
        <f t="shared" si="4"/>
        <v>100</v>
      </c>
      <c r="J20" s="6">
        <f t="shared" si="5"/>
        <v>89.777586293659482</v>
      </c>
      <c r="K20" s="6">
        <f t="shared" si="6"/>
        <v>-10.222413706340522</v>
      </c>
      <c r="L20" s="6">
        <f t="shared" si="7"/>
        <v>65.104781889387397</v>
      </c>
      <c r="N20" s="15">
        <f t="shared" si="8"/>
        <v>2.2750131948179191E-2</v>
      </c>
      <c r="O20" s="15">
        <f t="shared" si="9"/>
        <v>1.0626375636638059E-2</v>
      </c>
      <c r="P20" s="16" t="s">
        <v>20</v>
      </c>
      <c r="Q20" s="4">
        <f t="shared" si="10"/>
        <v>3.337650758481725E-2</v>
      </c>
      <c r="R20" s="17">
        <v>-2</v>
      </c>
      <c r="S20" s="5">
        <f t="shared" si="11"/>
        <v>-1.8333333333333333</v>
      </c>
      <c r="T20" s="17">
        <f>-2.5/15</f>
        <v>-0.16666666666666666</v>
      </c>
      <c r="U20" s="6">
        <f t="shared" si="12"/>
        <v>100</v>
      </c>
      <c r="V20" s="6">
        <f t="shared" si="13"/>
        <v>97.5</v>
      </c>
      <c r="W20" s="6">
        <f t="shared" si="14"/>
        <v>-2.5</v>
      </c>
      <c r="X20" s="6">
        <f t="shared" si="15"/>
        <v>70</v>
      </c>
    </row>
    <row r="21" spans="2:24" x14ac:dyDescent="0.3">
      <c r="B21" s="13">
        <v>0.01</v>
      </c>
      <c r="C21" s="13">
        <v>0.04</v>
      </c>
      <c r="D21" s="16" t="s">
        <v>21</v>
      </c>
      <c r="E21" s="4">
        <f t="shared" si="0"/>
        <v>4.9600000000000005E-2</v>
      </c>
      <c r="F21" s="5">
        <f t="shared" si="1"/>
        <v>-2.3263478740408408</v>
      </c>
      <c r="G21" s="5">
        <f t="shared" si="2"/>
        <v>-1.6487444482130564</v>
      </c>
      <c r="H21" s="5">
        <f t="shared" si="3"/>
        <v>-0.67760342582778432</v>
      </c>
      <c r="I21" s="6">
        <f t="shared" si="4"/>
        <v>100</v>
      </c>
      <c r="J21" s="6">
        <f t="shared" si="5"/>
        <v>89.835948612583238</v>
      </c>
      <c r="K21" s="6">
        <f t="shared" si="6"/>
        <v>-10.164051387416764</v>
      </c>
      <c r="L21" s="6">
        <f t="shared" si="7"/>
        <v>65.104781889387397</v>
      </c>
      <c r="N21" s="15">
        <f t="shared" si="8"/>
        <v>2.2750131948179191E-2</v>
      </c>
      <c r="O21" s="15">
        <f t="shared" si="9"/>
        <v>1.0873754997605763E-2</v>
      </c>
      <c r="P21" s="16" t="s">
        <v>21</v>
      </c>
      <c r="Q21" s="4">
        <f t="shared" si="10"/>
        <v>3.337650758481725E-2</v>
      </c>
      <c r="R21" s="17">
        <v>-2</v>
      </c>
      <c r="S21" s="5">
        <f t="shared" si="11"/>
        <v>-1.8333333333333333</v>
      </c>
      <c r="T21" s="17">
        <f>-2.5/15</f>
        <v>-0.16666666666666666</v>
      </c>
      <c r="U21" s="6">
        <f t="shared" si="12"/>
        <v>100</v>
      </c>
      <c r="V21" s="6">
        <f t="shared" si="13"/>
        <v>97.5</v>
      </c>
      <c r="W21" s="6">
        <f t="shared" si="14"/>
        <v>-2.5</v>
      </c>
      <c r="X21" s="6">
        <f t="shared" si="15"/>
        <v>70</v>
      </c>
    </row>
    <row r="22" spans="2:24" x14ac:dyDescent="0.3">
      <c r="B22" s="13">
        <v>0.01</v>
      </c>
      <c r="C22" s="13">
        <v>0.05</v>
      </c>
      <c r="D22" s="16" t="s">
        <v>20</v>
      </c>
      <c r="E22" s="4">
        <f t="shared" si="0"/>
        <v>6.0000000000000005E-2</v>
      </c>
      <c r="F22" s="5">
        <f t="shared" si="1"/>
        <v>-2.3263478740408408</v>
      </c>
      <c r="G22" s="5">
        <f t="shared" si="2"/>
        <v>-1.554773594596853</v>
      </c>
      <c r="H22" s="5">
        <f t="shared" si="3"/>
        <v>-0.77157427944398771</v>
      </c>
      <c r="I22" s="6">
        <f t="shared" si="4"/>
        <v>100</v>
      </c>
      <c r="J22" s="6">
        <f t="shared" si="5"/>
        <v>88.426385808340186</v>
      </c>
      <c r="K22" s="6">
        <f t="shared" si="6"/>
        <v>-11.573614191659816</v>
      </c>
      <c r="L22" s="6">
        <f t="shared" si="7"/>
        <v>65.104781889387397</v>
      </c>
      <c r="N22" s="15">
        <f t="shared" si="8"/>
        <v>2.2750131948179191E-2</v>
      </c>
      <c r="O22" s="15">
        <f t="shared" si="9"/>
        <v>1.3180187164746598E-2</v>
      </c>
      <c r="P22" s="16" t="s">
        <v>20</v>
      </c>
      <c r="Q22" s="4">
        <f t="shared" si="10"/>
        <v>3.5930319112925789E-2</v>
      </c>
      <c r="R22" s="17">
        <v>-2</v>
      </c>
      <c r="S22" s="5">
        <f t="shared" si="11"/>
        <v>-1.8</v>
      </c>
      <c r="T22" s="17">
        <v>-0.2</v>
      </c>
      <c r="U22" s="6">
        <f t="shared" si="12"/>
        <v>100</v>
      </c>
      <c r="V22" s="6">
        <f t="shared" si="13"/>
        <v>97</v>
      </c>
      <c r="W22" s="6">
        <f t="shared" si="14"/>
        <v>-3</v>
      </c>
      <c r="X22" s="6">
        <f t="shared" si="15"/>
        <v>70</v>
      </c>
    </row>
    <row r="23" spans="2:24" x14ac:dyDescent="0.3">
      <c r="B23" s="13">
        <v>0.01</v>
      </c>
      <c r="C23" s="13">
        <v>0.05</v>
      </c>
      <c r="D23" s="16" t="s">
        <v>21</v>
      </c>
      <c r="E23" s="4">
        <f t="shared" si="0"/>
        <v>5.9500000000000004E-2</v>
      </c>
      <c r="F23" s="5">
        <f t="shared" si="1"/>
        <v>-2.3263478740408408</v>
      </c>
      <c r="G23" s="5">
        <f t="shared" si="2"/>
        <v>-1.5589847061722557</v>
      </c>
      <c r="H23" s="5">
        <f t="shared" si="3"/>
        <v>-0.76736316786858505</v>
      </c>
      <c r="I23" s="6">
        <f t="shared" si="4"/>
        <v>100</v>
      </c>
      <c r="J23" s="6">
        <f t="shared" si="5"/>
        <v>88.489552481971231</v>
      </c>
      <c r="K23" s="6">
        <f t="shared" si="6"/>
        <v>-11.510447518028776</v>
      </c>
      <c r="L23" s="6">
        <f t="shared" si="7"/>
        <v>65.104781889387397</v>
      </c>
      <c r="N23" s="15">
        <f t="shared" si="8"/>
        <v>2.2750131948179191E-2</v>
      </c>
      <c r="O23" s="15">
        <f t="shared" si="9"/>
        <v>1.3487018617891172E-2</v>
      </c>
      <c r="P23" s="16" t="s">
        <v>21</v>
      </c>
      <c r="Q23" s="4">
        <f t="shared" si="10"/>
        <v>3.5930319112925789E-2</v>
      </c>
      <c r="R23" s="17">
        <v>-2</v>
      </c>
      <c r="S23" s="5">
        <f t="shared" si="11"/>
        <v>-1.8</v>
      </c>
      <c r="T23" s="17">
        <v>-0.2</v>
      </c>
      <c r="U23" s="6">
        <f t="shared" si="12"/>
        <v>100</v>
      </c>
      <c r="V23" s="6">
        <f t="shared" si="13"/>
        <v>97</v>
      </c>
      <c r="W23" s="6">
        <f t="shared" si="14"/>
        <v>-3</v>
      </c>
      <c r="X23" s="6">
        <f t="shared" si="15"/>
        <v>70</v>
      </c>
    </row>
    <row r="24" spans="2:24" x14ac:dyDescent="0.3">
      <c r="B24" s="13">
        <v>0.01</v>
      </c>
      <c r="C24" s="13">
        <v>0.06</v>
      </c>
      <c r="D24" s="16" t="s">
        <v>20</v>
      </c>
      <c r="E24" s="4">
        <f t="shared" si="0"/>
        <v>6.9999999999999993E-2</v>
      </c>
      <c r="F24" s="5">
        <f t="shared" si="1"/>
        <v>-2.3263478740408408</v>
      </c>
      <c r="G24" s="5">
        <f t="shared" si="2"/>
        <v>-1.4757910281791706</v>
      </c>
      <c r="H24" s="5">
        <f t="shared" si="3"/>
        <v>-0.85055684586167013</v>
      </c>
      <c r="I24" s="6">
        <f t="shared" si="4"/>
        <v>100</v>
      </c>
      <c r="J24" s="6">
        <f t="shared" si="5"/>
        <v>87.241647312074946</v>
      </c>
      <c r="K24" s="6">
        <f t="shared" si="6"/>
        <v>-12.758352687925052</v>
      </c>
      <c r="L24" s="6">
        <f t="shared" si="7"/>
        <v>65.104781889387397</v>
      </c>
      <c r="N24" s="15">
        <f t="shared" si="8"/>
        <v>2.2750131948179191E-2</v>
      </c>
      <c r="O24" s="15">
        <f t="shared" si="9"/>
        <v>1.5891902514615763E-2</v>
      </c>
      <c r="P24" s="16" t="s">
        <v>20</v>
      </c>
      <c r="Q24" s="4">
        <f t="shared" si="10"/>
        <v>3.8642034462794954E-2</v>
      </c>
      <c r="R24" s="17">
        <v>-2</v>
      </c>
      <c r="S24" s="5">
        <f t="shared" si="11"/>
        <v>-1.7666666666666666</v>
      </c>
      <c r="T24" s="17">
        <f>-3.5/15</f>
        <v>-0.23333333333333334</v>
      </c>
      <c r="U24" s="6">
        <f t="shared" si="12"/>
        <v>100</v>
      </c>
      <c r="V24" s="6">
        <f t="shared" si="13"/>
        <v>96.5</v>
      </c>
      <c r="W24" s="6">
        <f t="shared" si="14"/>
        <v>-3.5</v>
      </c>
      <c r="X24" s="6">
        <f t="shared" si="15"/>
        <v>70</v>
      </c>
    </row>
    <row r="25" spans="2:24" x14ac:dyDescent="0.3">
      <c r="B25" s="13">
        <v>0.01</v>
      </c>
      <c r="C25" s="13">
        <v>0.06</v>
      </c>
      <c r="D25" s="16" t="s">
        <v>21</v>
      </c>
      <c r="E25" s="4">
        <f t="shared" si="0"/>
        <v>6.9399999999999989E-2</v>
      </c>
      <c r="F25" s="5">
        <f t="shared" si="1"/>
        <v>-2.3263478740408408</v>
      </c>
      <c r="G25" s="5">
        <f t="shared" si="2"/>
        <v>-1.480274520858228</v>
      </c>
      <c r="H25" s="5">
        <f t="shared" si="3"/>
        <v>-0.84607335318261279</v>
      </c>
      <c r="I25" s="6">
        <f t="shared" si="4"/>
        <v>100</v>
      </c>
      <c r="J25" s="6">
        <f t="shared" si="5"/>
        <v>87.308899702260803</v>
      </c>
      <c r="K25" s="6">
        <f t="shared" si="6"/>
        <v>-12.691100297739192</v>
      </c>
      <c r="L25" s="6">
        <f t="shared" si="7"/>
        <v>65.104781889387397</v>
      </c>
      <c r="N25" s="15">
        <f t="shared" si="8"/>
        <v>2.2750131948179191E-2</v>
      </c>
      <c r="O25" s="15">
        <f t="shared" si="9"/>
        <v>1.6261862021323969E-2</v>
      </c>
      <c r="P25" s="16" t="s">
        <v>21</v>
      </c>
      <c r="Q25" s="4">
        <f t="shared" si="10"/>
        <v>3.8642034462794954E-2</v>
      </c>
      <c r="R25" s="17">
        <v>-2</v>
      </c>
      <c r="S25" s="5">
        <f t="shared" si="11"/>
        <v>-1.7666666666666666</v>
      </c>
      <c r="T25" s="17">
        <f>-3.5/15</f>
        <v>-0.23333333333333334</v>
      </c>
      <c r="U25" s="6">
        <f t="shared" si="12"/>
        <v>100</v>
      </c>
      <c r="V25" s="6">
        <f t="shared" si="13"/>
        <v>96.5</v>
      </c>
      <c r="W25" s="6">
        <f t="shared" si="14"/>
        <v>-3.5</v>
      </c>
      <c r="X25" s="6">
        <f t="shared" si="15"/>
        <v>70</v>
      </c>
    </row>
    <row r="26" spans="2:24" x14ac:dyDescent="0.3">
      <c r="B26" s="13">
        <v>0.01</v>
      </c>
      <c r="C26" s="13">
        <v>7.0000000000000007E-2</v>
      </c>
      <c r="D26" s="16" t="s">
        <v>20</v>
      </c>
      <c r="E26" s="4">
        <f t="shared" si="0"/>
        <v>0.08</v>
      </c>
      <c r="F26" s="5">
        <f t="shared" si="1"/>
        <v>-2.3263478740408408</v>
      </c>
      <c r="G26" s="5">
        <f t="shared" si="2"/>
        <v>-1.4050715603096353</v>
      </c>
      <c r="H26" s="5">
        <f t="shared" si="3"/>
        <v>-0.92127631373120544</v>
      </c>
      <c r="I26" s="6">
        <f t="shared" si="4"/>
        <v>100</v>
      </c>
      <c r="J26" s="6">
        <f t="shared" si="5"/>
        <v>86.180855294031915</v>
      </c>
      <c r="K26" s="6">
        <f t="shared" si="6"/>
        <v>-13.819144705968082</v>
      </c>
      <c r="L26" s="6">
        <f t="shared" si="7"/>
        <v>65.104781889387397</v>
      </c>
      <c r="N26" s="15">
        <f t="shared" si="8"/>
        <v>2.2750131948179191E-2</v>
      </c>
      <c r="O26" s="15">
        <f t="shared" si="9"/>
        <v>1.8768087740599914E-2</v>
      </c>
      <c r="P26" s="16" t="s">
        <v>20</v>
      </c>
      <c r="Q26" s="4">
        <f t="shared" si="10"/>
        <v>4.1518219688779105E-2</v>
      </c>
      <c r="R26" s="17">
        <v>-2</v>
      </c>
      <c r="S26" s="5">
        <f t="shared" si="11"/>
        <v>-1.7333333333333334</v>
      </c>
      <c r="T26" s="17">
        <v>-0.26666666666666666</v>
      </c>
      <c r="U26" s="6">
        <f t="shared" si="12"/>
        <v>100</v>
      </c>
      <c r="V26" s="6">
        <f t="shared" si="13"/>
        <v>96</v>
      </c>
      <c r="W26" s="6">
        <f t="shared" si="14"/>
        <v>-4</v>
      </c>
      <c r="X26" s="6">
        <f t="shared" si="15"/>
        <v>70</v>
      </c>
    </row>
    <row r="27" spans="2:24" x14ac:dyDescent="0.3">
      <c r="B27" s="13">
        <v>0.01</v>
      </c>
      <c r="C27" s="13">
        <v>7.0000000000000007E-2</v>
      </c>
      <c r="D27" s="16" t="s">
        <v>21</v>
      </c>
      <c r="E27" s="4">
        <f t="shared" si="0"/>
        <v>7.9299999999999995E-2</v>
      </c>
      <c r="F27" s="5">
        <f t="shared" si="1"/>
        <v>-2.3263478740408408</v>
      </c>
      <c r="G27" s="5">
        <f t="shared" si="2"/>
        <v>-1.4097957565024259</v>
      </c>
      <c r="H27" s="5">
        <f t="shared" si="3"/>
        <v>-0.91655211753841481</v>
      </c>
      <c r="I27" s="6">
        <f t="shared" si="4"/>
        <v>100</v>
      </c>
      <c r="J27" s="6">
        <f t="shared" si="5"/>
        <v>86.251718236923779</v>
      </c>
      <c r="K27" s="6">
        <f t="shared" si="6"/>
        <v>-13.748281763076221</v>
      </c>
      <c r="L27" s="6">
        <f t="shared" si="7"/>
        <v>65.104781889387397</v>
      </c>
      <c r="N27" s="15">
        <f t="shared" si="8"/>
        <v>2.2750131948179191E-2</v>
      </c>
      <c r="O27" s="15">
        <f t="shared" si="9"/>
        <v>1.920500411835788E-2</v>
      </c>
      <c r="P27" s="16" t="s">
        <v>21</v>
      </c>
      <c r="Q27" s="4">
        <f t="shared" si="10"/>
        <v>4.1518219688779105E-2</v>
      </c>
      <c r="R27" s="17">
        <v>-2</v>
      </c>
      <c r="S27" s="5">
        <f t="shared" si="11"/>
        <v>-1.7333333333333334</v>
      </c>
      <c r="T27" s="17">
        <v>-0.26666666666666666</v>
      </c>
      <c r="U27" s="6">
        <f t="shared" si="12"/>
        <v>100</v>
      </c>
      <c r="V27" s="6">
        <f t="shared" si="13"/>
        <v>96</v>
      </c>
      <c r="W27" s="6">
        <f t="shared" si="14"/>
        <v>-4</v>
      </c>
      <c r="X27" s="6">
        <f t="shared" si="15"/>
        <v>70</v>
      </c>
    </row>
    <row r="28" spans="2:24" x14ac:dyDescent="0.3">
      <c r="B28" s="13">
        <v>0.01</v>
      </c>
      <c r="C28" s="13">
        <v>0.08</v>
      </c>
      <c r="D28" s="16" t="s">
        <v>20</v>
      </c>
      <c r="E28" s="4">
        <f t="shared" si="0"/>
        <v>0.09</v>
      </c>
      <c r="F28" s="5">
        <f t="shared" si="1"/>
        <v>-2.3263478740408408</v>
      </c>
      <c r="G28" s="5">
        <f t="shared" si="2"/>
        <v>-1.3407550336902161</v>
      </c>
      <c r="H28" s="5">
        <f t="shared" si="3"/>
        <v>-0.98559284035062467</v>
      </c>
      <c r="I28" s="6">
        <f t="shared" si="4"/>
        <v>100</v>
      </c>
      <c r="J28" s="6">
        <f t="shared" si="5"/>
        <v>85.216107394740632</v>
      </c>
      <c r="K28" s="6">
        <f t="shared" si="6"/>
        <v>-14.78389260525937</v>
      </c>
      <c r="L28" s="6">
        <f t="shared" si="7"/>
        <v>65.104781889387397</v>
      </c>
      <c r="N28" s="15">
        <f t="shared" si="8"/>
        <v>2.2750131948179191E-2</v>
      </c>
      <c r="O28" s="15">
        <f t="shared" si="9"/>
        <v>2.181533081036385E-2</v>
      </c>
      <c r="P28" s="16" t="s">
        <v>20</v>
      </c>
      <c r="Q28" s="4">
        <f t="shared" si="10"/>
        <v>4.4565462758543041E-2</v>
      </c>
      <c r="R28" s="17">
        <v>-2</v>
      </c>
      <c r="S28" s="5">
        <f t="shared" si="11"/>
        <v>-1.7</v>
      </c>
      <c r="T28" s="17">
        <f>-4.5/15</f>
        <v>-0.3</v>
      </c>
      <c r="U28" s="6">
        <f t="shared" si="12"/>
        <v>100</v>
      </c>
      <c r="V28" s="6">
        <f t="shared" si="13"/>
        <v>95.5</v>
      </c>
      <c r="W28" s="6">
        <f t="shared" si="14"/>
        <v>-4.5</v>
      </c>
      <c r="X28" s="6">
        <f t="shared" si="15"/>
        <v>70</v>
      </c>
    </row>
    <row r="29" spans="2:24" x14ac:dyDescent="0.3">
      <c r="B29" s="13">
        <v>0.01</v>
      </c>
      <c r="C29" s="13">
        <v>0.08</v>
      </c>
      <c r="D29" s="16" t="s">
        <v>21</v>
      </c>
      <c r="E29" s="4">
        <f t="shared" si="0"/>
        <v>8.9200000000000002E-2</v>
      </c>
      <c r="F29" s="5">
        <f t="shared" si="1"/>
        <v>-2.3263478740408408</v>
      </c>
      <c r="G29" s="5">
        <f t="shared" si="2"/>
        <v>-1.345697788149673</v>
      </c>
      <c r="H29" s="5">
        <f t="shared" si="3"/>
        <v>-0.98065008589116776</v>
      </c>
      <c r="I29" s="6">
        <f t="shared" si="4"/>
        <v>100</v>
      </c>
      <c r="J29" s="6">
        <f t="shared" si="5"/>
        <v>85.290248711632486</v>
      </c>
      <c r="K29" s="6">
        <f t="shared" si="6"/>
        <v>-14.709751288367517</v>
      </c>
      <c r="L29" s="6">
        <f t="shared" si="7"/>
        <v>65.104781889387397</v>
      </c>
      <c r="N29" s="15">
        <f t="shared" si="8"/>
        <v>2.2750131948179191E-2</v>
      </c>
      <c r="O29" s="15">
        <f t="shared" si="9"/>
        <v>2.2323186242893454E-2</v>
      </c>
      <c r="P29" s="16" t="s">
        <v>21</v>
      </c>
      <c r="Q29" s="4">
        <f t="shared" si="10"/>
        <v>4.4565462758543041E-2</v>
      </c>
      <c r="R29" s="17">
        <v>-2</v>
      </c>
      <c r="S29" s="5">
        <f t="shared" si="11"/>
        <v>-1.7</v>
      </c>
      <c r="T29" s="17">
        <f>-4.5/15</f>
        <v>-0.3</v>
      </c>
      <c r="U29" s="6">
        <f t="shared" si="12"/>
        <v>100</v>
      </c>
      <c r="V29" s="6">
        <f t="shared" si="13"/>
        <v>95.5</v>
      </c>
      <c r="W29" s="6">
        <f t="shared" si="14"/>
        <v>-4.5</v>
      </c>
      <c r="X29" s="6">
        <f t="shared" si="15"/>
        <v>70</v>
      </c>
    </row>
    <row r="30" spans="2:24" x14ac:dyDescent="0.3">
      <c r="B30" s="13">
        <v>0.01</v>
      </c>
      <c r="C30" s="13">
        <v>0.09</v>
      </c>
      <c r="D30" s="16" t="s">
        <v>20</v>
      </c>
      <c r="E30" s="4">
        <f t="shared" si="0"/>
        <v>9.9999999999999992E-2</v>
      </c>
      <c r="F30" s="5">
        <f t="shared" si="1"/>
        <v>-2.3263478740408408</v>
      </c>
      <c r="G30" s="5">
        <f t="shared" si="2"/>
        <v>-1.2815515655446006</v>
      </c>
      <c r="H30" s="5">
        <f t="shared" si="3"/>
        <v>-1.0447963084962402</v>
      </c>
      <c r="I30" s="6">
        <f t="shared" si="4"/>
        <v>100</v>
      </c>
      <c r="J30" s="6">
        <f t="shared" si="5"/>
        <v>84.328055372556392</v>
      </c>
      <c r="K30" s="6">
        <f t="shared" si="6"/>
        <v>-15.671944627443603</v>
      </c>
      <c r="L30" s="6">
        <f t="shared" si="7"/>
        <v>65.104781889387397</v>
      </c>
      <c r="N30" s="15">
        <f t="shared" si="8"/>
        <v>2.2750131948179191E-2</v>
      </c>
      <c r="O30" s="15">
        <f t="shared" si="9"/>
        <v>2.5040220324635511E-2</v>
      </c>
      <c r="P30" s="16" t="s">
        <v>20</v>
      </c>
      <c r="Q30" s="4">
        <f t="shared" si="10"/>
        <v>4.7790352272814703E-2</v>
      </c>
      <c r="R30" s="17">
        <v>-2</v>
      </c>
      <c r="S30" s="5">
        <f t="shared" si="11"/>
        <v>-1.6666666666666667</v>
      </c>
      <c r="T30" s="17">
        <v>-0.33333333333333331</v>
      </c>
      <c r="U30" s="6">
        <f t="shared" si="12"/>
        <v>100</v>
      </c>
      <c r="V30" s="6">
        <f t="shared" si="13"/>
        <v>95</v>
      </c>
      <c r="W30" s="6">
        <f t="shared" si="14"/>
        <v>-5</v>
      </c>
      <c r="X30" s="6">
        <f t="shared" si="15"/>
        <v>70</v>
      </c>
    </row>
    <row r="31" spans="2:24" x14ac:dyDescent="0.3">
      <c r="B31" s="13">
        <v>0.01</v>
      </c>
      <c r="C31" s="13">
        <v>0.09</v>
      </c>
      <c r="D31" s="16" t="s">
        <v>21</v>
      </c>
      <c r="E31" s="4">
        <f t="shared" si="0"/>
        <v>9.9099999999999994E-2</v>
      </c>
      <c r="F31" s="5">
        <f t="shared" si="1"/>
        <v>-2.3263478740408408</v>
      </c>
      <c r="G31" s="5">
        <f t="shared" si="2"/>
        <v>-1.2866967681089232</v>
      </c>
      <c r="H31" s="5">
        <f t="shared" si="3"/>
        <v>-1.0396511059319176</v>
      </c>
      <c r="I31" s="6">
        <f t="shared" si="4"/>
        <v>100</v>
      </c>
      <c r="J31" s="6">
        <f t="shared" si="5"/>
        <v>84.405233411021243</v>
      </c>
      <c r="K31" s="6">
        <f t="shared" si="6"/>
        <v>-15.594766588978764</v>
      </c>
      <c r="L31" s="6">
        <f t="shared" si="7"/>
        <v>65.104781889387397</v>
      </c>
      <c r="N31" s="15">
        <f t="shared" si="8"/>
        <v>2.2750131948179191E-2</v>
      </c>
      <c r="O31" s="15">
        <f t="shared" si="9"/>
        <v>2.5623150376631924E-2</v>
      </c>
      <c r="P31" s="16" t="s">
        <v>21</v>
      </c>
      <c r="Q31" s="4">
        <f t="shared" si="10"/>
        <v>4.7790352272814703E-2</v>
      </c>
      <c r="R31" s="17">
        <v>-2</v>
      </c>
      <c r="S31" s="5">
        <f t="shared" si="11"/>
        <v>-1.6666666666666667</v>
      </c>
      <c r="T31" s="17">
        <v>-0.33333333333333331</v>
      </c>
      <c r="U31" s="6">
        <f t="shared" si="12"/>
        <v>100</v>
      </c>
      <c r="V31" s="6">
        <f t="shared" si="13"/>
        <v>95</v>
      </c>
      <c r="W31" s="6">
        <f t="shared" si="14"/>
        <v>-5</v>
      </c>
      <c r="X31" s="6">
        <f t="shared" si="15"/>
        <v>70</v>
      </c>
    </row>
    <row r="32" spans="2:24" x14ac:dyDescent="0.3">
      <c r="B32" s="13">
        <v>0.01</v>
      </c>
      <c r="C32" s="13">
        <v>0.1</v>
      </c>
      <c r="D32" s="16" t="s">
        <v>20</v>
      </c>
      <c r="E32" s="4">
        <f t="shared" si="0"/>
        <v>0.11</v>
      </c>
      <c r="F32" s="5">
        <f t="shared" si="1"/>
        <v>-2.3263478740408408</v>
      </c>
      <c r="G32" s="5">
        <f t="shared" si="2"/>
        <v>-1.2265281200366105</v>
      </c>
      <c r="H32" s="5">
        <f t="shared" si="3"/>
        <v>-1.0998197540042303</v>
      </c>
      <c r="I32" s="6">
        <f t="shared" si="4"/>
        <v>100</v>
      </c>
      <c r="J32" s="6">
        <f t="shared" si="5"/>
        <v>83.502703689936538</v>
      </c>
      <c r="K32" s="6">
        <f t="shared" si="6"/>
        <v>-16.497296310063454</v>
      </c>
      <c r="L32" s="6">
        <f t="shared" si="7"/>
        <v>65.104781889387397</v>
      </c>
      <c r="N32" s="15">
        <f t="shared" si="8"/>
        <v>2.2750131948179191E-2</v>
      </c>
      <c r="O32" s="15">
        <f t="shared" si="9"/>
        <v>2.8449322968928634E-2</v>
      </c>
      <c r="P32" s="16" t="s">
        <v>20</v>
      </c>
      <c r="Q32" s="4">
        <f t="shared" si="10"/>
        <v>5.1199454917107826E-2</v>
      </c>
      <c r="R32" s="17">
        <v>-2</v>
      </c>
      <c r="S32" s="5">
        <f t="shared" si="11"/>
        <v>-1.6333333333333333</v>
      </c>
      <c r="T32" s="17">
        <f>-5.5/15</f>
        <v>-0.36666666666666664</v>
      </c>
      <c r="U32" s="6">
        <f t="shared" si="12"/>
        <v>100</v>
      </c>
      <c r="V32" s="6">
        <f t="shared" si="13"/>
        <v>94.5</v>
      </c>
      <c r="W32" s="6">
        <f t="shared" si="14"/>
        <v>-5.5</v>
      </c>
      <c r="X32" s="6">
        <f t="shared" si="15"/>
        <v>70</v>
      </c>
    </row>
    <row r="33" spans="2:24" x14ac:dyDescent="0.3">
      <c r="B33" s="13">
        <v>0.01</v>
      </c>
      <c r="C33" s="13">
        <v>0.1</v>
      </c>
      <c r="D33" s="16" t="s">
        <v>21</v>
      </c>
      <c r="E33" s="4">
        <f t="shared" si="0"/>
        <v>0.109</v>
      </c>
      <c r="F33" s="5">
        <f t="shared" si="1"/>
        <v>-2.3263478740408408</v>
      </c>
      <c r="G33" s="5">
        <f t="shared" si="2"/>
        <v>-1.2318637087349826</v>
      </c>
      <c r="H33" s="5">
        <f t="shared" si="3"/>
        <v>-1.0944841653058581</v>
      </c>
      <c r="I33" s="6">
        <f t="shared" si="4"/>
        <v>100</v>
      </c>
      <c r="J33" s="6">
        <f t="shared" si="5"/>
        <v>83.582737520412124</v>
      </c>
      <c r="K33" s="6">
        <f t="shared" si="6"/>
        <v>-16.417262479587873</v>
      </c>
      <c r="L33" s="6">
        <f t="shared" si="7"/>
        <v>65.104781889387397</v>
      </c>
      <c r="N33" s="15">
        <f t="shared" si="8"/>
        <v>2.2750131948179191E-2</v>
      </c>
      <c r="O33" s="15">
        <f t="shared" si="9"/>
        <v>2.9111616075879632E-2</v>
      </c>
      <c r="P33" s="16" t="s">
        <v>21</v>
      </c>
      <c r="Q33" s="4">
        <f t="shared" si="10"/>
        <v>5.1199454917107826E-2</v>
      </c>
      <c r="R33" s="17">
        <v>-2</v>
      </c>
      <c r="S33" s="5">
        <f t="shared" si="11"/>
        <v>-1.6333333333333333</v>
      </c>
      <c r="T33" s="17">
        <f>-5.5/15</f>
        <v>-0.36666666666666664</v>
      </c>
      <c r="U33" s="6">
        <f t="shared" si="12"/>
        <v>100</v>
      </c>
      <c r="V33" s="6">
        <f t="shared" si="13"/>
        <v>94.5</v>
      </c>
      <c r="W33" s="6">
        <f t="shared" si="14"/>
        <v>-5.5</v>
      </c>
      <c r="X33" s="6">
        <f t="shared" si="15"/>
        <v>70</v>
      </c>
    </row>
    <row r="34" spans="2:24" x14ac:dyDescent="0.3">
      <c r="B34" s="13">
        <v>0.02</v>
      </c>
      <c r="C34" s="14">
        <v>5.0000000000000001E-3</v>
      </c>
      <c r="D34" s="16" t="s">
        <v>20</v>
      </c>
      <c r="E34" s="4">
        <f t="shared" si="0"/>
        <v>2.5000000000000001E-2</v>
      </c>
      <c r="F34" s="5">
        <f t="shared" si="1"/>
        <v>-2.0537489106318225</v>
      </c>
      <c r="G34" s="5">
        <f t="shared" si="2"/>
        <v>-1.9599639845400538</v>
      </c>
      <c r="H34" s="5">
        <f t="shared" si="3"/>
        <v>-9.3784926091768694E-2</v>
      </c>
      <c r="I34" s="6">
        <f t="shared" si="4"/>
        <v>100</v>
      </c>
      <c r="J34" s="6">
        <f t="shared" si="5"/>
        <v>98.593226108623469</v>
      </c>
      <c r="K34" s="6">
        <f t="shared" si="6"/>
        <v>-1.4067738913765304</v>
      </c>
      <c r="L34" s="6">
        <f t="shared" si="7"/>
        <v>69.193766340522657</v>
      </c>
      <c r="N34" s="15">
        <f t="shared" si="8"/>
        <v>2.2750131948179191E-2</v>
      </c>
      <c r="O34" s="15">
        <f t="shared" si="9"/>
        <v>3.2049159751378772E-2</v>
      </c>
      <c r="P34" s="16" t="s">
        <v>20</v>
      </c>
      <c r="Q34" s="4">
        <f t="shared" si="10"/>
        <v>5.4799291699557967E-2</v>
      </c>
      <c r="R34" s="17">
        <v>-2</v>
      </c>
      <c r="S34" s="5">
        <f t="shared" si="11"/>
        <v>-1.6</v>
      </c>
      <c r="T34" s="17">
        <v>-0.4</v>
      </c>
      <c r="U34" s="6">
        <f t="shared" si="12"/>
        <v>100</v>
      </c>
      <c r="V34" s="6">
        <f t="shared" si="13"/>
        <v>94</v>
      </c>
      <c r="W34" s="6">
        <f t="shared" si="14"/>
        <v>-6</v>
      </c>
      <c r="X34" s="6">
        <f t="shared" si="15"/>
        <v>70</v>
      </c>
    </row>
    <row r="35" spans="2:24" x14ac:dyDescent="0.3">
      <c r="B35" s="13">
        <v>0.02</v>
      </c>
      <c r="C35" s="14">
        <v>5.0000000000000001E-3</v>
      </c>
      <c r="D35" s="16" t="s">
        <v>21</v>
      </c>
      <c r="E35" s="4">
        <f t="shared" si="0"/>
        <v>2.4899999999999999E-2</v>
      </c>
      <c r="F35" s="5">
        <f t="shared" si="1"/>
        <v>-2.0537489106318225</v>
      </c>
      <c r="G35" s="5">
        <f t="shared" si="2"/>
        <v>-1.9616778690637862</v>
      </c>
      <c r="H35" s="5">
        <f t="shared" si="3"/>
        <v>-9.207104156803636E-2</v>
      </c>
      <c r="I35" s="6">
        <f t="shared" si="4"/>
        <v>100</v>
      </c>
      <c r="J35" s="6">
        <f t="shared" si="5"/>
        <v>98.618934376479459</v>
      </c>
      <c r="K35" s="6">
        <f t="shared" si="6"/>
        <v>-1.3810656235205454</v>
      </c>
      <c r="L35" s="6">
        <f t="shared" si="7"/>
        <v>69.193766340522657</v>
      </c>
      <c r="N35" s="15">
        <f t="shared" si="8"/>
        <v>2.2750131948179191E-2</v>
      </c>
      <c r="O35" s="15">
        <f t="shared" si="9"/>
        <v>3.2795256156206813E-2</v>
      </c>
      <c r="P35" s="16" t="s">
        <v>21</v>
      </c>
      <c r="Q35" s="4">
        <f t="shared" si="10"/>
        <v>5.4799291699557967E-2</v>
      </c>
      <c r="R35" s="17">
        <v>-2</v>
      </c>
      <c r="S35" s="5">
        <f t="shared" si="11"/>
        <v>-1.6</v>
      </c>
      <c r="T35" s="17">
        <v>-0.4</v>
      </c>
      <c r="U35" s="6">
        <f t="shared" si="12"/>
        <v>100</v>
      </c>
      <c r="V35" s="6">
        <f t="shared" si="13"/>
        <v>94</v>
      </c>
      <c r="W35" s="6">
        <f t="shared" si="14"/>
        <v>-6</v>
      </c>
      <c r="X35" s="6">
        <f t="shared" si="15"/>
        <v>70</v>
      </c>
    </row>
    <row r="36" spans="2:24" x14ac:dyDescent="0.3">
      <c r="B36" s="13">
        <v>0.02</v>
      </c>
      <c r="C36" s="13">
        <v>0.01</v>
      </c>
      <c r="D36" s="16" t="s">
        <v>20</v>
      </c>
      <c r="E36" s="4">
        <f t="shared" si="0"/>
        <v>0.03</v>
      </c>
      <c r="F36" s="5">
        <f t="shared" si="1"/>
        <v>-2.0537489106318225</v>
      </c>
      <c r="G36" s="5">
        <f t="shared" si="2"/>
        <v>-1.8807936081512509</v>
      </c>
      <c r="H36" s="5">
        <f t="shared" si="3"/>
        <v>-0.17295530248057167</v>
      </c>
      <c r="I36" s="6">
        <f t="shared" si="4"/>
        <v>100</v>
      </c>
      <c r="J36" s="6">
        <f t="shared" si="5"/>
        <v>97.40567046279142</v>
      </c>
      <c r="K36" s="6">
        <f t="shared" si="6"/>
        <v>-2.5943295372085751</v>
      </c>
      <c r="L36" s="6">
        <f t="shared" si="7"/>
        <v>69.193766340522657</v>
      </c>
      <c r="N36" s="15">
        <f t="shared" si="8"/>
        <v>2.2750131948179191E-2</v>
      </c>
      <c r="O36" s="15">
        <f t="shared" si="9"/>
        <v>3.5846181092306501E-2</v>
      </c>
      <c r="P36" s="16" t="s">
        <v>20</v>
      </c>
      <c r="Q36" s="4">
        <f t="shared" si="10"/>
        <v>5.8596313040485695E-2</v>
      </c>
      <c r="R36" s="17">
        <v>-2</v>
      </c>
      <c r="S36" s="5">
        <f t="shared" si="11"/>
        <v>-1.5666666666666667</v>
      </c>
      <c r="T36" s="17">
        <f>-6.5/15</f>
        <v>-0.43333333333333335</v>
      </c>
      <c r="U36" s="6">
        <f t="shared" si="12"/>
        <v>100</v>
      </c>
      <c r="V36" s="6">
        <f t="shared" si="13"/>
        <v>93.5</v>
      </c>
      <c r="W36" s="6">
        <f t="shared" si="14"/>
        <v>-6.5</v>
      </c>
      <c r="X36" s="6">
        <f t="shared" si="15"/>
        <v>70</v>
      </c>
    </row>
    <row r="37" spans="2:24" x14ac:dyDescent="0.3">
      <c r="B37" s="13">
        <v>0.02</v>
      </c>
      <c r="C37" s="13">
        <v>0.01</v>
      </c>
      <c r="D37" s="16" t="s">
        <v>21</v>
      </c>
      <c r="E37" s="4">
        <f t="shared" si="0"/>
        <v>2.98E-2</v>
      </c>
      <c r="F37" s="5">
        <f t="shared" si="1"/>
        <v>-2.0537489106318225</v>
      </c>
      <c r="G37" s="5">
        <f t="shared" si="2"/>
        <v>-1.8837411304686185</v>
      </c>
      <c r="H37" s="5">
        <f t="shared" si="3"/>
        <v>-0.17000778016320406</v>
      </c>
      <c r="I37" s="6">
        <f t="shared" si="4"/>
        <v>100</v>
      </c>
      <c r="J37" s="6">
        <f t="shared" si="5"/>
        <v>97.449883297551935</v>
      </c>
      <c r="K37" s="6">
        <f t="shared" si="6"/>
        <v>-2.5501167024480607</v>
      </c>
      <c r="L37" s="6">
        <f t="shared" si="7"/>
        <v>69.193766340522657</v>
      </c>
      <c r="N37" s="15">
        <f t="shared" si="8"/>
        <v>2.2750131948179191E-2</v>
      </c>
      <c r="O37" s="15">
        <f t="shared" si="9"/>
        <v>3.6680671202102104E-2</v>
      </c>
      <c r="P37" s="16" t="s">
        <v>21</v>
      </c>
      <c r="Q37" s="4">
        <f t="shared" si="10"/>
        <v>5.8596313040485695E-2</v>
      </c>
      <c r="R37" s="17">
        <v>-2</v>
      </c>
      <c r="S37" s="5">
        <f t="shared" si="11"/>
        <v>-1.5666666666666667</v>
      </c>
      <c r="T37" s="17">
        <f>-6.5/15</f>
        <v>-0.43333333333333335</v>
      </c>
      <c r="U37" s="6">
        <f t="shared" si="12"/>
        <v>100</v>
      </c>
      <c r="V37" s="6">
        <f t="shared" si="13"/>
        <v>93.5</v>
      </c>
      <c r="W37" s="6">
        <f t="shared" si="14"/>
        <v>-6.5</v>
      </c>
      <c r="X37" s="6">
        <f t="shared" si="15"/>
        <v>70</v>
      </c>
    </row>
    <row r="38" spans="2:24" x14ac:dyDescent="0.3">
      <c r="B38" s="13">
        <v>0.02</v>
      </c>
      <c r="C38" s="13">
        <v>0.02</v>
      </c>
      <c r="D38" s="16" t="s">
        <v>20</v>
      </c>
      <c r="E38" s="4">
        <f t="shared" si="0"/>
        <v>0.04</v>
      </c>
      <c r="F38" s="5">
        <f t="shared" si="1"/>
        <v>-2.0537489106318225</v>
      </c>
      <c r="G38" s="5">
        <f t="shared" si="2"/>
        <v>-1.7506860712521695</v>
      </c>
      <c r="H38" s="5">
        <f t="shared" si="3"/>
        <v>-0.30306283937965306</v>
      </c>
      <c r="I38" s="6">
        <f t="shared" si="4"/>
        <v>100</v>
      </c>
      <c r="J38" s="6">
        <f t="shared" si="5"/>
        <v>95.454057409305207</v>
      </c>
      <c r="K38" s="6">
        <f t="shared" si="6"/>
        <v>-4.5459425906947963</v>
      </c>
      <c r="L38" s="6">
        <f t="shared" si="7"/>
        <v>69.193766340522657</v>
      </c>
      <c r="N38" s="15">
        <f t="shared" si="8"/>
        <v>2.2750131948179191E-2</v>
      </c>
      <c r="O38" s="15">
        <f t="shared" si="9"/>
        <v>3.9846740842727602E-2</v>
      </c>
      <c r="P38" s="16" t="s">
        <v>20</v>
      </c>
      <c r="Q38" s="4">
        <f t="shared" si="10"/>
        <v>6.2596872790906796E-2</v>
      </c>
      <c r="R38" s="17">
        <v>-2</v>
      </c>
      <c r="S38" s="5">
        <f t="shared" si="11"/>
        <v>-1.5333333333333334</v>
      </c>
      <c r="T38" s="17">
        <v>-0.46666666666666667</v>
      </c>
      <c r="U38" s="6">
        <f t="shared" si="12"/>
        <v>100</v>
      </c>
      <c r="V38" s="6">
        <f t="shared" si="13"/>
        <v>93</v>
      </c>
      <c r="W38" s="6">
        <f t="shared" si="14"/>
        <v>-7</v>
      </c>
      <c r="X38" s="6">
        <f t="shared" si="15"/>
        <v>70</v>
      </c>
    </row>
    <row r="39" spans="2:24" x14ac:dyDescent="0.3">
      <c r="B39" s="13">
        <v>0.02</v>
      </c>
      <c r="C39" s="13">
        <v>0.02</v>
      </c>
      <c r="D39" s="16" t="s">
        <v>21</v>
      </c>
      <c r="E39" s="4">
        <f t="shared" si="0"/>
        <v>3.9599999999999996E-2</v>
      </c>
      <c r="F39" s="5">
        <f t="shared" si="1"/>
        <v>-2.0537489106318225</v>
      </c>
      <c r="G39" s="5">
        <f t="shared" si="2"/>
        <v>-1.7553468347114698</v>
      </c>
      <c r="H39" s="5">
        <f t="shared" si="3"/>
        <v>-0.29840207592035273</v>
      </c>
      <c r="I39" s="6">
        <f t="shared" si="4"/>
        <v>100</v>
      </c>
      <c r="J39" s="6">
        <f t="shared" si="5"/>
        <v>95.523968861194703</v>
      </c>
      <c r="K39" s="6">
        <f t="shared" si="6"/>
        <v>-4.4760311388052907</v>
      </c>
      <c r="L39" s="6">
        <f t="shared" si="7"/>
        <v>69.193766340522657</v>
      </c>
      <c r="N39" s="15">
        <f t="shared" si="8"/>
        <v>2.2750131948179191E-2</v>
      </c>
      <c r="O39" s="15">
        <f t="shared" si="9"/>
        <v>4.0774362980640119E-2</v>
      </c>
      <c r="P39" s="16" t="s">
        <v>21</v>
      </c>
      <c r="Q39" s="4">
        <f t="shared" si="10"/>
        <v>6.2596872790906796E-2</v>
      </c>
      <c r="R39" s="17">
        <v>-2</v>
      </c>
      <c r="S39" s="5">
        <f t="shared" si="11"/>
        <v>-1.5333333333333334</v>
      </c>
      <c r="T39" s="17">
        <v>-0.46666666666666667</v>
      </c>
      <c r="U39" s="6">
        <f t="shared" si="12"/>
        <v>100</v>
      </c>
      <c r="V39" s="6">
        <f t="shared" si="13"/>
        <v>93</v>
      </c>
      <c r="W39" s="6">
        <f t="shared" si="14"/>
        <v>-7</v>
      </c>
      <c r="X39" s="6">
        <f t="shared" si="15"/>
        <v>70</v>
      </c>
    </row>
    <row r="40" spans="2:24" x14ac:dyDescent="0.3">
      <c r="B40" s="13">
        <v>0.02</v>
      </c>
      <c r="C40" s="13">
        <v>0.03</v>
      </c>
      <c r="D40" s="16" t="s">
        <v>20</v>
      </c>
      <c r="E40" s="4">
        <f t="shared" si="0"/>
        <v>0.05</v>
      </c>
      <c r="F40" s="5">
        <f t="shared" si="1"/>
        <v>-2.0537489106318225</v>
      </c>
      <c r="G40" s="5">
        <f t="shared" si="2"/>
        <v>-1.6448536269514726</v>
      </c>
      <c r="H40" s="5">
        <f t="shared" si="3"/>
        <v>-0.40889528368034989</v>
      </c>
      <c r="I40" s="6">
        <f t="shared" si="4"/>
        <v>100</v>
      </c>
      <c r="J40" s="6">
        <f t="shared" si="5"/>
        <v>93.866570744794757</v>
      </c>
      <c r="K40" s="6">
        <f t="shared" si="6"/>
        <v>-6.1334292552052485</v>
      </c>
      <c r="L40" s="6">
        <f t="shared" si="7"/>
        <v>69.193766340522657</v>
      </c>
      <c r="N40" s="15">
        <f t="shared" si="8"/>
        <v>2.2750131948179191E-2</v>
      </c>
      <c r="O40" s="15">
        <f t="shared" si="9"/>
        <v>4.4057069320678863E-2</v>
      </c>
      <c r="P40" s="16" t="s">
        <v>20</v>
      </c>
      <c r="Q40" s="4">
        <f t="shared" si="10"/>
        <v>6.6807201268858057E-2</v>
      </c>
      <c r="R40" s="17">
        <v>-2</v>
      </c>
      <c r="S40" s="5">
        <f t="shared" si="11"/>
        <v>-1.5</v>
      </c>
      <c r="T40" s="17">
        <f>-7.5/15</f>
        <v>-0.5</v>
      </c>
      <c r="U40" s="6">
        <f t="shared" si="12"/>
        <v>100</v>
      </c>
      <c r="V40" s="6">
        <f t="shared" si="13"/>
        <v>92.5</v>
      </c>
      <c r="W40" s="6">
        <f t="shared" si="14"/>
        <v>-7.5</v>
      </c>
      <c r="X40" s="6">
        <f t="shared" si="15"/>
        <v>70</v>
      </c>
    </row>
    <row r="41" spans="2:24" x14ac:dyDescent="0.3">
      <c r="B41" s="13">
        <v>0.02</v>
      </c>
      <c r="C41" s="13">
        <v>0.03</v>
      </c>
      <c r="D41" s="16" t="s">
        <v>21</v>
      </c>
      <c r="E41" s="4">
        <f t="shared" si="0"/>
        <v>4.9399999999999999E-2</v>
      </c>
      <c r="F41" s="5">
        <f t="shared" si="1"/>
        <v>-2.0537489106318225</v>
      </c>
      <c r="G41" s="5">
        <f t="shared" si="2"/>
        <v>-1.6506992551608461</v>
      </c>
      <c r="H41" s="5">
        <f t="shared" si="3"/>
        <v>-0.40304965547097638</v>
      </c>
      <c r="I41" s="6">
        <f t="shared" si="4"/>
        <v>100</v>
      </c>
      <c r="J41" s="6">
        <f t="shared" si="5"/>
        <v>93.954255167935358</v>
      </c>
      <c r="K41" s="6">
        <f t="shared" si="6"/>
        <v>-6.0457448320646456</v>
      </c>
      <c r="L41" s="6">
        <f t="shared" si="7"/>
        <v>69.193766340522657</v>
      </c>
      <c r="N41" s="15">
        <f t="shared" si="8"/>
        <v>2.2750131948179191E-2</v>
      </c>
      <c r="O41" s="15">
        <f t="shared" si="9"/>
        <v>4.5082706850099713E-2</v>
      </c>
      <c r="P41" s="16" t="s">
        <v>21</v>
      </c>
      <c r="Q41" s="4">
        <f t="shared" si="10"/>
        <v>6.6807201268858057E-2</v>
      </c>
      <c r="R41" s="17">
        <v>-2</v>
      </c>
      <c r="S41" s="5">
        <f t="shared" si="11"/>
        <v>-1.5</v>
      </c>
      <c r="T41" s="17">
        <f>-7.5/15</f>
        <v>-0.5</v>
      </c>
      <c r="U41" s="6">
        <f t="shared" si="12"/>
        <v>100</v>
      </c>
      <c r="V41" s="6">
        <f t="shared" si="13"/>
        <v>92.5</v>
      </c>
      <c r="W41" s="6">
        <f t="shared" si="14"/>
        <v>-7.5</v>
      </c>
      <c r="X41" s="6">
        <f t="shared" si="15"/>
        <v>70</v>
      </c>
    </row>
    <row r="42" spans="2:24" x14ac:dyDescent="0.3">
      <c r="B42" s="13">
        <v>0.02</v>
      </c>
      <c r="C42" s="13">
        <v>0.04</v>
      </c>
      <c r="D42" s="16" t="s">
        <v>20</v>
      </c>
      <c r="E42" s="4">
        <f t="shared" si="0"/>
        <v>0.06</v>
      </c>
      <c r="F42" s="5">
        <f t="shared" si="1"/>
        <v>-2.0537489106318225</v>
      </c>
      <c r="G42" s="5">
        <f t="shared" si="2"/>
        <v>-1.554773594596853</v>
      </c>
      <c r="H42" s="5">
        <f t="shared" si="3"/>
        <v>-0.49897531603496947</v>
      </c>
      <c r="I42" s="6">
        <f t="shared" si="4"/>
        <v>100</v>
      </c>
      <c r="J42" s="6">
        <f t="shared" si="5"/>
        <v>92.515370259475461</v>
      </c>
      <c r="K42" s="6">
        <f t="shared" si="6"/>
        <v>-7.4846297405245421</v>
      </c>
      <c r="L42" s="6">
        <f t="shared" si="7"/>
        <v>69.193766340522657</v>
      </c>
      <c r="N42" s="15">
        <f t="shared" si="8"/>
        <v>4.7757202436304963E-2</v>
      </c>
      <c r="O42" s="15">
        <f t="shared" si="9"/>
        <v>3.4072281375991942E-3</v>
      </c>
      <c r="P42" s="16" t="s">
        <v>20</v>
      </c>
      <c r="Q42" s="4">
        <f t="shared" si="10"/>
        <v>5.1164430573904157E-2</v>
      </c>
      <c r="R42" s="17">
        <v>-1.667</v>
      </c>
      <c r="S42" s="5">
        <f t="shared" si="11"/>
        <v>-1.6336666666666664</v>
      </c>
      <c r="T42" s="17">
        <f>-0.5/15</f>
        <v>-3.3333333333333333E-2</v>
      </c>
      <c r="U42" s="6">
        <f t="shared" si="12"/>
        <v>100</v>
      </c>
      <c r="V42" s="6">
        <f t="shared" si="13"/>
        <v>99.5</v>
      </c>
      <c r="W42" s="6">
        <f t="shared" si="14"/>
        <v>-0.5</v>
      </c>
      <c r="X42" s="6">
        <f t="shared" si="15"/>
        <v>74.995000000000005</v>
      </c>
    </row>
    <row r="43" spans="2:24" x14ac:dyDescent="0.3">
      <c r="B43" s="13">
        <v>0.02</v>
      </c>
      <c r="C43" s="13">
        <v>0.04</v>
      </c>
      <c r="D43" s="16" t="s">
        <v>21</v>
      </c>
      <c r="E43" s="4">
        <f t="shared" si="0"/>
        <v>5.9200000000000003E-2</v>
      </c>
      <c r="F43" s="5">
        <f t="shared" si="1"/>
        <v>-2.0537489106318225</v>
      </c>
      <c r="G43" s="5">
        <f t="shared" si="2"/>
        <v>-1.5615247027016508</v>
      </c>
      <c r="H43" s="5">
        <f t="shared" si="3"/>
        <v>-0.49222420793017174</v>
      </c>
      <c r="I43" s="6">
        <f t="shared" si="4"/>
        <v>100</v>
      </c>
      <c r="J43" s="6">
        <f t="shared" si="5"/>
        <v>92.616636881047427</v>
      </c>
      <c r="K43" s="6">
        <f t="shared" si="6"/>
        <v>-7.3833631189525759</v>
      </c>
      <c r="L43" s="6">
        <f t="shared" si="7"/>
        <v>69.193766340522657</v>
      </c>
      <c r="N43" s="15">
        <f t="shared" si="8"/>
        <v>4.7757202436304963E-2</v>
      </c>
      <c r="O43" s="15">
        <f t="shared" si="9"/>
        <v>3.5781085940650411E-3</v>
      </c>
      <c r="P43" s="16" t="s">
        <v>21</v>
      </c>
      <c r="Q43" s="4">
        <f t="shared" si="10"/>
        <v>5.1164430573904157E-2</v>
      </c>
      <c r="R43" s="17">
        <v>-1.667</v>
      </c>
      <c r="S43" s="5">
        <f t="shared" si="11"/>
        <v>-1.6336666666666664</v>
      </c>
      <c r="T43" s="17">
        <f>-0.5/15</f>
        <v>-3.3333333333333333E-2</v>
      </c>
      <c r="U43" s="6">
        <f t="shared" si="12"/>
        <v>100</v>
      </c>
      <c r="V43" s="6">
        <f t="shared" si="13"/>
        <v>99.5</v>
      </c>
      <c r="W43" s="6">
        <f t="shared" si="14"/>
        <v>-0.5</v>
      </c>
      <c r="X43" s="6">
        <f t="shared" si="15"/>
        <v>74.995000000000005</v>
      </c>
    </row>
    <row r="44" spans="2:24" x14ac:dyDescent="0.3">
      <c r="B44" s="13">
        <v>0.02</v>
      </c>
      <c r="C44" s="13">
        <v>0.05</v>
      </c>
      <c r="D44" s="16" t="s">
        <v>20</v>
      </c>
      <c r="E44" s="4">
        <f t="shared" si="0"/>
        <v>7.0000000000000007E-2</v>
      </c>
      <c r="F44" s="5">
        <f t="shared" si="1"/>
        <v>-2.0537489106318225</v>
      </c>
      <c r="G44" s="5">
        <f t="shared" si="2"/>
        <v>-1.4757910281791702</v>
      </c>
      <c r="H44" s="5">
        <f t="shared" si="3"/>
        <v>-0.57795788245265234</v>
      </c>
      <c r="I44" s="6">
        <f t="shared" si="4"/>
        <v>100</v>
      </c>
      <c r="J44" s="6">
        <f t="shared" si="5"/>
        <v>91.330631763210221</v>
      </c>
      <c r="K44" s="6">
        <f t="shared" si="6"/>
        <v>-8.6693682367897846</v>
      </c>
      <c r="L44" s="6">
        <f t="shared" si="7"/>
        <v>69.193766340522657</v>
      </c>
      <c r="N44" s="15">
        <f t="shared" ref="N44:N105" si="16">_xlfn.NORM.S.DIST(R44,TRUE)</f>
        <v>4.7757202436304963E-2</v>
      </c>
      <c r="O44" s="15">
        <f t="shared" ref="O44:O105" si="17">IF(P44="added",Q44-N44,((Q44-N44)/(1-N44)))</f>
        <v>7.0051255102548254E-3</v>
      </c>
      <c r="P44" s="16" t="s">
        <v>20</v>
      </c>
      <c r="Q44" s="4">
        <f t="shared" ref="Q44:Q105" si="18">_xlfn.NORM.S.DIST(S44,TRUE)</f>
        <v>5.4762327946559788E-2</v>
      </c>
      <c r="R44" s="17">
        <v>-1.667</v>
      </c>
      <c r="S44" s="5">
        <f t="shared" ref="S44:S75" si="19">(X44-V44)/$M$5</f>
        <v>-1.6003333333333329</v>
      </c>
      <c r="T44" s="17">
        <v>-6.6666666666666666E-2</v>
      </c>
      <c r="U44" s="6">
        <f t="shared" ref="U44:U75" si="20">$M$4</f>
        <v>100</v>
      </c>
      <c r="V44" s="6">
        <f t="shared" ref="V44:V75" si="21">$M$4+W44</f>
        <v>99</v>
      </c>
      <c r="W44" s="6">
        <f t="shared" ref="W44:W75" si="22">T44*$M$5</f>
        <v>-1</v>
      </c>
      <c r="X44" s="6">
        <f t="shared" ref="X44:X75" si="23">R44*$M$5+$M$4</f>
        <v>74.995000000000005</v>
      </c>
    </row>
    <row r="45" spans="2:24" x14ac:dyDescent="0.3">
      <c r="B45" s="13">
        <v>0.02</v>
      </c>
      <c r="C45" s="13">
        <v>0.05</v>
      </c>
      <c r="D45" s="16" t="s">
        <v>21</v>
      </c>
      <c r="E45" s="4">
        <f t="shared" si="0"/>
        <v>6.9000000000000006E-2</v>
      </c>
      <c r="F45" s="5">
        <f t="shared" si="1"/>
        <v>-2.0537489106318225</v>
      </c>
      <c r="G45" s="5">
        <f t="shared" si="2"/>
        <v>-1.4832801273356204</v>
      </c>
      <c r="H45" s="5">
        <f t="shared" si="3"/>
        <v>-0.5704687832962021</v>
      </c>
      <c r="I45" s="6">
        <f t="shared" si="4"/>
        <v>100</v>
      </c>
      <c r="J45" s="6">
        <f t="shared" si="5"/>
        <v>91.442968250556973</v>
      </c>
      <c r="K45" s="6">
        <f t="shared" si="6"/>
        <v>-8.5570317494430306</v>
      </c>
      <c r="L45" s="6">
        <f t="shared" si="7"/>
        <v>69.193766340522657</v>
      </c>
      <c r="N45" s="15">
        <f t="shared" si="16"/>
        <v>4.7757202436304963E-2</v>
      </c>
      <c r="O45" s="15">
        <f t="shared" si="17"/>
        <v>7.3564489310681885E-3</v>
      </c>
      <c r="P45" s="16" t="s">
        <v>21</v>
      </c>
      <c r="Q45" s="4">
        <f t="shared" si="18"/>
        <v>5.4762327946559788E-2</v>
      </c>
      <c r="R45" s="17">
        <v>-1.667</v>
      </c>
      <c r="S45" s="5">
        <f t="shared" si="19"/>
        <v>-1.6003333333333329</v>
      </c>
      <c r="T45" s="17">
        <v>-6.6666666666666666E-2</v>
      </c>
      <c r="U45" s="6">
        <f t="shared" si="20"/>
        <v>100</v>
      </c>
      <c r="V45" s="6">
        <f t="shared" si="21"/>
        <v>99</v>
      </c>
      <c r="W45" s="6">
        <f t="shared" si="22"/>
        <v>-1</v>
      </c>
      <c r="X45" s="6">
        <f t="shared" si="23"/>
        <v>74.995000000000005</v>
      </c>
    </row>
    <row r="46" spans="2:24" x14ac:dyDescent="0.3">
      <c r="B46" s="13">
        <v>0.02</v>
      </c>
      <c r="C46" s="13">
        <v>0.06</v>
      </c>
      <c r="D46" s="16" t="s">
        <v>20</v>
      </c>
      <c r="E46" s="4">
        <f t="shared" si="0"/>
        <v>0.08</v>
      </c>
      <c r="F46" s="5">
        <f t="shared" si="1"/>
        <v>-2.0537489106318225</v>
      </c>
      <c r="G46" s="5">
        <f t="shared" si="2"/>
        <v>-1.4050715603096353</v>
      </c>
      <c r="H46" s="5">
        <f t="shared" si="3"/>
        <v>-0.64867735032218721</v>
      </c>
      <c r="I46" s="6">
        <f t="shared" si="4"/>
        <v>100</v>
      </c>
      <c r="J46" s="6">
        <f t="shared" si="5"/>
        <v>90.269839745167189</v>
      </c>
      <c r="K46" s="6">
        <f t="shared" si="6"/>
        <v>-9.7301602548328088</v>
      </c>
      <c r="L46" s="6">
        <f t="shared" si="7"/>
        <v>69.193766340522657</v>
      </c>
      <c r="N46" s="15">
        <f t="shared" si="16"/>
        <v>4.7757202436304963E-2</v>
      </c>
      <c r="O46" s="15">
        <f t="shared" si="17"/>
        <v>1.0800143371058821E-2</v>
      </c>
      <c r="P46" s="16" t="s">
        <v>20</v>
      </c>
      <c r="Q46" s="4">
        <f t="shared" si="18"/>
        <v>5.8557345807363784E-2</v>
      </c>
      <c r="R46" s="17">
        <v>-1.667</v>
      </c>
      <c r="S46" s="5">
        <f t="shared" si="19"/>
        <v>-1.5669999999999997</v>
      </c>
      <c r="T46" s="17">
        <f>-1.5/15</f>
        <v>-0.1</v>
      </c>
      <c r="U46" s="6">
        <f t="shared" si="20"/>
        <v>100</v>
      </c>
      <c r="V46" s="6">
        <f t="shared" si="21"/>
        <v>98.5</v>
      </c>
      <c r="W46" s="6">
        <f t="shared" si="22"/>
        <v>-1.5</v>
      </c>
      <c r="X46" s="6">
        <f t="shared" si="23"/>
        <v>74.995000000000005</v>
      </c>
    </row>
    <row r="47" spans="2:24" x14ac:dyDescent="0.3">
      <c r="B47" s="13">
        <v>0.02</v>
      </c>
      <c r="C47" s="13">
        <v>0.06</v>
      </c>
      <c r="D47" s="16" t="s">
        <v>21</v>
      </c>
      <c r="E47" s="4">
        <f t="shared" si="0"/>
        <v>7.8799999999999995E-2</v>
      </c>
      <c r="F47" s="5">
        <f t="shared" si="1"/>
        <v>-2.0537489106318225</v>
      </c>
      <c r="G47" s="5">
        <f t="shared" si="2"/>
        <v>-1.4131895442505014</v>
      </c>
      <c r="H47" s="5">
        <f t="shared" si="3"/>
        <v>-0.64055936638132116</v>
      </c>
      <c r="I47" s="6">
        <f t="shared" si="4"/>
        <v>100</v>
      </c>
      <c r="J47" s="6">
        <f t="shared" si="5"/>
        <v>90.391609504280183</v>
      </c>
      <c r="K47" s="6">
        <f t="shared" si="6"/>
        <v>-9.6083904957198172</v>
      </c>
      <c r="L47" s="6">
        <f t="shared" si="7"/>
        <v>69.193766340522657</v>
      </c>
      <c r="N47" s="15">
        <f t="shared" si="16"/>
        <v>4.7757202436304963E-2</v>
      </c>
      <c r="O47" s="15">
        <f t="shared" si="17"/>
        <v>1.1341795809525568E-2</v>
      </c>
      <c r="P47" s="16" t="s">
        <v>21</v>
      </c>
      <c r="Q47" s="4">
        <f t="shared" si="18"/>
        <v>5.8557345807363784E-2</v>
      </c>
      <c r="R47" s="17">
        <v>-1.667</v>
      </c>
      <c r="S47" s="5">
        <f t="shared" si="19"/>
        <v>-1.5669999999999997</v>
      </c>
      <c r="T47" s="17">
        <f>-1.5/15</f>
        <v>-0.1</v>
      </c>
      <c r="U47" s="6">
        <f t="shared" si="20"/>
        <v>100</v>
      </c>
      <c r="V47" s="6">
        <f t="shared" si="21"/>
        <v>98.5</v>
      </c>
      <c r="W47" s="6">
        <f t="shared" si="22"/>
        <v>-1.5</v>
      </c>
      <c r="X47" s="6">
        <f t="shared" si="23"/>
        <v>74.995000000000005</v>
      </c>
    </row>
    <row r="48" spans="2:24" x14ac:dyDescent="0.3">
      <c r="B48" s="13">
        <v>0.02</v>
      </c>
      <c r="C48" s="13">
        <v>7.0000000000000007E-2</v>
      </c>
      <c r="D48" s="16" t="s">
        <v>20</v>
      </c>
      <c r="E48" s="4">
        <f t="shared" si="0"/>
        <v>9.0000000000000011E-2</v>
      </c>
      <c r="F48" s="5">
        <f t="shared" si="1"/>
        <v>-2.0537489106318225</v>
      </c>
      <c r="G48" s="5">
        <f t="shared" si="2"/>
        <v>-1.3407550336902159</v>
      </c>
      <c r="H48" s="5">
        <f t="shared" si="3"/>
        <v>-0.71299387694160665</v>
      </c>
      <c r="I48" s="6">
        <f t="shared" si="4"/>
        <v>100</v>
      </c>
      <c r="J48" s="6">
        <f t="shared" si="5"/>
        <v>89.305091845875893</v>
      </c>
      <c r="K48" s="6">
        <f t="shared" si="6"/>
        <v>-10.6949081541241</v>
      </c>
      <c r="L48" s="6">
        <f t="shared" si="7"/>
        <v>69.193766340522657</v>
      </c>
      <c r="N48" s="15">
        <f t="shared" si="16"/>
        <v>4.7757202436304963E-2</v>
      </c>
      <c r="O48" s="15">
        <f t="shared" si="17"/>
        <v>1.4798636668632958E-2</v>
      </c>
      <c r="P48" s="16" t="s">
        <v>20</v>
      </c>
      <c r="Q48" s="4">
        <f t="shared" si="18"/>
        <v>6.2555839104937921E-2</v>
      </c>
      <c r="R48" s="17">
        <v>-1.667</v>
      </c>
      <c r="S48" s="5">
        <f t="shared" si="19"/>
        <v>-1.5336666666666663</v>
      </c>
      <c r="T48" s="17">
        <v>-0.13333333333333333</v>
      </c>
      <c r="U48" s="6">
        <f t="shared" si="20"/>
        <v>100</v>
      </c>
      <c r="V48" s="6">
        <f t="shared" si="21"/>
        <v>98</v>
      </c>
      <c r="W48" s="6">
        <f t="shared" si="22"/>
        <v>-2</v>
      </c>
      <c r="X48" s="6">
        <f t="shared" si="23"/>
        <v>74.995000000000005</v>
      </c>
    </row>
    <row r="49" spans="2:24" x14ac:dyDescent="0.3">
      <c r="B49" s="13">
        <v>0.02</v>
      </c>
      <c r="C49" s="13">
        <v>7.0000000000000007E-2</v>
      </c>
      <c r="D49" s="16" t="s">
        <v>21</v>
      </c>
      <c r="E49" s="4">
        <f t="shared" si="0"/>
        <v>8.8600000000000012E-2</v>
      </c>
      <c r="F49" s="5">
        <f t="shared" si="1"/>
        <v>-2.0537489106318225</v>
      </c>
      <c r="G49" s="5">
        <f t="shared" si="2"/>
        <v>-1.3494265429034338</v>
      </c>
      <c r="H49" s="5">
        <f t="shared" si="3"/>
        <v>-0.70432236772838874</v>
      </c>
      <c r="I49" s="6">
        <f t="shared" si="4"/>
        <v>100</v>
      </c>
      <c r="J49" s="6">
        <f t="shared" si="5"/>
        <v>89.435164484074164</v>
      </c>
      <c r="K49" s="6">
        <f t="shared" si="6"/>
        <v>-10.56483551592583</v>
      </c>
      <c r="L49" s="6">
        <f t="shared" si="7"/>
        <v>69.193766340522657</v>
      </c>
      <c r="N49" s="15">
        <f t="shared" si="16"/>
        <v>4.7757202436304963E-2</v>
      </c>
      <c r="O49" s="15">
        <f t="shared" si="17"/>
        <v>1.5540822893588845E-2</v>
      </c>
      <c r="P49" s="16" t="s">
        <v>21</v>
      </c>
      <c r="Q49" s="4">
        <f t="shared" si="18"/>
        <v>6.2555839104937921E-2</v>
      </c>
      <c r="R49" s="17">
        <v>-1.667</v>
      </c>
      <c r="S49" s="5">
        <f t="shared" si="19"/>
        <v>-1.5336666666666663</v>
      </c>
      <c r="T49" s="17">
        <v>-0.13333333333333333</v>
      </c>
      <c r="U49" s="6">
        <f t="shared" si="20"/>
        <v>100</v>
      </c>
      <c r="V49" s="6">
        <f t="shared" si="21"/>
        <v>98</v>
      </c>
      <c r="W49" s="6">
        <f t="shared" si="22"/>
        <v>-2</v>
      </c>
      <c r="X49" s="6">
        <f t="shared" si="23"/>
        <v>74.995000000000005</v>
      </c>
    </row>
    <row r="50" spans="2:24" x14ac:dyDescent="0.3">
      <c r="B50" s="13">
        <v>0.02</v>
      </c>
      <c r="C50" s="13">
        <v>0.08</v>
      </c>
      <c r="D50" s="16" t="s">
        <v>20</v>
      </c>
      <c r="E50" s="4">
        <f t="shared" si="0"/>
        <v>0.1</v>
      </c>
      <c r="F50" s="5">
        <f t="shared" si="1"/>
        <v>-2.0537489106318225</v>
      </c>
      <c r="G50" s="5">
        <f t="shared" si="2"/>
        <v>-1.2815515655446006</v>
      </c>
      <c r="H50" s="5">
        <f t="shared" si="3"/>
        <v>-0.77219734508722193</v>
      </c>
      <c r="I50" s="6">
        <f t="shared" si="4"/>
        <v>100</v>
      </c>
      <c r="J50" s="6">
        <f t="shared" si="5"/>
        <v>88.417039823691667</v>
      </c>
      <c r="K50" s="6">
        <f t="shared" si="6"/>
        <v>-11.58296017630833</v>
      </c>
      <c r="L50" s="6">
        <f t="shared" si="7"/>
        <v>69.193766340522657</v>
      </c>
      <c r="N50" s="15">
        <f t="shared" si="16"/>
        <v>4.7757202436304963E-2</v>
      </c>
      <c r="O50" s="15">
        <f t="shared" si="17"/>
        <v>1.9006837092798018E-2</v>
      </c>
      <c r="P50" s="16" t="s">
        <v>20</v>
      </c>
      <c r="Q50" s="4">
        <f t="shared" si="18"/>
        <v>6.6764039529102981E-2</v>
      </c>
      <c r="R50" s="17">
        <v>-1.667</v>
      </c>
      <c r="S50" s="5">
        <f t="shared" si="19"/>
        <v>-1.5003333333333331</v>
      </c>
      <c r="T50" s="17">
        <f>-2.5/15</f>
        <v>-0.16666666666666666</v>
      </c>
      <c r="U50" s="6">
        <f t="shared" si="20"/>
        <v>100</v>
      </c>
      <c r="V50" s="6">
        <f t="shared" si="21"/>
        <v>97.5</v>
      </c>
      <c r="W50" s="6">
        <f t="shared" si="22"/>
        <v>-2.5</v>
      </c>
      <c r="X50" s="6">
        <f t="shared" si="23"/>
        <v>74.995000000000005</v>
      </c>
    </row>
    <row r="51" spans="2:24" x14ac:dyDescent="0.3">
      <c r="B51" s="13">
        <v>0.02</v>
      </c>
      <c r="C51" s="13">
        <v>0.08</v>
      </c>
      <c r="D51" s="16" t="s">
        <v>21</v>
      </c>
      <c r="E51" s="4">
        <f t="shared" si="0"/>
        <v>9.8400000000000001E-2</v>
      </c>
      <c r="F51" s="5">
        <f t="shared" si="1"/>
        <v>-2.0537489106318225</v>
      </c>
      <c r="G51" s="5">
        <f t="shared" si="2"/>
        <v>-1.2907222686230719</v>
      </c>
      <c r="H51" s="5">
        <f t="shared" si="3"/>
        <v>-0.76302664200875059</v>
      </c>
      <c r="I51" s="6">
        <f t="shared" si="4"/>
        <v>100</v>
      </c>
      <c r="J51" s="6">
        <f t="shared" si="5"/>
        <v>88.554600369868737</v>
      </c>
      <c r="K51" s="6">
        <f t="shared" si="6"/>
        <v>-11.445399630131259</v>
      </c>
      <c r="L51" s="6">
        <f t="shared" si="7"/>
        <v>69.193766340522657</v>
      </c>
      <c r="N51" s="15">
        <f t="shared" si="16"/>
        <v>4.7757202436304963E-2</v>
      </c>
      <c r="O51" s="15">
        <f t="shared" si="17"/>
        <v>1.9960074406891654E-2</v>
      </c>
      <c r="P51" s="16" t="s">
        <v>21</v>
      </c>
      <c r="Q51" s="4">
        <f t="shared" si="18"/>
        <v>6.6764039529102981E-2</v>
      </c>
      <c r="R51" s="17">
        <v>-1.667</v>
      </c>
      <c r="S51" s="5">
        <f t="shared" si="19"/>
        <v>-1.5003333333333331</v>
      </c>
      <c r="T51" s="17">
        <f>-2.5/15</f>
        <v>-0.16666666666666666</v>
      </c>
      <c r="U51" s="6">
        <f t="shared" si="20"/>
        <v>100</v>
      </c>
      <c r="V51" s="6">
        <f t="shared" si="21"/>
        <v>97.5</v>
      </c>
      <c r="W51" s="6">
        <f t="shared" si="22"/>
        <v>-2.5</v>
      </c>
      <c r="X51" s="6">
        <f t="shared" si="23"/>
        <v>74.995000000000005</v>
      </c>
    </row>
    <row r="52" spans="2:24" x14ac:dyDescent="0.3">
      <c r="B52" s="13">
        <v>0.02</v>
      </c>
      <c r="C52" s="13">
        <v>0.09</v>
      </c>
      <c r="D52" s="16" t="s">
        <v>20</v>
      </c>
      <c r="E52" s="4">
        <f t="shared" si="0"/>
        <v>0.11</v>
      </c>
      <c r="F52" s="5">
        <f t="shared" si="1"/>
        <v>-2.0537489106318225</v>
      </c>
      <c r="G52" s="5">
        <f t="shared" si="2"/>
        <v>-1.2265281200366105</v>
      </c>
      <c r="H52" s="5">
        <f t="shared" si="3"/>
        <v>-0.82722079059521203</v>
      </c>
      <c r="I52" s="6">
        <f t="shared" si="4"/>
        <v>100</v>
      </c>
      <c r="J52" s="6">
        <f t="shared" si="5"/>
        <v>87.591688141071813</v>
      </c>
      <c r="K52" s="6">
        <f t="shared" si="6"/>
        <v>-12.40831185892818</v>
      </c>
      <c r="L52" s="6">
        <f t="shared" si="7"/>
        <v>69.193766340522657</v>
      </c>
      <c r="N52" s="15">
        <f t="shared" si="16"/>
        <v>4.7757202436304963E-2</v>
      </c>
      <c r="O52" s="15">
        <f t="shared" si="17"/>
        <v>2.3430825237445677E-2</v>
      </c>
      <c r="P52" s="16" t="s">
        <v>20</v>
      </c>
      <c r="Q52" s="4">
        <f t="shared" si="18"/>
        <v>7.118802767375064E-2</v>
      </c>
      <c r="R52" s="17">
        <v>-1.667</v>
      </c>
      <c r="S52" s="5">
        <f t="shared" si="19"/>
        <v>-1.4669999999999996</v>
      </c>
      <c r="T52" s="17">
        <v>-0.2</v>
      </c>
      <c r="U52" s="6">
        <f t="shared" si="20"/>
        <v>100</v>
      </c>
      <c r="V52" s="6">
        <f t="shared" si="21"/>
        <v>97</v>
      </c>
      <c r="W52" s="6">
        <f t="shared" si="22"/>
        <v>-3</v>
      </c>
      <c r="X52" s="6">
        <f t="shared" si="23"/>
        <v>74.995000000000005</v>
      </c>
    </row>
    <row r="53" spans="2:24" x14ac:dyDescent="0.3">
      <c r="B53" s="13">
        <v>0.02</v>
      </c>
      <c r="C53" s="13">
        <v>0.09</v>
      </c>
      <c r="D53" s="16" t="s">
        <v>21</v>
      </c>
      <c r="E53" s="4">
        <f t="shared" si="0"/>
        <v>0.1082</v>
      </c>
      <c r="F53" s="5">
        <f t="shared" si="1"/>
        <v>-2.0537489106318225</v>
      </c>
      <c r="G53" s="5">
        <f t="shared" si="2"/>
        <v>-1.2361575670698968</v>
      </c>
      <c r="H53" s="5">
        <f t="shared" si="3"/>
        <v>-0.81759134356192575</v>
      </c>
      <c r="I53" s="6">
        <f t="shared" si="4"/>
        <v>100</v>
      </c>
      <c r="J53" s="6">
        <f t="shared" si="5"/>
        <v>87.736129846571117</v>
      </c>
      <c r="K53" s="6">
        <f t="shared" si="6"/>
        <v>-12.263870153428886</v>
      </c>
      <c r="L53" s="6">
        <f t="shared" si="7"/>
        <v>69.193766340522657</v>
      </c>
      <c r="N53" s="15">
        <f t="shared" si="16"/>
        <v>4.7757202436304963E-2</v>
      </c>
      <c r="O53" s="15">
        <f t="shared" si="17"/>
        <v>2.4605935899324458E-2</v>
      </c>
      <c r="P53" s="16" t="s">
        <v>21</v>
      </c>
      <c r="Q53" s="4">
        <f t="shared" si="18"/>
        <v>7.118802767375064E-2</v>
      </c>
      <c r="R53" s="17">
        <v>-1.667</v>
      </c>
      <c r="S53" s="5">
        <f t="shared" si="19"/>
        <v>-1.4669999999999996</v>
      </c>
      <c r="T53" s="17">
        <v>-0.2</v>
      </c>
      <c r="U53" s="6">
        <f t="shared" si="20"/>
        <v>100</v>
      </c>
      <c r="V53" s="6">
        <f t="shared" si="21"/>
        <v>97</v>
      </c>
      <c r="W53" s="6">
        <f t="shared" si="22"/>
        <v>-3</v>
      </c>
      <c r="X53" s="6">
        <f t="shared" si="23"/>
        <v>74.995000000000005</v>
      </c>
    </row>
    <row r="54" spans="2:24" x14ac:dyDescent="0.3">
      <c r="B54" s="13">
        <v>0.02</v>
      </c>
      <c r="C54" s="13">
        <v>0.1</v>
      </c>
      <c r="D54" s="16" t="s">
        <v>20</v>
      </c>
      <c r="E54" s="4">
        <f t="shared" si="0"/>
        <v>0.12000000000000001</v>
      </c>
      <c r="F54" s="5">
        <f t="shared" si="1"/>
        <v>-2.0537489106318225</v>
      </c>
      <c r="G54" s="5">
        <f t="shared" si="2"/>
        <v>-1.1749867920660904</v>
      </c>
      <c r="H54" s="5">
        <f t="shared" si="3"/>
        <v>-0.87876211856573216</v>
      </c>
      <c r="I54" s="6">
        <f t="shared" si="4"/>
        <v>100</v>
      </c>
      <c r="J54" s="6">
        <f t="shared" si="5"/>
        <v>86.818568221514013</v>
      </c>
      <c r="K54" s="6">
        <f t="shared" si="6"/>
        <v>-13.181431778485983</v>
      </c>
      <c r="L54" s="6">
        <f t="shared" si="7"/>
        <v>69.193766340522657</v>
      </c>
      <c r="N54" s="15">
        <f t="shared" si="16"/>
        <v>4.7757202436304963E-2</v>
      </c>
      <c r="O54" s="15">
        <f t="shared" si="17"/>
        <v>2.8076501992356881E-2</v>
      </c>
      <c r="P54" s="16" t="s">
        <v>20</v>
      </c>
      <c r="Q54" s="4">
        <f t="shared" si="18"/>
        <v>7.5833704428661844E-2</v>
      </c>
      <c r="R54" s="17">
        <v>-1.667</v>
      </c>
      <c r="S54" s="5">
        <f t="shared" si="19"/>
        <v>-1.4336666666666664</v>
      </c>
      <c r="T54" s="17">
        <f>-3.5/15</f>
        <v>-0.23333333333333334</v>
      </c>
      <c r="U54" s="6">
        <f t="shared" si="20"/>
        <v>100</v>
      </c>
      <c r="V54" s="6">
        <f t="shared" si="21"/>
        <v>96.5</v>
      </c>
      <c r="W54" s="6">
        <f t="shared" si="22"/>
        <v>-3.5</v>
      </c>
      <c r="X54" s="6">
        <f t="shared" si="23"/>
        <v>74.995000000000005</v>
      </c>
    </row>
    <row r="55" spans="2:24" x14ac:dyDescent="0.3">
      <c r="B55" s="13">
        <v>0.02</v>
      </c>
      <c r="C55" s="13">
        <v>0.1</v>
      </c>
      <c r="D55" s="16" t="s">
        <v>21</v>
      </c>
      <c r="E55" s="4">
        <f t="shared" si="0"/>
        <v>0.11800000000000001</v>
      </c>
      <c r="F55" s="5">
        <f t="shared" si="1"/>
        <v>-2.0537489106318225</v>
      </c>
      <c r="G55" s="5">
        <f t="shared" si="2"/>
        <v>-1.1850441279078103</v>
      </c>
      <c r="H55" s="5">
        <f t="shared" si="3"/>
        <v>-0.86870478272401219</v>
      </c>
      <c r="I55" s="6">
        <f t="shared" si="4"/>
        <v>100</v>
      </c>
      <c r="J55" s="6">
        <f t="shared" si="5"/>
        <v>86.969428259139818</v>
      </c>
      <c r="K55" s="6">
        <f t="shared" si="6"/>
        <v>-13.030571740860182</v>
      </c>
      <c r="L55" s="6">
        <f t="shared" si="7"/>
        <v>69.193766340522657</v>
      </c>
      <c r="N55" s="15">
        <f t="shared" si="16"/>
        <v>4.7757202436304963E-2</v>
      </c>
      <c r="O55" s="15">
        <f t="shared" si="17"/>
        <v>2.9484604204085732E-2</v>
      </c>
      <c r="P55" s="16" t="s">
        <v>21</v>
      </c>
      <c r="Q55" s="4">
        <f t="shared" si="18"/>
        <v>7.5833704428661844E-2</v>
      </c>
      <c r="R55" s="17">
        <v>-1.667</v>
      </c>
      <c r="S55" s="5">
        <f t="shared" si="19"/>
        <v>-1.4336666666666664</v>
      </c>
      <c r="T55" s="17">
        <f>-3.5/15</f>
        <v>-0.23333333333333334</v>
      </c>
      <c r="U55" s="6">
        <f t="shared" si="20"/>
        <v>100</v>
      </c>
      <c r="V55" s="6">
        <f t="shared" si="21"/>
        <v>96.5</v>
      </c>
      <c r="W55" s="6">
        <f t="shared" si="22"/>
        <v>-3.5</v>
      </c>
      <c r="X55" s="6">
        <f t="shared" si="23"/>
        <v>74.995000000000005</v>
      </c>
    </row>
    <row r="56" spans="2:24" x14ac:dyDescent="0.3">
      <c r="B56" s="13">
        <v>0.03</v>
      </c>
      <c r="C56" s="14">
        <v>5.0000000000000001E-3</v>
      </c>
      <c r="D56" s="16" t="s">
        <v>20</v>
      </c>
      <c r="E56" s="4">
        <f t="shared" si="0"/>
        <v>3.4999999999999996E-2</v>
      </c>
      <c r="F56" s="5">
        <f t="shared" si="1"/>
        <v>-1.8807936081512509</v>
      </c>
      <c r="G56" s="5">
        <f t="shared" si="2"/>
        <v>-1.8119106729525978</v>
      </c>
      <c r="H56" s="5">
        <f t="shared" si="3"/>
        <v>-6.8882935198653072E-2</v>
      </c>
      <c r="I56" s="6">
        <f t="shared" si="4"/>
        <v>100</v>
      </c>
      <c r="J56" s="6">
        <f t="shared" si="5"/>
        <v>98.966755972020209</v>
      </c>
      <c r="K56" s="6">
        <f t="shared" si="6"/>
        <v>-1.0332440279797961</v>
      </c>
      <c r="L56" s="6">
        <f t="shared" si="7"/>
        <v>71.788095877731237</v>
      </c>
      <c r="N56" s="15">
        <f t="shared" si="16"/>
        <v>4.7757202436304963E-2</v>
      </c>
      <c r="O56" s="15">
        <f t="shared" si="17"/>
        <v>3.2949559286836363E-2</v>
      </c>
      <c r="P56" s="16" t="s">
        <v>20</v>
      </c>
      <c r="Q56" s="4">
        <f t="shared" si="18"/>
        <v>8.0706761723141326E-2</v>
      </c>
      <c r="R56" s="17">
        <v>-1.667</v>
      </c>
      <c r="S56" s="5">
        <f t="shared" si="19"/>
        <v>-1.400333333333333</v>
      </c>
      <c r="T56" s="17">
        <v>-0.26666666666666666</v>
      </c>
      <c r="U56" s="6">
        <f t="shared" si="20"/>
        <v>100</v>
      </c>
      <c r="V56" s="6">
        <f t="shared" si="21"/>
        <v>96</v>
      </c>
      <c r="W56" s="6">
        <f t="shared" si="22"/>
        <v>-4</v>
      </c>
      <c r="X56" s="6">
        <f t="shared" si="23"/>
        <v>74.995000000000005</v>
      </c>
    </row>
    <row r="57" spans="2:24" x14ac:dyDescent="0.3">
      <c r="B57" s="13">
        <v>0.03</v>
      </c>
      <c r="C57" s="14">
        <v>5.0000000000000001E-3</v>
      </c>
      <c r="D57" s="16" t="s">
        <v>21</v>
      </c>
      <c r="E57" s="4">
        <f t="shared" si="0"/>
        <v>3.4849999999999999E-2</v>
      </c>
      <c r="F57" s="5">
        <f t="shared" si="1"/>
        <v>-1.8807936081512509</v>
      </c>
      <c r="G57" s="5">
        <f t="shared" si="2"/>
        <v>-1.8138553396241075</v>
      </c>
      <c r="H57" s="5">
        <f t="shared" si="3"/>
        <v>-6.6938268527143352E-2</v>
      </c>
      <c r="I57" s="6">
        <f t="shared" si="4"/>
        <v>100</v>
      </c>
      <c r="J57" s="6">
        <f t="shared" si="5"/>
        <v>98.995925972092849</v>
      </c>
      <c r="K57" s="6">
        <f t="shared" si="6"/>
        <v>-1.0040740279071503</v>
      </c>
      <c r="L57" s="6">
        <f t="shared" si="7"/>
        <v>71.788095877731237</v>
      </c>
      <c r="N57" s="15">
        <f t="shared" si="16"/>
        <v>4.7757202436304963E-2</v>
      </c>
      <c r="O57" s="15">
        <f t="shared" si="17"/>
        <v>3.4602056714041339E-2</v>
      </c>
      <c r="P57" s="16" t="s">
        <v>21</v>
      </c>
      <c r="Q57" s="4">
        <f t="shared" si="18"/>
        <v>8.0706761723141326E-2</v>
      </c>
      <c r="R57" s="17">
        <v>-1.667</v>
      </c>
      <c r="S57" s="5">
        <f t="shared" si="19"/>
        <v>-1.400333333333333</v>
      </c>
      <c r="T57" s="17">
        <v>-0.26666666666666666</v>
      </c>
      <c r="U57" s="6">
        <f t="shared" si="20"/>
        <v>100</v>
      </c>
      <c r="V57" s="6">
        <f t="shared" si="21"/>
        <v>96</v>
      </c>
      <c r="W57" s="6">
        <f t="shared" si="22"/>
        <v>-4</v>
      </c>
      <c r="X57" s="6">
        <f t="shared" si="23"/>
        <v>74.995000000000005</v>
      </c>
    </row>
    <row r="58" spans="2:24" x14ac:dyDescent="0.3">
      <c r="B58" s="13">
        <v>0.03</v>
      </c>
      <c r="C58" s="13">
        <v>0.01</v>
      </c>
      <c r="D58" s="16" t="s">
        <v>20</v>
      </c>
      <c r="E58" s="4">
        <f t="shared" si="0"/>
        <v>0.04</v>
      </c>
      <c r="F58" s="5">
        <f t="shared" si="1"/>
        <v>-1.8807936081512509</v>
      </c>
      <c r="G58" s="5">
        <f t="shared" si="2"/>
        <v>-1.7506860712521695</v>
      </c>
      <c r="H58" s="5">
        <f t="shared" si="3"/>
        <v>-0.13010753689908139</v>
      </c>
      <c r="I58" s="6">
        <f t="shared" si="4"/>
        <v>100</v>
      </c>
      <c r="J58" s="6">
        <f t="shared" si="5"/>
        <v>98.048386946513773</v>
      </c>
      <c r="K58" s="6">
        <f t="shared" si="6"/>
        <v>-1.9516130534862208</v>
      </c>
      <c r="L58" s="6">
        <f t="shared" si="7"/>
        <v>71.788095877731237</v>
      </c>
      <c r="N58" s="15">
        <f t="shared" si="16"/>
        <v>4.7757202436304963E-2</v>
      </c>
      <c r="O58" s="15">
        <f t="shared" si="17"/>
        <v>3.8055450318752695E-2</v>
      </c>
      <c r="P58" s="16" t="s">
        <v>20</v>
      </c>
      <c r="Q58" s="4">
        <f t="shared" si="18"/>
        <v>8.5812652755057658E-2</v>
      </c>
      <c r="R58" s="17">
        <v>-1.667</v>
      </c>
      <c r="S58" s="5">
        <f t="shared" si="19"/>
        <v>-1.3669999999999998</v>
      </c>
      <c r="T58" s="17">
        <f>-4.5/15</f>
        <v>-0.3</v>
      </c>
      <c r="U58" s="6">
        <f t="shared" si="20"/>
        <v>100</v>
      </c>
      <c r="V58" s="6">
        <f t="shared" si="21"/>
        <v>95.5</v>
      </c>
      <c r="W58" s="6">
        <f t="shared" si="22"/>
        <v>-4.5</v>
      </c>
      <c r="X58" s="6">
        <f t="shared" si="23"/>
        <v>74.995000000000005</v>
      </c>
    </row>
    <row r="59" spans="2:24" x14ac:dyDescent="0.3">
      <c r="B59" s="13">
        <v>0.03</v>
      </c>
      <c r="C59" s="13">
        <v>0.01</v>
      </c>
      <c r="D59" s="16" t="s">
        <v>21</v>
      </c>
      <c r="E59" s="4">
        <f t="shared" si="0"/>
        <v>3.9699999999999999E-2</v>
      </c>
      <c r="F59" s="5">
        <f t="shared" si="1"/>
        <v>-1.8807936081512509</v>
      </c>
      <c r="G59" s="5">
        <f t="shared" si="2"/>
        <v>-1.7541780681726715</v>
      </c>
      <c r="H59" s="5">
        <f t="shared" si="3"/>
        <v>-0.12661553997857933</v>
      </c>
      <c r="I59" s="6">
        <f t="shared" si="4"/>
        <v>100</v>
      </c>
      <c r="J59" s="6">
        <f t="shared" si="5"/>
        <v>98.100766900321304</v>
      </c>
      <c r="K59" s="6">
        <f t="shared" si="6"/>
        <v>-1.8992330996786899</v>
      </c>
      <c r="L59" s="6">
        <f t="shared" si="7"/>
        <v>71.788095877731237</v>
      </c>
      <c r="N59" s="15">
        <f t="shared" si="16"/>
        <v>4.7757202436304963E-2</v>
      </c>
      <c r="O59" s="15">
        <f t="shared" si="17"/>
        <v>3.9964020117681368E-2</v>
      </c>
      <c r="P59" s="16" t="s">
        <v>21</v>
      </c>
      <c r="Q59" s="4">
        <f t="shared" si="18"/>
        <v>8.5812652755057658E-2</v>
      </c>
      <c r="R59" s="17">
        <v>-1.667</v>
      </c>
      <c r="S59" s="5">
        <f t="shared" si="19"/>
        <v>-1.3669999999999998</v>
      </c>
      <c r="T59" s="17">
        <f>-4.5/15</f>
        <v>-0.3</v>
      </c>
      <c r="U59" s="6">
        <f t="shared" si="20"/>
        <v>100</v>
      </c>
      <c r="V59" s="6">
        <f t="shared" si="21"/>
        <v>95.5</v>
      </c>
      <c r="W59" s="6">
        <f t="shared" si="22"/>
        <v>-4.5</v>
      </c>
      <c r="X59" s="6">
        <f t="shared" si="23"/>
        <v>74.995000000000005</v>
      </c>
    </row>
    <row r="60" spans="2:24" x14ac:dyDescent="0.3">
      <c r="B60" s="13">
        <v>0.03</v>
      </c>
      <c r="C60" s="13">
        <v>0.02</v>
      </c>
      <c r="D60" s="16" t="s">
        <v>20</v>
      </c>
      <c r="E60" s="4">
        <f t="shared" si="0"/>
        <v>0.05</v>
      </c>
      <c r="F60" s="5">
        <f t="shared" si="1"/>
        <v>-1.8807936081512509</v>
      </c>
      <c r="G60" s="5">
        <f t="shared" si="2"/>
        <v>-1.6448536269514726</v>
      </c>
      <c r="H60" s="5">
        <f t="shared" si="3"/>
        <v>-0.23593998119977821</v>
      </c>
      <c r="I60" s="6">
        <f t="shared" si="4"/>
        <v>100</v>
      </c>
      <c r="J60" s="6">
        <f t="shared" si="5"/>
        <v>96.460900282003323</v>
      </c>
      <c r="K60" s="6">
        <f t="shared" si="6"/>
        <v>-3.539099717996673</v>
      </c>
      <c r="L60" s="6">
        <f t="shared" si="7"/>
        <v>71.788095877731237</v>
      </c>
      <c r="N60" s="15">
        <f t="shared" si="16"/>
        <v>4.7757202436304963E-2</v>
      </c>
      <c r="O60" s="15">
        <f t="shared" si="17"/>
        <v>4.339935941277781E-2</v>
      </c>
      <c r="P60" s="16" t="s">
        <v>20</v>
      </c>
      <c r="Q60" s="4">
        <f t="shared" si="18"/>
        <v>9.1156561849082773E-2</v>
      </c>
      <c r="R60" s="17">
        <v>-1.667</v>
      </c>
      <c r="S60" s="5">
        <f t="shared" si="19"/>
        <v>-1.3336666666666663</v>
      </c>
      <c r="T60" s="17">
        <v>-0.33333333333333331</v>
      </c>
      <c r="U60" s="6">
        <f t="shared" si="20"/>
        <v>100</v>
      </c>
      <c r="V60" s="6">
        <f t="shared" si="21"/>
        <v>95</v>
      </c>
      <c r="W60" s="6">
        <f t="shared" si="22"/>
        <v>-5</v>
      </c>
      <c r="X60" s="6">
        <f t="shared" si="23"/>
        <v>74.995000000000005</v>
      </c>
    </row>
    <row r="61" spans="2:24" x14ac:dyDescent="0.3">
      <c r="B61" s="13">
        <v>0.03</v>
      </c>
      <c r="C61" s="13">
        <v>0.02</v>
      </c>
      <c r="D61" s="16" t="s">
        <v>21</v>
      </c>
      <c r="E61" s="4">
        <f t="shared" si="0"/>
        <v>4.9399999999999999E-2</v>
      </c>
      <c r="F61" s="5">
        <f t="shared" si="1"/>
        <v>-1.8807936081512509</v>
      </c>
      <c r="G61" s="5">
        <f t="shared" si="2"/>
        <v>-1.6506992551608461</v>
      </c>
      <c r="H61" s="5">
        <f t="shared" si="3"/>
        <v>-0.2300943529904047</v>
      </c>
      <c r="I61" s="6">
        <f t="shared" si="4"/>
        <v>100</v>
      </c>
      <c r="J61" s="6">
        <f t="shared" si="5"/>
        <v>96.548584705143924</v>
      </c>
      <c r="K61" s="6">
        <f t="shared" si="6"/>
        <v>-3.4514152948560706</v>
      </c>
      <c r="L61" s="6">
        <f t="shared" si="7"/>
        <v>71.788095877731237</v>
      </c>
      <c r="N61" s="15">
        <f t="shared" si="16"/>
        <v>4.7757202436304963E-2</v>
      </c>
      <c r="O61" s="15">
        <f t="shared" si="17"/>
        <v>4.5575938745679882E-2</v>
      </c>
      <c r="P61" s="16" t="s">
        <v>21</v>
      </c>
      <c r="Q61" s="4">
        <f t="shared" si="18"/>
        <v>9.1156561849082773E-2</v>
      </c>
      <c r="R61" s="17">
        <v>-1.667</v>
      </c>
      <c r="S61" s="5">
        <f t="shared" si="19"/>
        <v>-1.3336666666666663</v>
      </c>
      <c r="T61" s="17">
        <v>-0.33333333333333331</v>
      </c>
      <c r="U61" s="6">
        <f t="shared" si="20"/>
        <v>100</v>
      </c>
      <c r="V61" s="6">
        <f t="shared" si="21"/>
        <v>95</v>
      </c>
      <c r="W61" s="6">
        <f t="shared" si="22"/>
        <v>-5</v>
      </c>
      <c r="X61" s="6">
        <f t="shared" si="23"/>
        <v>74.995000000000005</v>
      </c>
    </row>
    <row r="62" spans="2:24" x14ac:dyDescent="0.3">
      <c r="B62" s="13">
        <v>0.03</v>
      </c>
      <c r="C62" s="13">
        <v>0.03</v>
      </c>
      <c r="D62" s="16" t="s">
        <v>20</v>
      </c>
      <c r="E62" s="4">
        <f t="shared" si="0"/>
        <v>0.06</v>
      </c>
      <c r="F62" s="5">
        <f t="shared" si="1"/>
        <v>-1.8807936081512509</v>
      </c>
      <c r="G62" s="5">
        <f t="shared" si="2"/>
        <v>-1.554773594596853</v>
      </c>
      <c r="H62" s="5">
        <f t="shared" si="3"/>
        <v>-0.3260200135543978</v>
      </c>
      <c r="I62" s="6">
        <f t="shared" si="4"/>
        <v>100</v>
      </c>
      <c r="J62" s="6">
        <f t="shared" si="5"/>
        <v>95.109699796684026</v>
      </c>
      <c r="K62" s="6">
        <f t="shared" si="6"/>
        <v>-4.8903002033159666</v>
      </c>
      <c r="L62" s="6">
        <f t="shared" si="7"/>
        <v>71.788095877731237</v>
      </c>
      <c r="N62" s="15">
        <f t="shared" si="16"/>
        <v>4.7757202436304963E-2</v>
      </c>
      <c r="O62" s="15">
        <f t="shared" si="17"/>
        <v>4.8986171661179939E-2</v>
      </c>
      <c r="P62" s="16" t="s">
        <v>20</v>
      </c>
      <c r="Q62" s="4">
        <f t="shared" si="18"/>
        <v>9.6743374097484902E-2</v>
      </c>
      <c r="R62" s="17">
        <v>-1.667</v>
      </c>
      <c r="S62" s="5">
        <f t="shared" si="19"/>
        <v>-1.3003333333333331</v>
      </c>
      <c r="T62" s="17">
        <f>-5.5/15</f>
        <v>-0.36666666666666664</v>
      </c>
      <c r="U62" s="6">
        <f t="shared" si="20"/>
        <v>100</v>
      </c>
      <c r="V62" s="6">
        <f t="shared" si="21"/>
        <v>94.5</v>
      </c>
      <c r="W62" s="6">
        <f t="shared" si="22"/>
        <v>-5.5</v>
      </c>
      <c r="X62" s="6">
        <f t="shared" si="23"/>
        <v>74.995000000000005</v>
      </c>
    </row>
    <row r="63" spans="2:24" x14ac:dyDescent="0.3">
      <c r="B63" s="13">
        <v>0.03</v>
      </c>
      <c r="C63" s="13">
        <v>0.03</v>
      </c>
      <c r="D63" s="16" t="s">
        <v>21</v>
      </c>
      <c r="E63" s="4">
        <f t="shared" si="0"/>
        <v>5.91E-2</v>
      </c>
      <c r="F63" s="5">
        <f t="shared" si="1"/>
        <v>-1.8807936081512509</v>
      </c>
      <c r="G63" s="5">
        <f t="shared" si="2"/>
        <v>-1.5623736110774262</v>
      </c>
      <c r="H63" s="5">
        <f t="shared" si="3"/>
        <v>-0.31841999707382462</v>
      </c>
      <c r="I63" s="6">
        <f t="shared" si="4"/>
        <v>100</v>
      </c>
      <c r="J63" s="6">
        <f t="shared" si="5"/>
        <v>95.223700043892634</v>
      </c>
      <c r="K63" s="6">
        <f t="shared" si="6"/>
        <v>-4.7762999561073691</v>
      </c>
      <c r="L63" s="6">
        <f t="shared" si="7"/>
        <v>71.788095877731237</v>
      </c>
      <c r="N63" s="15">
        <f t="shared" si="16"/>
        <v>4.7757202436304963E-2</v>
      </c>
      <c r="O63" s="15">
        <f t="shared" si="17"/>
        <v>5.1442942689102648E-2</v>
      </c>
      <c r="P63" s="16" t="s">
        <v>21</v>
      </c>
      <c r="Q63" s="4">
        <f t="shared" si="18"/>
        <v>9.6743374097484902E-2</v>
      </c>
      <c r="R63" s="17">
        <v>-1.667</v>
      </c>
      <c r="S63" s="5">
        <f t="shared" si="19"/>
        <v>-1.3003333333333331</v>
      </c>
      <c r="T63" s="17">
        <f>-5.5/15</f>
        <v>-0.36666666666666664</v>
      </c>
      <c r="U63" s="6">
        <f t="shared" si="20"/>
        <v>100</v>
      </c>
      <c r="V63" s="6">
        <f t="shared" si="21"/>
        <v>94.5</v>
      </c>
      <c r="W63" s="6">
        <f t="shared" si="22"/>
        <v>-5.5</v>
      </c>
      <c r="X63" s="6">
        <f t="shared" si="23"/>
        <v>74.995000000000005</v>
      </c>
    </row>
    <row r="64" spans="2:24" x14ac:dyDescent="0.3">
      <c r="B64" s="13">
        <v>0.03</v>
      </c>
      <c r="C64" s="13">
        <v>0.04</v>
      </c>
      <c r="D64" s="16" t="s">
        <v>20</v>
      </c>
      <c r="E64" s="4">
        <f t="shared" si="0"/>
        <v>7.0000000000000007E-2</v>
      </c>
      <c r="F64" s="5">
        <f t="shared" si="1"/>
        <v>-1.8807936081512509</v>
      </c>
      <c r="G64" s="5">
        <f t="shared" si="2"/>
        <v>-1.4757910281791702</v>
      </c>
      <c r="H64" s="5">
        <f t="shared" si="3"/>
        <v>-0.40500257997208067</v>
      </c>
      <c r="I64" s="6">
        <f t="shared" si="4"/>
        <v>100</v>
      </c>
      <c r="J64" s="6">
        <f t="shared" si="5"/>
        <v>93.924961300418786</v>
      </c>
      <c r="K64" s="6">
        <f t="shared" si="6"/>
        <v>-6.07503869958121</v>
      </c>
      <c r="L64" s="6">
        <f t="shared" si="7"/>
        <v>71.788095877731237</v>
      </c>
      <c r="N64" s="15">
        <f t="shared" si="16"/>
        <v>4.7757202436304963E-2</v>
      </c>
      <c r="O64" s="15">
        <f t="shared" si="17"/>
        <v>5.4820442509331546E-2</v>
      </c>
      <c r="P64" s="16" t="s">
        <v>20</v>
      </c>
      <c r="Q64" s="4">
        <f t="shared" si="18"/>
        <v>0.10257764494563651</v>
      </c>
      <c r="R64" s="17">
        <v>-1.667</v>
      </c>
      <c r="S64" s="5">
        <f t="shared" si="19"/>
        <v>-1.2669999999999997</v>
      </c>
      <c r="T64" s="17">
        <v>-0.4</v>
      </c>
      <c r="U64" s="6">
        <f t="shared" si="20"/>
        <v>100</v>
      </c>
      <c r="V64" s="6">
        <f t="shared" si="21"/>
        <v>94</v>
      </c>
      <c r="W64" s="6">
        <f t="shared" si="22"/>
        <v>-6</v>
      </c>
      <c r="X64" s="6">
        <f t="shared" si="23"/>
        <v>74.995000000000005</v>
      </c>
    </row>
    <row r="65" spans="2:24" x14ac:dyDescent="0.3">
      <c r="B65" s="13">
        <v>0.03</v>
      </c>
      <c r="C65" s="13">
        <v>0.04</v>
      </c>
      <c r="D65" s="16" t="s">
        <v>21</v>
      </c>
      <c r="E65" s="4">
        <f t="shared" si="0"/>
        <v>6.88E-2</v>
      </c>
      <c r="F65" s="5">
        <f t="shared" si="1"/>
        <v>-1.8807936081512509</v>
      </c>
      <c r="G65" s="5">
        <f t="shared" si="2"/>
        <v>-1.4847879686497152</v>
      </c>
      <c r="H65" s="5">
        <f t="shared" si="3"/>
        <v>-0.39600563950153567</v>
      </c>
      <c r="I65" s="6">
        <f t="shared" si="4"/>
        <v>100</v>
      </c>
      <c r="J65" s="6">
        <f t="shared" si="5"/>
        <v>94.059915407476964</v>
      </c>
      <c r="K65" s="6">
        <f t="shared" si="6"/>
        <v>-5.9400845925230348</v>
      </c>
      <c r="L65" s="6">
        <f t="shared" si="7"/>
        <v>71.788095877731237</v>
      </c>
      <c r="N65" s="15">
        <f t="shared" si="16"/>
        <v>4.7757202436304963E-2</v>
      </c>
      <c r="O65" s="15">
        <f t="shared" si="17"/>
        <v>5.756981585955722E-2</v>
      </c>
      <c r="P65" s="16" t="s">
        <v>21</v>
      </c>
      <c r="Q65" s="4">
        <f t="shared" si="18"/>
        <v>0.10257764494563651</v>
      </c>
      <c r="R65" s="17">
        <v>-1.667</v>
      </c>
      <c r="S65" s="5">
        <f t="shared" si="19"/>
        <v>-1.2669999999999997</v>
      </c>
      <c r="T65" s="17">
        <v>-0.4</v>
      </c>
      <c r="U65" s="6">
        <f t="shared" si="20"/>
        <v>100</v>
      </c>
      <c r="V65" s="6">
        <f t="shared" si="21"/>
        <v>94</v>
      </c>
      <c r="W65" s="6">
        <f t="shared" si="22"/>
        <v>-6</v>
      </c>
      <c r="X65" s="6">
        <f t="shared" si="23"/>
        <v>74.995000000000005</v>
      </c>
    </row>
    <row r="66" spans="2:24" x14ac:dyDescent="0.3">
      <c r="B66" s="13">
        <v>0.03</v>
      </c>
      <c r="C66" s="13">
        <v>0.05</v>
      </c>
      <c r="D66" s="16" t="s">
        <v>20</v>
      </c>
      <c r="E66" s="4">
        <f t="shared" si="0"/>
        <v>0.08</v>
      </c>
      <c r="F66" s="5">
        <f t="shared" si="1"/>
        <v>-1.8807936081512509</v>
      </c>
      <c r="G66" s="5">
        <f t="shared" si="2"/>
        <v>-1.4050715603096353</v>
      </c>
      <c r="H66" s="5">
        <f t="shared" si="3"/>
        <v>-0.47572204784161554</v>
      </c>
      <c r="I66" s="6">
        <f t="shared" si="4"/>
        <v>100</v>
      </c>
      <c r="J66" s="6">
        <f t="shared" si="5"/>
        <v>92.864169282375769</v>
      </c>
      <c r="K66" s="6">
        <f t="shared" si="6"/>
        <v>-7.1358307176242333</v>
      </c>
      <c r="L66" s="6">
        <f t="shared" si="7"/>
        <v>71.788095877731237</v>
      </c>
      <c r="N66" s="15">
        <f t="shared" si="16"/>
        <v>4.7757202436304963E-2</v>
      </c>
      <c r="O66" s="15">
        <f t="shared" si="17"/>
        <v>6.0906367456022584E-2</v>
      </c>
      <c r="P66" s="16" t="s">
        <v>20</v>
      </c>
      <c r="Q66" s="4">
        <f t="shared" si="18"/>
        <v>0.10866356989232755</v>
      </c>
      <c r="R66" s="17">
        <v>-1.667</v>
      </c>
      <c r="S66" s="5">
        <f t="shared" si="19"/>
        <v>-1.2336666666666665</v>
      </c>
      <c r="T66" s="17">
        <f>-6.5/15</f>
        <v>-0.43333333333333335</v>
      </c>
      <c r="U66" s="6">
        <f t="shared" si="20"/>
        <v>100</v>
      </c>
      <c r="V66" s="6">
        <f t="shared" si="21"/>
        <v>93.5</v>
      </c>
      <c r="W66" s="6">
        <f t="shared" si="22"/>
        <v>-6.5</v>
      </c>
      <c r="X66" s="6">
        <f t="shared" si="23"/>
        <v>74.995000000000005</v>
      </c>
    </row>
    <row r="67" spans="2:24" x14ac:dyDescent="0.3">
      <c r="B67" s="13">
        <v>0.03</v>
      </c>
      <c r="C67" s="13">
        <v>0.05</v>
      </c>
      <c r="D67" s="16" t="s">
        <v>21</v>
      </c>
      <c r="E67" s="4">
        <f t="shared" si="0"/>
        <v>7.85E-2</v>
      </c>
      <c r="F67" s="5">
        <f t="shared" si="1"/>
        <v>-1.8807936081512509</v>
      </c>
      <c r="G67" s="5">
        <f t="shared" si="2"/>
        <v>-1.4152336548473599</v>
      </c>
      <c r="H67" s="5">
        <f t="shared" si="3"/>
        <v>-0.46555995330389099</v>
      </c>
      <c r="I67" s="6">
        <f t="shared" si="4"/>
        <v>100</v>
      </c>
      <c r="J67" s="6">
        <f t="shared" si="5"/>
        <v>93.016600700441629</v>
      </c>
      <c r="K67" s="6">
        <f t="shared" si="6"/>
        <v>-6.9833992995583651</v>
      </c>
      <c r="L67" s="6">
        <f t="shared" si="7"/>
        <v>71.788095877731237</v>
      </c>
      <c r="N67" s="15">
        <f t="shared" si="16"/>
        <v>4.7757202436304963E-2</v>
      </c>
      <c r="O67" s="15">
        <f t="shared" si="17"/>
        <v>6.3960964169906043E-2</v>
      </c>
      <c r="P67" s="16" t="s">
        <v>21</v>
      </c>
      <c r="Q67" s="4">
        <f t="shared" si="18"/>
        <v>0.10866356989232755</v>
      </c>
      <c r="R67" s="17">
        <v>-1.667</v>
      </c>
      <c r="S67" s="5">
        <f t="shared" si="19"/>
        <v>-1.2336666666666665</v>
      </c>
      <c r="T67" s="17">
        <f>-6.5/15</f>
        <v>-0.43333333333333335</v>
      </c>
      <c r="U67" s="6">
        <f t="shared" si="20"/>
        <v>100</v>
      </c>
      <c r="V67" s="6">
        <f t="shared" si="21"/>
        <v>93.5</v>
      </c>
      <c r="W67" s="6">
        <f t="shared" si="22"/>
        <v>-6.5</v>
      </c>
      <c r="X67" s="6">
        <f t="shared" si="23"/>
        <v>74.995000000000005</v>
      </c>
    </row>
    <row r="68" spans="2:24" x14ac:dyDescent="0.3">
      <c r="B68" s="13">
        <v>0.03</v>
      </c>
      <c r="C68" s="13">
        <v>0.06</v>
      </c>
      <c r="D68" s="16" t="s">
        <v>20</v>
      </c>
      <c r="E68" s="4">
        <f t="shared" si="0"/>
        <v>0.09</v>
      </c>
      <c r="F68" s="5">
        <f t="shared" si="1"/>
        <v>-1.8807936081512509</v>
      </c>
      <c r="G68" s="5">
        <f t="shared" si="2"/>
        <v>-1.3407550336902161</v>
      </c>
      <c r="H68" s="5">
        <f t="shared" si="3"/>
        <v>-0.54003857446103476</v>
      </c>
      <c r="I68" s="6">
        <f t="shared" si="4"/>
        <v>100</v>
      </c>
      <c r="J68" s="6">
        <f t="shared" si="5"/>
        <v>91.899421383084473</v>
      </c>
      <c r="K68" s="6">
        <f t="shared" si="6"/>
        <v>-8.1005786169155218</v>
      </c>
      <c r="L68" s="6">
        <f t="shared" si="7"/>
        <v>71.788095877731237</v>
      </c>
      <c r="N68" s="15">
        <f t="shared" si="16"/>
        <v>4.7757202436304963E-2</v>
      </c>
      <c r="O68" s="15">
        <f t="shared" si="17"/>
        <v>6.7247752045618336E-2</v>
      </c>
      <c r="P68" s="16" t="s">
        <v>20</v>
      </c>
      <c r="Q68" s="4">
        <f t="shared" si="18"/>
        <v>0.1150049544819233</v>
      </c>
      <c r="R68" s="17">
        <v>-1.667</v>
      </c>
      <c r="S68" s="5">
        <f t="shared" si="19"/>
        <v>-1.200333333333333</v>
      </c>
      <c r="T68" s="17">
        <v>-0.46666666666666667</v>
      </c>
      <c r="U68" s="6">
        <f t="shared" si="20"/>
        <v>100</v>
      </c>
      <c r="V68" s="6">
        <f t="shared" si="21"/>
        <v>93</v>
      </c>
      <c r="W68" s="6">
        <f t="shared" si="22"/>
        <v>-7</v>
      </c>
      <c r="X68" s="6">
        <f t="shared" si="23"/>
        <v>74.995000000000005</v>
      </c>
    </row>
    <row r="69" spans="2:24" x14ac:dyDescent="0.3">
      <c r="B69" s="13">
        <v>0.03</v>
      </c>
      <c r="C69" s="13">
        <v>0.06</v>
      </c>
      <c r="D69" s="16" t="s">
        <v>21</v>
      </c>
      <c r="E69" s="4">
        <f t="shared" si="0"/>
        <v>8.8200000000000001E-2</v>
      </c>
      <c r="F69" s="5">
        <f t="shared" si="1"/>
        <v>-1.8807936081512509</v>
      </c>
      <c r="G69" s="5">
        <f t="shared" si="2"/>
        <v>-1.3519228404397552</v>
      </c>
      <c r="H69" s="5">
        <f t="shared" si="3"/>
        <v>-0.52887076771149566</v>
      </c>
      <c r="I69" s="6">
        <f t="shared" si="4"/>
        <v>100</v>
      </c>
      <c r="J69" s="6">
        <f t="shared" si="5"/>
        <v>92.066938484327565</v>
      </c>
      <c r="K69" s="6">
        <f t="shared" si="6"/>
        <v>-7.9330615156724349</v>
      </c>
      <c r="L69" s="6">
        <f t="shared" si="7"/>
        <v>71.788095877731237</v>
      </c>
      <c r="N69" s="15">
        <f t="shared" si="16"/>
        <v>4.7757202436304963E-2</v>
      </c>
      <c r="O69" s="15">
        <f t="shared" si="17"/>
        <v>7.0620384021460841E-2</v>
      </c>
      <c r="P69" s="16" t="s">
        <v>21</v>
      </c>
      <c r="Q69" s="4">
        <f t="shared" si="18"/>
        <v>0.1150049544819233</v>
      </c>
      <c r="R69" s="17">
        <v>-1.667</v>
      </c>
      <c r="S69" s="5">
        <f t="shared" si="19"/>
        <v>-1.200333333333333</v>
      </c>
      <c r="T69" s="17">
        <v>-0.46666666666666667</v>
      </c>
      <c r="U69" s="6">
        <f t="shared" si="20"/>
        <v>100</v>
      </c>
      <c r="V69" s="6">
        <f t="shared" si="21"/>
        <v>93</v>
      </c>
      <c r="W69" s="6">
        <f t="shared" si="22"/>
        <v>-7</v>
      </c>
      <c r="X69" s="6">
        <f t="shared" si="23"/>
        <v>74.995000000000005</v>
      </c>
    </row>
    <row r="70" spans="2:24" x14ac:dyDescent="0.3">
      <c r="B70" s="13">
        <v>0.03</v>
      </c>
      <c r="C70" s="13">
        <v>7.0000000000000007E-2</v>
      </c>
      <c r="D70" s="16" t="s">
        <v>20</v>
      </c>
      <c r="E70" s="4">
        <f t="shared" si="0"/>
        <v>0.1</v>
      </c>
      <c r="F70" s="5">
        <f t="shared" si="1"/>
        <v>-1.8807936081512509</v>
      </c>
      <c r="G70" s="5">
        <f t="shared" si="2"/>
        <v>-1.2815515655446006</v>
      </c>
      <c r="H70" s="5">
        <f t="shared" si="3"/>
        <v>-0.59924204260665026</v>
      </c>
      <c r="I70" s="6">
        <f t="shared" si="4"/>
        <v>100</v>
      </c>
      <c r="J70" s="6">
        <f t="shared" si="5"/>
        <v>91.011369360900247</v>
      </c>
      <c r="K70" s="6">
        <f t="shared" si="6"/>
        <v>-8.9886306390997532</v>
      </c>
      <c r="L70" s="6">
        <f t="shared" si="7"/>
        <v>71.788095877731237</v>
      </c>
      <c r="N70" s="15">
        <f t="shared" si="16"/>
        <v>4.7757202436304963E-2</v>
      </c>
      <c r="O70" s="15">
        <f t="shared" si="17"/>
        <v>7.3847982334948617E-2</v>
      </c>
      <c r="P70" s="16" t="s">
        <v>20</v>
      </c>
      <c r="Q70" s="4">
        <f t="shared" si="18"/>
        <v>0.12160518477125358</v>
      </c>
      <c r="R70" s="17">
        <v>-1.667</v>
      </c>
      <c r="S70" s="5">
        <f t="shared" si="19"/>
        <v>-1.1669999999999996</v>
      </c>
      <c r="T70" s="17">
        <f>-7.5/15</f>
        <v>-0.5</v>
      </c>
      <c r="U70" s="6">
        <f t="shared" si="20"/>
        <v>100</v>
      </c>
      <c r="V70" s="6">
        <f t="shared" si="21"/>
        <v>92.5</v>
      </c>
      <c r="W70" s="6">
        <f t="shared" si="22"/>
        <v>-7.5</v>
      </c>
      <c r="X70" s="6">
        <f t="shared" si="23"/>
        <v>74.995000000000005</v>
      </c>
    </row>
    <row r="71" spans="2:24" x14ac:dyDescent="0.3">
      <c r="B71" s="13">
        <v>0.03</v>
      </c>
      <c r="C71" s="13">
        <v>7.0000000000000007E-2</v>
      </c>
      <c r="D71" s="16" t="s">
        <v>21</v>
      </c>
      <c r="E71" s="4">
        <f t="shared" si="0"/>
        <v>9.7900000000000001E-2</v>
      </c>
      <c r="F71" s="5">
        <f t="shared" si="1"/>
        <v>-1.8807936081512509</v>
      </c>
      <c r="G71" s="5">
        <f t="shared" si="2"/>
        <v>-1.2936104819662624</v>
      </c>
      <c r="H71" s="5">
        <f t="shared" si="3"/>
        <v>-0.58718312618498847</v>
      </c>
      <c r="I71" s="6">
        <f t="shared" si="4"/>
        <v>100</v>
      </c>
      <c r="J71" s="6">
        <f t="shared" si="5"/>
        <v>91.19225310722517</v>
      </c>
      <c r="K71" s="6">
        <f t="shared" si="6"/>
        <v>-8.8077468927748264</v>
      </c>
      <c r="L71" s="6">
        <f t="shared" si="7"/>
        <v>71.788095877731237</v>
      </c>
      <c r="N71" s="15">
        <f t="shared" si="16"/>
        <v>4.7757202436304963E-2</v>
      </c>
      <c r="O71" s="15">
        <f t="shared" si="17"/>
        <v>7.7551631289717329E-2</v>
      </c>
      <c r="P71" s="16" t="s">
        <v>21</v>
      </c>
      <c r="Q71" s="4">
        <f t="shared" si="18"/>
        <v>0.12160518477125358</v>
      </c>
      <c r="R71" s="17">
        <v>-1.667</v>
      </c>
      <c r="S71" s="5">
        <f t="shared" si="19"/>
        <v>-1.1669999999999996</v>
      </c>
      <c r="T71" s="17">
        <f>-7.5/15</f>
        <v>-0.5</v>
      </c>
      <c r="U71" s="6">
        <f t="shared" si="20"/>
        <v>100</v>
      </c>
      <c r="V71" s="6">
        <f t="shared" si="21"/>
        <v>92.5</v>
      </c>
      <c r="W71" s="6">
        <f t="shared" si="22"/>
        <v>-7.5</v>
      </c>
      <c r="X71" s="6">
        <f t="shared" si="23"/>
        <v>74.995000000000005</v>
      </c>
    </row>
    <row r="72" spans="2:24" x14ac:dyDescent="0.3">
      <c r="B72" s="13">
        <v>0.03</v>
      </c>
      <c r="C72" s="13">
        <v>0.08</v>
      </c>
      <c r="D72" s="16" t="s">
        <v>20</v>
      </c>
      <c r="E72" s="4">
        <f t="shared" si="0"/>
        <v>0.11</v>
      </c>
      <c r="F72" s="5">
        <f t="shared" si="1"/>
        <v>-1.8807936081512509</v>
      </c>
      <c r="G72" s="5">
        <f t="shared" si="2"/>
        <v>-1.2265281200366105</v>
      </c>
      <c r="H72" s="5">
        <f t="shared" si="3"/>
        <v>-0.65426548811464036</v>
      </c>
      <c r="I72" s="6">
        <f t="shared" si="4"/>
        <v>100</v>
      </c>
      <c r="J72" s="6">
        <f t="shared" si="5"/>
        <v>90.186017678280393</v>
      </c>
      <c r="K72" s="6">
        <f t="shared" si="6"/>
        <v>-9.8139823217196049</v>
      </c>
      <c r="L72" s="6">
        <f t="shared" si="7"/>
        <v>71.788095877731237</v>
      </c>
      <c r="N72" s="15">
        <f t="shared" si="16"/>
        <v>4.9995217468346294E-2</v>
      </c>
      <c r="O72" s="15">
        <f t="shared" si="17"/>
        <v>3.5329171061598968E-3</v>
      </c>
      <c r="P72" s="16" t="s">
        <v>20</v>
      </c>
      <c r="Q72" s="4">
        <f t="shared" si="18"/>
        <v>5.3528134574506191E-2</v>
      </c>
      <c r="R72" s="17">
        <v>-1.6449</v>
      </c>
      <c r="S72" s="5">
        <f t="shared" si="19"/>
        <v>-1.611566666666667</v>
      </c>
      <c r="T72" s="17">
        <f>-0.5/15</f>
        <v>-3.3333333333333333E-2</v>
      </c>
      <c r="U72" s="6">
        <f t="shared" si="20"/>
        <v>100</v>
      </c>
      <c r="V72" s="6">
        <f t="shared" si="21"/>
        <v>99.5</v>
      </c>
      <c r="W72" s="6">
        <f t="shared" si="22"/>
        <v>-0.5</v>
      </c>
      <c r="X72" s="6">
        <f t="shared" si="23"/>
        <v>75.326499999999996</v>
      </c>
    </row>
    <row r="73" spans="2:24" x14ac:dyDescent="0.3">
      <c r="B73" s="13">
        <v>0.03</v>
      </c>
      <c r="C73" s="13">
        <v>0.08</v>
      </c>
      <c r="D73" s="16" t="s">
        <v>21</v>
      </c>
      <c r="E73" s="4">
        <f t="shared" si="0"/>
        <v>0.1076</v>
      </c>
      <c r="F73" s="5">
        <f t="shared" si="1"/>
        <v>-1.8807936081512509</v>
      </c>
      <c r="G73" s="5">
        <f t="shared" si="2"/>
        <v>-1.2393929797630086</v>
      </c>
      <c r="H73" s="5">
        <f t="shared" si="3"/>
        <v>-0.6414006283882423</v>
      </c>
      <c r="I73" s="6">
        <f t="shared" si="4"/>
        <v>100</v>
      </c>
      <c r="J73" s="6">
        <f t="shared" si="5"/>
        <v>90.37899057417637</v>
      </c>
      <c r="K73" s="6">
        <f t="shared" si="6"/>
        <v>-9.6210094258236349</v>
      </c>
      <c r="L73" s="6">
        <f t="shared" si="7"/>
        <v>71.788095877731237</v>
      </c>
      <c r="N73" s="15">
        <f t="shared" si="16"/>
        <v>4.9995217468346294E-2</v>
      </c>
      <c r="O73" s="15">
        <f t="shared" si="17"/>
        <v>3.7188413901928772E-3</v>
      </c>
      <c r="P73" s="16" t="s">
        <v>21</v>
      </c>
      <c r="Q73" s="4">
        <f t="shared" si="18"/>
        <v>5.3528134574506191E-2</v>
      </c>
      <c r="R73" s="17">
        <v>-1.6449</v>
      </c>
      <c r="S73" s="5">
        <f t="shared" si="19"/>
        <v>-1.611566666666667</v>
      </c>
      <c r="T73" s="17">
        <f>-0.5/15</f>
        <v>-3.3333333333333333E-2</v>
      </c>
      <c r="U73" s="6">
        <f t="shared" si="20"/>
        <v>100</v>
      </c>
      <c r="V73" s="6">
        <f t="shared" si="21"/>
        <v>99.5</v>
      </c>
      <c r="W73" s="6">
        <f t="shared" si="22"/>
        <v>-0.5</v>
      </c>
      <c r="X73" s="6">
        <f t="shared" si="23"/>
        <v>75.326499999999996</v>
      </c>
    </row>
    <row r="74" spans="2:24" x14ac:dyDescent="0.3">
      <c r="B74" s="13">
        <v>0.03</v>
      </c>
      <c r="C74" s="13">
        <v>0.09</v>
      </c>
      <c r="D74" s="16" t="s">
        <v>20</v>
      </c>
      <c r="E74" s="4">
        <f t="shared" si="0"/>
        <v>0.12</v>
      </c>
      <c r="F74" s="5">
        <f t="shared" si="1"/>
        <v>-1.8807936081512509</v>
      </c>
      <c r="G74" s="5">
        <f t="shared" si="2"/>
        <v>-1.1749867920660904</v>
      </c>
      <c r="H74" s="5">
        <f t="shared" si="3"/>
        <v>-0.70580681608516049</v>
      </c>
      <c r="I74" s="6">
        <f t="shared" si="4"/>
        <v>100</v>
      </c>
      <c r="J74" s="6">
        <f t="shared" si="5"/>
        <v>89.412897758722593</v>
      </c>
      <c r="K74" s="6">
        <f t="shared" si="6"/>
        <v>-10.587102241277407</v>
      </c>
      <c r="L74" s="6">
        <f t="shared" si="7"/>
        <v>71.788095877731237</v>
      </c>
      <c r="N74" s="15">
        <f t="shared" ref="N74:N101" si="24">_xlfn.NORM.S.DIST(R74,TRUE)</f>
        <v>4.9995217468346294E-2</v>
      </c>
      <c r="O74" s="15">
        <f t="shared" ref="O74:O101" si="25">IF(P74="added",Q74-N74,((Q74-N74)/(1-N74)))</f>
        <v>7.2607900725686625E-3</v>
      </c>
      <c r="P74" s="16" t="s">
        <v>20</v>
      </c>
      <c r="Q74" s="4">
        <f t="shared" ref="Q74:Q101" si="26">_xlfn.NORM.S.DIST(S74,TRUE)</f>
        <v>5.7256007540914956E-2</v>
      </c>
      <c r="R74" s="17">
        <v>-1.6449</v>
      </c>
      <c r="S74" s="5">
        <f t="shared" si="19"/>
        <v>-1.5782333333333336</v>
      </c>
      <c r="T74" s="17">
        <v>-6.6666666666666666E-2</v>
      </c>
      <c r="U74" s="6">
        <f t="shared" si="20"/>
        <v>100</v>
      </c>
      <c r="V74" s="6">
        <f t="shared" si="21"/>
        <v>99</v>
      </c>
      <c r="W74" s="6">
        <f t="shared" si="22"/>
        <v>-1</v>
      </c>
      <c r="X74" s="6">
        <f t="shared" si="23"/>
        <v>75.326499999999996</v>
      </c>
    </row>
    <row r="75" spans="2:24" x14ac:dyDescent="0.3">
      <c r="B75" s="13">
        <v>0.03</v>
      </c>
      <c r="C75" s="13">
        <v>0.09</v>
      </c>
      <c r="D75" s="16" t="s">
        <v>21</v>
      </c>
      <c r="E75" s="4">
        <f t="shared" si="0"/>
        <v>0.11729999999999999</v>
      </c>
      <c r="F75" s="5">
        <f t="shared" si="1"/>
        <v>-1.8807936081512509</v>
      </c>
      <c r="G75" s="5">
        <f t="shared" si="2"/>
        <v>-1.1885926539626521</v>
      </c>
      <c r="H75" s="5">
        <f t="shared" si="3"/>
        <v>-0.69220095418859873</v>
      </c>
      <c r="I75" s="6">
        <f t="shared" si="4"/>
        <v>100</v>
      </c>
      <c r="J75" s="6">
        <f t="shared" si="5"/>
        <v>89.616985687171024</v>
      </c>
      <c r="K75" s="6">
        <f t="shared" si="6"/>
        <v>-10.383014312828982</v>
      </c>
      <c r="L75" s="6">
        <f t="shared" si="7"/>
        <v>71.788095877731237</v>
      </c>
      <c r="N75" s="15">
        <f t="shared" si="24"/>
        <v>4.9995217468346294E-2</v>
      </c>
      <c r="O75" s="15">
        <f t="shared" si="25"/>
        <v>7.6428984422788806E-3</v>
      </c>
      <c r="P75" s="16" t="s">
        <v>21</v>
      </c>
      <c r="Q75" s="4">
        <f t="shared" si="26"/>
        <v>5.7256007540914956E-2</v>
      </c>
      <c r="R75" s="17">
        <v>-1.6449</v>
      </c>
      <c r="S75" s="5">
        <f t="shared" si="19"/>
        <v>-1.5782333333333336</v>
      </c>
      <c r="T75" s="17">
        <v>-6.6666666666666666E-2</v>
      </c>
      <c r="U75" s="6">
        <f t="shared" si="20"/>
        <v>100</v>
      </c>
      <c r="V75" s="6">
        <f t="shared" si="21"/>
        <v>99</v>
      </c>
      <c r="W75" s="6">
        <f t="shared" si="22"/>
        <v>-1</v>
      </c>
      <c r="X75" s="6">
        <f t="shared" si="23"/>
        <v>75.326499999999996</v>
      </c>
    </row>
    <row r="76" spans="2:24" x14ac:dyDescent="0.3">
      <c r="B76" s="13">
        <v>0.03</v>
      </c>
      <c r="C76" s="13">
        <v>0.1</v>
      </c>
      <c r="D76" s="16" t="s">
        <v>20</v>
      </c>
      <c r="E76" s="4">
        <f t="shared" ref="E76:E139" si="27">IF(D76="added",C76+B76,(C76*(1-B76)+B76))</f>
        <v>0.13</v>
      </c>
      <c r="F76" s="5">
        <f t="shared" ref="F76:F139" si="28">_xlfn.NORM.S.INV(B76)</f>
        <v>-1.8807936081512509</v>
      </c>
      <c r="G76" s="5">
        <f t="shared" ref="G76:G139" si="29">_xlfn.NORM.S.INV(E76)</f>
        <v>-1.1263911290388013</v>
      </c>
      <c r="H76" s="5">
        <f t="shared" ref="H76:H139" si="30">F76-G76</f>
        <v>-0.75440247911244951</v>
      </c>
      <c r="I76" s="6">
        <f t="shared" ref="I76:I139" si="31">$M$4</f>
        <v>100</v>
      </c>
      <c r="J76" s="6">
        <f t="shared" ref="J76:J139" si="32">$M$4+K76</f>
        <v>88.683962813313258</v>
      </c>
      <c r="K76" s="6">
        <f t="shared" ref="K76:K139" si="33">H76*$M$5</f>
        <v>-11.316037186686742</v>
      </c>
      <c r="L76" s="6">
        <f t="shared" ref="L76:L139" si="34">F76*$M$5+$M$4</f>
        <v>71.788095877731237</v>
      </c>
      <c r="N76" s="15">
        <f t="shared" si="24"/>
        <v>4.9995217468346294E-2</v>
      </c>
      <c r="O76" s="15">
        <f t="shared" si="25"/>
        <v>1.1190009266688263E-2</v>
      </c>
      <c r="P76" s="16" t="s">
        <v>20</v>
      </c>
      <c r="Q76" s="4">
        <f t="shared" si="26"/>
        <v>6.1185226735034556E-2</v>
      </c>
      <c r="R76" s="17">
        <v>-1.6449</v>
      </c>
      <c r="S76" s="5">
        <f t="shared" ref="S76:S107" si="35">(X76-V76)/$M$5</f>
        <v>-1.5449000000000004</v>
      </c>
      <c r="T76" s="17">
        <f>-1.5/15</f>
        <v>-0.1</v>
      </c>
      <c r="U76" s="6">
        <f t="shared" ref="U76:U107" si="36">$M$4</f>
        <v>100</v>
      </c>
      <c r="V76" s="6">
        <f t="shared" ref="V76:V107" si="37">$M$4+W76</f>
        <v>98.5</v>
      </c>
      <c r="W76" s="6">
        <f t="shared" ref="W76:W107" si="38">T76*$M$5</f>
        <v>-1.5</v>
      </c>
      <c r="X76" s="6">
        <f t="shared" ref="X76:X107" si="39">R76*$M$5+$M$4</f>
        <v>75.326499999999996</v>
      </c>
    </row>
    <row r="77" spans="2:24" x14ac:dyDescent="0.3">
      <c r="B77" s="13">
        <v>0.03</v>
      </c>
      <c r="C77" s="13">
        <v>0.1</v>
      </c>
      <c r="D77" s="16" t="s">
        <v>21</v>
      </c>
      <c r="E77" s="4">
        <f t="shared" si="27"/>
        <v>0.127</v>
      </c>
      <c r="F77" s="5">
        <f t="shared" si="28"/>
        <v>-1.8807936081512509</v>
      </c>
      <c r="G77" s="5">
        <f t="shared" si="29"/>
        <v>-1.140687476337622</v>
      </c>
      <c r="H77" s="5">
        <f t="shared" si="30"/>
        <v>-0.74010613181362883</v>
      </c>
      <c r="I77" s="6">
        <f t="shared" si="31"/>
        <v>100</v>
      </c>
      <c r="J77" s="6">
        <f t="shared" si="32"/>
        <v>88.898408022795564</v>
      </c>
      <c r="K77" s="6">
        <f t="shared" si="33"/>
        <v>-11.101591977204432</v>
      </c>
      <c r="L77" s="6">
        <f t="shared" si="34"/>
        <v>71.788095877731237</v>
      </c>
      <c r="N77" s="15">
        <f t="shared" si="24"/>
        <v>4.9995217468346294E-2</v>
      </c>
      <c r="O77" s="15">
        <f t="shared" si="25"/>
        <v>1.1778897824985863E-2</v>
      </c>
      <c r="P77" s="16" t="s">
        <v>21</v>
      </c>
      <c r="Q77" s="4">
        <f t="shared" si="26"/>
        <v>6.1185226735034556E-2</v>
      </c>
      <c r="R77" s="17">
        <v>-1.6449</v>
      </c>
      <c r="S77" s="5">
        <f t="shared" si="35"/>
        <v>-1.5449000000000004</v>
      </c>
      <c r="T77" s="17">
        <f>-1.5/15</f>
        <v>-0.1</v>
      </c>
      <c r="U77" s="6">
        <f t="shared" si="36"/>
        <v>100</v>
      </c>
      <c r="V77" s="6">
        <f t="shared" si="37"/>
        <v>98.5</v>
      </c>
      <c r="W77" s="6">
        <f t="shared" si="38"/>
        <v>-1.5</v>
      </c>
      <c r="X77" s="6">
        <f t="shared" si="39"/>
        <v>75.326499999999996</v>
      </c>
    </row>
    <row r="78" spans="2:24" x14ac:dyDescent="0.3">
      <c r="B78" s="13">
        <v>0.04</v>
      </c>
      <c r="C78" s="14">
        <v>5.0000000000000001E-3</v>
      </c>
      <c r="D78" s="16" t="s">
        <v>20</v>
      </c>
      <c r="E78" s="4">
        <f t="shared" si="27"/>
        <v>4.4999999999999998E-2</v>
      </c>
      <c r="F78" s="5">
        <f t="shared" si="28"/>
        <v>-1.7506860712521695</v>
      </c>
      <c r="G78" s="5">
        <f t="shared" si="29"/>
        <v>-1.6953977102721358</v>
      </c>
      <c r="H78" s="5">
        <f t="shared" si="30"/>
        <v>-5.5288360980033646E-2</v>
      </c>
      <c r="I78" s="6">
        <f t="shared" si="31"/>
        <v>100</v>
      </c>
      <c r="J78" s="6">
        <f t="shared" si="32"/>
        <v>99.170674585299494</v>
      </c>
      <c r="K78" s="6">
        <f t="shared" si="33"/>
        <v>-0.82932541470050469</v>
      </c>
      <c r="L78" s="6">
        <f t="shared" si="34"/>
        <v>73.73970893121745</v>
      </c>
      <c r="N78" s="15">
        <f t="shared" si="24"/>
        <v>4.9995217468346294E-2</v>
      </c>
      <c r="O78" s="15">
        <f t="shared" si="25"/>
        <v>1.5326850984645264E-2</v>
      </c>
      <c r="P78" s="16" t="s">
        <v>20</v>
      </c>
      <c r="Q78" s="4">
        <f t="shared" si="26"/>
        <v>6.5322068452991558E-2</v>
      </c>
      <c r="R78" s="17">
        <v>-1.6449</v>
      </c>
      <c r="S78" s="5">
        <f t="shared" si="35"/>
        <v>-1.5115666666666669</v>
      </c>
      <c r="T78" s="17">
        <v>-0.13333333333333333</v>
      </c>
      <c r="U78" s="6">
        <f t="shared" si="36"/>
        <v>100</v>
      </c>
      <c r="V78" s="6">
        <f t="shared" si="37"/>
        <v>98</v>
      </c>
      <c r="W78" s="6">
        <f t="shared" si="38"/>
        <v>-2</v>
      </c>
      <c r="X78" s="6">
        <f t="shared" si="39"/>
        <v>75.326499999999996</v>
      </c>
    </row>
    <row r="79" spans="2:24" x14ac:dyDescent="0.3">
      <c r="B79" s="13">
        <v>0.04</v>
      </c>
      <c r="C79" s="14">
        <v>5.0000000000000001E-3</v>
      </c>
      <c r="D79" s="16" t="s">
        <v>21</v>
      </c>
      <c r="E79" s="4">
        <f t="shared" si="27"/>
        <v>4.48E-2</v>
      </c>
      <c r="F79" s="5">
        <f t="shared" si="28"/>
        <v>-1.7506860712521695</v>
      </c>
      <c r="G79" s="5">
        <f t="shared" si="29"/>
        <v>-1.6975114935811237</v>
      </c>
      <c r="H79" s="5">
        <f t="shared" si="30"/>
        <v>-5.317457767104572E-2</v>
      </c>
      <c r="I79" s="6">
        <f t="shared" si="31"/>
        <v>100</v>
      </c>
      <c r="J79" s="6">
        <f t="shared" si="32"/>
        <v>99.202381334934316</v>
      </c>
      <c r="K79" s="6">
        <f t="shared" si="33"/>
        <v>-0.79761866506568579</v>
      </c>
      <c r="L79" s="6">
        <f t="shared" si="34"/>
        <v>73.73970893121745</v>
      </c>
      <c r="N79" s="15">
        <f t="shared" si="24"/>
        <v>4.9995217468346294E-2</v>
      </c>
      <c r="O79" s="15">
        <f t="shared" si="25"/>
        <v>1.6133446132556267E-2</v>
      </c>
      <c r="P79" s="16" t="s">
        <v>21</v>
      </c>
      <c r="Q79" s="4">
        <f t="shared" si="26"/>
        <v>6.5322068452991558E-2</v>
      </c>
      <c r="R79" s="17">
        <v>-1.6449</v>
      </c>
      <c r="S79" s="5">
        <f t="shared" si="35"/>
        <v>-1.5115666666666669</v>
      </c>
      <c r="T79" s="17">
        <v>-0.13333333333333333</v>
      </c>
      <c r="U79" s="6">
        <f t="shared" si="36"/>
        <v>100</v>
      </c>
      <c r="V79" s="6">
        <f t="shared" si="37"/>
        <v>98</v>
      </c>
      <c r="W79" s="6">
        <f t="shared" si="38"/>
        <v>-2</v>
      </c>
      <c r="X79" s="6">
        <f t="shared" si="39"/>
        <v>75.326499999999996</v>
      </c>
    </row>
    <row r="80" spans="2:24" x14ac:dyDescent="0.3">
      <c r="B80" s="13">
        <v>0.04</v>
      </c>
      <c r="C80" s="13">
        <v>0.01</v>
      </c>
      <c r="D80" s="16" t="s">
        <v>20</v>
      </c>
      <c r="E80" s="4">
        <f t="shared" si="27"/>
        <v>0.05</v>
      </c>
      <c r="F80" s="5">
        <f t="shared" si="28"/>
        <v>-1.7506860712521695</v>
      </c>
      <c r="G80" s="5">
        <f t="shared" si="29"/>
        <v>-1.6448536269514726</v>
      </c>
      <c r="H80" s="5">
        <f t="shared" si="30"/>
        <v>-0.10583244430069683</v>
      </c>
      <c r="I80" s="6">
        <f t="shared" si="31"/>
        <v>100</v>
      </c>
      <c r="J80" s="6">
        <f t="shared" si="32"/>
        <v>98.41251333548955</v>
      </c>
      <c r="K80" s="6">
        <f t="shared" si="33"/>
        <v>-1.5874866645104524</v>
      </c>
      <c r="L80" s="6">
        <f t="shared" si="34"/>
        <v>73.73970893121745</v>
      </c>
      <c r="N80" s="15">
        <f t="shared" si="24"/>
        <v>4.9995217468346294E-2</v>
      </c>
      <c r="O80" s="15">
        <f t="shared" si="25"/>
        <v>1.9677449899684653E-2</v>
      </c>
      <c r="P80" s="16" t="s">
        <v>20</v>
      </c>
      <c r="Q80" s="4">
        <f t="shared" si="26"/>
        <v>6.9672667368030947E-2</v>
      </c>
      <c r="R80" s="17">
        <v>-1.6449</v>
      </c>
      <c r="S80" s="5">
        <f t="shared" si="35"/>
        <v>-1.4782333333333335</v>
      </c>
      <c r="T80" s="17">
        <f>-2.5/15</f>
        <v>-0.16666666666666666</v>
      </c>
      <c r="U80" s="6">
        <f t="shared" si="36"/>
        <v>100</v>
      </c>
      <c r="V80" s="6">
        <f t="shared" si="37"/>
        <v>97.5</v>
      </c>
      <c r="W80" s="6">
        <f t="shared" si="38"/>
        <v>-2.5</v>
      </c>
      <c r="X80" s="6">
        <f t="shared" si="39"/>
        <v>75.326499999999996</v>
      </c>
    </row>
    <row r="81" spans="2:24" x14ac:dyDescent="0.3">
      <c r="B81" s="13">
        <v>0.04</v>
      </c>
      <c r="C81" s="13">
        <v>0.01</v>
      </c>
      <c r="D81" s="16" t="s">
        <v>21</v>
      </c>
      <c r="E81" s="4">
        <f t="shared" si="27"/>
        <v>4.9599999999999998E-2</v>
      </c>
      <c r="F81" s="5">
        <f t="shared" si="28"/>
        <v>-1.7506860712521695</v>
      </c>
      <c r="G81" s="5">
        <f t="shared" si="29"/>
        <v>-1.6487444482130564</v>
      </c>
      <c r="H81" s="5">
        <f t="shared" si="30"/>
        <v>-0.10194162303911303</v>
      </c>
      <c r="I81" s="6">
        <f t="shared" si="31"/>
        <v>100</v>
      </c>
      <c r="J81" s="6">
        <f t="shared" si="32"/>
        <v>98.470875654413305</v>
      </c>
      <c r="K81" s="6">
        <f t="shared" si="33"/>
        <v>-1.5291243455866954</v>
      </c>
      <c r="L81" s="6">
        <f t="shared" si="34"/>
        <v>73.73970893121745</v>
      </c>
      <c r="N81" s="15">
        <f t="shared" si="24"/>
        <v>4.9995217468346294E-2</v>
      </c>
      <c r="O81" s="15">
        <f t="shared" si="25"/>
        <v>2.0713000883265564E-2</v>
      </c>
      <c r="P81" s="16" t="s">
        <v>21</v>
      </c>
      <c r="Q81" s="4">
        <f t="shared" si="26"/>
        <v>6.9672667368030947E-2</v>
      </c>
      <c r="R81" s="17">
        <v>-1.6449</v>
      </c>
      <c r="S81" s="5">
        <f t="shared" si="35"/>
        <v>-1.4782333333333335</v>
      </c>
      <c r="T81" s="17">
        <f>-2.5/15</f>
        <v>-0.16666666666666666</v>
      </c>
      <c r="U81" s="6">
        <f t="shared" si="36"/>
        <v>100</v>
      </c>
      <c r="V81" s="6">
        <f t="shared" si="37"/>
        <v>97.5</v>
      </c>
      <c r="W81" s="6">
        <f t="shared" si="38"/>
        <v>-2.5</v>
      </c>
      <c r="X81" s="6">
        <f t="shared" si="39"/>
        <v>75.326499999999996</v>
      </c>
    </row>
    <row r="82" spans="2:24" x14ac:dyDescent="0.3">
      <c r="B82" s="13">
        <v>0.04</v>
      </c>
      <c r="C82" s="13">
        <v>0.02</v>
      </c>
      <c r="D82" s="16" t="s">
        <v>20</v>
      </c>
      <c r="E82" s="4">
        <f t="shared" si="27"/>
        <v>0.06</v>
      </c>
      <c r="F82" s="5">
        <f t="shared" si="28"/>
        <v>-1.7506860712521695</v>
      </c>
      <c r="G82" s="5">
        <f t="shared" si="29"/>
        <v>-1.554773594596853</v>
      </c>
      <c r="H82" s="5">
        <f t="shared" si="30"/>
        <v>-0.19591247665531641</v>
      </c>
      <c r="I82" s="6">
        <f t="shared" si="31"/>
        <v>100</v>
      </c>
      <c r="J82" s="6">
        <f t="shared" si="32"/>
        <v>97.061312850170253</v>
      </c>
      <c r="K82" s="6">
        <f t="shared" si="33"/>
        <v>-2.9386871498297462</v>
      </c>
      <c r="L82" s="6">
        <f t="shared" si="34"/>
        <v>73.73970893121745</v>
      </c>
      <c r="N82" s="15">
        <f t="shared" si="24"/>
        <v>4.9995217468346294E-2</v>
      </c>
      <c r="O82" s="15">
        <f t="shared" si="25"/>
        <v>2.4247770700654044E-2</v>
      </c>
      <c r="P82" s="16" t="s">
        <v>20</v>
      </c>
      <c r="Q82" s="4">
        <f t="shared" si="26"/>
        <v>7.4242988169000337E-2</v>
      </c>
      <c r="R82" s="17">
        <v>-1.6449</v>
      </c>
      <c r="S82" s="5">
        <f t="shared" si="35"/>
        <v>-1.4449000000000003</v>
      </c>
      <c r="T82" s="17">
        <v>-0.2</v>
      </c>
      <c r="U82" s="6">
        <f t="shared" si="36"/>
        <v>100</v>
      </c>
      <c r="V82" s="6">
        <f t="shared" si="37"/>
        <v>97</v>
      </c>
      <c r="W82" s="6">
        <f t="shared" si="38"/>
        <v>-3</v>
      </c>
      <c r="X82" s="6">
        <f t="shared" si="39"/>
        <v>75.326499999999996</v>
      </c>
    </row>
    <row r="83" spans="2:24" x14ac:dyDescent="0.3">
      <c r="B83" s="13">
        <v>0.04</v>
      </c>
      <c r="C83" s="13">
        <v>0.02</v>
      </c>
      <c r="D83" s="16" t="s">
        <v>21</v>
      </c>
      <c r="E83" s="4">
        <f t="shared" si="27"/>
        <v>5.9200000000000003E-2</v>
      </c>
      <c r="F83" s="5">
        <f t="shared" si="28"/>
        <v>-1.7506860712521695</v>
      </c>
      <c r="G83" s="5">
        <f t="shared" si="29"/>
        <v>-1.5615247027016508</v>
      </c>
      <c r="H83" s="5">
        <f t="shared" si="30"/>
        <v>-0.18916136855051868</v>
      </c>
      <c r="I83" s="6">
        <f t="shared" si="31"/>
        <v>100</v>
      </c>
      <c r="J83" s="6">
        <f t="shared" si="32"/>
        <v>97.16257947174222</v>
      </c>
      <c r="K83" s="6">
        <f t="shared" si="33"/>
        <v>-2.8374205282577805</v>
      </c>
      <c r="L83" s="6">
        <f t="shared" si="34"/>
        <v>73.73970893121745</v>
      </c>
      <c r="N83" s="15">
        <f t="shared" si="24"/>
        <v>4.9995217468346294E-2</v>
      </c>
      <c r="O83" s="15">
        <f t="shared" si="25"/>
        <v>2.552384066534541E-2</v>
      </c>
      <c r="P83" s="16" t="s">
        <v>21</v>
      </c>
      <c r="Q83" s="4">
        <f t="shared" si="26"/>
        <v>7.4242988169000337E-2</v>
      </c>
      <c r="R83" s="17">
        <v>-1.6449</v>
      </c>
      <c r="S83" s="5">
        <f t="shared" si="35"/>
        <v>-1.4449000000000003</v>
      </c>
      <c r="T83" s="17">
        <v>-0.2</v>
      </c>
      <c r="U83" s="6">
        <f t="shared" si="36"/>
        <v>100</v>
      </c>
      <c r="V83" s="6">
        <f t="shared" si="37"/>
        <v>97</v>
      </c>
      <c r="W83" s="6">
        <f t="shared" si="38"/>
        <v>-3</v>
      </c>
      <c r="X83" s="6">
        <f t="shared" si="39"/>
        <v>75.326499999999996</v>
      </c>
    </row>
    <row r="84" spans="2:24" x14ac:dyDescent="0.3">
      <c r="B84" s="13">
        <v>0.04</v>
      </c>
      <c r="C84" s="13">
        <v>0.03</v>
      </c>
      <c r="D84" s="16" t="s">
        <v>20</v>
      </c>
      <c r="E84" s="4">
        <f t="shared" si="27"/>
        <v>7.0000000000000007E-2</v>
      </c>
      <c r="F84" s="5">
        <f t="shared" si="28"/>
        <v>-1.7506860712521695</v>
      </c>
      <c r="G84" s="5">
        <f t="shared" si="29"/>
        <v>-1.4757910281791702</v>
      </c>
      <c r="H84" s="5">
        <f t="shared" si="30"/>
        <v>-0.27489504307299928</v>
      </c>
      <c r="I84" s="6">
        <f t="shared" si="31"/>
        <v>100</v>
      </c>
      <c r="J84" s="6">
        <f t="shared" si="32"/>
        <v>95.876574353905013</v>
      </c>
      <c r="K84" s="6">
        <f t="shared" si="33"/>
        <v>-4.1234256460949892</v>
      </c>
      <c r="L84" s="6">
        <f t="shared" si="34"/>
        <v>73.73970893121745</v>
      </c>
      <c r="N84" s="15">
        <f t="shared" si="24"/>
        <v>4.9995217468346294E-2</v>
      </c>
      <c r="O84" s="15">
        <f t="shared" si="25"/>
        <v>2.9043579039676005E-2</v>
      </c>
      <c r="P84" s="16" t="s">
        <v>20</v>
      </c>
      <c r="Q84" s="4">
        <f t="shared" si="26"/>
        <v>7.9038796508022299E-2</v>
      </c>
      <c r="R84" s="17">
        <v>-1.6449</v>
      </c>
      <c r="S84" s="5">
        <f t="shared" si="35"/>
        <v>-1.4115666666666669</v>
      </c>
      <c r="T84" s="17">
        <f>-3.5/15</f>
        <v>-0.23333333333333334</v>
      </c>
      <c r="U84" s="6">
        <f t="shared" si="36"/>
        <v>100</v>
      </c>
      <c r="V84" s="6">
        <f t="shared" si="37"/>
        <v>96.5</v>
      </c>
      <c r="W84" s="6">
        <f t="shared" si="38"/>
        <v>-3.5</v>
      </c>
      <c r="X84" s="6">
        <f t="shared" si="39"/>
        <v>75.326499999999996</v>
      </c>
    </row>
    <row r="85" spans="2:24" x14ac:dyDescent="0.3">
      <c r="B85" s="13">
        <v>0.04</v>
      </c>
      <c r="C85" s="13">
        <v>0.03</v>
      </c>
      <c r="D85" s="16" t="s">
        <v>21</v>
      </c>
      <c r="E85" s="4">
        <f t="shared" si="27"/>
        <v>6.88E-2</v>
      </c>
      <c r="F85" s="5">
        <f t="shared" si="28"/>
        <v>-1.7506860712521695</v>
      </c>
      <c r="G85" s="5">
        <f t="shared" si="29"/>
        <v>-1.4847879686497152</v>
      </c>
      <c r="H85" s="5">
        <f t="shared" si="30"/>
        <v>-0.26589810260245428</v>
      </c>
      <c r="I85" s="6">
        <f t="shared" si="31"/>
        <v>100</v>
      </c>
      <c r="J85" s="6">
        <f t="shared" si="32"/>
        <v>96.011528460963191</v>
      </c>
      <c r="K85" s="6">
        <f t="shared" si="33"/>
        <v>-3.988471539036814</v>
      </c>
      <c r="L85" s="6">
        <f t="shared" si="34"/>
        <v>73.73970893121745</v>
      </c>
      <c r="N85" s="15">
        <f t="shared" si="24"/>
        <v>4.9995217468346294E-2</v>
      </c>
      <c r="O85" s="15">
        <f t="shared" si="25"/>
        <v>3.0572034555740028E-2</v>
      </c>
      <c r="P85" s="16" t="s">
        <v>21</v>
      </c>
      <c r="Q85" s="4">
        <f t="shared" si="26"/>
        <v>7.9038796508022299E-2</v>
      </c>
      <c r="R85" s="17">
        <v>-1.6449</v>
      </c>
      <c r="S85" s="5">
        <f t="shared" si="35"/>
        <v>-1.4115666666666669</v>
      </c>
      <c r="T85" s="17">
        <f>-3.5/15</f>
        <v>-0.23333333333333334</v>
      </c>
      <c r="U85" s="6">
        <f t="shared" si="36"/>
        <v>100</v>
      </c>
      <c r="V85" s="6">
        <f t="shared" si="37"/>
        <v>96.5</v>
      </c>
      <c r="W85" s="6">
        <f t="shared" si="38"/>
        <v>-3.5</v>
      </c>
      <c r="X85" s="6">
        <f t="shared" si="39"/>
        <v>75.326499999999996</v>
      </c>
    </row>
    <row r="86" spans="2:24" x14ac:dyDescent="0.3">
      <c r="B86" s="13">
        <v>0.04</v>
      </c>
      <c r="C86" s="13">
        <v>0.04</v>
      </c>
      <c r="D86" s="16" t="s">
        <v>20</v>
      </c>
      <c r="E86" s="4">
        <f t="shared" si="27"/>
        <v>0.08</v>
      </c>
      <c r="F86" s="5">
        <f t="shared" si="28"/>
        <v>-1.7506860712521695</v>
      </c>
      <c r="G86" s="5">
        <f t="shared" si="29"/>
        <v>-1.4050715603096353</v>
      </c>
      <c r="H86" s="5">
        <f t="shared" si="30"/>
        <v>-0.34561451094253415</v>
      </c>
      <c r="I86" s="6">
        <f t="shared" si="31"/>
        <v>100</v>
      </c>
      <c r="J86" s="6">
        <f t="shared" si="32"/>
        <v>94.815782335861982</v>
      </c>
      <c r="K86" s="6">
        <f t="shared" si="33"/>
        <v>-5.1842176641380124</v>
      </c>
      <c r="L86" s="6">
        <f t="shared" si="34"/>
        <v>73.73970893121745</v>
      </c>
      <c r="N86" s="15">
        <f t="shared" si="24"/>
        <v>4.9995217468346294E-2</v>
      </c>
      <c r="O86" s="15">
        <f t="shared" si="25"/>
        <v>3.4070411919038347E-2</v>
      </c>
      <c r="P86" s="16" t="s">
        <v>20</v>
      </c>
      <c r="Q86" s="4">
        <f t="shared" si="26"/>
        <v>8.4065629387384641E-2</v>
      </c>
      <c r="R86" s="17">
        <v>-1.6449</v>
      </c>
      <c r="S86" s="5">
        <f t="shared" si="35"/>
        <v>-1.3782333333333336</v>
      </c>
      <c r="T86" s="17">
        <v>-0.26666666666666666</v>
      </c>
      <c r="U86" s="6">
        <f t="shared" si="36"/>
        <v>100</v>
      </c>
      <c r="V86" s="6">
        <f t="shared" si="37"/>
        <v>96</v>
      </c>
      <c r="W86" s="6">
        <f t="shared" si="38"/>
        <v>-4</v>
      </c>
      <c r="X86" s="6">
        <f t="shared" si="39"/>
        <v>75.326499999999996</v>
      </c>
    </row>
    <row r="87" spans="2:24" x14ac:dyDescent="0.3">
      <c r="B87" s="13">
        <v>0.04</v>
      </c>
      <c r="C87" s="13">
        <v>0.04</v>
      </c>
      <c r="D87" s="16" t="s">
        <v>21</v>
      </c>
      <c r="E87" s="4">
        <f t="shared" si="27"/>
        <v>7.8399999999999997E-2</v>
      </c>
      <c r="F87" s="5">
        <f t="shared" si="28"/>
        <v>-1.7506860712521695</v>
      </c>
      <c r="G87" s="5">
        <f t="shared" si="29"/>
        <v>-1.4159163408265691</v>
      </c>
      <c r="H87" s="5">
        <f t="shared" si="30"/>
        <v>-0.33476973042560032</v>
      </c>
      <c r="I87" s="6">
        <f t="shared" si="31"/>
        <v>100</v>
      </c>
      <c r="J87" s="6">
        <f t="shared" si="32"/>
        <v>94.978454043615997</v>
      </c>
      <c r="K87" s="6">
        <f t="shared" si="33"/>
        <v>-5.0215459563840046</v>
      </c>
      <c r="L87" s="6">
        <f t="shared" si="34"/>
        <v>73.73970893121745</v>
      </c>
      <c r="N87" s="15">
        <f t="shared" si="24"/>
        <v>4.9995217468346294E-2</v>
      </c>
      <c r="O87" s="15">
        <f t="shared" si="25"/>
        <v>3.5863410948568715E-2</v>
      </c>
      <c r="P87" s="16" t="s">
        <v>21</v>
      </c>
      <c r="Q87" s="4">
        <f t="shared" si="26"/>
        <v>8.4065629387384641E-2</v>
      </c>
      <c r="R87" s="17">
        <v>-1.6449</v>
      </c>
      <c r="S87" s="5">
        <f t="shared" si="35"/>
        <v>-1.3782333333333336</v>
      </c>
      <c r="T87" s="17">
        <v>-0.26666666666666666</v>
      </c>
      <c r="U87" s="6">
        <f t="shared" si="36"/>
        <v>100</v>
      </c>
      <c r="V87" s="6">
        <f t="shared" si="37"/>
        <v>96</v>
      </c>
      <c r="W87" s="6">
        <f t="shared" si="38"/>
        <v>-4</v>
      </c>
      <c r="X87" s="6">
        <f t="shared" si="39"/>
        <v>75.326499999999996</v>
      </c>
    </row>
    <row r="88" spans="2:24" x14ac:dyDescent="0.3">
      <c r="B88" s="13">
        <v>0.04</v>
      </c>
      <c r="C88" s="13">
        <v>0.05</v>
      </c>
      <c r="D88" s="16" t="s">
        <v>20</v>
      </c>
      <c r="E88" s="4">
        <f t="shared" si="27"/>
        <v>0.09</v>
      </c>
      <c r="F88" s="5">
        <f t="shared" si="28"/>
        <v>-1.7506860712521695</v>
      </c>
      <c r="G88" s="5">
        <f t="shared" si="29"/>
        <v>-1.3407550336902161</v>
      </c>
      <c r="H88" s="5">
        <f t="shared" si="30"/>
        <v>-0.40993103756195337</v>
      </c>
      <c r="I88" s="6">
        <f t="shared" si="31"/>
        <v>100</v>
      </c>
      <c r="J88" s="6">
        <f t="shared" si="32"/>
        <v>93.8510344365707</v>
      </c>
      <c r="K88" s="6">
        <f t="shared" si="33"/>
        <v>-6.1489655634293001</v>
      </c>
      <c r="L88" s="6">
        <f t="shared" si="34"/>
        <v>73.73970893121745</v>
      </c>
      <c r="N88" s="15">
        <f t="shared" si="24"/>
        <v>4.9995217468346294E-2</v>
      </c>
      <c r="O88" s="15">
        <f t="shared" si="25"/>
        <v>3.9333547657723046E-2</v>
      </c>
      <c r="P88" s="16" t="s">
        <v>20</v>
      </c>
      <c r="Q88" s="4">
        <f t="shared" si="26"/>
        <v>8.932876512606934E-2</v>
      </c>
      <c r="R88" s="17">
        <v>-1.6449</v>
      </c>
      <c r="S88" s="5">
        <f t="shared" si="35"/>
        <v>-1.3449000000000002</v>
      </c>
      <c r="T88" s="17">
        <f>-4.5/15</f>
        <v>-0.3</v>
      </c>
      <c r="U88" s="6">
        <f t="shared" si="36"/>
        <v>100</v>
      </c>
      <c r="V88" s="6">
        <f t="shared" si="37"/>
        <v>95.5</v>
      </c>
      <c r="W88" s="6">
        <f t="shared" si="38"/>
        <v>-4.5</v>
      </c>
      <c r="X88" s="6">
        <f t="shared" si="39"/>
        <v>75.326499999999996</v>
      </c>
    </row>
    <row r="89" spans="2:24" x14ac:dyDescent="0.3">
      <c r="B89" s="13">
        <v>0.04</v>
      </c>
      <c r="C89" s="13">
        <v>0.05</v>
      </c>
      <c r="D89" s="16" t="s">
        <v>21</v>
      </c>
      <c r="E89" s="4">
        <f t="shared" si="27"/>
        <v>8.7999999999999995E-2</v>
      </c>
      <c r="F89" s="5">
        <f t="shared" si="28"/>
        <v>-1.7506860712521695</v>
      </c>
      <c r="G89" s="5">
        <f t="shared" si="29"/>
        <v>-1.3531741545480023</v>
      </c>
      <c r="H89" s="5">
        <f t="shared" si="30"/>
        <v>-0.39751191670416719</v>
      </c>
      <c r="I89" s="6">
        <f t="shared" si="31"/>
        <v>100</v>
      </c>
      <c r="J89" s="6">
        <f t="shared" si="32"/>
        <v>94.037321249437497</v>
      </c>
      <c r="K89" s="6">
        <f t="shared" si="33"/>
        <v>-5.9626787505625076</v>
      </c>
      <c r="L89" s="6">
        <f t="shared" si="34"/>
        <v>73.73970893121745</v>
      </c>
      <c r="N89" s="15">
        <f t="shared" si="24"/>
        <v>4.9995217468346294E-2</v>
      </c>
      <c r="O89" s="15">
        <f t="shared" si="25"/>
        <v>4.1403525941104906E-2</v>
      </c>
      <c r="P89" s="16" t="s">
        <v>21</v>
      </c>
      <c r="Q89" s="4">
        <f t="shared" si="26"/>
        <v>8.932876512606934E-2</v>
      </c>
      <c r="R89" s="17">
        <v>-1.6449</v>
      </c>
      <c r="S89" s="5">
        <f t="shared" si="35"/>
        <v>-1.3449000000000002</v>
      </c>
      <c r="T89" s="17">
        <f>-4.5/15</f>
        <v>-0.3</v>
      </c>
      <c r="U89" s="6">
        <f t="shared" si="36"/>
        <v>100</v>
      </c>
      <c r="V89" s="6">
        <f t="shared" si="37"/>
        <v>95.5</v>
      </c>
      <c r="W89" s="6">
        <f t="shared" si="38"/>
        <v>-4.5</v>
      </c>
      <c r="X89" s="6">
        <f t="shared" si="39"/>
        <v>75.326499999999996</v>
      </c>
    </row>
    <row r="90" spans="2:24" x14ac:dyDescent="0.3">
      <c r="B90" s="13">
        <v>0.04</v>
      </c>
      <c r="C90" s="13">
        <v>0.06</v>
      </c>
      <c r="D90" s="16" t="s">
        <v>20</v>
      </c>
      <c r="E90" s="4">
        <f t="shared" si="27"/>
        <v>0.1</v>
      </c>
      <c r="F90" s="5">
        <f t="shared" si="28"/>
        <v>-1.7506860712521695</v>
      </c>
      <c r="G90" s="5">
        <f t="shared" si="29"/>
        <v>-1.2815515655446006</v>
      </c>
      <c r="H90" s="5">
        <f t="shared" si="30"/>
        <v>-0.46913450570756887</v>
      </c>
      <c r="I90" s="6">
        <f t="shared" si="31"/>
        <v>100</v>
      </c>
      <c r="J90" s="6">
        <f t="shared" si="32"/>
        <v>92.96298241438646</v>
      </c>
      <c r="K90" s="6">
        <f t="shared" si="33"/>
        <v>-7.0370175856135333</v>
      </c>
      <c r="L90" s="6">
        <f t="shared" si="34"/>
        <v>73.73970893121745</v>
      </c>
      <c r="N90" s="15">
        <f t="shared" si="24"/>
        <v>4.9995217468346294E-2</v>
      </c>
      <c r="O90" s="15">
        <f t="shared" si="25"/>
        <v>4.4837975587784067E-2</v>
      </c>
      <c r="P90" s="16" t="s">
        <v>20</v>
      </c>
      <c r="Q90" s="4">
        <f t="shared" si="26"/>
        <v>9.483319305613036E-2</v>
      </c>
      <c r="R90" s="17">
        <v>-1.6449</v>
      </c>
      <c r="S90" s="5">
        <f t="shared" si="35"/>
        <v>-1.311566666666667</v>
      </c>
      <c r="T90" s="17">
        <v>-0.33333333333333331</v>
      </c>
      <c r="U90" s="6">
        <f t="shared" si="36"/>
        <v>100</v>
      </c>
      <c r="V90" s="6">
        <f t="shared" si="37"/>
        <v>95</v>
      </c>
      <c r="W90" s="6">
        <f t="shared" si="38"/>
        <v>-5</v>
      </c>
      <c r="X90" s="6">
        <f t="shared" si="39"/>
        <v>75.326499999999996</v>
      </c>
    </row>
    <row r="91" spans="2:24" x14ac:dyDescent="0.3">
      <c r="B91" s="13">
        <v>0.04</v>
      </c>
      <c r="C91" s="13">
        <v>0.06</v>
      </c>
      <c r="D91" s="16" t="s">
        <v>21</v>
      </c>
      <c r="E91" s="4">
        <f t="shared" si="27"/>
        <v>9.7599999999999992E-2</v>
      </c>
      <c r="F91" s="5">
        <f t="shared" si="28"/>
        <v>-1.7506860712521695</v>
      </c>
      <c r="G91" s="5">
        <f t="shared" si="29"/>
        <v>-1.2953486023434619</v>
      </c>
      <c r="H91" s="5">
        <f t="shared" si="30"/>
        <v>-0.45533746890870752</v>
      </c>
      <c r="I91" s="6">
        <f t="shared" si="31"/>
        <v>100</v>
      </c>
      <c r="J91" s="6">
        <f t="shared" si="32"/>
        <v>93.169937966369389</v>
      </c>
      <c r="K91" s="6">
        <f t="shared" si="33"/>
        <v>-6.8300620336306128</v>
      </c>
      <c r="L91" s="6">
        <f t="shared" si="34"/>
        <v>73.73970893121745</v>
      </c>
      <c r="N91" s="15">
        <f t="shared" si="24"/>
        <v>4.9995217468346294E-2</v>
      </c>
      <c r="O91" s="15">
        <f t="shared" si="25"/>
        <v>4.7197631435387105E-2</v>
      </c>
      <c r="P91" s="16" t="s">
        <v>21</v>
      </c>
      <c r="Q91" s="4">
        <f t="shared" si="26"/>
        <v>9.483319305613036E-2</v>
      </c>
      <c r="R91" s="17">
        <v>-1.6449</v>
      </c>
      <c r="S91" s="5">
        <f t="shared" si="35"/>
        <v>-1.311566666666667</v>
      </c>
      <c r="T91" s="17">
        <v>-0.33333333333333331</v>
      </c>
      <c r="U91" s="6">
        <f t="shared" si="36"/>
        <v>100</v>
      </c>
      <c r="V91" s="6">
        <f t="shared" si="37"/>
        <v>95</v>
      </c>
      <c r="W91" s="6">
        <f t="shared" si="38"/>
        <v>-5</v>
      </c>
      <c r="X91" s="6">
        <f t="shared" si="39"/>
        <v>75.326499999999996</v>
      </c>
    </row>
    <row r="92" spans="2:24" x14ac:dyDescent="0.3">
      <c r="B92" s="13">
        <v>0.04</v>
      </c>
      <c r="C92" s="13">
        <v>7.0000000000000007E-2</v>
      </c>
      <c r="D92" s="16" t="s">
        <v>20</v>
      </c>
      <c r="E92" s="4">
        <f t="shared" si="27"/>
        <v>0.11000000000000001</v>
      </c>
      <c r="F92" s="5">
        <f t="shared" si="28"/>
        <v>-1.7506860712521695</v>
      </c>
      <c r="G92" s="5">
        <f t="shared" si="29"/>
        <v>-1.2265281200366105</v>
      </c>
      <c r="H92" s="5">
        <f t="shared" si="30"/>
        <v>-0.52415795121555897</v>
      </c>
      <c r="I92" s="6">
        <f t="shared" si="31"/>
        <v>100</v>
      </c>
      <c r="J92" s="6">
        <f t="shared" si="32"/>
        <v>92.13763073176662</v>
      </c>
      <c r="K92" s="6">
        <f t="shared" si="33"/>
        <v>-7.862369268233385</v>
      </c>
      <c r="L92" s="6">
        <f t="shared" si="34"/>
        <v>73.73970893121745</v>
      </c>
      <c r="N92" s="15">
        <f t="shared" si="24"/>
        <v>4.9995217468346294E-2</v>
      </c>
      <c r="O92" s="15">
        <f t="shared" si="25"/>
        <v>5.0588365639860168E-2</v>
      </c>
      <c r="P92" s="16" t="s">
        <v>20</v>
      </c>
      <c r="Q92" s="4">
        <f t="shared" si="26"/>
        <v>0.10058358310820646</v>
      </c>
      <c r="R92" s="17">
        <v>-1.6449</v>
      </c>
      <c r="S92" s="5">
        <f t="shared" si="35"/>
        <v>-1.2782333333333336</v>
      </c>
      <c r="T92" s="17">
        <f>-5.5/15</f>
        <v>-0.36666666666666664</v>
      </c>
      <c r="U92" s="6">
        <f t="shared" si="36"/>
        <v>100</v>
      </c>
      <c r="V92" s="6">
        <f t="shared" si="37"/>
        <v>94.5</v>
      </c>
      <c r="W92" s="6">
        <f t="shared" si="38"/>
        <v>-5.5</v>
      </c>
      <c r="X92" s="6">
        <f t="shared" si="39"/>
        <v>75.326499999999996</v>
      </c>
    </row>
    <row r="93" spans="2:24" x14ac:dyDescent="0.3">
      <c r="B93" s="13">
        <v>0.04</v>
      </c>
      <c r="C93" s="13">
        <v>7.0000000000000007E-2</v>
      </c>
      <c r="D93" s="16" t="s">
        <v>21</v>
      </c>
      <c r="E93" s="4">
        <f t="shared" si="27"/>
        <v>0.10720000000000002</v>
      </c>
      <c r="F93" s="5">
        <f t="shared" si="28"/>
        <v>-1.7506860712521695</v>
      </c>
      <c r="G93" s="5">
        <f t="shared" si="29"/>
        <v>-1.2415571497049587</v>
      </c>
      <c r="H93" s="5">
        <f t="shared" si="30"/>
        <v>-0.50912892154721079</v>
      </c>
      <c r="I93" s="6">
        <f t="shared" si="31"/>
        <v>100</v>
      </c>
      <c r="J93" s="6">
        <f t="shared" si="32"/>
        <v>92.363066176791833</v>
      </c>
      <c r="K93" s="6">
        <f t="shared" si="33"/>
        <v>-7.6369338232081621</v>
      </c>
      <c r="L93" s="6">
        <f t="shared" si="34"/>
        <v>73.73970893121745</v>
      </c>
      <c r="N93" s="15">
        <f t="shared" si="24"/>
        <v>4.9995217468346294E-2</v>
      </c>
      <c r="O93" s="15">
        <f t="shared" si="25"/>
        <v>5.3250643123130374E-2</v>
      </c>
      <c r="P93" s="16" t="s">
        <v>21</v>
      </c>
      <c r="Q93" s="4">
        <f t="shared" si="26"/>
        <v>0.10058358310820646</v>
      </c>
      <c r="R93" s="17">
        <v>-1.6449</v>
      </c>
      <c r="S93" s="5">
        <f t="shared" si="35"/>
        <v>-1.2782333333333336</v>
      </c>
      <c r="T93" s="17">
        <f>-5.5/15</f>
        <v>-0.36666666666666664</v>
      </c>
      <c r="U93" s="6">
        <f t="shared" si="36"/>
        <v>100</v>
      </c>
      <c r="V93" s="6">
        <f t="shared" si="37"/>
        <v>94.5</v>
      </c>
      <c r="W93" s="6">
        <f t="shared" si="38"/>
        <v>-5.5</v>
      </c>
      <c r="X93" s="6">
        <f t="shared" si="39"/>
        <v>75.326499999999996</v>
      </c>
    </row>
    <row r="94" spans="2:24" x14ac:dyDescent="0.3">
      <c r="B94" s="13">
        <v>0.04</v>
      </c>
      <c r="C94" s="13">
        <v>0.08</v>
      </c>
      <c r="D94" s="16" t="s">
        <v>20</v>
      </c>
      <c r="E94" s="4">
        <f t="shared" si="27"/>
        <v>0.12</v>
      </c>
      <c r="F94" s="5">
        <f t="shared" si="28"/>
        <v>-1.7506860712521695</v>
      </c>
      <c r="G94" s="5">
        <f t="shared" si="29"/>
        <v>-1.1749867920660904</v>
      </c>
      <c r="H94" s="5">
        <f t="shared" si="30"/>
        <v>-0.5756992791860791</v>
      </c>
      <c r="I94" s="6">
        <f t="shared" si="31"/>
        <v>100</v>
      </c>
      <c r="J94" s="6">
        <f t="shared" si="32"/>
        <v>91.364510812208806</v>
      </c>
      <c r="K94" s="6">
        <f t="shared" si="33"/>
        <v>-8.6354891877911868</v>
      </c>
      <c r="L94" s="6">
        <f t="shared" si="34"/>
        <v>73.73970893121745</v>
      </c>
      <c r="N94" s="15">
        <f t="shared" si="24"/>
        <v>4.9995217468346294E-2</v>
      </c>
      <c r="O94" s="15">
        <f t="shared" si="25"/>
        <v>5.6589037985344974E-2</v>
      </c>
      <c r="P94" s="16" t="s">
        <v>20</v>
      </c>
      <c r="Q94" s="4">
        <f t="shared" si="26"/>
        <v>0.10658425545369127</v>
      </c>
      <c r="R94" s="17">
        <v>-1.6449</v>
      </c>
      <c r="S94" s="5">
        <f t="shared" si="35"/>
        <v>-1.2449000000000003</v>
      </c>
      <c r="T94" s="17">
        <v>-0.4</v>
      </c>
      <c r="U94" s="6">
        <f t="shared" si="36"/>
        <v>100</v>
      </c>
      <c r="V94" s="6">
        <f t="shared" si="37"/>
        <v>94</v>
      </c>
      <c r="W94" s="6">
        <f t="shared" si="38"/>
        <v>-6</v>
      </c>
      <c r="X94" s="6">
        <f t="shared" si="39"/>
        <v>75.326499999999996</v>
      </c>
    </row>
    <row r="95" spans="2:24" x14ac:dyDescent="0.3">
      <c r="B95" s="13">
        <v>0.04</v>
      </c>
      <c r="C95" s="13">
        <v>0.08</v>
      </c>
      <c r="D95" s="16" t="s">
        <v>21</v>
      </c>
      <c r="E95" s="4">
        <f t="shared" si="27"/>
        <v>0.11679999999999999</v>
      </c>
      <c r="F95" s="5">
        <f t="shared" si="28"/>
        <v>-1.7506860712521695</v>
      </c>
      <c r="G95" s="5">
        <f t="shared" si="29"/>
        <v>-1.191136507573255</v>
      </c>
      <c r="H95" s="5">
        <f t="shared" si="30"/>
        <v>-0.55954956367891451</v>
      </c>
      <c r="I95" s="6">
        <f t="shared" si="31"/>
        <v>100</v>
      </c>
      <c r="J95" s="6">
        <f t="shared" si="32"/>
        <v>91.606756544816278</v>
      </c>
      <c r="K95" s="6">
        <f t="shared" si="33"/>
        <v>-8.3932434551837183</v>
      </c>
      <c r="L95" s="6">
        <f t="shared" si="34"/>
        <v>73.73970893121745</v>
      </c>
      <c r="N95" s="15">
        <f t="shared" si="24"/>
        <v>4.9995217468346294E-2</v>
      </c>
      <c r="O95" s="15">
        <f t="shared" si="25"/>
        <v>5.9567108530276747E-2</v>
      </c>
      <c r="P95" s="16" t="s">
        <v>21</v>
      </c>
      <c r="Q95" s="4">
        <f t="shared" si="26"/>
        <v>0.10658425545369127</v>
      </c>
      <c r="R95" s="17">
        <v>-1.6449</v>
      </c>
      <c r="S95" s="5">
        <f t="shared" si="35"/>
        <v>-1.2449000000000003</v>
      </c>
      <c r="T95" s="17">
        <v>-0.4</v>
      </c>
      <c r="U95" s="6">
        <f t="shared" si="36"/>
        <v>100</v>
      </c>
      <c r="V95" s="6">
        <f t="shared" si="37"/>
        <v>94</v>
      </c>
      <c r="W95" s="6">
        <f t="shared" si="38"/>
        <v>-6</v>
      </c>
      <c r="X95" s="6">
        <f t="shared" si="39"/>
        <v>75.326499999999996</v>
      </c>
    </row>
    <row r="96" spans="2:24" x14ac:dyDescent="0.3">
      <c r="B96" s="13">
        <v>0.04</v>
      </c>
      <c r="C96" s="13">
        <v>0.09</v>
      </c>
      <c r="D96" s="16" t="s">
        <v>20</v>
      </c>
      <c r="E96" s="4">
        <f t="shared" si="27"/>
        <v>0.13</v>
      </c>
      <c r="F96" s="5">
        <f t="shared" si="28"/>
        <v>-1.7506860712521695</v>
      </c>
      <c r="G96" s="5">
        <f t="shared" si="29"/>
        <v>-1.1263911290388013</v>
      </c>
      <c r="H96" s="5">
        <f t="shared" si="30"/>
        <v>-0.62429494221336812</v>
      </c>
      <c r="I96" s="6">
        <f t="shared" si="31"/>
        <v>100</v>
      </c>
      <c r="J96" s="6">
        <f t="shared" si="32"/>
        <v>90.635575866799485</v>
      </c>
      <c r="K96" s="6">
        <f t="shared" si="33"/>
        <v>-9.3644241332005222</v>
      </c>
      <c r="L96" s="6">
        <f t="shared" si="34"/>
        <v>73.73970893121745</v>
      </c>
      <c r="N96" s="15">
        <f t="shared" si="24"/>
        <v>4.9995217468346294E-2</v>
      </c>
      <c r="O96" s="15">
        <f t="shared" si="25"/>
        <v>6.2843932910029432E-2</v>
      </c>
      <c r="P96" s="16" t="s">
        <v>20</v>
      </c>
      <c r="Q96" s="4">
        <f t="shared" si="26"/>
        <v>0.11283915037837573</v>
      </c>
      <c r="R96" s="17">
        <v>-1.6449</v>
      </c>
      <c r="S96" s="5">
        <f t="shared" si="35"/>
        <v>-1.2115666666666669</v>
      </c>
      <c r="T96" s="17">
        <f>-6.5/15</f>
        <v>-0.43333333333333335</v>
      </c>
      <c r="U96" s="6">
        <f t="shared" si="36"/>
        <v>100</v>
      </c>
      <c r="V96" s="6">
        <f t="shared" si="37"/>
        <v>93.5</v>
      </c>
      <c r="W96" s="6">
        <f t="shared" si="38"/>
        <v>-6.5</v>
      </c>
      <c r="X96" s="6">
        <f t="shared" si="39"/>
        <v>75.326499999999996</v>
      </c>
    </row>
    <row r="97" spans="2:24" x14ac:dyDescent="0.3">
      <c r="B97" s="13">
        <v>0.04</v>
      </c>
      <c r="C97" s="13">
        <v>0.09</v>
      </c>
      <c r="D97" s="16" t="s">
        <v>21</v>
      </c>
      <c r="E97" s="4">
        <f t="shared" si="27"/>
        <v>0.12639999999999998</v>
      </c>
      <c r="F97" s="5">
        <f t="shared" si="28"/>
        <v>-1.7506860712521695</v>
      </c>
      <c r="G97" s="5">
        <f t="shared" si="29"/>
        <v>-1.1435748421305387</v>
      </c>
      <c r="H97" s="5">
        <f t="shared" si="30"/>
        <v>-0.60711122912163074</v>
      </c>
      <c r="I97" s="6">
        <f t="shared" si="31"/>
        <v>100</v>
      </c>
      <c r="J97" s="6">
        <f t="shared" si="32"/>
        <v>90.893331563175536</v>
      </c>
      <c r="K97" s="6">
        <f t="shared" si="33"/>
        <v>-9.1066684368244601</v>
      </c>
      <c r="L97" s="6">
        <f t="shared" si="34"/>
        <v>73.73970893121745</v>
      </c>
      <c r="N97" s="15">
        <f t="shared" si="24"/>
        <v>4.9995217468346294E-2</v>
      </c>
      <c r="O97" s="15">
        <f t="shared" si="25"/>
        <v>6.6151175305199594E-2</v>
      </c>
      <c r="P97" s="16" t="s">
        <v>21</v>
      </c>
      <c r="Q97" s="4">
        <f t="shared" si="26"/>
        <v>0.11283915037837573</v>
      </c>
      <c r="R97" s="17">
        <v>-1.6449</v>
      </c>
      <c r="S97" s="5">
        <f t="shared" si="35"/>
        <v>-1.2115666666666669</v>
      </c>
      <c r="T97" s="17">
        <f>-6.5/15</f>
        <v>-0.43333333333333335</v>
      </c>
      <c r="U97" s="6">
        <f t="shared" si="36"/>
        <v>100</v>
      </c>
      <c r="V97" s="6">
        <f t="shared" si="37"/>
        <v>93.5</v>
      </c>
      <c r="W97" s="6">
        <f t="shared" si="38"/>
        <v>-6.5</v>
      </c>
      <c r="X97" s="6">
        <f t="shared" si="39"/>
        <v>75.326499999999996</v>
      </c>
    </row>
    <row r="98" spans="2:24" x14ac:dyDescent="0.3">
      <c r="B98" s="13">
        <v>0.04</v>
      </c>
      <c r="C98" s="13">
        <v>0.1</v>
      </c>
      <c r="D98" s="16" t="s">
        <v>20</v>
      </c>
      <c r="E98" s="4">
        <f t="shared" si="27"/>
        <v>0.14000000000000001</v>
      </c>
      <c r="F98" s="5">
        <f t="shared" si="28"/>
        <v>-1.7506860712521695</v>
      </c>
      <c r="G98" s="5">
        <f t="shared" si="29"/>
        <v>-1.0803193408149565</v>
      </c>
      <c r="H98" s="5">
        <f t="shared" si="30"/>
        <v>-0.67036673043721295</v>
      </c>
      <c r="I98" s="6">
        <f t="shared" si="31"/>
        <v>100</v>
      </c>
      <c r="J98" s="6">
        <f t="shared" si="32"/>
        <v>89.944499043441809</v>
      </c>
      <c r="K98" s="6">
        <f t="shared" si="33"/>
        <v>-10.055500956558195</v>
      </c>
      <c r="L98" s="6">
        <f t="shared" si="34"/>
        <v>73.73970893121745</v>
      </c>
      <c r="N98" s="15">
        <f t="shared" si="24"/>
        <v>4.9995217468346294E-2</v>
      </c>
      <c r="O98" s="15">
        <f t="shared" si="25"/>
        <v>6.9356581100260578E-2</v>
      </c>
      <c r="P98" s="16" t="s">
        <v>20</v>
      </c>
      <c r="Q98" s="4">
        <f t="shared" si="26"/>
        <v>0.11935179856860686</v>
      </c>
      <c r="R98" s="17">
        <v>-1.6449</v>
      </c>
      <c r="S98" s="5">
        <f t="shared" si="35"/>
        <v>-1.1782333333333337</v>
      </c>
      <c r="T98" s="17">
        <v>-0.46666666666666667</v>
      </c>
      <c r="U98" s="6">
        <f t="shared" si="36"/>
        <v>100</v>
      </c>
      <c r="V98" s="6">
        <f t="shared" si="37"/>
        <v>93</v>
      </c>
      <c r="W98" s="6">
        <f t="shared" si="38"/>
        <v>-7</v>
      </c>
      <c r="X98" s="6">
        <f t="shared" si="39"/>
        <v>75.326499999999996</v>
      </c>
    </row>
    <row r="99" spans="2:24" x14ac:dyDescent="0.3">
      <c r="B99" s="13">
        <v>0.04</v>
      </c>
      <c r="C99" s="13">
        <v>0.1</v>
      </c>
      <c r="D99" s="16" t="s">
        <v>21</v>
      </c>
      <c r="E99" s="4">
        <f t="shared" si="27"/>
        <v>0.13600000000000001</v>
      </c>
      <c r="F99" s="5">
        <f t="shared" si="28"/>
        <v>-1.7506860712521695</v>
      </c>
      <c r="G99" s="5">
        <f t="shared" si="29"/>
        <v>-1.0984684203398629</v>
      </c>
      <c r="H99" s="5">
        <f t="shared" si="30"/>
        <v>-0.65221765091230655</v>
      </c>
      <c r="I99" s="6">
        <f t="shared" si="31"/>
        <v>100</v>
      </c>
      <c r="J99" s="6">
        <f t="shared" si="32"/>
        <v>90.216735236315401</v>
      </c>
      <c r="K99" s="6">
        <f t="shared" si="33"/>
        <v>-9.7832647636845991</v>
      </c>
      <c r="L99" s="6">
        <f t="shared" si="34"/>
        <v>73.73970893121745</v>
      </c>
      <c r="N99" s="15">
        <f t="shared" si="24"/>
        <v>4.9995217468346294E-2</v>
      </c>
      <c r="O99" s="15">
        <f t="shared" si="25"/>
        <v>7.3006559941133406E-2</v>
      </c>
      <c r="P99" s="16" t="s">
        <v>21</v>
      </c>
      <c r="Q99" s="4">
        <f t="shared" si="26"/>
        <v>0.11935179856860686</v>
      </c>
      <c r="R99" s="17">
        <v>-1.6449</v>
      </c>
      <c r="S99" s="5">
        <f t="shared" si="35"/>
        <v>-1.1782333333333337</v>
      </c>
      <c r="T99" s="17">
        <v>-0.46666666666666667</v>
      </c>
      <c r="U99" s="6">
        <f t="shared" si="36"/>
        <v>100</v>
      </c>
      <c r="V99" s="6">
        <f t="shared" si="37"/>
        <v>93</v>
      </c>
      <c r="W99" s="6">
        <f t="shared" si="38"/>
        <v>-7</v>
      </c>
      <c r="X99" s="6">
        <f t="shared" si="39"/>
        <v>75.326499999999996</v>
      </c>
    </row>
    <row r="100" spans="2:24" x14ac:dyDescent="0.3">
      <c r="B100" s="13">
        <v>0.05</v>
      </c>
      <c r="C100" s="14">
        <v>5.0000000000000001E-3</v>
      </c>
      <c r="D100" s="16" t="s">
        <v>20</v>
      </c>
      <c r="E100" s="4">
        <f t="shared" si="27"/>
        <v>5.5E-2</v>
      </c>
      <c r="F100" s="5">
        <f t="shared" si="28"/>
        <v>-1.6448536269514726</v>
      </c>
      <c r="G100" s="5">
        <f t="shared" si="29"/>
        <v>-1.5981931399228173</v>
      </c>
      <c r="H100" s="5">
        <f t="shared" si="30"/>
        <v>-4.6660487028655329E-2</v>
      </c>
      <c r="I100" s="6">
        <f t="shared" si="31"/>
        <v>100</v>
      </c>
      <c r="J100" s="6">
        <f t="shared" si="32"/>
        <v>99.300092694570168</v>
      </c>
      <c r="K100" s="6">
        <f t="shared" si="33"/>
        <v>-0.69990730542982993</v>
      </c>
      <c r="L100" s="6">
        <f t="shared" si="34"/>
        <v>75.327195595727915</v>
      </c>
      <c r="N100" s="15">
        <f t="shared" si="24"/>
        <v>4.9995217468346294E-2</v>
      </c>
      <c r="O100" s="15">
        <f t="shared" si="25"/>
        <v>7.6130074527733016E-2</v>
      </c>
      <c r="P100" s="16" t="s">
        <v>20</v>
      </c>
      <c r="Q100" s="4">
        <f t="shared" si="26"/>
        <v>0.1261252919960793</v>
      </c>
      <c r="R100" s="17">
        <v>-1.6449</v>
      </c>
      <c r="S100" s="5">
        <f t="shared" si="35"/>
        <v>-1.1449000000000003</v>
      </c>
      <c r="T100" s="17">
        <f>-7.5/15</f>
        <v>-0.5</v>
      </c>
      <c r="U100" s="6">
        <f t="shared" si="36"/>
        <v>100</v>
      </c>
      <c r="V100" s="6">
        <f t="shared" si="37"/>
        <v>92.5</v>
      </c>
      <c r="W100" s="6">
        <f t="shared" si="38"/>
        <v>-7.5</v>
      </c>
      <c r="X100" s="6">
        <f t="shared" si="39"/>
        <v>75.326499999999996</v>
      </c>
    </row>
    <row r="101" spans="2:24" x14ac:dyDescent="0.3">
      <c r="B101" s="13">
        <v>0.05</v>
      </c>
      <c r="C101" s="14">
        <v>5.0000000000000001E-3</v>
      </c>
      <c r="D101" s="16" t="s">
        <v>21</v>
      </c>
      <c r="E101" s="4">
        <f t="shared" si="27"/>
        <v>5.475E-2</v>
      </c>
      <c r="F101" s="5">
        <f t="shared" si="28"/>
        <v>-1.6448536269514726</v>
      </c>
      <c r="G101" s="5">
        <f t="shared" si="29"/>
        <v>-1.600444544375099</v>
      </c>
      <c r="H101" s="5">
        <f t="shared" si="30"/>
        <v>-4.440908257637366E-2</v>
      </c>
      <c r="I101" s="6">
        <f t="shared" si="31"/>
        <v>100</v>
      </c>
      <c r="J101" s="6">
        <f t="shared" si="32"/>
        <v>99.333863761354394</v>
      </c>
      <c r="K101" s="6">
        <f t="shared" si="33"/>
        <v>-0.66613623864560489</v>
      </c>
      <c r="L101" s="6">
        <f t="shared" si="34"/>
        <v>75.327195595727915</v>
      </c>
      <c r="N101" s="15">
        <f t="shared" si="24"/>
        <v>4.9995217468346294E-2</v>
      </c>
      <c r="O101" s="15">
        <f t="shared" si="25"/>
        <v>8.0136517128740245E-2</v>
      </c>
      <c r="P101" s="16" t="s">
        <v>21</v>
      </c>
      <c r="Q101" s="4">
        <f t="shared" si="26"/>
        <v>0.1261252919960793</v>
      </c>
      <c r="R101" s="17">
        <v>-1.6449</v>
      </c>
      <c r="S101" s="5">
        <f t="shared" si="35"/>
        <v>-1.1449000000000003</v>
      </c>
      <c r="T101" s="17">
        <f>-7.5/15</f>
        <v>-0.5</v>
      </c>
      <c r="U101" s="6">
        <f t="shared" si="36"/>
        <v>100</v>
      </c>
      <c r="V101" s="6">
        <f t="shared" si="37"/>
        <v>92.5</v>
      </c>
      <c r="W101" s="6">
        <f t="shared" si="38"/>
        <v>-7.5</v>
      </c>
      <c r="X101" s="6">
        <f t="shared" si="39"/>
        <v>75.326499999999996</v>
      </c>
    </row>
    <row r="102" spans="2:24" x14ac:dyDescent="0.3">
      <c r="B102" s="13">
        <v>0.05</v>
      </c>
      <c r="C102" s="13">
        <v>0.01</v>
      </c>
      <c r="D102" s="16" t="s">
        <v>20</v>
      </c>
      <c r="E102" s="4">
        <f t="shared" si="27"/>
        <v>6.0000000000000005E-2</v>
      </c>
      <c r="F102" s="5">
        <f t="shared" si="28"/>
        <v>-1.6448536269514726</v>
      </c>
      <c r="G102" s="5">
        <f t="shared" si="29"/>
        <v>-1.554773594596853</v>
      </c>
      <c r="H102" s="5">
        <f t="shared" si="30"/>
        <v>-9.0080032354619588E-2</v>
      </c>
      <c r="I102" s="6">
        <f t="shared" si="31"/>
        <v>100</v>
      </c>
      <c r="J102" s="6">
        <f t="shared" si="32"/>
        <v>98.648799514680704</v>
      </c>
      <c r="K102" s="6">
        <f t="shared" si="33"/>
        <v>-1.3512004853192938</v>
      </c>
      <c r="L102" s="6">
        <f t="shared" si="34"/>
        <v>75.327195595727915</v>
      </c>
      <c r="N102" s="15">
        <f t="shared" si="16"/>
        <v>9.1216686849846768E-2</v>
      </c>
      <c r="O102" s="15">
        <f t="shared" si="17"/>
        <v>5.5895101459321195E-3</v>
      </c>
      <c r="P102" s="16" t="s">
        <v>20</v>
      </c>
      <c r="Q102" s="4">
        <f t="shared" si="18"/>
        <v>9.6806196995778887E-2</v>
      </c>
      <c r="R102" s="17">
        <v>-1.3332999999999999</v>
      </c>
      <c r="S102" s="5">
        <f t="shared" si="35"/>
        <v>-1.2999666666666665</v>
      </c>
      <c r="T102" s="17">
        <f>-0.5/15</f>
        <v>-3.3333333333333333E-2</v>
      </c>
      <c r="U102" s="6">
        <f t="shared" si="36"/>
        <v>100</v>
      </c>
      <c r="V102" s="6">
        <f t="shared" si="37"/>
        <v>99.5</v>
      </c>
      <c r="W102" s="6">
        <f t="shared" si="38"/>
        <v>-0.5</v>
      </c>
      <c r="X102" s="6">
        <f t="shared" si="39"/>
        <v>80.000500000000002</v>
      </c>
    </row>
    <row r="103" spans="2:24" x14ac:dyDescent="0.3">
      <c r="B103" s="13">
        <v>0.05</v>
      </c>
      <c r="C103" s="13">
        <v>0.01</v>
      </c>
      <c r="D103" s="16" t="s">
        <v>21</v>
      </c>
      <c r="E103" s="4">
        <f t="shared" si="27"/>
        <v>5.9500000000000004E-2</v>
      </c>
      <c r="F103" s="5">
        <f t="shared" si="28"/>
        <v>-1.6448536269514726</v>
      </c>
      <c r="G103" s="5">
        <f t="shared" si="29"/>
        <v>-1.5589847061722557</v>
      </c>
      <c r="H103" s="5">
        <f t="shared" si="30"/>
        <v>-8.5868920779216928E-2</v>
      </c>
      <c r="I103" s="6">
        <f t="shared" si="31"/>
        <v>100</v>
      </c>
      <c r="J103" s="6">
        <f t="shared" si="32"/>
        <v>98.711966188311749</v>
      </c>
      <c r="K103" s="6">
        <f t="shared" si="33"/>
        <v>-1.2880338116882539</v>
      </c>
      <c r="L103" s="6">
        <f t="shared" si="34"/>
        <v>75.327195595727915</v>
      </c>
      <c r="N103" s="15">
        <f t="shared" si="16"/>
        <v>9.1216686849846768E-2</v>
      </c>
      <c r="O103" s="15">
        <f t="shared" si="17"/>
        <v>6.1505422305312462E-3</v>
      </c>
      <c r="P103" s="16" t="s">
        <v>21</v>
      </c>
      <c r="Q103" s="4">
        <f t="shared" si="18"/>
        <v>9.6806196995778887E-2</v>
      </c>
      <c r="R103" s="17">
        <v>-1.3332999999999999</v>
      </c>
      <c r="S103" s="5">
        <f t="shared" si="35"/>
        <v>-1.2999666666666665</v>
      </c>
      <c r="T103" s="17">
        <f>-0.5/15</f>
        <v>-3.3333333333333333E-2</v>
      </c>
      <c r="U103" s="6">
        <f t="shared" si="36"/>
        <v>100</v>
      </c>
      <c r="V103" s="6">
        <f t="shared" si="37"/>
        <v>99.5</v>
      </c>
      <c r="W103" s="6">
        <f t="shared" si="38"/>
        <v>-0.5</v>
      </c>
      <c r="X103" s="6">
        <f t="shared" si="39"/>
        <v>80.000500000000002</v>
      </c>
    </row>
    <row r="104" spans="2:24" x14ac:dyDescent="0.3">
      <c r="B104" s="13">
        <v>0.05</v>
      </c>
      <c r="C104" s="13">
        <v>0.02</v>
      </c>
      <c r="D104" s="16" t="s">
        <v>20</v>
      </c>
      <c r="E104" s="4">
        <f t="shared" si="27"/>
        <v>7.0000000000000007E-2</v>
      </c>
      <c r="F104" s="5">
        <f t="shared" si="28"/>
        <v>-1.6448536269514726</v>
      </c>
      <c r="G104" s="5">
        <f t="shared" si="29"/>
        <v>-1.4757910281791702</v>
      </c>
      <c r="H104" s="5">
        <f t="shared" si="30"/>
        <v>-0.16906259877230245</v>
      </c>
      <c r="I104" s="6">
        <f t="shared" si="31"/>
        <v>100</v>
      </c>
      <c r="J104" s="6">
        <f t="shared" si="32"/>
        <v>97.464061018415464</v>
      </c>
      <c r="K104" s="6">
        <f t="shared" si="33"/>
        <v>-2.535938981584537</v>
      </c>
      <c r="L104" s="6">
        <f t="shared" si="34"/>
        <v>75.327195595727915</v>
      </c>
      <c r="N104" s="15">
        <f t="shared" si="16"/>
        <v>9.1216686849846768E-2</v>
      </c>
      <c r="O104" s="15">
        <f t="shared" si="17"/>
        <v>1.1426527055369506E-2</v>
      </c>
      <c r="P104" s="16" t="s">
        <v>20</v>
      </c>
      <c r="Q104" s="4">
        <f t="shared" si="18"/>
        <v>0.10264321390521627</v>
      </c>
      <c r="R104" s="17">
        <v>-1.3332999999999999</v>
      </c>
      <c r="S104" s="5">
        <f t="shared" si="35"/>
        <v>-1.2666333333333333</v>
      </c>
      <c r="T104" s="17">
        <v>-6.6666666666666666E-2</v>
      </c>
      <c r="U104" s="6">
        <f t="shared" si="36"/>
        <v>100</v>
      </c>
      <c r="V104" s="6">
        <f t="shared" si="37"/>
        <v>99</v>
      </c>
      <c r="W104" s="6">
        <f t="shared" si="38"/>
        <v>-1</v>
      </c>
      <c r="X104" s="6">
        <f t="shared" si="39"/>
        <v>80.000500000000002</v>
      </c>
    </row>
    <row r="105" spans="2:24" x14ac:dyDescent="0.3">
      <c r="B105" s="13">
        <v>0.05</v>
      </c>
      <c r="C105" s="13">
        <v>0.02</v>
      </c>
      <c r="D105" s="16" t="s">
        <v>21</v>
      </c>
      <c r="E105" s="4">
        <f t="shared" si="27"/>
        <v>6.9000000000000006E-2</v>
      </c>
      <c r="F105" s="5">
        <f t="shared" si="28"/>
        <v>-1.6448536269514726</v>
      </c>
      <c r="G105" s="5">
        <f t="shared" si="29"/>
        <v>-1.4832801273356204</v>
      </c>
      <c r="H105" s="5">
        <f t="shared" si="30"/>
        <v>-0.16157349961585221</v>
      </c>
      <c r="I105" s="6">
        <f t="shared" si="31"/>
        <v>100</v>
      </c>
      <c r="J105" s="6">
        <f t="shared" si="32"/>
        <v>97.576397505762216</v>
      </c>
      <c r="K105" s="6">
        <f t="shared" si="33"/>
        <v>-2.423602494237783</v>
      </c>
      <c r="L105" s="6">
        <f t="shared" si="34"/>
        <v>75.327195595727915</v>
      </c>
      <c r="N105" s="15">
        <f t="shared" si="16"/>
        <v>9.1216686849846768E-2</v>
      </c>
      <c r="O105" s="15">
        <f t="shared" si="17"/>
        <v>1.2573434051909759E-2</v>
      </c>
      <c r="P105" s="16" t="s">
        <v>21</v>
      </c>
      <c r="Q105" s="4">
        <f t="shared" si="18"/>
        <v>0.10264321390521627</v>
      </c>
      <c r="R105" s="17">
        <v>-1.3332999999999999</v>
      </c>
      <c r="S105" s="5">
        <f t="shared" si="35"/>
        <v>-1.2666333333333333</v>
      </c>
      <c r="T105" s="17">
        <v>-6.6666666666666666E-2</v>
      </c>
      <c r="U105" s="6">
        <f t="shared" si="36"/>
        <v>100</v>
      </c>
      <c r="V105" s="6">
        <f t="shared" si="37"/>
        <v>99</v>
      </c>
      <c r="W105" s="6">
        <f t="shared" si="38"/>
        <v>-1</v>
      </c>
      <c r="X105" s="6">
        <f t="shared" si="39"/>
        <v>80.000500000000002</v>
      </c>
    </row>
    <row r="106" spans="2:24" x14ac:dyDescent="0.3">
      <c r="B106" s="13">
        <v>0.05</v>
      </c>
      <c r="C106" s="13">
        <v>0.03</v>
      </c>
      <c r="D106" s="16" t="s">
        <v>20</v>
      </c>
      <c r="E106" s="4">
        <f t="shared" si="27"/>
        <v>0.08</v>
      </c>
      <c r="F106" s="5">
        <f t="shared" si="28"/>
        <v>-1.6448536269514726</v>
      </c>
      <c r="G106" s="5">
        <f t="shared" si="29"/>
        <v>-1.4050715603096353</v>
      </c>
      <c r="H106" s="5">
        <f t="shared" si="30"/>
        <v>-0.23978206664183732</v>
      </c>
      <c r="I106" s="6">
        <f t="shared" si="31"/>
        <v>100</v>
      </c>
      <c r="J106" s="6">
        <f t="shared" si="32"/>
        <v>96.403269000372447</v>
      </c>
      <c r="K106" s="6">
        <f t="shared" si="33"/>
        <v>-3.5967309996275598</v>
      </c>
      <c r="L106" s="6">
        <f t="shared" si="34"/>
        <v>75.327195595727915</v>
      </c>
      <c r="N106" s="15">
        <f t="shared" ref="N106:N138" si="40">_xlfn.NORM.S.DIST(R106,TRUE)</f>
        <v>9.1216686849846768E-2</v>
      </c>
      <c r="O106" s="15">
        <f t="shared" ref="O106:O138" si="41">IF(P106="added",Q106-N106,((Q106-N106)/(1-N106)))</f>
        <v>1.7515242100129752E-2</v>
      </c>
      <c r="P106" s="16" t="s">
        <v>20</v>
      </c>
      <c r="Q106" s="4">
        <f t="shared" ref="Q106:Q138" si="42">_xlfn.NORM.S.DIST(S106,TRUE)</f>
        <v>0.10873192894997652</v>
      </c>
      <c r="R106" s="17">
        <v>-1.3332999999999999</v>
      </c>
      <c r="S106" s="5">
        <f t="shared" si="35"/>
        <v>-1.2332999999999998</v>
      </c>
      <c r="T106" s="17">
        <f>-1.5/15</f>
        <v>-0.1</v>
      </c>
      <c r="U106" s="6">
        <f t="shared" si="36"/>
        <v>100</v>
      </c>
      <c r="V106" s="6">
        <f t="shared" si="37"/>
        <v>98.5</v>
      </c>
      <c r="W106" s="6">
        <f t="shared" si="38"/>
        <v>-1.5</v>
      </c>
      <c r="X106" s="6">
        <f t="shared" si="39"/>
        <v>80.000500000000002</v>
      </c>
    </row>
    <row r="107" spans="2:24" x14ac:dyDescent="0.3">
      <c r="B107" s="13">
        <v>0.05</v>
      </c>
      <c r="C107" s="13">
        <v>0.03</v>
      </c>
      <c r="D107" s="16" t="s">
        <v>21</v>
      </c>
      <c r="E107" s="4">
        <f t="shared" si="27"/>
        <v>7.85E-2</v>
      </c>
      <c r="F107" s="5">
        <f t="shared" si="28"/>
        <v>-1.6448536269514726</v>
      </c>
      <c r="G107" s="5">
        <f t="shared" si="29"/>
        <v>-1.4152336548473599</v>
      </c>
      <c r="H107" s="5">
        <f t="shared" si="30"/>
        <v>-0.22961997210411278</v>
      </c>
      <c r="I107" s="6">
        <f t="shared" si="31"/>
        <v>100</v>
      </c>
      <c r="J107" s="6">
        <f t="shared" si="32"/>
        <v>96.555700418438306</v>
      </c>
      <c r="K107" s="6">
        <f t="shared" si="33"/>
        <v>-3.4442995815616917</v>
      </c>
      <c r="L107" s="6">
        <f t="shared" si="34"/>
        <v>75.327195595727915</v>
      </c>
      <c r="N107" s="15">
        <f t="shared" si="40"/>
        <v>9.1216686849846768E-2</v>
      </c>
      <c r="O107" s="15">
        <f t="shared" si="41"/>
        <v>1.9273287533654135E-2</v>
      </c>
      <c r="P107" s="16" t="s">
        <v>21</v>
      </c>
      <c r="Q107" s="4">
        <f t="shared" si="42"/>
        <v>0.10873192894997652</v>
      </c>
      <c r="R107" s="17">
        <v>-1.3332999999999999</v>
      </c>
      <c r="S107" s="5">
        <f t="shared" si="35"/>
        <v>-1.2332999999999998</v>
      </c>
      <c r="T107" s="17">
        <f>-1.5/15</f>
        <v>-0.1</v>
      </c>
      <c r="U107" s="6">
        <f t="shared" si="36"/>
        <v>100</v>
      </c>
      <c r="V107" s="6">
        <f t="shared" si="37"/>
        <v>98.5</v>
      </c>
      <c r="W107" s="6">
        <f t="shared" si="38"/>
        <v>-1.5</v>
      </c>
      <c r="X107" s="6">
        <f t="shared" si="39"/>
        <v>80.000500000000002</v>
      </c>
    </row>
    <row r="108" spans="2:24" x14ac:dyDescent="0.3">
      <c r="B108" s="13">
        <v>0.05</v>
      </c>
      <c r="C108" s="13">
        <v>0.04</v>
      </c>
      <c r="D108" s="16" t="s">
        <v>20</v>
      </c>
      <c r="E108" s="4">
        <f t="shared" si="27"/>
        <v>0.09</v>
      </c>
      <c r="F108" s="5">
        <f t="shared" si="28"/>
        <v>-1.6448536269514726</v>
      </c>
      <c r="G108" s="5">
        <f t="shared" si="29"/>
        <v>-1.3407550336902161</v>
      </c>
      <c r="H108" s="5">
        <f t="shared" si="30"/>
        <v>-0.30409859326125654</v>
      </c>
      <c r="I108" s="6">
        <f t="shared" si="31"/>
        <v>100</v>
      </c>
      <c r="J108" s="6">
        <f t="shared" si="32"/>
        <v>95.43852110108115</v>
      </c>
      <c r="K108" s="6">
        <f t="shared" si="33"/>
        <v>-4.5614788989188479</v>
      </c>
      <c r="L108" s="6">
        <f t="shared" si="34"/>
        <v>75.327195595727915</v>
      </c>
      <c r="N108" s="15">
        <f t="shared" si="40"/>
        <v>9.1216686849846768E-2</v>
      </c>
      <c r="O108" s="15">
        <f t="shared" si="41"/>
        <v>2.3859456369818871E-2</v>
      </c>
      <c r="P108" s="16" t="s">
        <v>20</v>
      </c>
      <c r="Q108" s="4">
        <f t="shared" si="42"/>
        <v>0.11507614321966564</v>
      </c>
      <c r="R108" s="17">
        <v>-1.3332999999999999</v>
      </c>
      <c r="S108" s="5">
        <f t="shared" ref="S108:S139" si="43">(X108-V108)/$M$5</f>
        <v>-1.1999666666666664</v>
      </c>
      <c r="T108" s="17">
        <v>-0.13333333333333333</v>
      </c>
      <c r="U108" s="6">
        <f t="shared" ref="U108:U139" si="44">$M$4</f>
        <v>100</v>
      </c>
      <c r="V108" s="6">
        <f t="shared" ref="V108:V139" si="45">$M$4+W108</f>
        <v>98</v>
      </c>
      <c r="W108" s="6">
        <f t="shared" ref="W108:W139" si="46">T108*$M$5</f>
        <v>-2</v>
      </c>
      <c r="X108" s="6">
        <f t="shared" ref="X108:X139" si="47">R108*$M$5+$M$4</f>
        <v>80.000500000000002</v>
      </c>
    </row>
    <row r="109" spans="2:24" x14ac:dyDescent="0.3">
      <c r="B109" s="13">
        <v>0.05</v>
      </c>
      <c r="C109" s="13">
        <v>0.04</v>
      </c>
      <c r="D109" s="16" t="s">
        <v>21</v>
      </c>
      <c r="E109" s="4">
        <f t="shared" si="27"/>
        <v>8.7999999999999995E-2</v>
      </c>
      <c r="F109" s="5">
        <f t="shared" si="28"/>
        <v>-1.6448536269514726</v>
      </c>
      <c r="G109" s="5">
        <f t="shared" si="29"/>
        <v>-1.3531741545480023</v>
      </c>
      <c r="H109" s="5">
        <f t="shared" si="30"/>
        <v>-0.29167947240347036</v>
      </c>
      <c r="I109" s="6">
        <f t="shared" si="31"/>
        <v>100</v>
      </c>
      <c r="J109" s="6">
        <f t="shared" si="32"/>
        <v>95.624807913947947</v>
      </c>
      <c r="K109" s="6">
        <f t="shared" si="33"/>
        <v>-4.3751920860520555</v>
      </c>
      <c r="L109" s="6">
        <f t="shared" si="34"/>
        <v>75.327195595727915</v>
      </c>
      <c r="N109" s="15">
        <f t="shared" si="40"/>
        <v>9.1216686849846768E-2</v>
      </c>
      <c r="O109" s="15">
        <f t="shared" si="41"/>
        <v>2.6254285289541518E-2</v>
      </c>
      <c r="P109" s="16" t="s">
        <v>21</v>
      </c>
      <c r="Q109" s="4">
        <f t="shared" si="42"/>
        <v>0.11507614321966564</v>
      </c>
      <c r="R109" s="17">
        <v>-1.3332999999999999</v>
      </c>
      <c r="S109" s="5">
        <f t="shared" si="43"/>
        <v>-1.1999666666666664</v>
      </c>
      <c r="T109" s="17">
        <v>-0.13333333333333333</v>
      </c>
      <c r="U109" s="6">
        <f t="shared" si="44"/>
        <v>100</v>
      </c>
      <c r="V109" s="6">
        <f t="shared" si="45"/>
        <v>98</v>
      </c>
      <c r="W109" s="6">
        <f t="shared" si="46"/>
        <v>-2</v>
      </c>
      <c r="X109" s="6">
        <f t="shared" si="47"/>
        <v>80.000500000000002</v>
      </c>
    </row>
    <row r="110" spans="2:24" x14ac:dyDescent="0.3">
      <c r="B110" s="13">
        <v>0.05</v>
      </c>
      <c r="C110" s="13">
        <v>0.05</v>
      </c>
      <c r="D110" s="16" t="s">
        <v>20</v>
      </c>
      <c r="E110" s="4">
        <f t="shared" si="27"/>
        <v>0.1</v>
      </c>
      <c r="F110" s="5">
        <f t="shared" si="28"/>
        <v>-1.6448536269514726</v>
      </c>
      <c r="G110" s="5">
        <f t="shared" si="29"/>
        <v>-1.2815515655446006</v>
      </c>
      <c r="H110" s="5">
        <f t="shared" si="30"/>
        <v>-0.36330206140687205</v>
      </c>
      <c r="I110" s="6">
        <f t="shared" si="31"/>
        <v>100</v>
      </c>
      <c r="J110" s="6">
        <f t="shared" si="32"/>
        <v>94.550469078896924</v>
      </c>
      <c r="K110" s="6">
        <f t="shared" si="33"/>
        <v>-5.4495309211030811</v>
      </c>
      <c r="L110" s="6">
        <f t="shared" si="34"/>
        <v>75.327195595727915</v>
      </c>
      <c r="N110" s="15">
        <f t="shared" si="40"/>
        <v>9.1216686849846768E-2</v>
      </c>
      <c r="O110" s="15">
        <f t="shared" si="41"/>
        <v>3.0462551144978506E-2</v>
      </c>
      <c r="P110" s="16" t="s">
        <v>20</v>
      </c>
      <c r="Q110" s="4">
        <f t="shared" si="42"/>
        <v>0.12167923799482527</v>
      </c>
      <c r="R110" s="17">
        <v>-1.3332999999999999</v>
      </c>
      <c r="S110" s="5">
        <f t="shared" si="43"/>
        <v>-1.1666333333333332</v>
      </c>
      <c r="T110" s="17">
        <f>-2.5/15</f>
        <v>-0.16666666666666666</v>
      </c>
      <c r="U110" s="6">
        <f t="shared" si="44"/>
        <v>100</v>
      </c>
      <c r="V110" s="6">
        <f t="shared" si="45"/>
        <v>97.5</v>
      </c>
      <c r="W110" s="6">
        <f t="shared" si="46"/>
        <v>-2.5</v>
      </c>
      <c r="X110" s="6">
        <f t="shared" si="47"/>
        <v>80.000500000000002</v>
      </c>
    </row>
    <row r="111" spans="2:24" x14ac:dyDescent="0.3">
      <c r="B111" s="13">
        <v>0.05</v>
      </c>
      <c r="C111" s="13">
        <v>0.05</v>
      </c>
      <c r="D111" s="16" t="s">
        <v>21</v>
      </c>
      <c r="E111" s="4">
        <f t="shared" si="27"/>
        <v>9.7500000000000003E-2</v>
      </c>
      <c r="F111" s="5">
        <f t="shared" si="28"/>
        <v>-1.6448536269514726</v>
      </c>
      <c r="G111" s="5">
        <f t="shared" si="29"/>
        <v>-1.2959288462604264</v>
      </c>
      <c r="H111" s="5">
        <f t="shared" si="30"/>
        <v>-0.34892478069104627</v>
      </c>
      <c r="I111" s="6">
        <f t="shared" si="31"/>
        <v>100</v>
      </c>
      <c r="J111" s="6">
        <f t="shared" si="32"/>
        <v>94.76612828963431</v>
      </c>
      <c r="K111" s="6">
        <f t="shared" si="33"/>
        <v>-5.233871710365694</v>
      </c>
      <c r="L111" s="6">
        <f t="shared" si="34"/>
        <v>75.327195595727915</v>
      </c>
      <c r="N111" s="15">
        <f t="shared" si="40"/>
        <v>9.1216686849846768E-2</v>
      </c>
      <c r="O111" s="15">
        <f t="shared" si="41"/>
        <v>3.352014798707615E-2</v>
      </c>
      <c r="P111" s="16" t="s">
        <v>21</v>
      </c>
      <c r="Q111" s="4">
        <f t="shared" si="42"/>
        <v>0.12167923799482527</v>
      </c>
      <c r="R111" s="17">
        <v>-1.3332999999999999</v>
      </c>
      <c r="S111" s="5">
        <f t="shared" si="43"/>
        <v>-1.1666333333333332</v>
      </c>
      <c r="T111" s="17">
        <f>-2.5/15</f>
        <v>-0.16666666666666666</v>
      </c>
      <c r="U111" s="6">
        <f t="shared" si="44"/>
        <v>100</v>
      </c>
      <c r="V111" s="6">
        <f t="shared" si="45"/>
        <v>97.5</v>
      </c>
      <c r="W111" s="6">
        <f t="shared" si="46"/>
        <v>-2.5</v>
      </c>
      <c r="X111" s="6">
        <f t="shared" si="47"/>
        <v>80.000500000000002</v>
      </c>
    </row>
    <row r="112" spans="2:24" x14ac:dyDescent="0.3">
      <c r="B112" s="13">
        <v>0.05</v>
      </c>
      <c r="C112" s="13">
        <v>0.06</v>
      </c>
      <c r="D112" s="16" t="s">
        <v>20</v>
      </c>
      <c r="E112" s="4">
        <f t="shared" si="27"/>
        <v>0.11</v>
      </c>
      <c r="F112" s="5">
        <f t="shared" si="28"/>
        <v>-1.6448536269514726</v>
      </c>
      <c r="G112" s="5">
        <f t="shared" si="29"/>
        <v>-1.2265281200366105</v>
      </c>
      <c r="H112" s="5">
        <f t="shared" si="30"/>
        <v>-0.41832550691486214</v>
      </c>
      <c r="I112" s="6">
        <f t="shared" si="31"/>
        <v>100</v>
      </c>
      <c r="J112" s="6">
        <f t="shared" si="32"/>
        <v>93.725117396277071</v>
      </c>
      <c r="K112" s="6">
        <f t="shared" si="33"/>
        <v>-6.2748826037229319</v>
      </c>
      <c r="L112" s="6">
        <f t="shared" si="34"/>
        <v>75.327195595727915</v>
      </c>
      <c r="N112" s="15">
        <f t="shared" si="40"/>
        <v>9.1216686849846768E-2</v>
      </c>
      <c r="O112" s="15">
        <f t="shared" si="41"/>
        <v>3.7327459034593835E-2</v>
      </c>
      <c r="P112" s="16" t="s">
        <v>20</v>
      </c>
      <c r="Q112" s="4">
        <f t="shared" si="42"/>
        <v>0.1285441458844406</v>
      </c>
      <c r="R112" s="17">
        <v>-1.3332999999999999</v>
      </c>
      <c r="S112" s="5">
        <f t="shared" si="43"/>
        <v>-1.1332999999999998</v>
      </c>
      <c r="T112" s="17">
        <v>-0.2</v>
      </c>
      <c r="U112" s="6">
        <f t="shared" si="44"/>
        <v>100</v>
      </c>
      <c r="V112" s="6">
        <f t="shared" si="45"/>
        <v>97</v>
      </c>
      <c r="W112" s="6">
        <f t="shared" si="46"/>
        <v>-3</v>
      </c>
      <c r="X112" s="6">
        <f t="shared" si="47"/>
        <v>80.000500000000002</v>
      </c>
    </row>
    <row r="113" spans="2:24" x14ac:dyDescent="0.3">
      <c r="B113" s="13">
        <v>0.05</v>
      </c>
      <c r="C113" s="13">
        <v>0.06</v>
      </c>
      <c r="D113" s="16" t="s">
        <v>21</v>
      </c>
      <c r="E113" s="4">
        <f t="shared" si="27"/>
        <v>0.107</v>
      </c>
      <c r="F113" s="5">
        <f t="shared" si="28"/>
        <v>-1.6448536269514726</v>
      </c>
      <c r="G113" s="5">
        <f t="shared" si="29"/>
        <v>-1.2426414185778814</v>
      </c>
      <c r="H113" s="5">
        <f t="shared" si="30"/>
        <v>-0.40221220837359128</v>
      </c>
      <c r="I113" s="6">
        <f t="shared" si="31"/>
        <v>100</v>
      </c>
      <c r="J113" s="6">
        <f t="shared" si="32"/>
        <v>93.96681687439613</v>
      </c>
      <c r="K113" s="6">
        <f t="shared" si="33"/>
        <v>-6.0331831256038697</v>
      </c>
      <c r="L113" s="6">
        <f t="shared" si="34"/>
        <v>75.327195595727915</v>
      </c>
      <c r="N113" s="15">
        <f t="shared" si="40"/>
        <v>9.1216686849846768E-2</v>
      </c>
      <c r="O113" s="15">
        <f t="shared" si="41"/>
        <v>4.10741025880021E-2</v>
      </c>
      <c r="P113" s="16" t="s">
        <v>21</v>
      </c>
      <c r="Q113" s="4">
        <f t="shared" si="42"/>
        <v>0.1285441458844406</v>
      </c>
      <c r="R113" s="17">
        <v>-1.3332999999999999</v>
      </c>
      <c r="S113" s="5">
        <f t="shared" si="43"/>
        <v>-1.1332999999999998</v>
      </c>
      <c r="T113" s="17">
        <v>-0.2</v>
      </c>
      <c r="U113" s="6">
        <f t="shared" si="44"/>
        <v>100</v>
      </c>
      <c r="V113" s="6">
        <f t="shared" si="45"/>
        <v>97</v>
      </c>
      <c r="W113" s="6">
        <f t="shared" si="46"/>
        <v>-3</v>
      </c>
      <c r="X113" s="6">
        <f t="shared" si="47"/>
        <v>80.000500000000002</v>
      </c>
    </row>
    <row r="114" spans="2:24" x14ac:dyDescent="0.3">
      <c r="B114" s="13">
        <v>0.05</v>
      </c>
      <c r="C114" s="13">
        <v>7.0000000000000007E-2</v>
      </c>
      <c r="D114" s="16" t="s">
        <v>20</v>
      </c>
      <c r="E114" s="4">
        <f t="shared" si="27"/>
        <v>0.12000000000000001</v>
      </c>
      <c r="F114" s="5">
        <f t="shared" si="28"/>
        <v>-1.6448536269514726</v>
      </c>
      <c r="G114" s="5">
        <f t="shared" si="29"/>
        <v>-1.1749867920660904</v>
      </c>
      <c r="H114" s="5">
        <f t="shared" si="30"/>
        <v>-0.46986683488538228</v>
      </c>
      <c r="I114" s="6">
        <f t="shared" si="31"/>
        <v>100</v>
      </c>
      <c r="J114" s="6">
        <f t="shared" si="32"/>
        <v>92.951997476719271</v>
      </c>
      <c r="K114" s="6">
        <f t="shared" si="33"/>
        <v>-7.0480025232807346</v>
      </c>
      <c r="L114" s="6">
        <f t="shared" si="34"/>
        <v>75.327195595727915</v>
      </c>
      <c r="N114" s="15">
        <f t="shared" si="40"/>
        <v>9.1216686849846768E-2</v>
      </c>
      <c r="O114" s="15">
        <f t="shared" si="41"/>
        <v>4.4456635968902508E-2</v>
      </c>
      <c r="P114" s="16" t="s">
        <v>20</v>
      </c>
      <c r="Q114" s="4">
        <f t="shared" si="42"/>
        <v>0.13567332281874928</v>
      </c>
      <c r="R114" s="17">
        <v>-1.3332999999999999</v>
      </c>
      <c r="S114" s="5">
        <f t="shared" si="43"/>
        <v>-1.0999666666666665</v>
      </c>
      <c r="T114" s="17">
        <f>-3.5/15</f>
        <v>-0.23333333333333334</v>
      </c>
      <c r="U114" s="6">
        <f t="shared" si="44"/>
        <v>100</v>
      </c>
      <c r="V114" s="6">
        <f t="shared" si="45"/>
        <v>96.5</v>
      </c>
      <c r="W114" s="6">
        <f t="shared" si="46"/>
        <v>-3.5</v>
      </c>
      <c r="X114" s="6">
        <f t="shared" si="47"/>
        <v>80.000500000000002</v>
      </c>
    </row>
    <row r="115" spans="2:24" x14ac:dyDescent="0.3">
      <c r="B115" s="13">
        <v>0.05</v>
      </c>
      <c r="C115" s="13">
        <v>7.0000000000000007E-2</v>
      </c>
      <c r="D115" s="16" t="s">
        <v>21</v>
      </c>
      <c r="E115" s="4">
        <f t="shared" si="27"/>
        <v>0.11650000000000001</v>
      </c>
      <c r="F115" s="5">
        <f t="shared" si="28"/>
        <v>-1.6448536269514726</v>
      </c>
      <c r="G115" s="5">
        <f t="shared" si="29"/>
        <v>-1.192666526799022</v>
      </c>
      <c r="H115" s="5">
        <f t="shared" si="30"/>
        <v>-0.45218710015245067</v>
      </c>
      <c r="I115" s="6">
        <f t="shared" si="31"/>
        <v>100</v>
      </c>
      <c r="J115" s="6">
        <f t="shared" si="32"/>
        <v>93.217193497713239</v>
      </c>
      <c r="K115" s="6">
        <f t="shared" si="33"/>
        <v>-6.7828065022867605</v>
      </c>
      <c r="L115" s="6">
        <f t="shared" si="34"/>
        <v>75.327195595727915</v>
      </c>
      <c r="N115" s="15">
        <f t="shared" si="40"/>
        <v>9.1216686849846768E-2</v>
      </c>
      <c r="O115" s="15">
        <f t="shared" si="41"/>
        <v>4.8918851529965522E-2</v>
      </c>
      <c r="P115" s="16" t="s">
        <v>21</v>
      </c>
      <c r="Q115" s="4">
        <f t="shared" si="42"/>
        <v>0.13567332281874928</v>
      </c>
      <c r="R115" s="17">
        <v>-1.3332999999999999</v>
      </c>
      <c r="S115" s="5">
        <f t="shared" si="43"/>
        <v>-1.0999666666666665</v>
      </c>
      <c r="T115" s="17">
        <f>-3.5/15</f>
        <v>-0.23333333333333334</v>
      </c>
      <c r="U115" s="6">
        <f t="shared" si="44"/>
        <v>100</v>
      </c>
      <c r="V115" s="6">
        <f t="shared" si="45"/>
        <v>96.5</v>
      </c>
      <c r="W115" s="6">
        <f t="shared" si="46"/>
        <v>-3.5</v>
      </c>
      <c r="X115" s="6">
        <f t="shared" si="47"/>
        <v>80.000500000000002</v>
      </c>
    </row>
    <row r="116" spans="2:24" x14ac:dyDescent="0.3">
      <c r="B116" s="13">
        <v>0.05</v>
      </c>
      <c r="C116" s="13">
        <v>0.08</v>
      </c>
      <c r="D116" s="16" t="s">
        <v>20</v>
      </c>
      <c r="E116" s="4">
        <f t="shared" si="27"/>
        <v>0.13</v>
      </c>
      <c r="F116" s="5">
        <f t="shared" si="28"/>
        <v>-1.6448536269514726</v>
      </c>
      <c r="G116" s="5">
        <f t="shared" si="29"/>
        <v>-1.1263911290388013</v>
      </c>
      <c r="H116" s="5">
        <f t="shared" si="30"/>
        <v>-0.51846249791267129</v>
      </c>
      <c r="I116" s="6">
        <f t="shared" si="31"/>
        <v>100</v>
      </c>
      <c r="J116" s="6">
        <f t="shared" si="32"/>
        <v>92.223062531309935</v>
      </c>
      <c r="K116" s="6">
        <f t="shared" si="33"/>
        <v>-7.7769374686900692</v>
      </c>
      <c r="L116" s="6">
        <f t="shared" si="34"/>
        <v>75.327195595727915</v>
      </c>
      <c r="N116" s="15">
        <f t="shared" si="40"/>
        <v>9.1216686849846768E-2</v>
      </c>
      <c r="O116" s="15">
        <f t="shared" si="41"/>
        <v>5.1852034240422729E-2</v>
      </c>
      <c r="P116" s="16" t="s">
        <v>20</v>
      </c>
      <c r="Q116" s="4">
        <f t="shared" si="42"/>
        <v>0.1430687210902695</v>
      </c>
      <c r="R116" s="17">
        <v>-1.3332999999999999</v>
      </c>
      <c r="S116" s="5">
        <f t="shared" si="43"/>
        <v>-1.0666333333333331</v>
      </c>
      <c r="T116" s="17">
        <v>-0.26666666666666666</v>
      </c>
      <c r="U116" s="6">
        <f t="shared" si="44"/>
        <v>100</v>
      </c>
      <c r="V116" s="6">
        <f t="shared" si="45"/>
        <v>96</v>
      </c>
      <c r="W116" s="6">
        <f t="shared" si="46"/>
        <v>-4</v>
      </c>
      <c r="X116" s="6">
        <f t="shared" si="47"/>
        <v>80.000500000000002</v>
      </c>
    </row>
    <row r="117" spans="2:24" x14ac:dyDescent="0.3">
      <c r="B117" s="13">
        <v>0.05</v>
      </c>
      <c r="C117" s="13">
        <v>0.08</v>
      </c>
      <c r="D117" s="16" t="s">
        <v>21</v>
      </c>
      <c r="E117" s="4">
        <f t="shared" si="27"/>
        <v>0.126</v>
      </c>
      <c r="F117" s="5">
        <f t="shared" si="28"/>
        <v>-1.6448536269514726</v>
      </c>
      <c r="G117" s="5">
        <f t="shared" si="29"/>
        <v>-1.1455050613926971</v>
      </c>
      <c r="H117" s="5">
        <f t="shared" si="30"/>
        <v>-0.49934856555877549</v>
      </c>
      <c r="I117" s="6">
        <f t="shared" si="31"/>
        <v>100</v>
      </c>
      <c r="J117" s="6">
        <f t="shared" si="32"/>
        <v>92.509771516618372</v>
      </c>
      <c r="K117" s="6">
        <f t="shared" si="33"/>
        <v>-7.4902284833816326</v>
      </c>
      <c r="L117" s="6">
        <f t="shared" si="34"/>
        <v>75.327195595727915</v>
      </c>
      <c r="N117" s="15">
        <f t="shared" si="40"/>
        <v>9.1216686849846768E-2</v>
      </c>
      <c r="O117" s="15">
        <f t="shared" si="41"/>
        <v>5.7056543061608241E-2</v>
      </c>
      <c r="P117" s="16" t="s">
        <v>21</v>
      </c>
      <c r="Q117" s="4">
        <f t="shared" si="42"/>
        <v>0.1430687210902695</v>
      </c>
      <c r="R117" s="17">
        <v>-1.3332999999999999</v>
      </c>
      <c r="S117" s="5">
        <f t="shared" si="43"/>
        <v>-1.0666333333333331</v>
      </c>
      <c r="T117" s="17">
        <v>-0.26666666666666666</v>
      </c>
      <c r="U117" s="6">
        <f t="shared" si="44"/>
        <v>100</v>
      </c>
      <c r="V117" s="6">
        <f t="shared" si="45"/>
        <v>96</v>
      </c>
      <c r="W117" s="6">
        <f t="shared" si="46"/>
        <v>-4</v>
      </c>
      <c r="X117" s="6">
        <f t="shared" si="47"/>
        <v>80.000500000000002</v>
      </c>
    </row>
    <row r="118" spans="2:24" x14ac:dyDescent="0.3">
      <c r="B118" s="13">
        <v>0.05</v>
      </c>
      <c r="C118" s="13">
        <v>0.09</v>
      </c>
      <c r="D118" s="16" t="s">
        <v>20</v>
      </c>
      <c r="E118" s="4">
        <f t="shared" si="27"/>
        <v>0.14000000000000001</v>
      </c>
      <c r="F118" s="5">
        <f t="shared" si="28"/>
        <v>-1.6448536269514726</v>
      </c>
      <c r="G118" s="5">
        <f t="shared" si="29"/>
        <v>-1.0803193408149565</v>
      </c>
      <c r="H118" s="5">
        <f t="shared" si="30"/>
        <v>-0.56453428613651613</v>
      </c>
      <c r="I118" s="6">
        <f t="shared" si="31"/>
        <v>100</v>
      </c>
      <c r="J118" s="6">
        <f t="shared" si="32"/>
        <v>91.531985707952259</v>
      </c>
      <c r="K118" s="6">
        <f t="shared" si="33"/>
        <v>-8.4680142920477426</v>
      </c>
      <c r="L118" s="6">
        <f t="shared" si="34"/>
        <v>75.327195595727915</v>
      </c>
      <c r="N118" s="15">
        <f t="shared" si="40"/>
        <v>9.1216686849846768E-2</v>
      </c>
      <c r="O118" s="15">
        <f t="shared" si="41"/>
        <v>5.9515076786645443E-2</v>
      </c>
      <c r="P118" s="16" t="s">
        <v>20</v>
      </c>
      <c r="Q118" s="4">
        <f t="shared" si="42"/>
        <v>0.15073176363649221</v>
      </c>
      <c r="R118" s="17">
        <v>-1.3332999999999999</v>
      </c>
      <c r="S118" s="5">
        <f t="shared" si="43"/>
        <v>-1.0332999999999999</v>
      </c>
      <c r="T118" s="17">
        <f>-4.5/15</f>
        <v>-0.3</v>
      </c>
      <c r="U118" s="6">
        <f t="shared" si="44"/>
        <v>100</v>
      </c>
      <c r="V118" s="6">
        <f t="shared" si="45"/>
        <v>95.5</v>
      </c>
      <c r="W118" s="6">
        <f t="shared" si="46"/>
        <v>-4.5</v>
      </c>
      <c r="X118" s="6">
        <f t="shared" si="47"/>
        <v>80.000500000000002</v>
      </c>
    </row>
    <row r="119" spans="2:24" x14ac:dyDescent="0.3">
      <c r="B119" s="13">
        <v>0.05</v>
      </c>
      <c r="C119" s="13">
        <v>0.09</v>
      </c>
      <c r="D119" s="16" t="s">
        <v>21</v>
      </c>
      <c r="E119" s="4">
        <f t="shared" si="27"/>
        <v>0.13550000000000001</v>
      </c>
      <c r="F119" s="5">
        <f t="shared" si="28"/>
        <v>-1.6448536269514726</v>
      </c>
      <c r="G119" s="5">
        <f t="shared" si="29"/>
        <v>-1.1007625841705075</v>
      </c>
      <c r="H119" s="5">
        <f t="shared" si="30"/>
        <v>-0.5440910427809651</v>
      </c>
      <c r="I119" s="6">
        <f t="shared" si="31"/>
        <v>100</v>
      </c>
      <c r="J119" s="6">
        <f t="shared" si="32"/>
        <v>91.838634358285518</v>
      </c>
      <c r="K119" s="6">
        <f t="shared" si="33"/>
        <v>-8.1613656417144771</v>
      </c>
      <c r="L119" s="6">
        <f t="shared" si="34"/>
        <v>75.327195595727915</v>
      </c>
      <c r="N119" s="15">
        <f t="shared" si="40"/>
        <v>9.1216686849846768E-2</v>
      </c>
      <c r="O119" s="15">
        <f t="shared" si="41"/>
        <v>6.5488742943954223E-2</v>
      </c>
      <c r="P119" s="16" t="s">
        <v>21</v>
      </c>
      <c r="Q119" s="4">
        <f t="shared" si="42"/>
        <v>0.15073176363649221</v>
      </c>
      <c r="R119" s="17">
        <v>-1.3332999999999999</v>
      </c>
      <c r="S119" s="5">
        <f t="shared" si="43"/>
        <v>-1.0332999999999999</v>
      </c>
      <c r="T119" s="17">
        <f>-4.5/15</f>
        <v>-0.3</v>
      </c>
      <c r="U119" s="6">
        <f t="shared" si="44"/>
        <v>100</v>
      </c>
      <c r="V119" s="6">
        <f t="shared" si="45"/>
        <v>95.5</v>
      </c>
      <c r="W119" s="6">
        <f t="shared" si="46"/>
        <v>-4.5</v>
      </c>
      <c r="X119" s="6">
        <f t="shared" si="47"/>
        <v>80.000500000000002</v>
      </c>
    </row>
    <row r="120" spans="2:24" x14ac:dyDescent="0.3">
      <c r="B120" s="13">
        <v>0.05</v>
      </c>
      <c r="C120" s="13">
        <v>0.1</v>
      </c>
      <c r="D120" s="16" t="s">
        <v>20</v>
      </c>
      <c r="E120" s="4">
        <f t="shared" si="27"/>
        <v>0.15000000000000002</v>
      </c>
      <c r="F120" s="5">
        <f t="shared" si="28"/>
        <v>-1.6448536269514726</v>
      </c>
      <c r="G120" s="5">
        <f t="shared" si="29"/>
        <v>-1.0364333894937898</v>
      </c>
      <c r="H120" s="5">
        <f t="shared" si="30"/>
        <v>-0.60842023745768281</v>
      </c>
      <c r="I120" s="6">
        <f t="shared" si="31"/>
        <v>100</v>
      </c>
      <c r="J120" s="6">
        <f t="shared" si="32"/>
        <v>90.873696438134758</v>
      </c>
      <c r="K120" s="6">
        <f t="shared" si="33"/>
        <v>-9.1263035618652424</v>
      </c>
      <c r="L120" s="6">
        <f t="shared" si="34"/>
        <v>75.327195595727915</v>
      </c>
      <c r="N120" s="15">
        <f t="shared" si="40"/>
        <v>9.1216686849846768E-2</v>
      </c>
      <c r="O120" s="15">
        <f t="shared" si="41"/>
        <v>6.7446632906855736E-2</v>
      </c>
      <c r="P120" s="16" t="s">
        <v>20</v>
      </c>
      <c r="Q120" s="4">
        <f t="shared" si="42"/>
        <v>0.1586633197567025</v>
      </c>
      <c r="R120" s="17">
        <v>-1.3332999999999999</v>
      </c>
      <c r="S120" s="5">
        <f t="shared" si="43"/>
        <v>-0.99996666666666656</v>
      </c>
      <c r="T120" s="17">
        <v>-0.33333333333333331</v>
      </c>
      <c r="U120" s="6">
        <f t="shared" si="44"/>
        <v>100</v>
      </c>
      <c r="V120" s="6">
        <f t="shared" si="45"/>
        <v>95</v>
      </c>
      <c r="W120" s="6">
        <f t="shared" si="46"/>
        <v>-5</v>
      </c>
      <c r="X120" s="6">
        <f t="shared" si="47"/>
        <v>80.000500000000002</v>
      </c>
    </row>
    <row r="121" spans="2:24" x14ac:dyDescent="0.3">
      <c r="B121" s="13">
        <v>0.05</v>
      </c>
      <c r="C121" s="13">
        <v>0.1</v>
      </c>
      <c r="D121" s="16" t="s">
        <v>21</v>
      </c>
      <c r="E121" s="4">
        <f t="shared" si="27"/>
        <v>0.14500000000000002</v>
      </c>
      <c r="F121" s="5">
        <f t="shared" si="28"/>
        <v>-1.6448536269514726</v>
      </c>
      <c r="G121" s="5">
        <f t="shared" si="29"/>
        <v>-1.058121617684777</v>
      </c>
      <c r="H121" s="5">
        <f t="shared" si="30"/>
        <v>-0.58673200926669566</v>
      </c>
      <c r="I121" s="6">
        <f t="shared" si="31"/>
        <v>100</v>
      </c>
      <c r="J121" s="6">
        <f t="shared" si="32"/>
        <v>91.19901986099957</v>
      </c>
      <c r="K121" s="6">
        <f t="shared" si="33"/>
        <v>-8.8009801390004352</v>
      </c>
      <c r="L121" s="6">
        <f t="shared" si="34"/>
        <v>75.327195595727915</v>
      </c>
      <c r="N121" s="15">
        <f t="shared" si="40"/>
        <v>9.1216686849846768E-2</v>
      </c>
      <c r="O121" s="15">
        <f t="shared" si="41"/>
        <v>7.4216407729872022E-2</v>
      </c>
      <c r="P121" s="16" t="s">
        <v>21</v>
      </c>
      <c r="Q121" s="4">
        <f t="shared" si="42"/>
        <v>0.1586633197567025</v>
      </c>
      <c r="R121" s="17">
        <v>-1.3332999999999999</v>
      </c>
      <c r="S121" s="5">
        <f t="shared" si="43"/>
        <v>-0.99996666666666656</v>
      </c>
      <c r="T121" s="17">
        <v>-0.33333333333333331</v>
      </c>
      <c r="U121" s="6">
        <f t="shared" si="44"/>
        <v>100</v>
      </c>
      <c r="V121" s="6">
        <f t="shared" si="45"/>
        <v>95</v>
      </c>
      <c r="W121" s="6">
        <f t="shared" si="46"/>
        <v>-5</v>
      </c>
      <c r="X121" s="6">
        <f t="shared" si="47"/>
        <v>80.000500000000002</v>
      </c>
    </row>
    <row r="122" spans="2:24" x14ac:dyDescent="0.3">
      <c r="B122" s="13">
        <v>0.06</v>
      </c>
      <c r="C122" s="14">
        <v>5.0000000000000001E-3</v>
      </c>
      <c r="D122" s="16" t="s">
        <v>20</v>
      </c>
      <c r="E122" s="4">
        <f t="shared" si="27"/>
        <v>6.5000000000000002E-2</v>
      </c>
      <c r="F122" s="5">
        <f t="shared" si="28"/>
        <v>-1.554773594596853</v>
      </c>
      <c r="G122" s="5">
        <f t="shared" si="29"/>
        <v>-1.5141018876192833</v>
      </c>
      <c r="H122" s="5">
        <f t="shared" si="30"/>
        <v>-4.0671706977569722E-2</v>
      </c>
      <c r="I122" s="6">
        <f t="shared" si="31"/>
        <v>100</v>
      </c>
      <c r="J122" s="6">
        <f t="shared" si="32"/>
        <v>99.38992439533645</v>
      </c>
      <c r="K122" s="6">
        <f t="shared" si="33"/>
        <v>-0.61007560466354582</v>
      </c>
      <c r="L122" s="6">
        <f t="shared" si="34"/>
        <v>76.678396081047197</v>
      </c>
      <c r="N122" s="15">
        <f t="shared" si="40"/>
        <v>9.1216686849846768E-2</v>
      </c>
      <c r="O122" s="15">
        <f t="shared" si="41"/>
        <v>7.5646995603001865E-2</v>
      </c>
      <c r="P122" s="16" t="s">
        <v>20</v>
      </c>
      <c r="Q122" s="4">
        <f t="shared" si="42"/>
        <v>0.16686368245284863</v>
      </c>
      <c r="R122" s="17">
        <v>-1.3332999999999999</v>
      </c>
      <c r="S122" s="5">
        <f t="shared" si="43"/>
        <v>-0.96663333333333312</v>
      </c>
      <c r="T122" s="17">
        <f>-5.5/15</f>
        <v>-0.36666666666666664</v>
      </c>
      <c r="U122" s="6">
        <f t="shared" si="44"/>
        <v>100</v>
      </c>
      <c r="V122" s="6">
        <f t="shared" si="45"/>
        <v>94.5</v>
      </c>
      <c r="W122" s="6">
        <f t="shared" si="46"/>
        <v>-5.5</v>
      </c>
      <c r="X122" s="6">
        <f t="shared" si="47"/>
        <v>80.000500000000002</v>
      </c>
    </row>
    <row r="123" spans="2:24" x14ac:dyDescent="0.3">
      <c r="B123" s="13">
        <v>0.06</v>
      </c>
      <c r="C123" s="14">
        <v>5.0000000000000001E-3</v>
      </c>
      <c r="D123" s="16" t="s">
        <v>21</v>
      </c>
      <c r="E123" s="4">
        <f t="shared" si="27"/>
        <v>6.4699999999999994E-2</v>
      </c>
      <c r="F123" s="5">
        <f t="shared" si="28"/>
        <v>-1.554773594596853</v>
      </c>
      <c r="G123" s="5">
        <f t="shared" si="29"/>
        <v>-1.5164721788316151</v>
      </c>
      <c r="H123" s="5">
        <f t="shared" si="30"/>
        <v>-3.8301415765237934E-2</v>
      </c>
      <c r="I123" s="6">
        <f t="shared" si="31"/>
        <v>100</v>
      </c>
      <c r="J123" s="6">
        <f t="shared" si="32"/>
        <v>99.425478763521426</v>
      </c>
      <c r="K123" s="6">
        <f t="shared" si="33"/>
        <v>-0.57452123647856901</v>
      </c>
      <c r="L123" s="6">
        <f t="shared" si="34"/>
        <v>76.678396081047197</v>
      </c>
      <c r="N123" s="15">
        <f t="shared" si="40"/>
        <v>9.1216686849846768E-2</v>
      </c>
      <c r="O123" s="15">
        <f t="shared" si="41"/>
        <v>8.3239859830594329E-2</v>
      </c>
      <c r="P123" s="16" t="s">
        <v>21</v>
      </c>
      <c r="Q123" s="4">
        <f t="shared" si="42"/>
        <v>0.16686368245284863</v>
      </c>
      <c r="R123" s="17">
        <v>-1.3332999999999999</v>
      </c>
      <c r="S123" s="5">
        <f t="shared" si="43"/>
        <v>-0.96663333333333312</v>
      </c>
      <c r="T123" s="17">
        <f>-5.5/15</f>
        <v>-0.36666666666666664</v>
      </c>
      <c r="U123" s="6">
        <f t="shared" si="44"/>
        <v>100</v>
      </c>
      <c r="V123" s="6">
        <f t="shared" si="45"/>
        <v>94.5</v>
      </c>
      <c r="W123" s="6">
        <f t="shared" si="46"/>
        <v>-5.5</v>
      </c>
      <c r="X123" s="6">
        <f t="shared" si="47"/>
        <v>80.000500000000002</v>
      </c>
    </row>
    <row r="124" spans="2:24" x14ac:dyDescent="0.3">
      <c r="B124" s="13">
        <v>0.06</v>
      </c>
      <c r="C124" s="13">
        <v>0.01</v>
      </c>
      <c r="D124" s="16" t="s">
        <v>20</v>
      </c>
      <c r="E124" s="4">
        <f t="shared" si="27"/>
        <v>6.9999999999999993E-2</v>
      </c>
      <c r="F124" s="5">
        <f t="shared" si="28"/>
        <v>-1.554773594596853</v>
      </c>
      <c r="G124" s="5">
        <f t="shared" si="29"/>
        <v>-1.4757910281791706</v>
      </c>
      <c r="H124" s="5">
        <f t="shared" si="30"/>
        <v>-7.898256641768242E-2</v>
      </c>
      <c r="I124" s="6">
        <f t="shared" si="31"/>
        <v>100</v>
      </c>
      <c r="J124" s="6">
        <f t="shared" si="32"/>
        <v>98.81526150373476</v>
      </c>
      <c r="K124" s="6">
        <f t="shared" si="33"/>
        <v>-1.1847384962652363</v>
      </c>
      <c r="L124" s="6">
        <f t="shared" si="34"/>
        <v>76.678396081047197</v>
      </c>
      <c r="N124" s="15">
        <f t="shared" si="40"/>
        <v>9.1216686849846768E-2</v>
      </c>
      <c r="O124" s="15">
        <f t="shared" si="41"/>
        <v>8.4115860730397424E-2</v>
      </c>
      <c r="P124" s="16" t="s">
        <v>20</v>
      </c>
      <c r="Q124" s="4">
        <f t="shared" si="42"/>
        <v>0.17533254758024419</v>
      </c>
      <c r="R124" s="17">
        <v>-1.3332999999999999</v>
      </c>
      <c r="S124" s="5">
        <f t="shared" si="43"/>
        <v>-0.9332999999999998</v>
      </c>
      <c r="T124" s="17">
        <v>-0.4</v>
      </c>
      <c r="U124" s="6">
        <f t="shared" si="44"/>
        <v>100</v>
      </c>
      <c r="V124" s="6">
        <f t="shared" si="45"/>
        <v>94</v>
      </c>
      <c r="W124" s="6">
        <f t="shared" si="46"/>
        <v>-6</v>
      </c>
      <c r="X124" s="6">
        <f t="shared" si="47"/>
        <v>80.000500000000002</v>
      </c>
    </row>
    <row r="125" spans="2:24" x14ac:dyDescent="0.3">
      <c r="B125" s="13">
        <v>0.06</v>
      </c>
      <c r="C125" s="13">
        <v>0.01</v>
      </c>
      <c r="D125" s="16" t="s">
        <v>21</v>
      </c>
      <c r="E125" s="4">
        <f t="shared" si="27"/>
        <v>6.9400000000000003E-2</v>
      </c>
      <c r="F125" s="5">
        <f t="shared" si="28"/>
        <v>-1.554773594596853</v>
      </c>
      <c r="G125" s="5">
        <f t="shared" si="29"/>
        <v>-1.4802745208582275</v>
      </c>
      <c r="H125" s="5">
        <f t="shared" si="30"/>
        <v>-7.4499073738625521E-2</v>
      </c>
      <c r="I125" s="6">
        <f t="shared" si="31"/>
        <v>100</v>
      </c>
      <c r="J125" s="6">
        <f t="shared" si="32"/>
        <v>98.882513893920617</v>
      </c>
      <c r="K125" s="6">
        <f t="shared" si="33"/>
        <v>-1.1174861060793828</v>
      </c>
      <c r="L125" s="6">
        <f t="shared" si="34"/>
        <v>76.678396081047197</v>
      </c>
      <c r="N125" s="15">
        <f t="shared" si="40"/>
        <v>9.1216686849846768E-2</v>
      </c>
      <c r="O125" s="15">
        <f t="shared" si="41"/>
        <v>9.2558764573727845E-2</v>
      </c>
      <c r="P125" s="16" t="s">
        <v>21</v>
      </c>
      <c r="Q125" s="4">
        <f t="shared" si="42"/>
        <v>0.17533254758024419</v>
      </c>
      <c r="R125" s="17">
        <v>-1.3332999999999999</v>
      </c>
      <c r="S125" s="5">
        <f t="shared" si="43"/>
        <v>-0.9332999999999998</v>
      </c>
      <c r="T125" s="17">
        <v>-0.4</v>
      </c>
      <c r="U125" s="6">
        <f t="shared" si="44"/>
        <v>100</v>
      </c>
      <c r="V125" s="6">
        <f t="shared" si="45"/>
        <v>94</v>
      </c>
      <c r="W125" s="6">
        <f t="shared" si="46"/>
        <v>-6</v>
      </c>
      <c r="X125" s="6">
        <f t="shared" si="47"/>
        <v>80.000500000000002</v>
      </c>
    </row>
    <row r="126" spans="2:24" x14ac:dyDescent="0.3">
      <c r="B126" s="13">
        <v>0.06</v>
      </c>
      <c r="C126" s="13">
        <v>0.02</v>
      </c>
      <c r="D126" s="16" t="s">
        <v>20</v>
      </c>
      <c r="E126" s="4">
        <f t="shared" si="27"/>
        <v>0.08</v>
      </c>
      <c r="F126" s="5">
        <f t="shared" si="28"/>
        <v>-1.554773594596853</v>
      </c>
      <c r="G126" s="5">
        <f t="shared" si="29"/>
        <v>-1.4050715603096353</v>
      </c>
      <c r="H126" s="5">
        <f t="shared" si="30"/>
        <v>-0.14970203428721773</v>
      </c>
      <c r="I126" s="6">
        <f t="shared" si="31"/>
        <v>100</v>
      </c>
      <c r="J126" s="6">
        <f t="shared" si="32"/>
        <v>97.754469485691729</v>
      </c>
      <c r="K126" s="6">
        <f t="shared" si="33"/>
        <v>-2.2455305143082658</v>
      </c>
      <c r="L126" s="6">
        <f t="shared" si="34"/>
        <v>76.678396081047197</v>
      </c>
      <c r="N126" s="15">
        <f t="shared" si="40"/>
        <v>9.1216686849846768E-2</v>
      </c>
      <c r="O126" s="15">
        <f t="shared" si="41"/>
        <v>9.2852308138285045E-2</v>
      </c>
      <c r="P126" s="16" t="s">
        <v>20</v>
      </c>
      <c r="Q126" s="4">
        <f t="shared" si="42"/>
        <v>0.18406899498813181</v>
      </c>
      <c r="R126" s="17">
        <v>-1.3332999999999999</v>
      </c>
      <c r="S126" s="5">
        <f t="shared" si="43"/>
        <v>-0.89996666666666647</v>
      </c>
      <c r="T126" s="17">
        <f>-6.5/15</f>
        <v>-0.43333333333333335</v>
      </c>
      <c r="U126" s="6">
        <f t="shared" si="44"/>
        <v>100</v>
      </c>
      <c r="V126" s="6">
        <f t="shared" si="45"/>
        <v>93.5</v>
      </c>
      <c r="W126" s="6">
        <f t="shared" si="46"/>
        <v>-6.5</v>
      </c>
      <c r="X126" s="6">
        <f t="shared" si="47"/>
        <v>80.000500000000002</v>
      </c>
    </row>
    <row r="127" spans="2:24" x14ac:dyDescent="0.3">
      <c r="B127" s="13">
        <v>0.06</v>
      </c>
      <c r="C127" s="13">
        <v>0.02</v>
      </c>
      <c r="D127" s="16" t="s">
        <v>21</v>
      </c>
      <c r="E127" s="4">
        <f t="shared" si="27"/>
        <v>7.8799999999999995E-2</v>
      </c>
      <c r="F127" s="5">
        <f t="shared" si="28"/>
        <v>-1.554773594596853</v>
      </c>
      <c r="G127" s="5">
        <f t="shared" si="29"/>
        <v>-1.4131895442505014</v>
      </c>
      <c r="H127" s="5">
        <f t="shared" si="30"/>
        <v>-0.14158405034635169</v>
      </c>
      <c r="I127" s="6">
        <f t="shared" si="31"/>
        <v>100</v>
      </c>
      <c r="J127" s="6">
        <f t="shared" si="32"/>
        <v>97.876239244804722</v>
      </c>
      <c r="K127" s="6">
        <f t="shared" si="33"/>
        <v>-2.1237607551952751</v>
      </c>
      <c r="L127" s="6">
        <f t="shared" si="34"/>
        <v>76.678396081047197</v>
      </c>
      <c r="N127" s="15">
        <f t="shared" si="40"/>
        <v>9.1216686849846768E-2</v>
      </c>
      <c r="O127" s="15">
        <f t="shared" si="41"/>
        <v>0.10217210945085164</v>
      </c>
      <c r="P127" s="16" t="s">
        <v>21</v>
      </c>
      <c r="Q127" s="4">
        <f t="shared" si="42"/>
        <v>0.18406899498813181</v>
      </c>
      <c r="R127" s="17">
        <v>-1.3332999999999999</v>
      </c>
      <c r="S127" s="5">
        <f t="shared" si="43"/>
        <v>-0.89996666666666647</v>
      </c>
      <c r="T127" s="17">
        <f>-6.5/15</f>
        <v>-0.43333333333333335</v>
      </c>
      <c r="U127" s="6">
        <f t="shared" si="44"/>
        <v>100</v>
      </c>
      <c r="V127" s="6">
        <f t="shared" si="45"/>
        <v>93.5</v>
      </c>
      <c r="W127" s="6">
        <f t="shared" si="46"/>
        <v>-6.5</v>
      </c>
      <c r="X127" s="6">
        <f t="shared" si="47"/>
        <v>80.000500000000002</v>
      </c>
    </row>
    <row r="128" spans="2:24" x14ac:dyDescent="0.3">
      <c r="B128" s="13">
        <v>0.06</v>
      </c>
      <c r="C128" s="13">
        <v>0.03</v>
      </c>
      <c r="D128" s="16" t="s">
        <v>20</v>
      </c>
      <c r="E128" s="4">
        <f t="shared" si="27"/>
        <v>0.09</v>
      </c>
      <c r="F128" s="5">
        <f t="shared" si="28"/>
        <v>-1.554773594596853</v>
      </c>
      <c r="G128" s="5">
        <f t="shared" si="29"/>
        <v>-1.3407550336902161</v>
      </c>
      <c r="H128" s="5">
        <f t="shared" si="30"/>
        <v>-0.21401856090663696</v>
      </c>
      <c r="I128" s="6">
        <f t="shared" si="31"/>
        <v>100</v>
      </c>
      <c r="J128" s="6">
        <f t="shared" si="32"/>
        <v>96.789721586400447</v>
      </c>
      <c r="K128" s="6">
        <f t="shared" si="33"/>
        <v>-3.2102784135995543</v>
      </c>
      <c r="L128" s="6">
        <f t="shared" si="34"/>
        <v>76.678396081047197</v>
      </c>
      <c r="N128" s="15">
        <f t="shared" si="40"/>
        <v>9.1216686849846768E-2</v>
      </c>
      <c r="O128" s="15">
        <f t="shared" si="41"/>
        <v>0.10185478497291647</v>
      </c>
      <c r="P128" s="16" t="s">
        <v>20</v>
      </c>
      <c r="Q128" s="4">
        <f t="shared" si="42"/>
        <v>0.19307147182276324</v>
      </c>
      <c r="R128" s="17">
        <v>-1.3332999999999999</v>
      </c>
      <c r="S128" s="5">
        <f t="shared" si="43"/>
        <v>-0.86663333333333314</v>
      </c>
      <c r="T128" s="17">
        <v>-0.46666666666666667</v>
      </c>
      <c r="U128" s="6">
        <f t="shared" si="44"/>
        <v>100</v>
      </c>
      <c r="V128" s="6">
        <f t="shared" si="45"/>
        <v>93</v>
      </c>
      <c r="W128" s="6">
        <f t="shared" si="46"/>
        <v>-7</v>
      </c>
      <c r="X128" s="6">
        <f t="shared" si="47"/>
        <v>80.000500000000002</v>
      </c>
    </row>
    <row r="129" spans="2:24" x14ac:dyDescent="0.3">
      <c r="B129" s="13">
        <v>0.06</v>
      </c>
      <c r="C129" s="13">
        <v>0.03</v>
      </c>
      <c r="D129" s="16" t="s">
        <v>21</v>
      </c>
      <c r="E129" s="4">
        <f t="shared" si="27"/>
        <v>8.8200000000000001E-2</v>
      </c>
      <c r="F129" s="5">
        <f t="shared" si="28"/>
        <v>-1.554773594596853</v>
      </c>
      <c r="G129" s="5">
        <f t="shared" si="29"/>
        <v>-1.3519228404397552</v>
      </c>
      <c r="H129" s="5">
        <f t="shared" si="30"/>
        <v>-0.20285075415709786</v>
      </c>
      <c r="I129" s="6">
        <f t="shared" si="31"/>
        <v>100</v>
      </c>
      <c r="J129" s="6">
        <f t="shared" si="32"/>
        <v>96.957238687643539</v>
      </c>
      <c r="K129" s="6">
        <f t="shared" si="33"/>
        <v>-3.0427613123564679</v>
      </c>
      <c r="L129" s="6">
        <f t="shared" si="34"/>
        <v>76.678396081047197</v>
      </c>
      <c r="N129" s="15">
        <f t="shared" si="40"/>
        <v>9.1216686849846768E-2</v>
      </c>
      <c r="O129" s="15">
        <f t="shared" si="41"/>
        <v>0.1120781857446887</v>
      </c>
      <c r="P129" s="16" t="s">
        <v>21</v>
      </c>
      <c r="Q129" s="4">
        <f t="shared" si="42"/>
        <v>0.19307147182276324</v>
      </c>
      <c r="R129" s="17">
        <v>-1.3332999999999999</v>
      </c>
      <c r="S129" s="5">
        <f t="shared" si="43"/>
        <v>-0.86663333333333314</v>
      </c>
      <c r="T129" s="17">
        <v>-0.46666666666666667</v>
      </c>
      <c r="U129" s="6">
        <f t="shared" si="44"/>
        <v>100</v>
      </c>
      <c r="V129" s="6">
        <f t="shared" si="45"/>
        <v>93</v>
      </c>
      <c r="W129" s="6">
        <f t="shared" si="46"/>
        <v>-7</v>
      </c>
      <c r="X129" s="6">
        <f t="shared" si="47"/>
        <v>80.000500000000002</v>
      </c>
    </row>
    <row r="130" spans="2:24" x14ac:dyDescent="0.3">
      <c r="B130" s="13">
        <v>0.06</v>
      </c>
      <c r="C130" s="13">
        <v>0.04</v>
      </c>
      <c r="D130" s="16" t="s">
        <v>20</v>
      </c>
      <c r="E130" s="4">
        <f t="shared" si="27"/>
        <v>0.1</v>
      </c>
      <c r="F130" s="5">
        <f t="shared" si="28"/>
        <v>-1.554773594596853</v>
      </c>
      <c r="G130" s="5">
        <f t="shared" si="29"/>
        <v>-1.2815515655446006</v>
      </c>
      <c r="H130" s="5">
        <f t="shared" si="30"/>
        <v>-0.27322202905225246</v>
      </c>
      <c r="I130" s="6">
        <f t="shared" si="31"/>
        <v>100</v>
      </c>
      <c r="J130" s="6">
        <f t="shared" si="32"/>
        <v>95.901669564216206</v>
      </c>
      <c r="K130" s="6">
        <f t="shared" si="33"/>
        <v>-4.0983304357837866</v>
      </c>
      <c r="L130" s="6">
        <f t="shared" si="34"/>
        <v>76.678396081047197</v>
      </c>
      <c r="N130" s="15">
        <f t="shared" si="40"/>
        <v>9.1216686849846768E-2</v>
      </c>
      <c r="O130" s="15">
        <f t="shared" si="41"/>
        <v>0.11112109130682424</v>
      </c>
      <c r="P130" s="16" t="s">
        <v>20</v>
      </c>
      <c r="Q130" s="4">
        <f t="shared" si="42"/>
        <v>0.20233777815667101</v>
      </c>
      <c r="R130" s="17">
        <v>-1.3332999999999999</v>
      </c>
      <c r="S130" s="5">
        <f t="shared" si="43"/>
        <v>-0.83329999999999982</v>
      </c>
      <c r="T130" s="17">
        <f>-7.5/15</f>
        <v>-0.5</v>
      </c>
      <c r="U130" s="6">
        <f t="shared" si="44"/>
        <v>100</v>
      </c>
      <c r="V130" s="6">
        <f t="shared" si="45"/>
        <v>92.5</v>
      </c>
      <c r="W130" s="6">
        <f t="shared" si="46"/>
        <v>-7.5</v>
      </c>
      <c r="X130" s="6">
        <f t="shared" si="47"/>
        <v>80.000500000000002</v>
      </c>
    </row>
    <row r="131" spans="2:24" x14ac:dyDescent="0.3">
      <c r="B131" s="13">
        <v>0.06</v>
      </c>
      <c r="C131" s="13">
        <v>0.04</v>
      </c>
      <c r="D131" s="16" t="s">
        <v>21</v>
      </c>
      <c r="E131" s="4">
        <f t="shared" si="27"/>
        <v>9.7599999999999992E-2</v>
      </c>
      <c r="F131" s="5">
        <f t="shared" si="28"/>
        <v>-1.554773594596853</v>
      </c>
      <c r="G131" s="5">
        <f t="shared" si="29"/>
        <v>-1.2953486023434619</v>
      </c>
      <c r="H131" s="5">
        <f t="shared" si="30"/>
        <v>-0.25942499225339111</v>
      </c>
      <c r="I131" s="6">
        <f t="shared" si="31"/>
        <v>100</v>
      </c>
      <c r="J131" s="6">
        <f t="shared" si="32"/>
        <v>96.108625116199136</v>
      </c>
      <c r="K131" s="6">
        <f t="shared" si="33"/>
        <v>-3.8913748838008666</v>
      </c>
      <c r="L131" s="6">
        <f t="shared" si="34"/>
        <v>76.678396081047197</v>
      </c>
      <c r="N131" s="15">
        <f t="shared" si="40"/>
        <v>9.1216686849846768E-2</v>
      </c>
      <c r="O131" s="15">
        <f t="shared" si="41"/>
        <v>0.12227457271595425</v>
      </c>
      <c r="P131" s="16" t="s">
        <v>21</v>
      </c>
      <c r="Q131" s="4">
        <f t="shared" si="42"/>
        <v>0.20233777815667101</v>
      </c>
      <c r="R131" s="17">
        <v>-1.3332999999999999</v>
      </c>
      <c r="S131" s="5">
        <f t="shared" si="43"/>
        <v>-0.83329999999999982</v>
      </c>
      <c r="T131" s="17">
        <f>-7.5/15</f>
        <v>-0.5</v>
      </c>
      <c r="U131" s="6">
        <f t="shared" si="44"/>
        <v>100</v>
      </c>
      <c r="V131" s="6">
        <f t="shared" si="45"/>
        <v>92.5</v>
      </c>
      <c r="W131" s="6">
        <f t="shared" si="46"/>
        <v>-7.5</v>
      </c>
      <c r="X131" s="6">
        <f t="shared" si="47"/>
        <v>80.000500000000002</v>
      </c>
    </row>
    <row r="132" spans="2:24" x14ac:dyDescent="0.3">
      <c r="B132" s="13">
        <v>0.06</v>
      </c>
      <c r="C132" s="13">
        <v>0.05</v>
      </c>
      <c r="D132" s="16" t="s">
        <v>20</v>
      </c>
      <c r="E132" s="4">
        <f t="shared" si="27"/>
        <v>0.11</v>
      </c>
      <c r="F132" s="5">
        <f t="shared" si="28"/>
        <v>-1.554773594596853</v>
      </c>
      <c r="G132" s="5">
        <f t="shared" si="29"/>
        <v>-1.2265281200366105</v>
      </c>
      <c r="H132" s="5">
        <f t="shared" si="30"/>
        <v>-0.32824547456024256</v>
      </c>
      <c r="I132" s="6">
        <f t="shared" si="31"/>
        <v>100</v>
      </c>
      <c r="J132" s="6">
        <f t="shared" si="32"/>
        <v>95.076317881596367</v>
      </c>
      <c r="K132" s="6">
        <f t="shared" si="33"/>
        <v>-4.9236821184036383</v>
      </c>
      <c r="L132" s="6">
        <f t="shared" si="34"/>
        <v>76.678396081047197</v>
      </c>
      <c r="N132" s="15">
        <f t="shared" si="40"/>
        <v>0.15865525393145699</v>
      </c>
      <c r="O132" s="15">
        <f t="shared" si="41"/>
        <v>1.6668690920772417E-2</v>
      </c>
      <c r="P132" s="16" t="s">
        <v>20</v>
      </c>
      <c r="Q132" s="4">
        <f t="shared" si="42"/>
        <v>0.17532394485222941</v>
      </c>
      <c r="R132" s="17">
        <v>-1</v>
      </c>
      <c r="S132" s="5">
        <f t="shared" si="43"/>
        <v>-0.93333333333333335</v>
      </c>
      <c r="T132" s="17">
        <v>-6.6666666666666666E-2</v>
      </c>
      <c r="U132" s="6">
        <f t="shared" si="44"/>
        <v>100</v>
      </c>
      <c r="V132" s="6">
        <f t="shared" si="45"/>
        <v>99</v>
      </c>
      <c r="W132" s="6">
        <f t="shared" si="46"/>
        <v>-1</v>
      </c>
      <c r="X132" s="6">
        <f t="shared" si="47"/>
        <v>85</v>
      </c>
    </row>
    <row r="133" spans="2:24" x14ac:dyDescent="0.3">
      <c r="B133" s="13">
        <v>0.06</v>
      </c>
      <c r="C133" s="13">
        <v>0.05</v>
      </c>
      <c r="D133" s="16" t="s">
        <v>21</v>
      </c>
      <c r="E133" s="4">
        <f t="shared" si="27"/>
        <v>0.107</v>
      </c>
      <c r="F133" s="5">
        <f t="shared" si="28"/>
        <v>-1.554773594596853</v>
      </c>
      <c r="G133" s="5">
        <f t="shared" si="29"/>
        <v>-1.2426414185778814</v>
      </c>
      <c r="H133" s="5">
        <f t="shared" si="30"/>
        <v>-0.3121321760189717</v>
      </c>
      <c r="I133" s="6">
        <f t="shared" si="31"/>
        <v>100</v>
      </c>
      <c r="J133" s="6">
        <f t="shared" si="32"/>
        <v>95.318017359715427</v>
      </c>
      <c r="K133" s="6">
        <f t="shared" si="33"/>
        <v>-4.6819826402845752</v>
      </c>
      <c r="L133" s="6">
        <f t="shared" si="34"/>
        <v>76.678396081047197</v>
      </c>
      <c r="N133" s="15">
        <f t="shared" ref="N133" si="48">_xlfn.NORM.S.DIST(R133,TRUE)</f>
        <v>0.15865525393145699</v>
      </c>
      <c r="O133" s="15">
        <f t="shared" ref="O133" si="49">IF(P133="added",Q133-N133,((Q133-N133)/(1-N133)))</f>
        <v>1.9811962930371046E-2</v>
      </c>
      <c r="P133" s="16" t="s">
        <v>21</v>
      </c>
      <c r="Q133" s="4">
        <f t="shared" ref="Q133" si="50">_xlfn.NORM.S.DIST(S133,TRUE)</f>
        <v>0.17532394485222941</v>
      </c>
      <c r="R133" s="17">
        <v>-1</v>
      </c>
      <c r="S133" s="5">
        <f t="shared" si="43"/>
        <v>-0.93333333333333335</v>
      </c>
      <c r="T133" s="17">
        <v>-6.6666666666666666E-2</v>
      </c>
      <c r="U133" s="6">
        <f t="shared" si="44"/>
        <v>100</v>
      </c>
      <c r="V133" s="6">
        <f t="shared" si="45"/>
        <v>99</v>
      </c>
      <c r="W133" s="6">
        <f t="shared" si="46"/>
        <v>-1</v>
      </c>
      <c r="X133" s="6">
        <f t="shared" si="47"/>
        <v>85</v>
      </c>
    </row>
    <row r="134" spans="2:24" x14ac:dyDescent="0.3">
      <c r="B134" s="13">
        <v>0.06</v>
      </c>
      <c r="C134" s="13">
        <v>0.06</v>
      </c>
      <c r="D134" s="16" t="s">
        <v>20</v>
      </c>
      <c r="E134" s="4">
        <f t="shared" si="27"/>
        <v>0.12</v>
      </c>
      <c r="F134" s="5">
        <f t="shared" si="28"/>
        <v>-1.554773594596853</v>
      </c>
      <c r="G134" s="5">
        <f t="shared" si="29"/>
        <v>-1.1749867920660904</v>
      </c>
      <c r="H134" s="5">
        <f t="shared" si="30"/>
        <v>-0.37978680253076269</v>
      </c>
      <c r="I134" s="6">
        <f t="shared" si="31"/>
        <v>100</v>
      </c>
      <c r="J134" s="6">
        <f t="shared" si="32"/>
        <v>94.303197962038553</v>
      </c>
      <c r="K134" s="6">
        <f t="shared" si="33"/>
        <v>-5.6968020379614401</v>
      </c>
      <c r="L134" s="6">
        <f t="shared" si="34"/>
        <v>76.678396081047197</v>
      </c>
      <c r="N134" s="15">
        <f t="shared" si="40"/>
        <v>0.15865525393145699</v>
      </c>
      <c r="O134" s="15">
        <f t="shared" si="41"/>
        <v>2.540487141530251E-2</v>
      </c>
      <c r="P134" s="16" t="s">
        <v>20</v>
      </c>
      <c r="Q134" s="4">
        <f t="shared" si="42"/>
        <v>0.1840601253467595</v>
      </c>
      <c r="R134" s="17">
        <v>-1</v>
      </c>
      <c r="S134" s="5">
        <f t="shared" si="43"/>
        <v>-0.9</v>
      </c>
      <c r="T134" s="17">
        <f>-1.5/15</f>
        <v>-0.1</v>
      </c>
      <c r="U134" s="6">
        <f t="shared" si="44"/>
        <v>100</v>
      </c>
      <c r="V134" s="6">
        <f t="shared" si="45"/>
        <v>98.5</v>
      </c>
      <c r="W134" s="6">
        <f t="shared" si="46"/>
        <v>-1.5</v>
      </c>
      <c r="X134" s="6">
        <f t="shared" si="47"/>
        <v>85</v>
      </c>
    </row>
    <row r="135" spans="2:24" x14ac:dyDescent="0.3">
      <c r="B135" s="13">
        <v>0.06</v>
      </c>
      <c r="C135" s="13">
        <v>0.06</v>
      </c>
      <c r="D135" s="16" t="s">
        <v>21</v>
      </c>
      <c r="E135" s="4">
        <f t="shared" si="27"/>
        <v>0.11639999999999999</v>
      </c>
      <c r="F135" s="5">
        <f t="shared" si="28"/>
        <v>-1.554773594596853</v>
      </c>
      <c r="G135" s="5">
        <f t="shared" si="29"/>
        <v>-1.1931771541007683</v>
      </c>
      <c r="H135" s="5">
        <f t="shared" si="30"/>
        <v>-0.36159644049608475</v>
      </c>
      <c r="I135" s="6">
        <f t="shared" si="31"/>
        <v>100</v>
      </c>
      <c r="J135" s="6">
        <f t="shared" si="32"/>
        <v>94.576053392558734</v>
      </c>
      <c r="K135" s="6">
        <f t="shared" si="33"/>
        <v>-5.4239466074412714</v>
      </c>
      <c r="L135" s="6">
        <f t="shared" si="34"/>
        <v>76.678396081047197</v>
      </c>
      <c r="N135" s="15">
        <f t="shared" si="40"/>
        <v>0.15865525393145699</v>
      </c>
      <c r="O135" s="15">
        <f t="shared" si="41"/>
        <v>3.0195554835297938E-2</v>
      </c>
      <c r="P135" s="16" t="s">
        <v>21</v>
      </c>
      <c r="Q135" s="4">
        <f t="shared" si="42"/>
        <v>0.1840601253467595</v>
      </c>
      <c r="R135" s="17">
        <v>-1</v>
      </c>
      <c r="S135" s="5">
        <f t="shared" si="43"/>
        <v>-0.9</v>
      </c>
      <c r="T135" s="17">
        <f>-1.5/15</f>
        <v>-0.1</v>
      </c>
      <c r="U135" s="6">
        <f t="shared" si="44"/>
        <v>100</v>
      </c>
      <c r="V135" s="6">
        <f t="shared" si="45"/>
        <v>98.5</v>
      </c>
      <c r="W135" s="6">
        <f t="shared" si="46"/>
        <v>-1.5</v>
      </c>
      <c r="X135" s="6">
        <f t="shared" si="47"/>
        <v>85</v>
      </c>
    </row>
    <row r="136" spans="2:24" x14ac:dyDescent="0.3">
      <c r="B136" s="13">
        <v>0.06</v>
      </c>
      <c r="C136" s="13">
        <v>7.0000000000000007E-2</v>
      </c>
      <c r="D136" s="16" t="s">
        <v>20</v>
      </c>
      <c r="E136" s="4">
        <f t="shared" si="27"/>
        <v>0.13</v>
      </c>
      <c r="F136" s="5">
        <f t="shared" si="28"/>
        <v>-1.554773594596853</v>
      </c>
      <c r="G136" s="5">
        <f t="shared" si="29"/>
        <v>-1.1263911290388013</v>
      </c>
      <c r="H136" s="5">
        <f t="shared" si="30"/>
        <v>-0.42838246555805171</v>
      </c>
      <c r="I136" s="6">
        <f t="shared" si="31"/>
        <v>100</v>
      </c>
      <c r="J136" s="6">
        <f t="shared" si="32"/>
        <v>93.574263016629232</v>
      </c>
      <c r="K136" s="6">
        <f t="shared" si="33"/>
        <v>-6.4257369833707756</v>
      </c>
      <c r="L136" s="6">
        <f t="shared" si="34"/>
        <v>76.678396081047197</v>
      </c>
      <c r="N136" s="15">
        <f t="shared" si="40"/>
        <v>0.15865525393145699</v>
      </c>
      <c r="O136" s="15">
        <f t="shared" si="41"/>
        <v>3.4407083210449912E-2</v>
      </c>
      <c r="P136" s="16" t="s">
        <v>20</v>
      </c>
      <c r="Q136" s="4">
        <f t="shared" si="42"/>
        <v>0.1930623371419069</v>
      </c>
      <c r="R136" s="17">
        <v>-1</v>
      </c>
      <c r="S136" s="5">
        <f t="shared" si="43"/>
        <v>-0.8666666666666667</v>
      </c>
      <c r="T136" s="17">
        <v>-0.13333333333333333</v>
      </c>
      <c r="U136" s="6">
        <f t="shared" si="44"/>
        <v>100</v>
      </c>
      <c r="V136" s="6">
        <f t="shared" si="45"/>
        <v>98</v>
      </c>
      <c r="W136" s="6">
        <f t="shared" si="46"/>
        <v>-2</v>
      </c>
      <c r="X136" s="6">
        <f t="shared" si="47"/>
        <v>85</v>
      </c>
    </row>
    <row r="137" spans="2:24" x14ac:dyDescent="0.3">
      <c r="B137" s="13">
        <v>0.06</v>
      </c>
      <c r="C137" s="13">
        <v>7.0000000000000007E-2</v>
      </c>
      <c r="D137" s="16" t="s">
        <v>21</v>
      </c>
      <c r="E137" s="4">
        <f t="shared" si="27"/>
        <v>0.1258</v>
      </c>
      <c r="F137" s="5">
        <f t="shared" si="28"/>
        <v>-1.554773594596853</v>
      </c>
      <c r="G137" s="5">
        <f t="shared" si="29"/>
        <v>-1.1464717733841792</v>
      </c>
      <c r="H137" s="5">
        <f t="shared" si="30"/>
        <v>-0.40830182121267389</v>
      </c>
      <c r="I137" s="6">
        <f t="shared" si="31"/>
        <v>100</v>
      </c>
      <c r="J137" s="6">
        <f t="shared" si="32"/>
        <v>93.875472681809896</v>
      </c>
      <c r="K137" s="6">
        <f t="shared" si="33"/>
        <v>-6.1245273181901085</v>
      </c>
      <c r="L137" s="6">
        <f t="shared" si="34"/>
        <v>76.678396081047197</v>
      </c>
      <c r="N137" s="15">
        <f t="shared" si="40"/>
        <v>0.15865525393145699</v>
      </c>
      <c r="O137" s="15">
        <f t="shared" si="41"/>
        <v>4.0895344472320294E-2</v>
      </c>
      <c r="P137" s="16" t="s">
        <v>21</v>
      </c>
      <c r="Q137" s="4">
        <f t="shared" si="42"/>
        <v>0.1930623371419069</v>
      </c>
      <c r="R137" s="17">
        <v>-1</v>
      </c>
      <c r="S137" s="5">
        <f t="shared" si="43"/>
        <v>-0.8666666666666667</v>
      </c>
      <c r="T137" s="17">
        <v>-0.13333333333333333</v>
      </c>
      <c r="U137" s="6">
        <f t="shared" si="44"/>
        <v>100</v>
      </c>
      <c r="V137" s="6">
        <f t="shared" si="45"/>
        <v>98</v>
      </c>
      <c r="W137" s="6">
        <f t="shared" si="46"/>
        <v>-2</v>
      </c>
      <c r="X137" s="6">
        <f t="shared" si="47"/>
        <v>85</v>
      </c>
    </row>
    <row r="138" spans="2:24" x14ac:dyDescent="0.3">
      <c r="B138" s="13">
        <v>0.06</v>
      </c>
      <c r="C138" s="13">
        <v>0.08</v>
      </c>
      <c r="D138" s="16" t="s">
        <v>20</v>
      </c>
      <c r="E138" s="4">
        <f t="shared" si="27"/>
        <v>0.14000000000000001</v>
      </c>
      <c r="F138" s="5">
        <f t="shared" si="28"/>
        <v>-1.554773594596853</v>
      </c>
      <c r="G138" s="5">
        <f t="shared" si="29"/>
        <v>-1.0803193408149565</v>
      </c>
      <c r="H138" s="5">
        <f t="shared" si="30"/>
        <v>-0.47445425378189654</v>
      </c>
      <c r="I138" s="6">
        <f t="shared" si="31"/>
        <v>100</v>
      </c>
      <c r="J138" s="6">
        <f t="shared" si="32"/>
        <v>92.883186193271555</v>
      </c>
      <c r="K138" s="6">
        <f t="shared" si="33"/>
        <v>-7.1168138067284481</v>
      </c>
      <c r="L138" s="6">
        <f t="shared" si="34"/>
        <v>76.678396081047197</v>
      </c>
      <c r="N138" s="15">
        <f t="shared" si="40"/>
        <v>0.15865525393145699</v>
      </c>
      <c r="O138" s="15">
        <f t="shared" si="41"/>
        <v>4.3673127032186038E-2</v>
      </c>
      <c r="P138" s="16" t="s">
        <v>20</v>
      </c>
      <c r="Q138" s="4">
        <f t="shared" si="42"/>
        <v>0.20232838096364303</v>
      </c>
      <c r="R138" s="17">
        <v>-1</v>
      </c>
      <c r="S138" s="5">
        <f t="shared" si="43"/>
        <v>-0.83333333333333337</v>
      </c>
      <c r="T138" s="17">
        <f>-2.5/15</f>
        <v>-0.16666666666666666</v>
      </c>
      <c r="U138" s="6">
        <f t="shared" si="44"/>
        <v>100</v>
      </c>
      <c r="V138" s="6">
        <f t="shared" si="45"/>
        <v>97.5</v>
      </c>
      <c r="W138" s="6">
        <f t="shared" si="46"/>
        <v>-2.5</v>
      </c>
      <c r="X138" s="6">
        <f t="shared" si="47"/>
        <v>85</v>
      </c>
    </row>
    <row r="139" spans="2:24" x14ac:dyDescent="0.3">
      <c r="B139" s="13">
        <v>0.06</v>
      </c>
      <c r="C139" s="13">
        <v>0.08</v>
      </c>
      <c r="D139" s="16" t="s">
        <v>21</v>
      </c>
      <c r="E139" s="4">
        <f t="shared" si="27"/>
        <v>0.13519999999999999</v>
      </c>
      <c r="F139" s="5">
        <f t="shared" si="28"/>
        <v>-1.554773594596853</v>
      </c>
      <c r="G139" s="5">
        <f t="shared" si="29"/>
        <v>-1.1021418677444015</v>
      </c>
      <c r="H139" s="5">
        <f t="shared" si="30"/>
        <v>-0.45263172685245157</v>
      </c>
      <c r="I139" s="6">
        <f t="shared" si="31"/>
        <v>100</v>
      </c>
      <c r="J139" s="6">
        <f t="shared" si="32"/>
        <v>93.210524097213224</v>
      </c>
      <c r="K139" s="6">
        <f t="shared" si="33"/>
        <v>-6.7894759027867737</v>
      </c>
      <c r="L139" s="6">
        <f t="shared" si="34"/>
        <v>76.678396081047197</v>
      </c>
      <c r="N139" s="15">
        <f t="shared" ref="N139:N159" si="51">_xlfn.NORM.S.DIST(R139,TRUE)</f>
        <v>0.15865525393145699</v>
      </c>
      <c r="O139" s="15">
        <f t="shared" ref="O139:O159" si="52">IF(P139="added",Q139-N139,((Q139-N139)/(1-N139)))</f>
        <v>5.1908717842790282E-2</v>
      </c>
      <c r="P139" s="16" t="s">
        <v>21</v>
      </c>
      <c r="Q139" s="4">
        <f t="shared" ref="Q139:Q159" si="53">_xlfn.NORM.S.DIST(S139,TRUE)</f>
        <v>0.20232838096364303</v>
      </c>
      <c r="R139" s="17">
        <v>-1</v>
      </c>
      <c r="S139" s="5">
        <f t="shared" si="43"/>
        <v>-0.83333333333333337</v>
      </c>
      <c r="T139" s="17">
        <f>-2.5/15</f>
        <v>-0.16666666666666666</v>
      </c>
      <c r="U139" s="6">
        <f t="shared" si="44"/>
        <v>100</v>
      </c>
      <c r="V139" s="6">
        <f t="shared" si="45"/>
        <v>97.5</v>
      </c>
      <c r="W139" s="6">
        <f t="shared" si="46"/>
        <v>-2.5</v>
      </c>
      <c r="X139" s="6">
        <f t="shared" si="47"/>
        <v>85</v>
      </c>
    </row>
    <row r="140" spans="2:24" x14ac:dyDescent="0.3">
      <c r="B140" s="13">
        <v>0.06</v>
      </c>
      <c r="C140" s="13">
        <v>0.09</v>
      </c>
      <c r="D140" s="16" t="s">
        <v>20</v>
      </c>
      <c r="E140" s="4">
        <f t="shared" ref="E140:E203" si="54">IF(D140="added",C140+B140,(C140*(1-B140)+B140))</f>
        <v>0.15</v>
      </c>
      <c r="F140" s="5">
        <f t="shared" ref="F140:F203" si="55">_xlfn.NORM.S.INV(B140)</f>
        <v>-1.554773594596853</v>
      </c>
      <c r="G140" s="5">
        <f t="shared" ref="G140:G203" si="56">_xlfn.NORM.S.INV(E140)</f>
        <v>-1.0364333894937898</v>
      </c>
      <c r="H140" s="5">
        <f t="shared" ref="H140:H203" si="57">F140-G140</f>
        <v>-0.51834020510306322</v>
      </c>
      <c r="I140" s="6">
        <f t="shared" ref="I140:I203" si="58">$M$4</f>
        <v>100</v>
      </c>
      <c r="J140" s="6">
        <f t="shared" ref="J140:J203" si="59">$M$4+K140</f>
        <v>92.224896923454054</v>
      </c>
      <c r="K140" s="6">
        <f t="shared" ref="K140:K203" si="60">H140*$M$5</f>
        <v>-7.7751030765459479</v>
      </c>
      <c r="L140" s="6">
        <f t="shared" ref="L140:L203" si="61">F140*$M$5+$M$4</f>
        <v>76.678396081047197</v>
      </c>
      <c r="N140" s="15">
        <f t="shared" si="51"/>
        <v>0.15865525393145699</v>
      </c>
      <c r="O140" s="15">
        <f t="shared" si="52"/>
        <v>5.3200144651939618E-2</v>
      </c>
      <c r="P140" s="16" t="s">
        <v>20</v>
      </c>
      <c r="Q140" s="4">
        <f t="shared" si="53"/>
        <v>0.21185539858339661</v>
      </c>
      <c r="R140" s="17">
        <v>-1</v>
      </c>
      <c r="S140" s="5">
        <f t="shared" ref="S140:S159" si="62">(X140-V140)/$M$5</f>
        <v>-0.8</v>
      </c>
      <c r="T140" s="17">
        <v>-0.2</v>
      </c>
      <c r="U140" s="6">
        <f t="shared" ref="U140:U159" si="63">$M$4</f>
        <v>100</v>
      </c>
      <c r="V140" s="6">
        <f t="shared" ref="V140:V159" si="64">$M$4+W140</f>
        <v>97</v>
      </c>
      <c r="W140" s="6">
        <f t="shared" ref="W140:W159" si="65">T140*$M$5</f>
        <v>-3</v>
      </c>
      <c r="X140" s="6">
        <f t="shared" ref="X140:X159" si="66">R140*$M$5+$M$4</f>
        <v>85</v>
      </c>
    </row>
    <row r="141" spans="2:24" x14ac:dyDescent="0.3">
      <c r="B141" s="13">
        <v>0.06</v>
      </c>
      <c r="C141" s="13">
        <v>0.09</v>
      </c>
      <c r="D141" s="16" t="s">
        <v>21</v>
      </c>
      <c r="E141" s="4">
        <f t="shared" si="54"/>
        <v>0.14460000000000001</v>
      </c>
      <c r="F141" s="5">
        <f t="shared" si="55"/>
        <v>-1.554773594596853</v>
      </c>
      <c r="G141" s="5">
        <f t="shared" si="56"/>
        <v>-1.0598782318844115</v>
      </c>
      <c r="H141" s="5">
        <f t="shared" si="57"/>
        <v>-0.4948953627124415</v>
      </c>
      <c r="I141" s="6">
        <f t="shared" si="58"/>
        <v>100</v>
      </c>
      <c r="J141" s="6">
        <f t="shared" si="59"/>
        <v>92.576569559313384</v>
      </c>
      <c r="K141" s="6">
        <f t="shared" si="60"/>
        <v>-7.4234304406866229</v>
      </c>
      <c r="L141" s="6">
        <f t="shared" si="61"/>
        <v>76.678396081047197</v>
      </c>
      <c r="N141" s="15">
        <f t="shared" si="51"/>
        <v>0.15865525393145699</v>
      </c>
      <c r="O141" s="15">
        <f t="shared" si="52"/>
        <v>6.3232277732207395E-2</v>
      </c>
      <c r="P141" s="16" t="s">
        <v>21</v>
      </c>
      <c r="Q141" s="4">
        <f t="shared" si="53"/>
        <v>0.21185539858339661</v>
      </c>
      <c r="R141" s="17">
        <v>-1</v>
      </c>
      <c r="S141" s="5">
        <f t="shared" si="62"/>
        <v>-0.8</v>
      </c>
      <c r="T141" s="17">
        <v>-0.2</v>
      </c>
      <c r="U141" s="6">
        <f t="shared" si="63"/>
        <v>100</v>
      </c>
      <c r="V141" s="6">
        <f t="shared" si="64"/>
        <v>97</v>
      </c>
      <c r="W141" s="6">
        <f t="shared" si="65"/>
        <v>-3</v>
      </c>
      <c r="X141" s="6">
        <f t="shared" si="66"/>
        <v>85</v>
      </c>
    </row>
    <row r="142" spans="2:24" x14ac:dyDescent="0.3">
      <c r="B142" s="13">
        <v>0.06</v>
      </c>
      <c r="C142" s="13">
        <v>0.1</v>
      </c>
      <c r="D142" s="16" t="s">
        <v>20</v>
      </c>
      <c r="E142" s="4">
        <f t="shared" si="54"/>
        <v>0.16</v>
      </c>
      <c r="F142" s="5">
        <f t="shared" si="55"/>
        <v>-1.554773594596853</v>
      </c>
      <c r="G142" s="5">
        <f t="shared" si="56"/>
        <v>-0.9944578832097497</v>
      </c>
      <c r="H142" s="5">
        <f t="shared" si="57"/>
        <v>-0.56031571138710334</v>
      </c>
      <c r="I142" s="6">
        <f t="shared" si="58"/>
        <v>100</v>
      </c>
      <c r="J142" s="6">
        <f t="shared" si="59"/>
        <v>91.595264329193455</v>
      </c>
      <c r="K142" s="6">
        <f t="shared" si="60"/>
        <v>-8.4047356708065504</v>
      </c>
      <c r="L142" s="6">
        <f t="shared" si="61"/>
        <v>76.678396081047197</v>
      </c>
      <c r="N142" s="15">
        <f t="shared" si="51"/>
        <v>0.15865525393145699</v>
      </c>
      <c r="O142" s="15">
        <f t="shared" si="52"/>
        <v>6.298460961279756E-2</v>
      </c>
      <c r="P142" s="16" t="s">
        <v>20</v>
      </c>
      <c r="Q142" s="4">
        <f t="shared" si="53"/>
        <v>0.22163986354425455</v>
      </c>
      <c r="R142" s="17">
        <v>-1</v>
      </c>
      <c r="S142" s="5">
        <f t="shared" si="62"/>
        <v>-0.76666666666666672</v>
      </c>
      <c r="T142" s="17">
        <f>-3.5/15</f>
        <v>-0.23333333333333334</v>
      </c>
      <c r="U142" s="6">
        <f t="shared" si="63"/>
        <v>100</v>
      </c>
      <c r="V142" s="6">
        <f t="shared" si="64"/>
        <v>96.5</v>
      </c>
      <c r="W142" s="6">
        <f t="shared" si="65"/>
        <v>-3.5</v>
      </c>
      <c r="X142" s="6">
        <f t="shared" si="66"/>
        <v>85</v>
      </c>
    </row>
    <row r="143" spans="2:24" x14ac:dyDescent="0.3">
      <c r="B143" s="13">
        <v>0.06</v>
      </c>
      <c r="C143" s="13">
        <v>0.1</v>
      </c>
      <c r="D143" s="16" t="s">
        <v>21</v>
      </c>
      <c r="E143" s="4">
        <f t="shared" si="54"/>
        <v>0.154</v>
      </c>
      <c r="F143" s="5">
        <f t="shared" si="55"/>
        <v>-1.554773594596853</v>
      </c>
      <c r="G143" s="5">
        <f t="shared" si="56"/>
        <v>-1.0194276182343693</v>
      </c>
      <c r="H143" s="5">
        <f t="shared" si="57"/>
        <v>-0.53534597636248371</v>
      </c>
      <c r="I143" s="6">
        <f t="shared" si="58"/>
        <v>100</v>
      </c>
      <c r="J143" s="6">
        <f t="shared" si="59"/>
        <v>91.969810354562739</v>
      </c>
      <c r="K143" s="6">
        <f t="shared" si="60"/>
        <v>-8.0301896454372557</v>
      </c>
      <c r="L143" s="6">
        <f t="shared" si="61"/>
        <v>76.678396081047197</v>
      </c>
      <c r="N143" s="15">
        <f t="shared" si="51"/>
        <v>0.15865525393145699</v>
      </c>
      <c r="O143" s="15">
        <f t="shared" si="52"/>
        <v>7.4861832687627319E-2</v>
      </c>
      <c r="P143" s="16" t="s">
        <v>21</v>
      </c>
      <c r="Q143" s="4">
        <f t="shared" si="53"/>
        <v>0.22163986354425455</v>
      </c>
      <c r="R143" s="17">
        <v>-1</v>
      </c>
      <c r="S143" s="5">
        <f t="shared" si="62"/>
        <v>-0.76666666666666672</v>
      </c>
      <c r="T143" s="17">
        <f>-3.5/15</f>
        <v>-0.23333333333333334</v>
      </c>
      <c r="U143" s="6">
        <f t="shared" si="63"/>
        <v>100</v>
      </c>
      <c r="V143" s="6">
        <f t="shared" si="64"/>
        <v>96.5</v>
      </c>
      <c r="W143" s="6">
        <f t="shared" si="65"/>
        <v>-3.5</v>
      </c>
      <c r="X143" s="6">
        <f t="shared" si="66"/>
        <v>85</v>
      </c>
    </row>
    <row r="144" spans="2:24" x14ac:dyDescent="0.3">
      <c r="B144" s="13">
        <v>7.0000000000000007E-2</v>
      </c>
      <c r="C144" s="14">
        <v>5.0000000000000001E-3</v>
      </c>
      <c r="D144" s="16" t="s">
        <v>20</v>
      </c>
      <c r="E144" s="4">
        <f t="shared" si="54"/>
        <v>7.5000000000000011E-2</v>
      </c>
      <c r="F144" s="5">
        <f t="shared" si="55"/>
        <v>-1.4757910281791702</v>
      </c>
      <c r="G144" s="5">
        <f t="shared" si="56"/>
        <v>-1.4395314709384572</v>
      </c>
      <c r="H144" s="5">
        <f t="shared" si="57"/>
        <v>-3.6259557240712947E-2</v>
      </c>
      <c r="I144" s="6">
        <f t="shared" si="58"/>
        <v>100</v>
      </c>
      <c r="J144" s="6">
        <f t="shared" si="59"/>
        <v>99.456106641389312</v>
      </c>
      <c r="K144" s="6">
        <f t="shared" si="60"/>
        <v>-0.54389335861069421</v>
      </c>
      <c r="L144" s="6">
        <f t="shared" si="61"/>
        <v>77.863134577312451</v>
      </c>
      <c r="N144" s="15">
        <f t="shared" si="51"/>
        <v>0.15865525393145699</v>
      </c>
      <c r="O144" s="15">
        <f t="shared" si="52"/>
        <v>7.3022320703341193E-2</v>
      </c>
      <c r="P144" s="16" t="s">
        <v>20</v>
      </c>
      <c r="Q144" s="4">
        <f t="shared" si="53"/>
        <v>0.23167757463479818</v>
      </c>
      <c r="R144" s="17">
        <v>-1</v>
      </c>
      <c r="S144" s="5">
        <f t="shared" si="62"/>
        <v>-0.73333333333333328</v>
      </c>
      <c r="T144" s="17">
        <v>-0.26666666666666666</v>
      </c>
      <c r="U144" s="6">
        <f t="shared" si="63"/>
        <v>100</v>
      </c>
      <c r="V144" s="6">
        <f t="shared" si="64"/>
        <v>96</v>
      </c>
      <c r="W144" s="6">
        <f t="shared" si="65"/>
        <v>-4</v>
      </c>
      <c r="X144" s="6">
        <f t="shared" si="66"/>
        <v>85</v>
      </c>
    </row>
    <row r="145" spans="2:24" x14ac:dyDescent="0.3">
      <c r="B145" s="13">
        <v>7.0000000000000007E-2</v>
      </c>
      <c r="C145" s="14">
        <v>5.0000000000000001E-3</v>
      </c>
      <c r="D145" s="16" t="s">
        <v>21</v>
      </c>
      <c r="E145" s="4">
        <f t="shared" si="54"/>
        <v>7.4650000000000008E-2</v>
      </c>
      <c r="F145" s="5">
        <f t="shared" si="55"/>
        <v>-1.4757910281791702</v>
      </c>
      <c r="G145" s="5">
        <f t="shared" si="56"/>
        <v>-1.4420084139599727</v>
      </c>
      <c r="H145" s="5">
        <f t="shared" si="57"/>
        <v>-3.3782614219197482E-2</v>
      </c>
      <c r="I145" s="6">
        <f t="shared" si="58"/>
        <v>100</v>
      </c>
      <c r="J145" s="6">
        <f t="shared" si="59"/>
        <v>99.493260786712042</v>
      </c>
      <c r="K145" s="6">
        <f t="shared" si="60"/>
        <v>-0.50673921328796223</v>
      </c>
      <c r="L145" s="6">
        <f t="shared" si="61"/>
        <v>77.863134577312451</v>
      </c>
      <c r="N145" s="15">
        <f t="shared" si="51"/>
        <v>0.15865525393145699</v>
      </c>
      <c r="O145" s="15">
        <f t="shared" si="52"/>
        <v>8.6792389260837169E-2</v>
      </c>
      <c r="P145" s="16" t="s">
        <v>21</v>
      </c>
      <c r="Q145" s="4">
        <f t="shared" si="53"/>
        <v>0.23167757463479818</v>
      </c>
      <c r="R145" s="17">
        <v>-1</v>
      </c>
      <c r="S145" s="5">
        <f t="shared" si="62"/>
        <v>-0.73333333333333328</v>
      </c>
      <c r="T145" s="17">
        <v>-0.26666666666666666</v>
      </c>
      <c r="U145" s="6">
        <f t="shared" si="63"/>
        <v>100</v>
      </c>
      <c r="V145" s="6">
        <f t="shared" si="64"/>
        <v>96</v>
      </c>
      <c r="W145" s="6">
        <f t="shared" si="65"/>
        <v>-4</v>
      </c>
      <c r="X145" s="6">
        <f t="shared" si="66"/>
        <v>85</v>
      </c>
    </row>
    <row r="146" spans="2:24" x14ac:dyDescent="0.3">
      <c r="B146" s="13">
        <v>7.0000000000000007E-2</v>
      </c>
      <c r="C146" s="13">
        <v>0.01</v>
      </c>
      <c r="D146" s="16" t="s">
        <v>20</v>
      </c>
      <c r="E146" s="4">
        <f t="shared" si="54"/>
        <v>0.08</v>
      </c>
      <c r="F146" s="5">
        <f t="shared" si="55"/>
        <v>-1.4757910281791702</v>
      </c>
      <c r="G146" s="5">
        <f t="shared" si="56"/>
        <v>-1.4050715603096353</v>
      </c>
      <c r="H146" s="5">
        <f t="shared" si="57"/>
        <v>-7.0719467869534869E-2</v>
      </c>
      <c r="I146" s="6">
        <f t="shared" si="58"/>
        <v>100</v>
      </c>
      <c r="J146" s="6">
        <f t="shared" si="59"/>
        <v>98.939207981956983</v>
      </c>
      <c r="K146" s="6">
        <f t="shared" si="60"/>
        <v>-1.060792018043023</v>
      </c>
      <c r="L146" s="6">
        <f t="shared" si="61"/>
        <v>77.863134577312451</v>
      </c>
      <c r="N146" s="15">
        <f t="shared" si="51"/>
        <v>0.15865525393145699</v>
      </c>
      <c r="O146" s="15">
        <f t="shared" si="52"/>
        <v>8.3308398291615987E-2</v>
      </c>
      <c r="P146" s="16" t="s">
        <v>20</v>
      </c>
      <c r="Q146" s="4">
        <f t="shared" si="53"/>
        <v>0.24196365222307298</v>
      </c>
      <c r="R146" s="17">
        <v>-1</v>
      </c>
      <c r="S146" s="5">
        <f t="shared" si="62"/>
        <v>-0.7</v>
      </c>
      <c r="T146" s="17">
        <f>-4.5/15</f>
        <v>-0.3</v>
      </c>
      <c r="U146" s="6">
        <f t="shared" si="63"/>
        <v>100</v>
      </c>
      <c r="V146" s="6">
        <f t="shared" si="64"/>
        <v>95.5</v>
      </c>
      <c r="W146" s="6">
        <f t="shared" si="65"/>
        <v>-4.5</v>
      </c>
      <c r="X146" s="6">
        <f t="shared" si="66"/>
        <v>85</v>
      </c>
    </row>
    <row r="147" spans="2:24" x14ac:dyDescent="0.3">
      <c r="B147" s="13">
        <v>7.0000000000000007E-2</v>
      </c>
      <c r="C147" s="13">
        <v>0.01</v>
      </c>
      <c r="D147" s="16" t="s">
        <v>21</v>
      </c>
      <c r="E147" s="4">
        <f t="shared" si="54"/>
        <v>7.9300000000000009E-2</v>
      </c>
      <c r="F147" s="5">
        <f t="shared" si="55"/>
        <v>-1.4757910281791702</v>
      </c>
      <c r="G147" s="5">
        <f t="shared" si="56"/>
        <v>-1.4097957565024259</v>
      </c>
      <c r="H147" s="5">
        <f t="shared" si="57"/>
        <v>-6.5995271676744238E-2</v>
      </c>
      <c r="I147" s="6">
        <f t="shared" si="58"/>
        <v>100</v>
      </c>
      <c r="J147" s="6">
        <f t="shared" si="59"/>
        <v>99.010070924848833</v>
      </c>
      <c r="K147" s="6">
        <f t="shared" si="60"/>
        <v>-0.98992907515116357</v>
      </c>
      <c r="L147" s="6">
        <f t="shared" si="61"/>
        <v>77.863134577312451</v>
      </c>
      <c r="N147" s="15">
        <f t="shared" si="51"/>
        <v>0.15865525393145699</v>
      </c>
      <c r="O147" s="15">
        <f t="shared" si="52"/>
        <v>9.9018147651009372E-2</v>
      </c>
      <c r="P147" s="16" t="s">
        <v>21</v>
      </c>
      <c r="Q147" s="4">
        <f t="shared" si="53"/>
        <v>0.24196365222307298</v>
      </c>
      <c r="R147" s="17">
        <v>-1</v>
      </c>
      <c r="S147" s="5">
        <f t="shared" si="62"/>
        <v>-0.7</v>
      </c>
      <c r="T147" s="17">
        <f>-4.5/15</f>
        <v>-0.3</v>
      </c>
      <c r="U147" s="6">
        <f t="shared" si="63"/>
        <v>100</v>
      </c>
      <c r="V147" s="6">
        <f t="shared" si="64"/>
        <v>95.5</v>
      </c>
      <c r="W147" s="6">
        <f t="shared" si="65"/>
        <v>-4.5</v>
      </c>
      <c r="X147" s="6">
        <f t="shared" si="66"/>
        <v>85</v>
      </c>
    </row>
    <row r="148" spans="2:24" x14ac:dyDescent="0.3">
      <c r="B148" s="13">
        <v>7.0000000000000007E-2</v>
      </c>
      <c r="C148" s="13">
        <v>0.02</v>
      </c>
      <c r="D148" s="16" t="s">
        <v>20</v>
      </c>
      <c r="E148" s="4">
        <f t="shared" si="54"/>
        <v>9.0000000000000011E-2</v>
      </c>
      <c r="F148" s="5">
        <f t="shared" si="55"/>
        <v>-1.4757910281791702</v>
      </c>
      <c r="G148" s="5">
        <f t="shared" si="56"/>
        <v>-1.3407550336902159</v>
      </c>
      <c r="H148" s="5">
        <f t="shared" si="57"/>
        <v>-0.13503599448895431</v>
      </c>
      <c r="I148" s="6">
        <f t="shared" si="58"/>
        <v>100</v>
      </c>
      <c r="J148" s="6">
        <f t="shared" si="59"/>
        <v>97.974460082665686</v>
      </c>
      <c r="K148" s="6">
        <f t="shared" si="60"/>
        <v>-2.0255399173343145</v>
      </c>
      <c r="L148" s="6">
        <f t="shared" si="61"/>
        <v>77.863134577312451</v>
      </c>
      <c r="N148" s="15">
        <f t="shared" si="51"/>
        <v>0.15865525393145699</v>
      </c>
      <c r="O148" s="15">
        <f t="shared" si="52"/>
        <v>9.3837283615465922E-2</v>
      </c>
      <c r="P148" s="16" t="s">
        <v>20</v>
      </c>
      <c r="Q148" s="4">
        <f t="shared" si="53"/>
        <v>0.25249253754692291</v>
      </c>
      <c r="R148" s="17">
        <v>-1</v>
      </c>
      <c r="S148" s="5">
        <f t="shared" si="62"/>
        <v>-0.66666666666666663</v>
      </c>
      <c r="T148" s="17">
        <v>-0.33333333333333331</v>
      </c>
      <c r="U148" s="6">
        <f t="shared" si="63"/>
        <v>100</v>
      </c>
      <c r="V148" s="6">
        <f t="shared" si="64"/>
        <v>95</v>
      </c>
      <c r="W148" s="6">
        <f t="shared" si="65"/>
        <v>-5</v>
      </c>
      <c r="X148" s="6">
        <f t="shared" si="66"/>
        <v>85</v>
      </c>
    </row>
    <row r="149" spans="2:24" x14ac:dyDescent="0.3">
      <c r="B149" s="13">
        <v>7.0000000000000007E-2</v>
      </c>
      <c r="C149" s="13">
        <v>0.02</v>
      </c>
      <c r="D149" s="16" t="s">
        <v>21</v>
      </c>
      <c r="E149" s="4">
        <f t="shared" si="54"/>
        <v>8.8600000000000012E-2</v>
      </c>
      <c r="F149" s="5">
        <f t="shared" si="55"/>
        <v>-1.4757910281791702</v>
      </c>
      <c r="G149" s="5">
        <f t="shared" si="56"/>
        <v>-1.3494265429034338</v>
      </c>
      <c r="H149" s="5">
        <f t="shared" si="57"/>
        <v>-0.1263644852757364</v>
      </c>
      <c r="I149" s="6">
        <f t="shared" si="58"/>
        <v>100</v>
      </c>
      <c r="J149" s="6">
        <f t="shared" si="59"/>
        <v>98.104532720863958</v>
      </c>
      <c r="K149" s="6">
        <f t="shared" si="60"/>
        <v>-1.8954672791360461</v>
      </c>
      <c r="L149" s="6">
        <f t="shared" si="61"/>
        <v>77.863134577312451</v>
      </c>
      <c r="N149" s="15">
        <f t="shared" si="51"/>
        <v>0.15865525393145699</v>
      </c>
      <c r="O149" s="15">
        <f t="shared" si="52"/>
        <v>0.11153250086121194</v>
      </c>
      <c r="P149" s="16" t="s">
        <v>21</v>
      </c>
      <c r="Q149" s="4">
        <f t="shared" si="53"/>
        <v>0.25249253754692291</v>
      </c>
      <c r="R149" s="17">
        <v>-1</v>
      </c>
      <c r="S149" s="5">
        <f t="shared" si="62"/>
        <v>-0.66666666666666663</v>
      </c>
      <c r="T149" s="17">
        <v>-0.33333333333333331</v>
      </c>
      <c r="U149" s="6">
        <f t="shared" si="63"/>
        <v>100</v>
      </c>
      <c r="V149" s="6">
        <f t="shared" si="64"/>
        <v>95</v>
      </c>
      <c r="W149" s="6">
        <f t="shared" si="65"/>
        <v>-5</v>
      </c>
      <c r="X149" s="6">
        <f t="shared" si="66"/>
        <v>85</v>
      </c>
    </row>
    <row r="150" spans="2:24" x14ac:dyDescent="0.3">
      <c r="B150" s="13">
        <v>7.0000000000000007E-2</v>
      </c>
      <c r="C150" s="13">
        <v>0.03</v>
      </c>
      <c r="D150" s="16" t="s">
        <v>20</v>
      </c>
      <c r="E150" s="4">
        <f t="shared" si="54"/>
        <v>0.1</v>
      </c>
      <c r="F150" s="5">
        <f t="shared" si="55"/>
        <v>-1.4757910281791702</v>
      </c>
      <c r="G150" s="5">
        <f t="shared" si="56"/>
        <v>-1.2815515655446006</v>
      </c>
      <c r="H150" s="5">
        <f t="shared" si="57"/>
        <v>-0.19423946263456959</v>
      </c>
      <c r="I150" s="6">
        <f t="shared" si="58"/>
        <v>100</v>
      </c>
      <c r="J150" s="6">
        <f t="shared" si="59"/>
        <v>97.08640806048146</v>
      </c>
      <c r="K150" s="6">
        <f t="shared" si="60"/>
        <v>-2.9135919395185441</v>
      </c>
      <c r="L150" s="6">
        <f t="shared" si="61"/>
        <v>77.863134577312451</v>
      </c>
      <c r="N150" s="15">
        <f t="shared" si="51"/>
        <v>0.15865525393145699</v>
      </c>
      <c r="O150" s="15">
        <f t="shared" si="52"/>
        <v>0.10460274110802123</v>
      </c>
      <c r="P150" s="16" t="s">
        <v>20</v>
      </c>
      <c r="Q150" s="4">
        <f t="shared" si="53"/>
        <v>0.26325799503947822</v>
      </c>
      <c r="R150" s="17">
        <v>-1</v>
      </c>
      <c r="S150" s="5">
        <f t="shared" si="62"/>
        <v>-0.6333333333333333</v>
      </c>
      <c r="T150" s="17">
        <f>-5.5/15</f>
        <v>-0.36666666666666664</v>
      </c>
      <c r="U150" s="6">
        <f t="shared" si="63"/>
        <v>100</v>
      </c>
      <c r="V150" s="6">
        <f t="shared" si="64"/>
        <v>94.5</v>
      </c>
      <c r="W150" s="6">
        <f t="shared" si="65"/>
        <v>-5.5</v>
      </c>
      <c r="X150" s="6">
        <f t="shared" si="66"/>
        <v>85</v>
      </c>
    </row>
    <row r="151" spans="2:24" x14ac:dyDescent="0.3">
      <c r="B151" s="13">
        <v>7.0000000000000007E-2</v>
      </c>
      <c r="C151" s="13">
        <v>0.03</v>
      </c>
      <c r="D151" s="16" t="s">
        <v>21</v>
      </c>
      <c r="E151" s="4">
        <f t="shared" si="54"/>
        <v>9.7900000000000001E-2</v>
      </c>
      <c r="F151" s="5">
        <f t="shared" si="55"/>
        <v>-1.4757910281791702</v>
      </c>
      <c r="G151" s="5">
        <f t="shared" si="56"/>
        <v>-1.2936104819662624</v>
      </c>
      <c r="H151" s="5">
        <f t="shared" si="57"/>
        <v>-0.1821805462129078</v>
      </c>
      <c r="I151" s="6">
        <f t="shared" si="58"/>
        <v>100</v>
      </c>
      <c r="J151" s="6">
        <f t="shared" si="59"/>
        <v>97.267291806806384</v>
      </c>
      <c r="K151" s="6">
        <f t="shared" si="60"/>
        <v>-2.7327081931936172</v>
      </c>
      <c r="L151" s="6">
        <f t="shared" si="61"/>
        <v>77.863134577312451</v>
      </c>
      <c r="N151" s="15">
        <f t="shared" si="51"/>
        <v>0.15865525393145699</v>
      </c>
      <c r="O151" s="15">
        <f t="shared" si="52"/>
        <v>0.1243280374624214</v>
      </c>
      <c r="P151" s="16" t="s">
        <v>21</v>
      </c>
      <c r="Q151" s="4">
        <f t="shared" si="53"/>
        <v>0.26325799503947822</v>
      </c>
      <c r="R151" s="17">
        <v>-1</v>
      </c>
      <c r="S151" s="5">
        <f t="shared" si="62"/>
        <v>-0.6333333333333333</v>
      </c>
      <c r="T151" s="17">
        <f>-5.5/15</f>
        <v>-0.36666666666666664</v>
      </c>
      <c r="U151" s="6">
        <f t="shared" si="63"/>
        <v>100</v>
      </c>
      <c r="V151" s="6">
        <f t="shared" si="64"/>
        <v>94.5</v>
      </c>
      <c r="W151" s="6">
        <f t="shared" si="65"/>
        <v>-5.5</v>
      </c>
      <c r="X151" s="6">
        <f t="shared" si="66"/>
        <v>85</v>
      </c>
    </row>
    <row r="152" spans="2:24" x14ac:dyDescent="0.3">
      <c r="B152" s="13">
        <v>7.0000000000000007E-2</v>
      </c>
      <c r="C152" s="13">
        <v>0.04</v>
      </c>
      <c r="D152" s="16" t="s">
        <v>20</v>
      </c>
      <c r="E152" s="4">
        <f t="shared" si="54"/>
        <v>0.11000000000000001</v>
      </c>
      <c r="F152" s="5">
        <f t="shared" si="55"/>
        <v>-1.4757910281791702</v>
      </c>
      <c r="G152" s="5">
        <f t="shared" si="56"/>
        <v>-1.2265281200366105</v>
      </c>
      <c r="H152" s="5">
        <f t="shared" si="57"/>
        <v>-0.24926290814255969</v>
      </c>
      <c r="I152" s="6">
        <f t="shared" si="58"/>
        <v>100</v>
      </c>
      <c r="J152" s="6">
        <f t="shared" si="59"/>
        <v>96.261056377861607</v>
      </c>
      <c r="K152" s="6">
        <f t="shared" si="60"/>
        <v>-3.7389436221383954</v>
      </c>
      <c r="L152" s="6">
        <f t="shared" si="61"/>
        <v>77.863134577312451</v>
      </c>
      <c r="N152" s="15">
        <f t="shared" si="51"/>
        <v>0.15865525393145699</v>
      </c>
      <c r="O152" s="15">
        <f t="shared" si="52"/>
        <v>0.11559786381861656</v>
      </c>
      <c r="P152" s="16" t="s">
        <v>20</v>
      </c>
      <c r="Q152" s="4">
        <f t="shared" si="53"/>
        <v>0.27425311775007355</v>
      </c>
      <c r="R152" s="17">
        <v>-1</v>
      </c>
      <c r="S152" s="5">
        <f t="shared" si="62"/>
        <v>-0.6</v>
      </c>
      <c r="T152" s="17">
        <v>-0.4</v>
      </c>
      <c r="U152" s="6">
        <f t="shared" si="63"/>
        <v>100</v>
      </c>
      <c r="V152" s="6">
        <f t="shared" si="64"/>
        <v>94</v>
      </c>
      <c r="W152" s="6">
        <f t="shared" si="65"/>
        <v>-6</v>
      </c>
      <c r="X152" s="6">
        <f t="shared" si="66"/>
        <v>85</v>
      </c>
    </row>
    <row r="153" spans="2:24" x14ac:dyDescent="0.3">
      <c r="B153" s="13">
        <v>7.0000000000000007E-2</v>
      </c>
      <c r="C153" s="13">
        <v>0.04</v>
      </c>
      <c r="D153" s="16" t="s">
        <v>21</v>
      </c>
      <c r="E153" s="4">
        <f t="shared" si="54"/>
        <v>0.1072</v>
      </c>
      <c r="F153" s="5">
        <f t="shared" si="55"/>
        <v>-1.4757910281791702</v>
      </c>
      <c r="G153" s="5">
        <f t="shared" si="56"/>
        <v>-1.2415571497049587</v>
      </c>
      <c r="H153" s="5">
        <f t="shared" si="57"/>
        <v>-0.23423387847421151</v>
      </c>
      <c r="I153" s="6">
        <f t="shared" si="58"/>
        <v>100</v>
      </c>
      <c r="J153" s="6">
        <f t="shared" si="59"/>
        <v>96.486491822886833</v>
      </c>
      <c r="K153" s="6">
        <f t="shared" si="60"/>
        <v>-3.5135081771131729</v>
      </c>
      <c r="L153" s="6">
        <f t="shared" si="61"/>
        <v>77.863134577312451</v>
      </c>
      <c r="N153" s="15">
        <f t="shared" si="51"/>
        <v>0.15865525393145699</v>
      </c>
      <c r="O153" s="15">
        <f t="shared" si="52"/>
        <v>0.13739654803668197</v>
      </c>
      <c r="P153" s="16" t="s">
        <v>21</v>
      </c>
      <c r="Q153" s="4">
        <f t="shared" si="53"/>
        <v>0.27425311775007355</v>
      </c>
      <c r="R153" s="17">
        <v>-1</v>
      </c>
      <c r="S153" s="5">
        <f t="shared" si="62"/>
        <v>-0.6</v>
      </c>
      <c r="T153" s="17">
        <v>-0.4</v>
      </c>
      <c r="U153" s="6">
        <f t="shared" si="63"/>
        <v>100</v>
      </c>
      <c r="V153" s="6">
        <f t="shared" si="64"/>
        <v>94</v>
      </c>
      <c r="W153" s="6">
        <f t="shared" si="65"/>
        <v>-6</v>
      </c>
      <c r="X153" s="6">
        <f t="shared" si="66"/>
        <v>85</v>
      </c>
    </row>
    <row r="154" spans="2:24" x14ac:dyDescent="0.3">
      <c r="B154" s="13">
        <v>7.0000000000000007E-2</v>
      </c>
      <c r="C154" s="13">
        <v>0.05</v>
      </c>
      <c r="D154" s="16" t="s">
        <v>20</v>
      </c>
      <c r="E154" s="4">
        <f t="shared" si="54"/>
        <v>0.12000000000000001</v>
      </c>
      <c r="F154" s="5">
        <f t="shared" si="55"/>
        <v>-1.4757910281791702</v>
      </c>
      <c r="G154" s="5">
        <f t="shared" si="56"/>
        <v>-1.1749867920660904</v>
      </c>
      <c r="H154" s="5">
        <f t="shared" si="57"/>
        <v>-0.30080423611307983</v>
      </c>
      <c r="I154" s="6">
        <f t="shared" si="58"/>
        <v>100</v>
      </c>
      <c r="J154" s="6">
        <f t="shared" si="59"/>
        <v>95.487936458303807</v>
      </c>
      <c r="K154" s="6">
        <f t="shared" si="60"/>
        <v>-4.5120635416961976</v>
      </c>
      <c r="L154" s="6">
        <f t="shared" si="61"/>
        <v>77.863134577312451</v>
      </c>
      <c r="N154" s="15">
        <f t="shared" si="51"/>
        <v>0.15865525393145699</v>
      </c>
      <c r="O154" s="15">
        <f t="shared" si="52"/>
        <v>0.126815081969987</v>
      </c>
      <c r="P154" s="16" t="s">
        <v>20</v>
      </c>
      <c r="Q154" s="4">
        <f t="shared" si="53"/>
        <v>0.28547033590144399</v>
      </c>
      <c r="R154" s="17">
        <v>-1</v>
      </c>
      <c r="S154" s="5">
        <f t="shared" si="62"/>
        <v>-0.56666666666666665</v>
      </c>
      <c r="T154" s="17">
        <f>-6.5/15</f>
        <v>-0.43333333333333335</v>
      </c>
      <c r="U154" s="6">
        <f t="shared" si="63"/>
        <v>100</v>
      </c>
      <c r="V154" s="6">
        <f t="shared" si="64"/>
        <v>93.5</v>
      </c>
      <c r="W154" s="6">
        <f t="shared" si="65"/>
        <v>-6.5</v>
      </c>
      <c r="X154" s="6">
        <f t="shared" si="66"/>
        <v>85</v>
      </c>
    </row>
    <row r="155" spans="2:24" x14ac:dyDescent="0.3">
      <c r="B155" s="13">
        <v>7.0000000000000007E-2</v>
      </c>
      <c r="C155" s="13">
        <v>0.05</v>
      </c>
      <c r="D155" s="16" t="s">
        <v>21</v>
      </c>
      <c r="E155" s="4">
        <f t="shared" si="54"/>
        <v>0.11650000000000001</v>
      </c>
      <c r="F155" s="5">
        <f t="shared" si="55"/>
        <v>-1.4757910281791702</v>
      </c>
      <c r="G155" s="5">
        <f t="shared" si="56"/>
        <v>-1.192666526799022</v>
      </c>
      <c r="H155" s="5">
        <f t="shared" si="57"/>
        <v>-0.28312450138014822</v>
      </c>
      <c r="I155" s="6">
        <f t="shared" si="58"/>
        <v>100</v>
      </c>
      <c r="J155" s="6">
        <f t="shared" si="59"/>
        <v>95.753132479297776</v>
      </c>
      <c r="K155" s="6">
        <f t="shared" si="60"/>
        <v>-4.2468675207022235</v>
      </c>
      <c r="L155" s="6">
        <f t="shared" si="61"/>
        <v>77.863134577312451</v>
      </c>
      <c r="N155" s="15">
        <f t="shared" si="51"/>
        <v>0.15865525393145699</v>
      </c>
      <c r="O155" s="15">
        <f t="shared" si="52"/>
        <v>0.15072903534796137</v>
      </c>
      <c r="P155" s="16" t="s">
        <v>21</v>
      </c>
      <c r="Q155" s="4">
        <f t="shared" si="53"/>
        <v>0.28547033590144399</v>
      </c>
      <c r="R155" s="17">
        <v>-1</v>
      </c>
      <c r="S155" s="5">
        <f t="shared" si="62"/>
        <v>-0.56666666666666665</v>
      </c>
      <c r="T155" s="17">
        <f>-6.5/15</f>
        <v>-0.43333333333333335</v>
      </c>
      <c r="U155" s="6">
        <f t="shared" si="63"/>
        <v>100</v>
      </c>
      <c r="V155" s="6">
        <f t="shared" si="64"/>
        <v>93.5</v>
      </c>
      <c r="W155" s="6">
        <f t="shared" si="65"/>
        <v>-6.5</v>
      </c>
      <c r="X155" s="6">
        <f t="shared" si="66"/>
        <v>85</v>
      </c>
    </row>
    <row r="156" spans="2:24" x14ac:dyDescent="0.3">
      <c r="B156" s="13">
        <v>7.0000000000000007E-2</v>
      </c>
      <c r="C156" s="13">
        <v>0.06</v>
      </c>
      <c r="D156" s="16" t="s">
        <v>20</v>
      </c>
      <c r="E156" s="4">
        <f t="shared" si="54"/>
        <v>0.13</v>
      </c>
      <c r="F156" s="5">
        <f t="shared" si="55"/>
        <v>-1.4757910281791702</v>
      </c>
      <c r="G156" s="5">
        <f t="shared" si="56"/>
        <v>-1.1263911290388013</v>
      </c>
      <c r="H156" s="5">
        <f t="shared" si="57"/>
        <v>-0.34939989914036884</v>
      </c>
      <c r="I156" s="6">
        <f t="shared" si="58"/>
        <v>100</v>
      </c>
      <c r="J156" s="6">
        <f t="shared" si="59"/>
        <v>94.759001512894471</v>
      </c>
      <c r="K156" s="6">
        <f t="shared" si="60"/>
        <v>-5.2409984871055322</v>
      </c>
      <c r="L156" s="6">
        <f t="shared" si="61"/>
        <v>77.863134577312451</v>
      </c>
      <c r="N156" s="15">
        <f t="shared" si="51"/>
        <v>0.15865525393145699</v>
      </c>
      <c r="O156" s="15">
        <f t="shared" si="52"/>
        <v>0.13824617467239422</v>
      </c>
      <c r="P156" s="16" t="s">
        <v>20</v>
      </c>
      <c r="Q156" s="4">
        <f t="shared" si="53"/>
        <v>0.29690142860385121</v>
      </c>
      <c r="R156" s="17">
        <v>-1</v>
      </c>
      <c r="S156" s="5">
        <f t="shared" si="62"/>
        <v>-0.53333333333333333</v>
      </c>
      <c r="T156" s="17">
        <v>-0.46666666666666667</v>
      </c>
      <c r="U156" s="6">
        <f t="shared" si="63"/>
        <v>100</v>
      </c>
      <c r="V156" s="6">
        <f t="shared" si="64"/>
        <v>93</v>
      </c>
      <c r="W156" s="6">
        <f t="shared" si="65"/>
        <v>-7</v>
      </c>
      <c r="X156" s="6">
        <f t="shared" si="66"/>
        <v>85</v>
      </c>
    </row>
    <row r="157" spans="2:24" x14ac:dyDescent="0.3">
      <c r="B157" s="13">
        <v>7.0000000000000007E-2</v>
      </c>
      <c r="C157" s="13">
        <v>0.06</v>
      </c>
      <c r="D157" s="16" t="s">
        <v>21</v>
      </c>
      <c r="E157" s="4">
        <f t="shared" si="54"/>
        <v>0.1258</v>
      </c>
      <c r="F157" s="5">
        <f t="shared" si="55"/>
        <v>-1.4757910281791702</v>
      </c>
      <c r="G157" s="5">
        <f t="shared" si="56"/>
        <v>-1.1464717733841792</v>
      </c>
      <c r="H157" s="5">
        <f t="shared" si="57"/>
        <v>-0.32931925479499102</v>
      </c>
      <c r="I157" s="6">
        <f t="shared" si="58"/>
        <v>100</v>
      </c>
      <c r="J157" s="6">
        <f t="shared" si="59"/>
        <v>95.060211178075136</v>
      </c>
      <c r="K157" s="6">
        <f t="shared" si="60"/>
        <v>-4.9397888219248651</v>
      </c>
      <c r="L157" s="6">
        <f t="shared" si="61"/>
        <v>77.863134577312451</v>
      </c>
      <c r="N157" s="15">
        <f t="shared" si="51"/>
        <v>0.15865525393145699</v>
      </c>
      <c r="O157" s="15">
        <f t="shared" si="52"/>
        <v>0.16431572826524971</v>
      </c>
      <c r="P157" s="16" t="s">
        <v>21</v>
      </c>
      <c r="Q157" s="4">
        <f t="shared" si="53"/>
        <v>0.29690142860385121</v>
      </c>
      <c r="R157" s="17">
        <v>-1</v>
      </c>
      <c r="S157" s="5">
        <f t="shared" si="62"/>
        <v>-0.53333333333333333</v>
      </c>
      <c r="T157" s="17">
        <v>-0.46666666666666667</v>
      </c>
      <c r="U157" s="6">
        <f t="shared" si="63"/>
        <v>100</v>
      </c>
      <c r="V157" s="6">
        <f t="shared" si="64"/>
        <v>93</v>
      </c>
      <c r="W157" s="6">
        <f t="shared" si="65"/>
        <v>-7</v>
      </c>
      <c r="X157" s="6">
        <f t="shared" si="66"/>
        <v>85</v>
      </c>
    </row>
    <row r="158" spans="2:24" x14ac:dyDescent="0.3">
      <c r="B158" s="13">
        <v>7.0000000000000007E-2</v>
      </c>
      <c r="C158" s="13">
        <v>7.0000000000000007E-2</v>
      </c>
      <c r="D158" s="16" t="s">
        <v>20</v>
      </c>
      <c r="E158" s="4">
        <f t="shared" si="54"/>
        <v>0.14000000000000001</v>
      </c>
      <c r="F158" s="5">
        <f t="shared" si="55"/>
        <v>-1.4757910281791702</v>
      </c>
      <c r="G158" s="5">
        <f t="shared" si="56"/>
        <v>-1.0803193408149565</v>
      </c>
      <c r="H158" s="5">
        <f t="shared" si="57"/>
        <v>-0.39547168736421368</v>
      </c>
      <c r="I158" s="6">
        <f t="shared" si="58"/>
        <v>100</v>
      </c>
      <c r="J158" s="6">
        <f t="shared" si="59"/>
        <v>94.067924689536795</v>
      </c>
      <c r="K158" s="6">
        <f t="shared" si="60"/>
        <v>-5.9320753104632047</v>
      </c>
      <c r="L158" s="6">
        <f t="shared" si="61"/>
        <v>77.863134577312451</v>
      </c>
      <c r="N158" s="15">
        <f t="shared" si="51"/>
        <v>0.15865525393145699</v>
      </c>
      <c r="O158" s="15">
        <f t="shared" si="52"/>
        <v>0.14988228479452989</v>
      </c>
      <c r="P158" s="16" t="s">
        <v>20</v>
      </c>
      <c r="Q158" s="4">
        <f t="shared" si="53"/>
        <v>0.30853753872598688</v>
      </c>
      <c r="R158" s="17">
        <v>-1</v>
      </c>
      <c r="S158" s="5">
        <f t="shared" si="62"/>
        <v>-0.5</v>
      </c>
      <c r="T158" s="17">
        <f>-7.5/15</f>
        <v>-0.5</v>
      </c>
      <c r="U158" s="6">
        <f t="shared" si="63"/>
        <v>100</v>
      </c>
      <c r="V158" s="6">
        <f t="shared" si="64"/>
        <v>92.5</v>
      </c>
      <c r="W158" s="6">
        <f t="shared" si="65"/>
        <v>-7.5</v>
      </c>
      <c r="X158" s="6">
        <f t="shared" si="66"/>
        <v>85</v>
      </c>
    </row>
    <row r="159" spans="2:24" x14ac:dyDescent="0.3">
      <c r="B159" s="13">
        <v>7.0000000000000007E-2</v>
      </c>
      <c r="C159" s="13">
        <v>7.0000000000000007E-2</v>
      </c>
      <c r="D159" s="16" t="s">
        <v>21</v>
      </c>
      <c r="E159" s="4">
        <f t="shared" si="54"/>
        <v>0.1351</v>
      </c>
      <c r="F159" s="5">
        <f t="shared" si="55"/>
        <v>-1.4757910281791702</v>
      </c>
      <c r="G159" s="5">
        <f t="shared" si="56"/>
        <v>-1.1026020951420399</v>
      </c>
      <c r="H159" s="5">
        <f t="shared" si="57"/>
        <v>-0.3731889330371303</v>
      </c>
      <c r="I159" s="6">
        <f t="shared" si="58"/>
        <v>100</v>
      </c>
      <c r="J159" s="6">
        <f t="shared" si="59"/>
        <v>94.402166004443046</v>
      </c>
      <c r="K159" s="6">
        <f t="shared" si="60"/>
        <v>-5.5978339955569547</v>
      </c>
      <c r="L159" s="6">
        <f t="shared" si="61"/>
        <v>77.863134577312451</v>
      </c>
      <c r="N159" s="15">
        <f t="shared" si="51"/>
        <v>0.15865525393145699</v>
      </c>
      <c r="O159" s="15">
        <f t="shared" si="52"/>
        <v>0.17814609943771992</v>
      </c>
      <c r="P159" s="16" t="s">
        <v>21</v>
      </c>
      <c r="Q159" s="4">
        <f t="shared" si="53"/>
        <v>0.30853753872598688</v>
      </c>
      <c r="R159" s="17">
        <v>-1</v>
      </c>
      <c r="S159" s="5">
        <f t="shared" si="62"/>
        <v>-0.5</v>
      </c>
      <c r="T159" s="17">
        <f>-7.5/15</f>
        <v>-0.5</v>
      </c>
      <c r="U159" s="6">
        <f t="shared" si="63"/>
        <v>100</v>
      </c>
      <c r="V159" s="6">
        <f t="shared" si="64"/>
        <v>92.5</v>
      </c>
      <c r="W159" s="6">
        <f t="shared" si="65"/>
        <v>-7.5</v>
      </c>
      <c r="X159" s="6">
        <f t="shared" si="66"/>
        <v>85</v>
      </c>
    </row>
    <row r="160" spans="2:24" x14ac:dyDescent="0.3">
      <c r="B160" s="13">
        <v>7.0000000000000007E-2</v>
      </c>
      <c r="C160" s="13">
        <v>0.08</v>
      </c>
      <c r="D160" s="16" t="s">
        <v>20</v>
      </c>
      <c r="E160" s="4">
        <f t="shared" si="54"/>
        <v>0.15000000000000002</v>
      </c>
      <c r="F160" s="5">
        <f t="shared" si="55"/>
        <v>-1.4757910281791702</v>
      </c>
      <c r="G160" s="5">
        <f t="shared" si="56"/>
        <v>-1.0364333894937898</v>
      </c>
      <c r="H160" s="5">
        <f t="shared" si="57"/>
        <v>-0.43935763868538036</v>
      </c>
      <c r="I160" s="6">
        <f t="shared" si="58"/>
        <v>100</v>
      </c>
      <c r="J160" s="6">
        <f t="shared" si="59"/>
        <v>93.409635419719294</v>
      </c>
      <c r="K160" s="6">
        <f t="shared" si="60"/>
        <v>-6.5903645802807054</v>
      </c>
      <c r="L160" s="6">
        <f t="shared" si="61"/>
        <v>77.863134577312451</v>
      </c>
      <c r="N160" s="12"/>
      <c r="O160" s="12"/>
      <c r="P160" s="11"/>
      <c r="Q160" s="12"/>
      <c r="R160" s="2"/>
      <c r="S160" s="2"/>
      <c r="T160" s="2"/>
      <c r="U160" s="3"/>
      <c r="V160" s="3"/>
      <c r="W160" s="3"/>
      <c r="X160" s="3"/>
    </row>
    <row r="161" spans="2:24" x14ac:dyDescent="0.3">
      <c r="B161" s="13">
        <v>7.0000000000000007E-2</v>
      </c>
      <c r="C161" s="13">
        <v>0.08</v>
      </c>
      <c r="D161" s="16" t="s">
        <v>21</v>
      </c>
      <c r="E161" s="4">
        <f t="shared" si="54"/>
        <v>0.1444</v>
      </c>
      <c r="F161" s="5">
        <f t="shared" si="55"/>
        <v>-1.4757910281791702</v>
      </c>
      <c r="G161" s="5">
        <f t="shared" si="56"/>
        <v>-1.0607577665913306</v>
      </c>
      <c r="H161" s="5">
        <f t="shared" si="57"/>
        <v>-0.4150332615878396</v>
      </c>
      <c r="I161" s="6">
        <f t="shared" si="58"/>
        <v>100</v>
      </c>
      <c r="J161" s="6">
        <f t="shared" si="59"/>
        <v>93.774501076182403</v>
      </c>
      <c r="K161" s="6">
        <f t="shared" si="60"/>
        <v>-6.225498923817594</v>
      </c>
      <c r="L161" s="6">
        <f t="shared" si="61"/>
        <v>77.863134577312451</v>
      </c>
      <c r="N161" s="12"/>
      <c r="O161" s="12"/>
      <c r="P161" s="11"/>
      <c r="Q161" s="12"/>
      <c r="R161" s="2"/>
      <c r="S161" s="2"/>
      <c r="T161" s="2"/>
      <c r="U161" s="3"/>
      <c r="V161" s="3"/>
      <c r="W161" s="3"/>
      <c r="X161" s="3"/>
    </row>
    <row r="162" spans="2:24" x14ac:dyDescent="0.3">
      <c r="B162" s="13">
        <v>7.0000000000000007E-2</v>
      </c>
      <c r="C162" s="13">
        <v>0.09</v>
      </c>
      <c r="D162" s="16" t="s">
        <v>20</v>
      </c>
      <c r="E162" s="4">
        <f t="shared" si="54"/>
        <v>0.16</v>
      </c>
      <c r="F162" s="5">
        <f t="shared" si="55"/>
        <v>-1.4757910281791702</v>
      </c>
      <c r="G162" s="5">
        <f t="shared" si="56"/>
        <v>-0.9944578832097497</v>
      </c>
      <c r="H162" s="5">
        <f t="shared" si="57"/>
        <v>-0.48133314496942048</v>
      </c>
      <c r="I162" s="6">
        <f t="shared" si="58"/>
        <v>100</v>
      </c>
      <c r="J162" s="6">
        <f t="shared" si="59"/>
        <v>92.780002825458695</v>
      </c>
      <c r="K162" s="6">
        <f t="shared" si="60"/>
        <v>-7.219997174541307</v>
      </c>
      <c r="L162" s="6">
        <f t="shared" si="61"/>
        <v>77.863134577312451</v>
      </c>
      <c r="N162" s="12"/>
      <c r="O162" s="12"/>
      <c r="P162" s="11"/>
      <c r="Q162" s="12"/>
      <c r="R162" s="2"/>
      <c r="S162" s="2"/>
      <c r="T162" s="2"/>
      <c r="U162" s="3"/>
      <c r="V162" s="3"/>
      <c r="W162" s="3"/>
      <c r="X162" s="3"/>
    </row>
    <row r="163" spans="2:24" x14ac:dyDescent="0.3">
      <c r="B163" s="13">
        <v>7.0000000000000007E-2</v>
      </c>
      <c r="C163" s="13">
        <v>0.09</v>
      </c>
      <c r="D163" s="16" t="s">
        <v>21</v>
      </c>
      <c r="E163" s="4">
        <f t="shared" si="54"/>
        <v>0.1537</v>
      </c>
      <c r="F163" s="5">
        <f t="shared" si="55"/>
        <v>-1.4757910281791702</v>
      </c>
      <c r="G163" s="5">
        <f t="shared" si="56"/>
        <v>-1.0206928143580112</v>
      </c>
      <c r="H163" s="5">
        <f t="shared" si="57"/>
        <v>-0.455098213821159</v>
      </c>
      <c r="I163" s="6">
        <f t="shared" si="58"/>
        <v>100</v>
      </c>
      <c r="J163" s="6">
        <f t="shared" si="59"/>
        <v>93.173526792682622</v>
      </c>
      <c r="K163" s="6">
        <f t="shared" si="60"/>
        <v>-6.8264732073173846</v>
      </c>
      <c r="L163" s="6">
        <f t="shared" si="61"/>
        <v>77.863134577312451</v>
      </c>
      <c r="N163" s="12"/>
      <c r="O163" s="12"/>
      <c r="P163" s="11"/>
      <c r="Q163" s="12"/>
      <c r="R163" s="2"/>
      <c r="S163" s="2"/>
      <c r="T163" s="2"/>
      <c r="U163" s="3"/>
      <c r="V163" s="3"/>
      <c r="W163" s="3"/>
      <c r="X163" s="3"/>
    </row>
    <row r="164" spans="2:24" x14ac:dyDescent="0.3">
      <c r="B164" s="13">
        <v>7.0000000000000007E-2</v>
      </c>
      <c r="C164" s="13">
        <v>0.1</v>
      </c>
      <c r="D164" s="16" t="s">
        <v>20</v>
      </c>
      <c r="E164" s="4">
        <f t="shared" si="54"/>
        <v>0.17</v>
      </c>
      <c r="F164" s="5">
        <f t="shared" si="55"/>
        <v>-1.4757910281791702</v>
      </c>
      <c r="G164" s="5">
        <f t="shared" si="56"/>
        <v>-0.95416525314619549</v>
      </c>
      <c r="H164" s="5">
        <f t="shared" si="57"/>
        <v>-0.52162577503297469</v>
      </c>
      <c r="I164" s="6">
        <f t="shared" si="58"/>
        <v>100</v>
      </c>
      <c r="J164" s="6">
        <f t="shared" si="59"/>
        <v>92.175613374505375</v>
      </c>
      <c r="K164" s="6">
        <f t="shared" si="60"/>
        <v>-7.8243866254946202</v>
      </c>
      <c r="L164" s="6">
        <f t="shared" si="61"/>
        <v>77.863134577312451</v>
      </c>
      <c r="N164" s="12"/>
      <c r="O164" s="12"/>
      <c r="P164" s="11"/>
      <c r="Q164" s="12"/>
      <c r="R164" s="2"/>
      <c r="S164" s="2"/>
      <c r="T164" s="2"/>
      <c r="U164" s="3"/>
      <c r="V164" s="3"/>
      <c r="W164" s="3"/>
      <c r="X164" s="3"/>
    </row>
    <row r="165" spans="2:24" x14ac:dyDescent="0.3">
      <c r="B165" s="13">
        <v>7.0000000000000007E-2</v>
      </c>
      <c r="C165" s="13">
        <v>0.1</v>
      </c>
      <c r="D165" s="16" t="s">
        <v>21</v>
      </c>
      <c r="E165" s="4">
        <f t="shared" si="54"/>
        <v>0.16300000000000001</v>
      </c>
      <c r="F165" s="5">
        <f t="shared" si="55"/>
        <v>-1.4757910281791702</v>
      </c>
      <c r="G165" s="5">
        <f t="shared" si="56"/>
        <v>-0.98220269533346871</v>
      </c>
      <c r="H165" s="5">
        <f t="shared" si="57"/>
        <v>-0.49358833284570147</v>
      </c>
      <c r="I165" s="6">
        <f t="shared" si="58"/>
        <v>100</v>
      </c>
      <c r="J165" s="6">
        <f t="shared" si="59"/>
        <v>92.596175007314471</v>
      </c>
      <c r="K165" s="6">
        <f t="shared" si="60"/>
        <v>-7.4038249926855224</v>
      </c>
      <c r="L165" s="6">
        <f t="shared" si="61"/>
        <v>77.863134577312451</v>
      </c>
      <c r="N165" s="12"/>
      <c r="O165" s="12"/>
      <c r="P165" s="11"/>
      <c r="Q165" s="12"/>
      <c r="R165" s="2"/>
      <c r="S165" s="2"/>
      <c r="T165" s="2"/>
      <c r="U165" s="3"/>
      <c r="V165" s="3"/>
      <c r="W165" s="3"/>
      <c r="X165" s="3"/>
    </row>
    <row r="166" spans="2:24" x14ac:dyDescent="0.3">
      <c r="B166" s="13">
        <v>0.08</v>
      </c>
      <c r="C166" s="14">
        <v>5.0000000000000001E-3</v>
      </c>
      <c r="D166" s="16" t="s">
        <v>21</v>
      </c>
      <c r="E166" s="4">
        <f t="shared" si="54"/>
        <v>8.4600000000000009E-2</v>
      </c>
      <c r="F166" s="5">
        <f t="shared" si="55"/>
        <v>-1.4050715603096353</v>
      </c>
      <c r="G166" s="5">
        <f t="shared" si="56"/>
        <v>-1.3747789049866042</v>
      </c>
      <c r="H166" s="5">
        <f t="shared" si="57"/>
        <v>-3.0292655323031159E-2</v>
      </c>
      <c r="I166" s="6">
        <f t="shared" si="58"/>
        <v>100</v>
      </c>
      <c r="J166" s="6">
        <f t="shared" si="59"/>
        <v>99.545610170154532</v>
      </c>
      <c r="K166" s="6">
        <f t="shared" si="60"/>
        <v>-0.45438982984546739</v>
      </c>
      <c r="L166" s="6">
        <f t="shared" si="61"/>
        <v>78.923926595355468</v>
      </c>
      <c r="N166" s="12"/>
      <c r="O166" s="12"/>
      <c r="P166" s="11"/>
      <c r="Q166" s="12"/>
      <c r="R166" s="2"/>
      <c r="S166" s="2"/>
      <c r="T166" s="2"/>
      <c r="U166" s="3"/>
      <c r="V166" s="3"/>
      <c r="W166" s="3"/>
      <c r="X166" s="3"/>
    </row>
    <row r="167" spans="2:24" x14ac:dyDescent="0.3">
      <c r="B167" s="13">
        <v>0.08</v>
      </c>
      <c r="C167" s="13">
        <v>0.01</v>
      </c>
      <c r="D167" s="16" t="s">
        <v>20</v>
      </c>
      <c r="E167" s="4">
        <f t="shared" si="54"/>
        <v>0.09</v>
      </c>
      <c r="F167" s="5">
        <f t="shared" si="55"/>
        <v>-1.4050715603096353</v>
      </c>
      <c r="G167" s="5">
        <f t="shared" si="56"/>
        <v>-1.3407550336902161</v>
      </c>
      <c r="H167" s="5">
        <f t="shared" si="57"/>
        <v>-6.4316526619419223E-2</v>
      </c>
      <c r="I167" s="6">
        <f t="shared" si="58"/>
        <v>100</v>
      </c>
      <c r="J167" s="6">
        <f t="shared" si="59"/>
        <v>99.035252100708718</v>
      </c>
      <c r="K167" s="6">
        <f t="shared" si="60"/>
        <v>-0.96474789929128835</v>
      </c>
      <c r="L167" s="6">
        <f t="shared" si="61"/>
        <v>78.923926595355468</v>
      </c>
    </row>
    <row r="168" spans="2:24" x14ac:dyDescent="0.3">
      <c r="B168" s="13">
        <v>0.08</v>
      </c>
      <c r="C168" s="13">
        <v>0.01</v>
      </c>
      <c r="D168" s="16" t="s">
        <v>21</v>
      </c>
      <c r="E168" s="4">
        <f t="shared" si="54"/>
        <v>8.9200000000000002E-2</v>
      </c>
      <c r="F168" s="5">
        <f t="shared" si="55"/>
        <v>-1.4050715603096353</v>
      </c>
      <c r="G168" s="5">
        <f t="shared" si="56"/>
        <v>-1.345697788149673</v>
      </c>
      <c r="H168" s="5">
        <f t="shared" si="57"/>
        <v>-5.9373772159962313E-2</v>
      </c>
      <c r="I168" s="6">
        <f t="shared" si="58"/>
        <v>100</v>
      </c>
      <c r="J168" s="6">
        <f t="shared" si="59"/>
        <v>99.109393417600572</v>
      </c>
      <c r="K168" s="6">
        <f t="shared" si="60"/>
        <v>-0.89060658239943469</v>
      </c>
      <c r="L168" s="6">
        <f t="shared" si="61"/>
        <v>78.923926595355468</v>
      </c>
    </row>
    <row r="169" spans="2:24" x14ac:dyDescent="0.3">
      <c r="B169" s="13">
        <v>0.08</v>
      </c>
      <c r="C169" s="13">
        <v>0.02</v>
      </c>
      <c r="D169" s="16" t="s">
        <v>20</v>
      </c>
      <c r="E169" s="4">
        <f t="shared" si="54"/>
        <v>0.1</v>
      </c>
      <c r="F169" s="5">
        <f t="shared" si="55"/>
        <v>-1.4050715603096353</v>
      </c>
      <c r="G169" s="5">
        <f t="shared" si="56"/>
        <v>-1.2815515655446006</v>
      </c>
      <c r="H169" s="5">
        <f t="shared" si="57"/>
        <v>-0.12351999476503472</v>
      </c>
      <c r="I169" s="6">
        <f t="shared" si="58"/>
        <v>100</v>
      </c>
      <c r="J169" s="6">
        <f t="shared" si="59"/>
        <v>98.147200078524477</v>
      </c>
      <c r="K169" s="6">
        <f t="shared" si="60"/>
        <v>-1.8527999214755209</v>
      </c>
      <c r="L169" s="6">
        <f t="shared" si="61"/>
        <v>78.923926595355468</v>
      </c>
    </row>
    <row r="170" spans="2:24" x14ac:dyDescent="0.3">
      <c r="B170" s="13">
        <v>0.08</v>
      </c>
      <c r="C170" s="13">
        <v>0.02</v>
      </c>
      <c r="D170" s="16" t="s">
        <v>21</v>
      </c>
      <c r="E170" s="4">
        <f t="shared" si="54"/>
        <v>9.8400000000000001E-2</v>
      </c>
      <c r="F170" s="5">
        <f t="shared" si="55"/>
        <v>-1.4050715603096353</v>
      </c>
      <c r="G170" s="5">
        <f t="shared" si="56"/>
        <v>-1.2907222686230719</v>
      </c>
      <c r="H170" s="5">
        <f t="shared" si="57"/>
        <v>-0.11434929168656338</v>
      </c>
      <c r="I170" s="6">
        <f t="shared" si="58"/>
        <v>100</v>
      </c>
      <c r="J170" s="6">
        <f t="shared" si="59"/>
        <v>98.284760624701548</v>
      </c>
      <c r="K170" s="6">
        <f t="shared" si="60"/>
        <v>-1.7152393752984507</v>
      </c>
      <c r="L170" s="6">
        <f t="shared" si="61"/>
        <v>78.923926595355468</v>
      </c>
    </row>
    <row r="171" spans="2:24" x14ac:dyDescent="0.3">
      <c r="B171" s="13">
        <v>0.08</v>
      </c>
      <c r="C171" s="13">
        <v>0.03</v>
      </c>
      <c r="D171" s="16" t="s">
        <v>20</v>
      </c>
      <c r="E171" s="4">
        <f t="shared" si="54"/>
        <v>0.11</v>
      </c>
      <c r="F171" s="5">
        <f t="shared" si="55"/>
        <v>-1.4050715603096353</v>
      </c>
      <c r="G171" s="5">
        <f t="shared" si="56"/>
        <v>-1.2265281200366105</v>
      </c>
      <c r="H171" s="5">
        <f t="shared" si="57"/>
        <v>-0.17854344027302482</v>
      </c>
      <c r="I171" s="6">
        <f t="shared" si="58"/>
        <v>100</v>
      </c>
      <c r="J171" s="6">
        <f t="shared" si="59"/>
        <v>97.321848395904624</v>
      </c>
      <c r="K171" s="6">
        <f t="shared" si="60"/>
        <v>-2.6781516040953726</v>
      </c>
      <c r="L171" s="6">
        <f t="shared" si="61"/>
        <v>78.923926595355468</v>
      </c>
    </row>
    <row r="172" spans="2:24" x14ac:dyDescent="0.3">
      <c r="B172" s="13">
        <v>0.08</v>
      </c>
      <c r="C172" s="13">
        <v>0.03</v>
      </c>
      <c r="D172" s="16" t="s">
        <v>21</v>
      </c>
      <c r="E172" s="4">
        <f t="shared" si="54"/>
        <v>0.1076</v>
      </c>
      <c r="F172" s="5">
        <f t="shared" si="55"/>
        <v>-1.4050715603096353</v>
      </c>
      <c r="G172" s="5">
        <f t="shared" si="56"/>
        <v>-1.2393929797630086</v>
      </c>
      <c r="H172" s="5">
        <f t="shared" si="57"/>
        <v>-0.16567858054662676</v>
      </c>
      <c r="I172" s="6">
        <f t="shared" si="58"/>
        <v>100</v>
      </c>
      <c r="J172" s="6">
        <f t="shared" si="59"/>
        <v>97.514821291800601</v>
      </c>
      <c r="K172" s="6">
        <f t="shared" si="60"/>
        <v>-2.4851787081994017</v>
      </c>
      <c r="L172" s="6">
        <f t="shared" si="61"/>
        <v>78.923926595355468</v>
      </c>
    </row>
    <row r="173" spans="2:24" x14ac:dyDescent="0.3">
      <c r="B173" s="13">
        <v>0.08</v>
      </c>
      <c r="C173" s="13">
        <v>0.04</v>
      </c>
      <c r="D173" s="16" t="s">
        <v>20</v>
      </c>
      <c r="E173" s="4">
        <f t="shared" si="54"/>
        <v>0.12</v>
      </c>
      <c r="F173" s="5">
        <f t="shared" si="55"/>
        <v>-1.4050715603096353</v>
      </c>
      <c r="G173" s="5">
        <f t="shared" si="56"/>
        <v>-1.1749867920660904</v>
      </c>
      <c r="H173" s="5">
        <f t="shared" si="57"/>
        <v>-0.23008476824354496</v>
      </c>
      <c r="I173" s="6">
        <f t="shared" si="58"/>
        <v>100</v>
      </c>
      <c r="J173" s="6">
        <f t="shared" si="59"/>
        <v>96.548728476346824</v>
      </c>
      <c r="K173" s="6">
        <f t="shared" si="60"/>
        <v>-3.4512715236531744</v>
      </c>
      <c r="L173" s="6">
        <f t="shared" si="61"/>
        <v>78.923926595355468</v>
      </c>
    </row>
    <row r="174" spans="2:24" x14ac:dyDescent="0.3">
      <c r="B174" s="13">
        <v>0.08</v>
      </c>
      <c r="C174" s="13">
        <v>0.04</v>
      </c>
      <c r="D174" s="16" t="s">
        <v>21</v>
      </c>
      <c r="E174" s="4">
        <f t="shared" si="54"/>
        <v>0.1168</v>
      </c>
      <c r="F174" s="5">
        <f t="shared" si="55"/>
        <v>-1.4050715603096353</v>
      </c>
      <c r="G174" s="5">
        <f t="shared" si="56"/>
        <v>-1.191136507573255</v>
      </c>
      <c r="H174" s="5">
        <f t="shared" si="57"/>
        <v>-0.21393505273638036</v>
      </c>
      <c r="I174" s="6">
        <f t="shared" si="58"/>
        <v>100</v>
      </c>
      <c r="J174" s="6">
        <f t="shared" si="59"/>
        <v>96.790974208954296</v>
      </c>
      <c r="K174" s="6">
        <f t="shared" si="60"/>
        <v>-3.2090257910457054</v>
      </c>
      <c r="L174" s="6">
        <f t="shared" si="61"/>
        <v>78.923926595355468</v>
      </c>
    </row>
    <row r="175" spans="2:24" x14ac:dyDescent="0.3">
      <c r="B175" s="13">
        <v>0.08</v>
      </c>
      <c r="C175" s="13">
        <v>0.05</v>
      </c>
      <c r="D175" s="16" t="s">
        <v>20</v>
      </c>
      <c r="E175" s="4">
        <f t="shared" si="54"/>
        <v>0.13</v>
      </c>
      <c r="F175" s="5">
        <f t="shared" si="55"/>
        <v>-1.4050715603096353</v>
      </c>
      <c r="G175" s="5">
        <f t="shared" si="56"/>
        <v>-1.1263911290388013</v>
      </c>
      <c r="H175" s="5">
        <f t="shared" si="57"/>
        <v>-0.27868043127083397</v>
      </c>
      <c r="I175" s="6">
        <f t="shared" si="58"/>
        <v>100</v>
      </c>
      <c r="J175" s="6">
        <f t="shared" si="59"/>
        <v>95.819793530937488</v>
      </c>
      <c r="K175" s="6">
        <f t="shared" si="60"/>
        <v>-4.1802064690625098</v>
      </c>
      <c r="L175" s="6">
        <f t="shared" si="61"/>
        <v>78.923926595355468</v>
      </c>
    </row>
    <row r="176" spans="2:24" x14ac:dyDescent="0.3">
      <c r="B176" s="13">
        <v>0.08</v>
      </c>
      <c r="C176" s="13">
        <v>0.05</v>
      </c>
      <c r="D176" s="16" t="s">
        <v>21</v>
      </c>
      <c r="E176" s="4">
        <f t="shared" si="54"/>
        <v>0.126</v>
      </c>
      <c r="F176" s="5">
        <f t="shared" si="55"/>
        <v>-1.4050715603096353</v>
      </c>
      <c r="G176" s="5">
        <f t="shared" si="56"/>
        <v>-1.1455050613926971</v>
      </c>
      <c r="H176" s="5">
        <f t="shared" si="57"/>
        <v>-0.25956649891693817</v>
      </c>
      <c r="I176" s="6">
        <f t="shared" si="58"/>
        <v>100</v>
      </c>
      <c r="J176" s="6">
        <f t="shared" si="59"/>
        <v>96.106502516245925</v>
      </c>
      <c r="K176" s="6">
        <f t="shared" si="60"/>
        <v>-3.8934974837540723</v>
      </c>
      <c r="L176" s="6">
        <f t="shared" si="61"/>
        <v>78.923926595355468</v>
      </c>
    </row>
    <row r="177" spans="2:12" x14ac:dyDescent="0.3">
      <c r="B177" s="13">
        <v>0.08</v>
      </c>
      <c r="C177" s="13">
        <v>0.06</v>
      </c>
      <c r="D177" s="16" t="s">
        <v>20</v>
      </c>
      <c r="E177" s="4">
        <f t="shared" si="54"/>
        <v>0.14000000000000001</v>
      </c>
      <c r="F177" s="5">
        <f t="shared" si="55"/>
        <v>-1.4050715603096353</v>
      </c>
      <c r="G177" s="5">
        <f t="shared" si="56"/>
        <v>-1.0803193408149565</v>
      </c>
      <c r="H177" s="5">
        <f t="shared" si="57"/>
        <v>-0.32475221949467881</v>
      </c>
      <c r="I177" s="6">
        <f t="shared" si="58"/>
        <v>100</v>
      </c>
      <c r="J177" s="6">
        <f t="shared" si="59"/>
        <v>95.128716707579812</v>
      </c>
      <c r="K177" s="6">
        <f t="shared" si="60"/>
        <v>-4.8712832924201823</v>
      </c>
      <c r="L177" s="6">
        <f t="shared" si="61"/>
        <v>78.923926595355468</v>
      </c>
    </row>
    <row r="178" spans="2:12" x14ac:dyDescent="0.3">
      <c r="B178" s="13">
        <v>0.08</v>
      </c>
      <c r="C178" s="13">
        <v>0.06</v>
      </c>
      <c r="D178" s="16" t="s">
        <v>21</v>
      </c>
      <c r="E178" s="4">
        <f t="shared" si="54"/>
        <v>0.13519999999999999</v>
      </c>
      <c r="F178" s="5">
        <f t="shared" si="55"/>
        <v>-1.4050715603096353</v>
      </c>
      <c r="G178" s="5">
        <f t="shared" si="56"/>
        <v>-1.1021418677444015</v>
      </c>
      <c r="H178" s="5">
        <f t="shared" si="57"/>
        <v>-0.30292969256523383</v>
      </c>
      <c r="I178" s="6">
        <f t="shared" si="58"/>
        <v>100</v>
      </c>
      <c r="J178" s="6">
        <f t="shared" si="59"/>
        <v>95.456054611521495</v>
      </c>
      <c r="K178" s="6">
        <f t="shared" si="60"/>
        <v>-4.543945388478507</v>
      </c>
      <c r="L178" s="6">
        <f t="shared" si="61"/>
        <v>78.923926595355468</v>
      </c>
    </row>
    <row r="179" spans="2:12" x14ac:dyDescent="0.3">
      <c r="B179" s="13">
        <v>0.08</v>
      </c>
      <c r="C179" s="13">
        <v>7.0000000000000007E-2</v>
      </c>
      <c r="D179" s="16" t="s">
        <v>20</v>
      </c>
      <c r="E179" s="4">
        <f t="shared" si="54"/>
        <v>0.15000000000000002</v>
      </c>
      <c r="F179" s="5">
        <f t="shared" si="55"/>
        <v>-1.4050715603096353</v>
      </c>
      <c r="G179" s="5">
        <f t="shared" si="56"/>
        <v>-1.0364333894937898</v>
      </c>
      <c r="H179" s="5">
        <f t="shared" si="57"/>
        <v>-0.36863817081584549</v>
      </c>
      <c r="I179" s="6">
        <f t="shared" si="58"/>
        <v>100</v>
      </c>
      <c r="J179" s="6">
        <f t="shared" si="59"/>
        <v>94.470427437762311</v>
      </c>
      <c r="K179" s="6">
        <f t="shared" si="60"/>
        <v>-5.5295725622376821</v>
      </c>
      <c r="L179" s="6">
        <f t="shared" si="61"/>
        <v>78.923926595355468</v>
      </c>
    </row>
    <row r="180" spans="2:12" x14ac:dyDescent="0.3">
      <c r="B180" s="13">
        <v>0.08</v>
      </c>
      <c r="C180" s="13">
        <v>7.0000000000000007E-2</v>
      </c>
      <c r="D180" s="16" t="s">
        <v>21</v>
      </c>
      <c r="E180" s="4">
        <f t="shared" si="54"/>
        <v>0.14440000000000003</v>
      </c>
      <c r="F180" s="5">
        <f t="shared" si="55"/>
        <v>-1.4050715603096353</v>
      </c>
      <c r="G180" s="5">
        <f t="shared" si="56"/>
        <v>-1.0607577665913301</v>
      </c>
      <c r="H180" s="5">
        <f t="shared" si="57"/>
        <v>-0.34431379371830517</v>
      </c>
      <c r="I180" s="6">
        <f t="shared" si="58"/>
        <v>100</v>
      </c>
      <c r="J180" s="6">
        <f t="shared" si="59"/>
        <v>94.83529309422542</v>
      </c>
      <c r="K180" s="6">
        <f t="shared" si="60"/>
        <v>-5.1647069057745778</v>
      </c>
      <c r="L180" s="6">
        <f t="shared" si="61"/>
        <v>78.923926595355468</v>
      </c>
    </row>
    <row r="181" spans="2:12" x14ac:dyDescent="0.3">
      <c r="B181" s="13">
        <v>0.08</v>
      </c>
      <c r="C181" s="13">
        <v>0.08</v>
      </c>
      <c r="D181" s="16" t="s">
        <v>20</v>
      </c>
      <c r="E181" s="4">
        <f t="shared" si="54"/>
        <v>0.16</v>
      </c>
      <c r="F181" s="5">
        <f t="shared" si="55"/>
        <v>-1.4050715603096353</v>
      </c>
      <c r="G181" s="5">
        <f t="shared" si="56"/>
        <v>-0.9944578832097497</v>
      </c>
      <c r="H181" s="5">
        <f t="shared" si="57"/>
        <v>-0.41061367709988561</v>
      </c>
      <c r="I181" s="6">
        <f t="shared" si="58"/>
        <v>100</v>
      </c>
      <c r="J181" s="6">
        <f t="shared" si="59"/>
        <v>93.840794843501712</v>
      </c>
      <c r="K181" s="6">
        <f t="shared" si="60"/>
        <v>-6.1592051564982846</v>
      </c>
      <c r="L181" s="6">
        <f t="shared" si="61"/>
        <v>78.923926595355468</v>
      </c>
    </row>
    <row r="182" spans="2:12" x14ac:dyDescent="0.3">
      <c r="B182" s="13">
        <v>0.08</v>
      </c>
      <c r="C182" s="13">
        <v>0.08</v>
      </c>
      <c r="D182" s="16" t="s">
        <v>21</v>
      </c>
      <c r="E182" s="4">
        <f t="shared" si="54"/>
        <v>0.15360000000000001</v>
      </c>
      <c r="F182" s="5">
        <f t="shared" si="55"/>
        <v>-1.4050715603096353</v>
      </c>
      <c r="G182" s="5">
        <f t="shared" si="56"/>
        <v>-1.0211149096363445</v>
      </c>
      <c r="H182" s="5">
        <f t="shared" si="57"/>
        <v>-0.38395665067329077</v>
      </c>
      <c r="I182" s="6">
        <f t="shared" si="58"/>
        <v>100</v>
      </c>
      <c r="J182" s="6">
        <f t="shared" si="59"/>
        <v>94.240650239900646</v>
      </c>
      <c r="K182" s="6">
        <f t="shared" si="60"/>
        <v>-5.7593497600993615</v>
      </c>
      <c r="L182" s="6">
        <f t="shared" si="61"/>
        <v>78.923926595355468</v>
      </c>
    </row>
    <row r="183" spans="2:12" x14ac:dyDescent="0.3">
      <c r="B183" s="13">
        <v>0.08</v>
      </c>
      <c r="C183" s="13">
        <v>0.09</v>
      </c>
      <c r="D183" s="16" t="s">
        <v>20</v>
      </c>
      <c r="E183" s="4">
        <f t="shared" si="54"/>
        <v>0.16999999999999998</v>
      </c>
      <c r="F183" s="5">
        <f t="shared" si="55"/>
        <v>-1.4050715603096353</v>
      </c>
      <c r="G183" s="5">
        <f t="shared" si="56"/>
        <v>-0.95416525314619371</v>
      </c>
      <c r="H183" s="5">
        <f t="shared" si="57"/>
        <v>-0.4509063071634416</v>
      </c>
      <c r="I183" s="6">
        <f t="shared" si="58"/>
        <v>100</v>
      </c>
      <c r="J183" s="6">
        <f t="shared" si="59"/>
        <v>93.236405392548377</v>
      </c>
      <c r="K183" s="6">
        <f t="shared" si="60"/>
        <v>-6.7635946074516244</v>
      </c>
      <c r="L183" s="6">
        <f t="shared" si="61"/>
        <v>78.923926595355468</v>
      </c>
    </row>
    <row r="184" spans="2:12" x14ac:dyDescent="0.3">
      <c r="B184" s="13">
        <v>0.08</v>
      </c>
      <c r="C184" s="13">
        <v>0.09</v>
      </c>
      <c r="D184" s="16" t="s">
        <v>21</v>
      </c>
      <c r="E184" s="4">
        <f t="shared" si="54"/>
        <v>0.1628</v>
      </c>
      <c r="F184" s="5">
        <f t="shared" si="55"/>
        <v>-1.4050715603096353</v>
      </c>
      <c r="G184" s="5">
        <f t="shared" si="56"/>
        <v>-0.98301511418205856</v>
      </c>
      <c r="H184" s="5">
        <f t="shared" si="57"/>
        <v>-0.42205644612757676</v>
      </c>
      <c r="I184" s="6">
        <f t="shared" si="58"/>
        <v>100</v>
      </c>
      <c r="J184" s="6">
        <f t="shared" si="59"/>
        <v>93.669153308086351</v>
      </c>
      <c r="K184" s="6">
        <f t="shared" si="60"/>
        <v>-6.330846691913651</v>
      </c>
      <c r="L184" s="6">
        <f t="shared" si="61"/>
        <v>78.923926595355468</v>
      </c>
    </row>
    <row r="185" spans="2:12" x14ac:dyDescent="0.3">
      <c r="B185" s="13">
        <v>0.08</v>
      </c>
      <c r="C185" s="13">
        <v>0.1</v>
      </c>
      <c r="D185" s="16" t="s">
        <v>20</v>
      </c>
      <c r="E185" s="4">
        <f t="shared" si="54"/>
        <v>0.18</v>
      </c>
      <c r="F185" s="5">
        <f t="shared" si="55"/>
        <v>-1.4050715603096353</v>
      </c>
      <c r="G185" s="5">
        <f t="shared" si="56"/>
        <v>-0.91536508784281501</v>
      </c>
      <c r="H185" s="5">
        <f t="shared" si="57"/>
        <v>-0.48970647246682031</v>
      </c>
      <c r="I185" s="6">
        <f t="shared" si="58"/>
        <v>100</v>
      </c>
      <c r="J185" s="6">
        <f t="shared" si="59"/>
        <v>92.654402912997696</v>
      </c>
      <c r="K185" s="6">
        <f t="shared" si="60"/>
        <v>-7.3455970870023046</v>
      </c>
      <c r="L185" s="6">
        <f t="shared" si="61"/>
        <v>78.923926595355468</v>
      </c>
    </row>
    <row r="186" spans="2:12" x14ac:dyDescent="0.3">
      <c r="B186" s="13">
        <v>0.08</v>
      </c>
      <c r="C186" s="13">
        <v>0.1</v>
      </c>
      <c r="D186" s="16" t="s">
        <v>21</v>
      </c>
      <c r="E186" s="4">
        <f t="shared" si="54"/>
        <v>0.17200000000000001</v>
      </c>
      <c r="F186" s="5">
        <f t="shared" si="55"/>
        <v>-1.4050715603096353</v>
      </c>
      <c r="G186" s="5">
        <f t="shared" si="56"/>
        <v>-0.94629135796157593</v>
      </c>
      <c r="H186" s="5">
        <f t="shared" si="57"/>
        <v>-0.45878020234805938</v>
      </c>
      <c r="I186" s="6">
        <f t="shared" si="58"/>
        <v>100</v>
      </c>
      <c r="J186" s="6">
        <f t="shared" si="59"/>
        <v>93.118296964779105</v>
      </c>
      <c r="K186" s="6">
        <f t="shared" si="60"/>
        <v>-6.881703035220891</v>
      </c>
      <c r="L186" s="6">
        <f t="shared" si="61"/>
        <v>78.923926595355468</v>
      </c>
    </row>
    <row r="187" spans="2:12" x14ac:dyDescent="0.3">
      <c r="B187" s="13">
        <v>0.09</v>
      </c>
      <c r="C187" s="14">
        <v>5.0000000000000001E-3</v>
      </c>
      <c r="D187" s="16" t="s">
        <v>21</v>
      </c>
      <c r="E187" s="4">
        <f t="shared" si="54"/>
        <v>9.4549999999999995E-2</v>
      </c>
      <c r="F187" s="5">
        <f t="shared" si="55"/>
        <v>-1.3407550336902161</v>
      </c>
      <c r="G187" s="5">
        <f t="shared" si="56"/>
        <v>-1.3132462022826472</v>
      </c>
      <c r="H187" s="5">
        <f t="shared" si="57"/>
        <v>-2.7508831407568879E-2</v>
      </c>
      <c r="I187" s="6">
        <f t="shared" si="58"/>
        <v>100</v>
      </c>
      <c r="J187" s="6">
        <f t="shared" si="59"/>
        <v>99.58736752888646</v>
      </c>
      <c r="K187" s="6">
        <f t="shared" si="60"/>
        <v>-0.41263247111353318</v>
      </c>
      <c r="L187" s="6">
        <f t="shared" si="61"/>
        <v>79.88867449464675</v>
      </c>
    </row>
    <row r="188" spans="2:12" x14ac:dyDescent="0.3">
      <c r="B188" s="13">
        <v>0.09</v>
      </c>
      <c r="C188" s="13">
        <v>0.01</v>
      </c>
      <c r="D188" s="16" t="s">
        <v>20</v>
      </c>
      <c r="E188" s="4">
        <f t="shared" si="54"/>
        <v>9.9999999999999992E-2</v>
      </c>
      <c r="F188" s="5">
        <f t="shared" si="55"/>
        <v>-1.3407550336902161</v>
      </c>
      <c r="G188" s="5">
        <f t="shared" si="56"/>
        <v>-1.2815515655446006</v>
      </c>
      <c r="H188" s="5">
        <f t="shared" si="57"/>
        <v>-5.9203468145615501E-2</v>
      </c>
      <c r="I188" s="6">
        <f t="shared" si="58"/>
        <v>100</v>
      </c>
      <c r="J188" s="6">
        <f t="shared" si="59"/>
        <v>99.111947977815774</v>
      </c>
      <c r="K188" s="6">
        <f t="shared" si="60"/>
        <v>-0.88805202218423251</v>
      </c>
      <c r="L188" s="6">
        <f t="shared" si="61"/>
        <v>79.88867449464675</v>
      </c>
    </row>
    <row r="189" spans="2:12" x14ac:dyDescent="0.3">
      <c r="B189" s="13">
        <v>0.09</v>
      </c>
      <c r="C189" s="13">
        <v>0.01</v>
      </c>
      <c r="D189" s="16" t="s">
        <v>21</v>
      </c>
      <c r="E189" s="4">
        <f t="shared" si="54"/>
        <v>9.9099999999999994E-2</v>
      </c>
      <c r="F189" s="5">
        <f t="shared" si="55"/>
        <v>-1.3407550336902161</v>
      </c>
      <c r="G189" s="5">
        <f t="shared" si="56"/>
        <v>-1.2866967681089232</v>
      </c>
      <c r="H189" s="5">
        <f t="shared" si="57"/>
        <v>-5.4058265581292897E-2</v>
      </c>
      <c r="I189" s="6">
        <f t="shared" si="58"/>
        <v>100</v>
      </c>
      <c r="J189" s="6">
        <f t="shared" si="59"/>
        <v>99.189126016280611</v>
      </c>
      <c r="K189" s="6">
        <f t="shared" si="60"/>
        <v>-0.81087398371939345</v>
      </c>
      <c r="L189" s="6">
        <f t="shared" si="61"/>
        <v>79.88867449464675</v>
      </c>
    </row>
    <row r="190" spans="2:12" x14ac:dyDescent="0.3">
      <c r="B190" s="13">
        <v>0.09</v>
      </c>
      <c r="C190" s="13">
        <v>0.02</v>
      </c>
      <c r="D190" s="16" t="s">
        <v>20</v>
      </c>
      <c r="E190" s="4">
        <f t="shared" si="54"/>
        <v>0.11</v>
      </c>
      <c r="F190" s="5">
        <f t="shared" si="55"/>
        <v>-1.3407550336902161</v>
      </c>
      <c r="G190" s="5">
        <f t="shared" si="56"/>
        <v>-1.2265281200366105</v>
      </c>
      <c r="H190" s="5">
        <f t="shared" si="57"/>
        <v>-0.1142269136536056</v>
      </c>
      <c r="I190" s="6">
        <f t="shared" si="58"/>
        <v>100</v>
      </c>
      <c r="J190" s="6">
        <f t="shared" si="59"/>
        <v>98.28659629519592</v>
      </c>
      <c r="K190" s="6">
        <f t="shared" si="60"/>
        <v>-1.713403704804084</v>
      </c>
      <c r="L190" s="6">
        <f t="shared" si="61"/>
        <v>79.88867449464675</v>
      </c>
    </row>
    <row r="191" spans="2:12" x14ac:dyDescent="0.3">
      <c r="B191" s="13">
        <v>0.09</v>
      </c>
      <c r="C191" s="13">
        <v>0.02</v>
      </c>
      <c r="D191" s="16" t="s">
        <v>21</v>
      </c>
      <c r="E191" s="4">
        <f t="shared" si="54"/>
        <v>0.10819999999999999</v>
      </c>
      <c r="F191" s="5">
        <f t="shared" si="55"/>
        <v>-1.3407550336902161</v>
      </c>
      <c r="G191" s="5">
        <f t="shared" si="56"/>
        <v>-1.2361575670698981</v>
      </c>
      <c r="H191" s="5">
        <f t="shared" si="57"/>
        <v>-0.10459746662031799</v>
      </c>
      <c r="I191" s="6">
        <f t="shared" si="58"/>
        <v>100</v>
      </c>
      <c r="J191" s="6">
        <f t="shared" si="59"/>
        <v>98.431038000695224</v>
      </c>
      <c r="K191" s="6">
        <f t="shared" si="60"/>
        <v>-1.5689619993047699</v>
      </c>
      <c r="L191" s="6">
        <f t="shared" si="61"/>
        <v>79.88867449464675</v>
      </c>
    </row>
    <row r="192" spans="2:12" x14ac:dyDescent="0.3">
      <c r="B192" s="13">
        <v>0.09</v>
      </c>
      <c r="C192" s="13">
        <v>0.03</v>
      </c>
      <c r="D192" s="16" t="s">
        <v>20</v>
      </c>
      <c r="E192" s="4">
        <f t="shared" si="54"/>
        <v>0.12</v>
      </c>
      <c r="F192" s="5">
        <f t="shared" si="55"/>
        <v>-1.3407550336902161</v>
      </c>
      <c r="G192" s="5">
        <f t="shared" si="56"/>
        <v>-1.1749867920660904</v>
      </c>
      <c r="H192" s="5">
        <f t="shared" si="57"/>
        <v>-0.16576824162412573</v>
      </c>
      <c r="I192" s="6">
        <f t="shared" si="58"/>
        <v>100</v>
      </c>
      <c r="J192" s="6">
        <f t="shared" si="59"/>
        <v>97.51347637563812</v>
      </c>
      <c r="K192" s="6">
        <f t="shared" si="60"/>
        <v>-2.4865236243618858</v>
      </c>
      <c r="L192" s="6">
        <f t="shared" si="61"/>
        <v>79.88867449464675</v>
      </c>
    </row>
    <row r="193" spans="2:12" x14ac:dyDescent="0.3">
      <c r="B193" s="13">
        <v>0.09</v>
      </c>
      <c r="C193" s="13">
        <v>0.03</v>
      </c>
      <c r="D193" s="16" t="s">
        <v>21</v>
      </c>
      <c r="E193" s="4">
        <f t="shared" si="54"/>
        <v>0.1173</v>
      </c>
      <c r="F193" s="5">
        <f t="shared" si="55"/>
        <v>-1.3407550336902161</v>
      </c>
      <c r="G193" s="5">
        <f t="shared" si="56"/>
        <v>-1.1885926539626517</v>
      </c>
      <c r="H193" s="5">
        <f t="shared" si="57"/>
        <v>-0.15216237972756441</v>
      </c>
      <c r="I193" s="6">
        <f t="shared" si="58"/>
        <v>100</v>
      </c>
      <c r="J193" s="6">
        <f t="shared" si="59"/>
        <v>97.717564304086537</v>
      </c>
      <c r="K193" s="6">
        <f t="shared" si="60"/>
        <v>-2.282435695913466</v>
      </c>
      <c r="L193" s="6">
        <f t="shared" si="61"/>
        <v>79.88867449464675</v>
      </c>
    </row>
    <row r="194" spans="2:12" x14ac:dyDescent="0.3">
      <c r="B194" s="13">
        <v>0.09</v>
      </c>
      <c r="C194" s="13">
        <v>0.04</v>
      </c>
      <c r="D194" s="16" t="s">
        <v>20</v>
      </c>
      <c r="E194" s="4">
        <f t="shared" si="54"/>
        <v>0.13</v>
      </c>
      <c r="F194" s="5">
        <f t="shared" si="55"/>
        <v>-1.3407550336902161</v>
      </c>
      <c r="G194" s="5">
        <f t="shared" si="56"/>
        <v>-1.1263911290388013</v>
      </c>
      <c r="H194" s="5">
        <f t="shared" si="57"/>
        <v>-0.21436390465141475</v>
      </c>
      <c r="I194" s="6">
        <f t="shared" si="58"/>
        <v>100</v>
      </c>
      <c r="J194" s="6">
        <f t="shared" si="59"/>
        <v>96.784541430228785</v>
      </c>
      <c r="K194" s="6">
        <f t="shared" si="60"/>
        <v>-3.2154585697712212</v>
      </c>
      <c r="L194" s="6">
        <f t="shared" si="61"/>
        <v>79.88867449464675</v>
      </c>
    </row>
    <row r="195" spans="2:12" x14ac:dyDescent="0.3">
      <c r="B195" s="13">
        <v>0.09</v>
      </c>
      <c r="C195" s="13">
        <v>0.04</v>
      </c>
      <c r="D195" s="16" t="s">
        <v>21</v>
      </c>
      <c r="E195" s="4">
        <f t="shared" si="54"/>
        <v>0.12640000000000001</v>
      </c>
      <c r="F195" s="5">
        <f t="shared" si="55"/>
        <v>-1.3407550336902161</v>
      </c>
      <c r="G195" s="5">
        <f t="shared" si="56"/>
        <v>-1.1435748421305383</v>
      </c>
      <c r="H195" s="5">
        <f t="shared" si="57"/>
        <v>-0.19718019155967781</v>
      </c>
      <c r="I195" s="6">
        <f t="shared" si="58"/>
        <v>100</v>
      </c>
      <c r="J195" s="6">
        <f t="shared" si="59"/>
        <v>97.042297126604836</v>
      </c>
      <c r="K195" s="6">
        <f t="shared" si="60"/>
        <v>-2.9577028733951671</v>
      </c>
      <c r="L195" s="6">
        <f t="shared" si="61"/>
        <v>79.88867449464675</v>
      </c>
    </row>
    <row r="196" spans="2:12" x14ac:dyDescent="0.3">
      <c r="B196" s="13">
        <v>0.09</v>
      </c>
      <c r="C196" s="13">
        <v>0.05</v>
      </c>
      <c r="D196" s="16" t="s">
        <v>20</v>
      </c>
      <c r="E196" s="4">
        <f t="shared" si="54"/>
        <v>0.14000000000000001</v>
      </c>
      <c r="F196" s="5">
        <f t="shared" si="55"/>
        <v>-1.3407550336902161</v>
      </c>
      <c r="G196" s="5">
        <f t="shared" si="56"/>
        <v>-1.0803193408149565</v>
      </c>
      <c r="H196" s="5">
        <f t="shared" si="57"/>
        <v>-0.26043569287525958</v>
      </c>
      <c r="I196" s="6">
        <f t="shared" si="58"/>
        <v>100</v>
      </c>
      <c r="J196" s="6">
        <f t="shared" si="59"/>
        <v>96.093464606871109</v>
      </c>
      <c r="K196" s="6">
        <f t="shared" si="60"/>
        <v>-3.9065353931288938</v>
      </c>
      <c r="L196" s="6">
        <f t="shared" si="61"/>
        <v>79.88867449464675</v>
      </c>
    </row>
    <row r="197" spans="2:12" x14ac:dyDescent="0.3">
      <c r="B197" s="13">
        <v>0.09</v>
      </c>
      <c r="C197" s="13">
        <v>0.05</v>
      </c>
      <c r="D197" s="16" t="s">
        <v>21</v>
      </c>
      <c r="E197" s="4">
        <f t="shared" si="54"/>
        <v>0.13550000000000001</v>
      </c>
      <c r="F197" s="5">
        <f t="shared" si="55"/>
        <v>-1.3407550336902161</v>
      </c>
      <c r="G197" s="5">
        <f t="shared" si="56"/>
        <v>-1.1007625841705075</v>
      </c>
      <c r="H197" s="5">
        <f t="shared" si="57"/>
        <v>-0.23999244951970855</v>
      </c>
      <c r="I197" s="6">
        <f t="shared" si="58"/>
        <v>100</v>
      </c>
      <c r="J197" s="6">
        <f t="shared" si="59"/>
        <v>96.400113257204367</v>
      </c>
      <c r="K197" s="6">
        <f t="shared" si="60"/>
        <v>-3.5998867427956283</v>
      </c>
      <c r="L197" s="6">
        <f t="shared" si="61"/>
        <v>79.88867449464675</v>
      </c>
    </row>
    <row r="198" spans="2:12" x14ac:dyDescent="0.3">
      <c r="B198" s="13">
        <v>0.09</v>
      </c>
      <c r="C198" s="13">
        <v>0.06</v>
      </c>
      <c r="D198" s="16" t="s">
        <v>20</v>
      </c>
      <c r="E198" s="4">
        <f t="shared" si="54"/>
        <v>0.15</v>
      </c>
      <c r="F198" s="5">
        <f t="shared" si="55"/>
        <v>-1.3407550336902161</v>
      </c>
      <c r="G198" s="5">
        <f t="shared" si="56"/>
        <v>-1.0364333894937898</v>
      </c>
      <c r="H198" s="5">
        <f t="shared" si="57"/>
        <v>-0.30432164419642627</v>
      </c>
      <c r="I198" s="6">
        <f t="shared" si="58"/>
        <v>100</v>
      </c>
      <c r="J198" s="6">
        <f t="shared" si="59"/>
        <v>95.435175337053607</v>
      </c>
      <c r="K198" s="6">
        <f t="shared" si="60"/>
        <v>-4.5648246629463944</v>
      </c>
      <c r="L198" s="6">
        <f t="shared" si="61"/>
        <v>79.88867449464675</v>
      </c>
    </row>
    <row r="199" spans="2:12" x14ac:dyDescent="0.3">
      <c r="B199" s="13">
        <v>0.09</v>
      </c>
      <c r="C199" s="13">
        <v>0.06</v>
      </c>
      <c r="D199" s="16" t="s">
        <v>21</v>
      </c>
      <c r="E199" s="4">
        <f t="shared" si="54"/>
        <v>0.14460000000000001</v>
      </c>
      <c r="F199" s="5">
        <f t="shared" si="55"/>
        <v>-1.3407550336902161</v>
      </c>
      <c r="G199" s="5">
        <f t="shared" si="56"/>
        <v>-1.0598782318844115</v>
      </c>
      <c r="H199" s="5">
        <f t="shared" si="57"/>
        <v>-0.28087680180580454</v>
      </c>
      <c r="I199" s="6">
        <f t="shared" si="58"/>
        <v>100</v>
      </c>
      <c r="J199" s="6">
        <f t="shared" si="59"/>
        <v>95.786847972912938</v>
      </c>
      <c r="K199" s="6">
        <f t="shared" si="60"/>
        <v>-4.2131520270870677</v>
      </c>
      <c r="L199" s="6">
        <f t="shared" si="61"/>
        <v>79.88867449464675</v>
      </c>
    </row>
    <row r="200" spans="2:12" x14ac:dyDescent="0.3">
      <c r="B200" s="13">
        <v>0.09</v>
      </c>
      <c r="C200" s="13">
        <v>7.0000000000000007E-2</v>
      </c>
      <c r="D200" s="16" t="s">
        <v>20</v>
      </c>
      <c r="E200" s="4">
        <f t="shared" si="54"/>
        <v>0.16</v>
      </c>
      <c r="F200" s="5">
        <f t="shared" si="55"/>
        <v>-1.3407550336902161</v>
      </c>
      <c r="G200" s="5">
        <f t="shared" si="56"/>
        <v>-0.9944578832097497</v>
      </c>
      <c r="H200" s="5">
        <f t="shared" si="57"/>
        <v>-0.34629715048046639</v>
      </c>
      <c r="I200" s="6">
        <f t="shared" si="58"/>
        <v>100</v>
      </c>
      <c r="J200" s="6">
        <f t="shared" si="59"/>
        <v>94.805542742793008</v>
      </c>
      <c r="K200" s="6">
        <f t="shared" si="60"/>
        <v>-5.194457257206996</v>
      </c>
      <c r="L200" s="6">
        <f t="shared" si="61"/>
        <v>79.88867449464675</v>
      </c>
    </row>
    <row r="201" spans="2:12" x14ac:dyDescent="0.3">
      <c r="B201" s="13">
        <v>0.09</v>
      </c>
      <c r="C201" s="13">
        <v>7.0000000000000007E-2</v>
      </c>
      <c r="D201" s="16" t="s">
        <v>21</v>
      </c>
      <c r="E201" s="4">
        <f t="shared" si="54"/>
        <v>0.1537</v>
      </c>
      <c r="F201" s="5">
        <f t="shared" si="55"/>
        <v>-1.3407550336902161</v>
      </c>
      <c r="G201" s="5">
        <f t="shared" si="56"/>
        <v>-1.0206928143580112</v>
      </c>
      <c r="H201" s="5">
        <f t="shared" si="57"/>
        <v>-0.32006221933220491</v>
      </c>
      <c r="I201" s="6">
        <f t="shared" si="58"/>
        <v>100</v>
      </c>
      <c r="J201" s="6">
        <f t="shared" si="59"/>
        <v>95.199066710016922</v>
      </c>
      <c r="K201" s="6">
        <f t="shared" si="60"/>
        <v>-4.8009332899830737</v>
      </c>
      <c r="L201" s="6">
        <f t="shared" si="61"/>
        <v>79.88867449464675</v>
      </c>
    </row>
    <row r="202" spans="2:12" x14ac:dyDescent="0.3">
      <c r="B202" s="13">
        <v>0.09</v>
      </c>
      <c r="C202" s="13">
        <v>0.08</v>
      </c>
      <c r="D202" s="16" t="s">
        <v>20</v>
      </c>
      <c r="E202" s="4">
        <f t="shared" si="54"/>
        <v>0.16999999999999998</v>
      </c>
      <c r="F202" s="5">
        <f t="shared" si="55"/>
        <v>-1.3407550336902161</v>
      </c>
      <c r="G202" s="5">
        <f t="shared" si="56"/>
        <v>-0.95416525314619371</v>
      </c>
      <c r="H202" s="5">
        <f t="shared" si="57"/>
        <v>-0.38658978054402238</v>
      </c>
      <c r="I202" s="6">
        <f t="shared" si="58"/>
        <v>100</v>
      </c>
      <c r="J202" s="6">
        <f t="shared" si="59"/>
        <v>94.20115329183966</v>
      </c>
      <c r="K202" s="6">
        <f t="shared" si="60"/>
        <v>-5.7988467081603359</v>
      </c>
      <c r="L202" s="6">
        <f t="shared" si="61"/>
        <v>79.88867449464675</v>
      </c>
    </row>
    <row r="203" spans="2:12" x14ac:dyDescent="0.3">
      <c r="B203" s="13">
        <v>0.09</v>
      </c>
      <c r="C203" s="13">
        <v>0.08</v>
      </c>
      <c r="D203" s="16" t="s">
        <v>21</v>
      </c>
      <c r="E203" s="4">
        <f t="shared" si="54"/>
        <v>0.1628</v>
      </c>
      <c r="F203" s="5">
        <f t="shared" si="55"/>
        <v>-1.3407550336902161</v>
      </c>
      <c r="G203" s="5">
        <f t="shared" si="56"/>
        <v>-0.98301511418205856</v>
      </c>
      <c r="H203" s="5">
        <f t="shared" si="57"/>
        <v>-0.35773991950815753</v>
      </c>
      <c r="I203" s="6">
        <f t="shared" si="58"/>
        <v>100</v>
      </c>
      <c r="J203" s="6">
        <f t="shared" si="59"/>
        <v>94.633901207377633</v>
      </c>
      <c r="K203" s="6">
        <f t="shared" si="60"/>
        <v>-5.3660987926223633</v>
      </c>
      <c r="L203" s="6">
        <f t="shared" si="61"/>
        <v>79.88867449464675</v>
      </c>
    </row>
    <row r="204" spans="2:12" x14ac:dyDescent="0.3">
      <c r="B204" s="13">
        <v>0.09</v>
      </c>
      <c r="C204" s="13">
        <v>0.09</v>
      </c>
      <c r="D204" s="16" t="s">
        <v>20</v>
      </c>
      <c r="E204" s="4">
        <f t="shared" ref="E204:E228" si="67">IF(D204="added",C204+B204,(C204*(1-B204)+B204))</f>
        <v>0.18</v>
      </c>
      <c r="F204" s="5">
        <f t="shared" ref="F204:F228" si="68">_xlfn.NORM.S.INV(B204)</f>
        <v>-1.3407550336902161</v>
      </c>
      <c r="G204" s="5">
        <f t="shared" ref="G204:G228" si="69">_xlfn.NORM.S.INV(E204)</f>
        <v>-0.91536508784281501</v>
      </c>
      <c r="H204" s="5">
        <f t="shared" ref="H204:H228" si="70">F204-G204</f>
        <v>-0.42538994584740109</v>
      </c>
      <c r="I204" s="6">
        <f t="shared" ref="I204:I228" si="71">$M$4</f>
        <v>100</v>
      </c>
      <c r="J204" s="6">
        <f t="shared" ref="J204:J228" si="72">$M$4+K204</f>
        <v>93.619150812288979</v>
      </c>
      <c r="K204" s="6">
        <f t="shared" ref="K204:K228" si="73">H204*$M$5</f>
        <v>-6.3808491877110161</v>
      </c>
      <c r="L204" s="6">
        <f t="shared" ref="L204:L228" si="74">F204*$M$5+$M$4</f>
        <v>79.88867449464675</v>
      </c>
    </row>
    <row r="205" spans="2:12" x14ac:dyDescent="0.3">
      <c r="B205" s="13">
        <v>0.09</v>
      </c>
      <c r="C205" s="13">
        <v>0.09</v>
      </c>
      <c r="D205" s="16" t="s">
        <v>21</v>
      </c>
      <c r="E205" s="4">
        <f t="shared" si="67"/>
        <v>0.1719</v>
      </c>
      <c r="F205" s="5">
        <f t="shared" si="68"/>
        <v>-1.3407550336902161</v>
      </c>
      <c r="G205" s="5">
        <f t="shared" si="69"/>
        <v>-0.94668365841987023</v>
      </c>
      <c r="H205" s="5">
        <f t="shared" si="70"/>
        <v>-0.39407137527034586</v>
      </c>
      <c r="I205" s="6">
        <f t="shared" si="71"/>
        <v>100</v>
      </c>
      <c r="J205" s="6">
        <f t="shared" si="72"/>
        <v>94.088929370944811</v>
      </c>
      <c r="K205" s="6">
        <f t="shared" si="73"/>
        <v>-5.911070629055188</v>
      </c>
      <c r="L205" s="6">
        <f t="shared" si="74"/>
        <v>79.88867449464675</v>
      </c>
    </row>
    <row r="206" spans="2:12" x14ac:dyDescent="0.3">
      <c r="B206" s="13">
        <v>0.09</v>
      </c>
      <c r="C206" s="13">
        <v>0.1</v>
      </c>
      <c r="D206" s="16" t="s">
        <v>20</v>
      </c>
      <c r="E206" s="4">
        <f t="shared" si="67"/>
        <v>0.19</v>
      </c>
      <c r="F206" s="5">
        <f t="shared" si="68"/>
        <v>-1.3407550336902161</v>
      </c>
      <c r="G206" s="5">
        <f t="shared" si="69"/>
        <v>-0.87789629505122846</v>
      </c>
      <c r="H206" s="5">
        <f t="shared" si="70"/>
        <v>-0.46285873863898763</v>
      </c>
      <c r="I206" s="6">
        <f t="shared" si="71"/>
        <v>100</v>
      </c>
      <c r="J206" s="6">
        <f t="shared" si="72"/>
        <v>93.057118920415192</v>
      </c>
      <c r="K206" s="6">
        <f t="shared" si="73"/>
        <v>-6.9428810795848142</v>
      </c>
      <c r="L206" s="6">
        <f t="shared" si="74"/>
        <v>79.88867449464675</v>
      </c>
    </row>
    <row r="207" spans="2:12" x14ac:dyDescent="0.3">
      <c r="B207" s="13">
        <v>0.09</v>
      </c>
      <c r="C207" s="13">
        <v>0.1</v>
      </c>
      <c r="D207" s="16" t="s">
        <v>21</v>
      </c>
      <c r="E207" s="4">
        <f t="shared" si="67"/>
        <v>0.18099999999999999</v>
      </c>
      <c r="F207" s="5">
        <f t="shared" si="68"/>
        <v>-1.3407550336902161</v>
      </c>
      <c r="G207" s="5">
        <f t="shared" si="69"/>
        <v>-0.91156073506754076</v>
      </c>
      <c r="H207" s="5">
        <f t="shared" si="70"/>
        <v>-0.42919429862267533</v>
      </c>
      <c r="I207" s="6">
        <f t="shared" si="71"/>
        <v>100</v>
      </c>
      <c r="J207" s="6">
        <f t="shared" si="72"/>
        <v>93.562085520659878</v>
      </c>
      <c r="K207" s="6">
        <f t="shared" si="73"/>
        <v>-6.4379144793401295</v>
      </c>
      <c r="L207" s="6">
        <f t="shared" si="74"/>
        <v>79.88867449464675</v>
      </c>
    </row>
    <row r="208" spans="2:12" x14ac:dyDescent="0.3">
      <c r="B208" s="13">
        <v>0.1</v>
      </c>
      <c r="C208" s="14">
        <v>5.0000000000000001E-3</v>
      </c>
      <c r="D208" s="16" t="s">
        <v>21</v>
      </c>
      <c r="E208" s="4">
        <f t="shared" si="67"/>
        <v>0.10450000000000001</v>
      </c>
      <c r="F208" s="5">
        <f t="shared" si="68"/>
        <v>-1.2815515655446006</v>
      </c>
      <c r="G208" s="5">
        <f t="shared" si="69"/>
        <v>-1.2563199269054057</v>
      </c>
      <c r="H208" s="5">
        <f t="shared" si="70"/>
        <v>-2.5231638639194864E-2</v>
      </c>
      <c r="I208" s="6">
        <f t="shared" si="71"/>
        <v>100</v>
      </c>
      <c r="J208" s="6">
        <f t="shared" si="72"/>
        <v>99.621525420412084</v>
      </c>
      <c r="K208" s="6">
        <f t="shared" si="73"/>
        <v>-0.37847457958792297</v>
      </c>
      <c r="L208" s="6">
        <f t="shared" si="74"/>
        <v>80.77672651683099</v>
      </c>
    </row>
    <row r="209" spans="2:12" x14ac:dyDescent="0.3">
      <c r="B209" s="13">
        <v>0.1</v>
      </c>
      <c r="C209" s="13">
        <v>0.01</v>
      </c>
      <c r="D209" s="16" t="s">
        <v>20</v>
      </c>
      <c r="E209" s="4">
        <f t="shared" si="67"/>
        <v>0.11</v>
      </c>
      <c r="F209" s="5">
        <f t="shared" si="68"/>
        <v>-1.2815515655446006</v>
      </c>
      <c r="G209" s="5">
        <f t="shared" si="69"/>
        <v>-1.2265281200366105</v>
      </c>
      <c r="H209" s="5">
        <f t="shared" si="70"/>
        <v>-5.5023445507990099E-2</v>
      </c>
      <c r="I209" s="6">
        <f t="shared" si="71"/>
        <v>100</v>
      </c>
      <c r="J209" s="6">
        <f t="shared" si="72"/>
        <v>99.174648317380147</v>
      </c>
      <c r="K209" s="6">
        <f t="shared" si="73"/>
        <v>-0.82535168261985148</v>
      </c>
      <c r="L209" s="6">
        <f t="shared" si="74"/>
        <v>80.77672651683099</v>
      </c>
    </row>
    <row r="210" spans="2:12" x14ac:dyDescent="0.3">
      <c r="B210" s="13">
        <v>0.1</v>
      </c>
      <c r="C210" s="13">
        <v>0.01</v>
      </c>
      <c r="D210" s="16" t="s">
        <v>21</v>
      </c>
      <c r="E210" s="4">
        <f t="shared" si="67"/>
        <v>0.10900000000000001</v>
      </c>
      <c r="F210" s="5">
        <f t="shared" si="68"/>
        <v>-1.2815515655446006</v>
      </c>
      <c r="G210" s="5">
        <f t="shared" si="69"/>
        <v>-1.2318637087349826</v>
      </c>
      <c r="H210" s="5">
        <f t="shared" si="70"/>
        <v>-4.9687856809617958E-2</v>
      </c>
      <c r="I210" s="6">
        <f t="shared" si="71"/>
        <v>100</v>
      </c>
      <c r="J210" s="6">
        <f t="shared" si="72"/>
        <v>99.254682147855732</v>
      </c>
      <c r="K210" s="6">
        <f t="shared" si="73"/>
        <v>-0.74531785214426938</v>
      </c>
      <c r="L210" s="6">
        <f t="shared" si="74"/>
        <v>80.77672651683099</v>
      </c>
    </row>
    <row r="211" spans="2:12" x14ac:dyDescent="0.3">
      <c r="B211" s="13">
        <v>0.1</v>
      </c>
      <c r="C211" s="13">
        <v>0.02</v>
      </c>
      <c r="D211" s="16" t="s">
        <v>20</v>
      </c>
      <c r="E211" s="4">
        <f t="shared" si="67"/>
        <v>0.12000000000000001</v>
      </c>
      <c r="F211" s="5">
        <f t="shared" si="68"/>
        <v>-1.2815515655446006</v>
      </c>
      <c r="G211" s="5">
        <f t="shared" si="69"/>
        <v>-1.1749867920660904</v>
      </c>
      <c r="H211" s="5">
        <f t="shared" si="70"/>
        <v>-0.10656477347851023</v>
      </c>
      <c r="I211" s="6">
        <f t="shared" si="71"/>
        <v>100</v>
      </c>
      <c r="J211" s="6">
        <f t="shared" si="72"/>
        <v>98.401528397822347</v>
      </c>
      <c r="K211" s="6">
        <f t="shared" si="73"/>
        <v>-1.5984716021776535</v>
      </c>
      <c r="L211" s="6">
        <f t="shared" si="74"/>
        <v>80.77672651683099</v>
      </c>
    </row>
    <row r="212" spans="2:12" x14ac:dyDescent="0.3">
      <c r="B212" s="13">
        <v>0.1</v>
      </c>
      <c r="C212" s="13">
        <v>0.02</v>
      </c>
      <c r="D212" s="16" t="s">
        <v>21</v>
      </c>
      <c r="E212" s="4">
        <f t="shared" si="67"/>
        <v>0.11800000000000001</v>
      </c>
      <c r="F212" s="5">
        <f t="shared" si="68"/>
        <v>-1.2815515655446006</v>
      </c>
      <c r="G212" s="5">
        <f t="shared" si="69"/>
        <v>-1.1850441279078103</v>
      </c>
      <c r="H212" s="5">
        <f t="shared" si="70"/>
        <v>-9.6507437636790261E-2</v>
      </c>
      <c r="I212" s="6">
        <f t="shared" si="71"/>
        <v>100</v>
      </c>
      <c r="J212" s="6">
        <f t="shared" si="72"/>
        <v>98.552388435448151</v>
      </c>
      <c r="K212" s="6">
        <f t="shared" si="73"/>
        <v>-1.4476115645518539</v>
      </c>
      <c r="L212" s="6">
        <f t="shared" si="74"/>
        <v>80.77672651683099</v>
      </c>
    </row>
    <row r="213" spans="2:12" x14ac:dyDescent="0.3">
      <c r="B213" s="13">
        <v>0.1</v>
      </c>
      <c r="C213" s="13">
        <v>0.03</v>
      </c>
      <c r="D213" s="16" t="s">
        <v>20</v>
      </c>
      <c r="E213" s="4">
        <f t="shared" si="67"/>
        <v>0.13</v>
      </c>
      <c r="F213" s="5">
        <f t="shared" si="68"/>
        <v>-1.2815515655446006</v>
      </c>
      <c r="G213" s="5">
        <f t="shared" si="69"/>
        <v>-1.1263911290388013</v>
      </c>
      <c r="H213" s="5">
        <f t="shared" si="70"/>
        <v>-0.15516043650579925</v>
      </c>
      <c r="I213" s="6">
        <f t="shared" si="71"/>
        <v>100</v>
      </c>
      <c r="J213" s="6">
        <f t="shared" si="72"/>
        <v>97.672593452413011</v>
      </c>
      <c r="K213" s="6">
        <f t="shared" si="73"/>
        <v>-2.3274065475869889</v>
      </c>
      <c r="L213" s="6">
        <f t="shared" si="74"/>
        <v>80.77672651683099</v>
      </c>
    </row>
    <row r="214" spans="2:12" x14ac:dyDescent="0.3">
      <c r="B214" s="13">
        <v>0.1</v>
      </c>
      <c r="C214" s="13">
        <v>0.03</v>
      </c>
      <c r="D214" s="16" t="s">
        <v>21</v>
      </c>
      <c r="E214" s="4">
        <f t="shared" si="67"/>
        <v>0.127</v>
      </c>
      <c r="F214" s="5">
        <f t="shared" si="68"/>
        <v>-1.2815515655446006</v>
      </c>
      <c r="G214" s="5">
        <f t="shared" si="69"/>
        <v>-1.140687476337622</v>
      </c>
      <c r="H214" s="5">
        <f t="shared" si="70"/>
        <v>-0.14086408920697857</v>
      </c>
      <c r="I214" s="6">
        <f t="shared" si="71"/>
        <v>100</v>
      </c>
      <c r="J214" s="6">
        <f t="shared" si="72"/>
        <v>97.887038661895318</v>
      </c>
      <c r="K214" s="6">
        <f t="shared" si="73"/>
        <v>-2.1129613381046788</v>
      </c>
      <c r="L214" s="6">
        <f t="shared" si="74"/>
        <v>80.77672651683099</v>
      </c>
    </row>
    <row r="215" spans="2:12" x14ac:dyDescent="0.3">
      <c r="B215" s="13">
        <v>0.1</v>
      </c>
      <c r="C215" s="13">
        <v>0.04</v>
      </c>
      <c r="D215" s="16" t="s">
        <v>20</v>
      </c>
      <c r="E215" s="4">
        <f t="shared" si="67"/>
        <v>0.14000000000000001</v>
      </c>
      <c r="F215" s="5">
        <f t="shared" si="68"/>
        <v>-1.2815515655446006</v>
      </c>
      <c r="G215" s="5">
        <f t="shared" si="69"/>
        <v>-1.0803193408149565</v>
      </c>
      <c r="H215" s="5">
        <f t="shared" si="70"/>
        <v>-0.20123222472964408</v>
      </c>
      <c r="I215" s="6">
        <f t="shared" si="71"/>
        <v>100</v>
      </c>
      <c r="J215" s="6">
        <f t="shared" si="72"/>
        <v>96.981516629055335</v>
      </c>
      <c r="K215" s="6">
        <f t="shared" si="73"/>
        <v>-3.0184833709446615</v>
      </c>
      <c r="L215" s="6">
        <f t="shared" si="74"/>
        <v>80.77672651683099</v>
      </c>
    </row>
    <row r="216" spans="2:12" x14ac:dyDescent="0.3">
      <c r="B216" s="13">
        <v>0.1</v>
      </c>
      <c r="C216" s="13">
        <v>0.04</v>
      </c>
      <c r="D216" s="16" t="s">
        <v>21</v>
      </c>
      <c r="E216" s="4">
        <f t="shared" si="67"/>
        <v>0.13600000000000001</v>
      </c>
      <c r="F216" s="5">
        <f t="shared" si="68"/>
        <v>-1.2815515655446006</v>
      </c>
      <c r="G216" s="5">
        <f t="shared" si="69"/>
        <v>-1.0984684203398629</v>
      </c>
      <c r="H216" s="5">
        <f t="shared" si="70"/>
        <v>-0.18308314520473767</v>
      </c>
      <c r="I216" s="6">
        <f t="shared" si="71"/>
        <v>100</v>
      </c>
      <c r="J216" s="6">
        <f t="shared" si="72"/>
        <v>97.253752821928941</v>
      </c>
      <c r="K216" s="6">
        <f t="shared" si="73"/>
        <v>-2.7462471780710649</v>
      </c>
      <c r="L216" s="6">
        <f t="shared" si="74"/>
        <v>80.77672651683099</v>
      </c>
    </row>
    <row r="217" spans="2:12" x14ac:dyDescent="0.3">
      <c r="B217" s="13">
        <v>0.1</v>
      </c>
      <c r="C217" s="13">
        <v>0.05</v>
      </c>
      <c r="D217" s="16" t="s">
        <v>20</v>
      </c>
      <c r="E217" s="4">
        <f t="shared" si="67"/>
        <v>0.15000000000000002</v>
      </c>
      <c r="F217" s="5">
        <f t="shared" si="68"/>
        <v>-1.2815515655446006</v>
      </c>
      <c r="G217" s="5">
        <f t="shared" si="69"/>
        <v>-1.0364333894937898</v>
      </c>
      <c r="H217" s="5">
        <f t="shared" si="70"/>
        <v>-0.24511817605081077</v>
      </c>
      <c r="I217" s="6">
        <f t="shared" si="71"/>
        <v>100</v>
      </c>
      <c r="J217" s="6">
        <f t="shared" si="72"/>
        <v>96.323227359237833</v>
      </c>
      <c r="K217" s="6">
        <f t="shared" si="73"/>
        <v>-3.6767726407621613</v>
      </c>
      <c r="L217" s="6">
        <f t="shared" si="74"/>
        <v>80.77672651683099</v>
      </c>
    </row>
    <row r="218" spans="2:12" x14ac:dyDescent="0.3">
      <c r="B218" s="13">
        <v>0.1</v>
      </c>
      <c r="C218" s="13">
        <v>0.05</v>
      </c>
      <c r="D218" s="16" t="s">
        <v>21</v>
      </c>
      <c r="E218" s="4">
        <f t="shared" si="67"/>
        <v>0.14500000000000002</v>
      </c>
      <c r="F218" s="5">
        <f t="shared" si="68"/>
        <v>-1.2815515655446006</v>
      </c>
      <c r="G218" s="5">
        <f t="shared" si="69"/>
        <v>-1.058121617684777</v>
      </c>
      <c r="H218" s="5">
        <f t="shared" si="70"/>
        <v>-0.22342994785982362</v>
      </c>
      <c r="I218" s="6">
        <f t="shared" si="71"/>
        <v>100</v>
      </c>
      <c r="J218" s="6">
        <f t="shared" si="72"/>
        <v>96.648550782102646</v>
      </c>
      <c r="K218" s="6">
        <f t="shared" si="73"/>
        <v>-3.3514492178973541</v>
      </c>
      <c r="L218" s="6">
        <f t="shared" si="74"/>
        <v>80.77672651683099</v>
      </c>
    </row>
    <row r="219" spans="2:12" x14ac:dyDescent="0.3">
      <c r="B219" s="13">
        <v>0.1</v>
      </c>
      <c r="C219" s="13">
        <v>0.06</v>
      </c>
      <c r="D219" s="16" t="s">
        <v>20</v>
      </c>
      <c r="E219" s="4">
        <f t="shared" si="67"/>
        <v>0.16</v>
      </c>
      <c r="F219" s="5">
        <f t="shared" si="68"/>
        <v>-1.2815515655446006</v>
      </c>
      <c r="G219" s="5">
        <f t="shared" si="69"/>
        <v>-0.9944578832097497</v>
      </c>
      <c r="H219" s="5">
        <f t="shared" si="70"/>
        <v>-0.28709368233485089</v>
      </c>
      <c r="I219" s="6">
        <f t="shared" si="71"/>
        <v>100</v>
      </c>
      <c r="J219" s="6">
        <f t="shared" si="72"/>
        <v>95.693594764977234</v>
      </c>
      <c r="K219" s="6">
        <f t="shared" si="73"/>
        <v>-4.3064052350227637</v>
      </c>
      <c r="L219" s="6">
        <f t="shared" si="74"/>
        <v>80.77672651683099</v>
      </c>
    </row>
    <row r="220" spans="2:12" x14ac:dyDescent="0.3">
      <c r="B220" s="13">
        <v>0.1</v>
      </c>
      <c r="C220" s="13">
        <v>0.06</v>
      </c>
      <c r="D220" s="16" t="s">
        <v>21</v>
      </c>
      <c r="E220" s="4">
        <f t="shared" si="67"/>
        <v>0.154</v>
      </c>
      <c r="F220" s="5">
        <f t="shared" si="68"/>
        <v>-1.2815515655446006</v>
      </c>
      <c r="G220" s="5">
        <f t="shared" si="69"/>
        <v>-1.0194276182343693</v>
      </c>
      <c r="H220" s="5">
        <f t="shared" si="70"/>
        <v>-0.26212394731023125</v>
      </c>
      <c r="I220" s="6">
        <f t="shared" si="71"/>
        <v>100</v>
      </c>
      <c r="J220" s="6">
        <f t="shared" si="72"/>
        <v>96.068140790346533</v>
      </c>
      <c r="K220" s="6">
        <f t="shared" si="73"/>
        <v>-3.931859209653469</v>
      </c>
      <c r="L220" s="6">
        <f t="shared" si="74"/>
        <v>80.77672651683099</v>
      </c>
    </row>
    <row r="221" spans="2:12" x14ac:dyDescent="0.3">
      <c r="B221" s="13">
        <v>0.1</v>
      </c>
      <c r="C221" s="13">
        <v>7.0000000000000007E-2</v>
      </c>
      <c r="D221" s="16" t="s">
        <v>20</v>
      </c>
      <c r="E221" s="4">
        <f t="shared" si="67"/>
        <v>0.17</v>
      </c>
      <c r="F221" s="5">
        <f t="shared" si="68"/>
        <v>-1.2815515655446006</v>
      </c>
      <c r="G221" s="5">
        <f t="shared" si="69"/>
        <v>-0.95416525314619549</v>
      </c>
      <c r="H221" s="5">
        <f t="shared" si="70"/>
        <v>-0.3273863123984051</v>
      </c>
      <c r="I221" s="6">
        <f t="shared" si="71"/>
        <v>100</v>
      </c>
      <c r="J221" s="6">
        <f t="shared" si="72"/>
        <v>95.089205314023928</v>
      </c>
      <c r="K221" s="6">
        <f t="shared" si="73"/>
        <v>-4.9107946859760769</v>
      </c>
      <c r="L221" s="6">
        <f t="shared" si="74"/>
        <v>80.77672651683099</v>
      </c>
    </row>
    <row r="222" spans="2:12" x14ac:dyDescent="0.3">
      <c r="B222" s="13">
        <v>0.1</v>
      </c>
      <c r="C222" s="13">
        <v>7.0000000000000007E-2</v>
      </c>
      <c r="D222" s="16" t="s">
        <v>21</v>
      </c>
      <c r="E222" s="4">
        <f t="shared" si="67"/>
        <v>0.16300000000000003</v>
      </c>
      <c r="F222" s="5">
        <f t="shared" si="68"/>
        <v>-1.2815515655446006</v>
      </c>
      <c r="G222" s="5">
        <f t="shared" si="69"/>
        <v>-0.98220269533346871</v>
      </c>
      <c r="H222" s="5">
        <f t="shared" si="70"/>
        <v>-0.29934887021113188</v>
      </c>
      <c r="I222" s="6">
        <f t="shared" si="71"/>
        <v>100</v>
      </c>
      <c r="J222" s="6">
        <f t="shared" si="72"/>
        <v>95.509766946833025</v>
      </c>
      <c r="K222" s="6">
        <f t="shared" si="73"/>
        <v>-4.4902330531669783</v>
      </c>
      <c r="L222" s="6">
        <f t="shared" si="74"/>
        <v>80.77672651683099</v>
      </c>
    </row>
    <row r="223" spans="2:12" x14ac:dyDescent="0.3">
      <c r="B223" s="13">
        <v>0.1</v>
      </c>
      <c r="C223" s="13">
        <v>0.08</v>
      </c>
      <c r="D223" s="16" t="s">
        <v>20</v>
      </c>
      <c r="E223" s="4">
        <f t="shared" si="67"/>
        <v>0.18</v>
      </c>
      <c r="F223" s="5">
        <f t="shared" si="68"/>
        <v>-1.2815515655446006</v>
      </c>
      <c r="G223" s="5">
        <f t="shared" si="69"/>
        <v>-0.91536508784281501</v>
      </c>
      <c r="H223" s="5">
        <f t="shared" si="70"/>
        <v>-0.36618647770178558</v>
      </c>
      <c r="I223" s="6">
        <f t="shared" si="71"/>
        <v>100</v>
      </c>
      <c r="J223" s="6">
        <f t="shared" si="72"/>
        <v>94.507202834473219</v>
      </c>
      <c r="K223" s="6">
        <f t="shared" si="73"/>
        <v>-5.4927971655267838</v>
      </c>
      <c r="L223" s="6">
        <f t="shared" si="74"/>
        <v>80.77672651683099</v>
      </c>
    </row>
    <row r="224" spans="2:12" x14ac:dyDescent="0.3">
      <c r="B224" s="13">
        <v>0.1</v>
      </c>
      <c r="C224" s="13">
        <v>0.08</v>
      </c>
      <c r="D224" s="16" t="s">
        <v>21</v>
      </c>
      <c r="E224" s="4">
        <f t="shared" si="67"/>
        <v>0.17200000000000001</v>
      </c>
      <c r="F224" s="5">
        <f t="shared" si="68"/>
        <v>-1.2815515655446006</v>
      </c>
      <c r="G224" s="5">
        <f t="shared" si="69"/>
        <v>-0.94629135796157593</v>
      </c>
      <c r="H224" s="5">
        <f t="shared" si="70"/>
        <v>-0.33526020758302466</v>
      </c>
      <c r="I224" s="6">
        <f t="shared" si="71"/>
        <v>100</v>
      </c>
      <c r="J224" s="6">
        <f t="shared" si="72"/>
        <v>94.971096886254628</v>
      </c>
      <c r="K224" s="6">
        <f t="shared" si="73"/>
        <v>-5.0289031137453701</v>
      </c>
      <c r="L224" s="6">
        <f t="shared" si="74"/>
        <v>80.77672651683099</v>
      </c>
    </row>
    <row r="225" spans="2:12" x14ac:dyDescent="0.3">
      <c r="B225" s="13">
        <v>0.1</v>
      </c>
      <c r="C225" s="13">
        <v>0.09</v>
      </c>
      <c r="D225" s="16" t="s">
        <v>20</v>
      </c>
      <c r="E225" s="4">
        <f t="shared" si="67"/>
        <v>0.19</v>
      </c>
      <c r="F225" s="5">
        <f t="shared" si="68"/>
        <v>-1.2815515655446006</v>
      </c>
      <c r="G225" s="5">
        <f t="shared" si="69"/>
        <v>-0.87789629505122846</v>
      </c>
      <c r="H225" s="5">
        <f t="shared" si="70"/>
        <v>-0.40365527049337213</v>
      </c>
      <c r="I225" s="6">
        <f t="shared" si="71"/>
        <v>100</v>
      </c>
      <c r="J225" s="6">
        <f t="shared" si="72"/>
        <v>93.945170942599418</v>
      </c>
      <c r="K225" s="6">
        <f t="shared" si="73"/>
        <v>-6.0548290574005819</v>
      </c>
      <c r="L225" s="6">
        <f t="shared" si="74"/>
        <v>80.77672651683099</v>
      </c>
    </row>
    <row r="226" spans="2:12" x14ac:dyDescent="0.3">
      <c r="B226" s="13">
        <v>0.1</v>
      </c>
      <c r="C226" s="13">
        <v>0.09</v>
      </c>
      <c r="D226" s="16" t="s">
        <v>21</v>
      </c>
      <c r="E226" s="4">
        <f t="shared" si="67"/>
        <v>0.18099999999999999</v>
      </c>
      <c r="F226" s="5">
        <f t="shared" si="68"/>
        <v>-1.2815515655446006</v>
      </c>
      <c r="G226" s="5">
        <f t="shared" si="69"/>
        <v>-0.91156073506754076</v>
      </c>
      <c r="H226" s="5">
        <f t="shared" si="70"/>
        <v>-0.36999083047705983</v>
      </c>
      <c r="I226" s="6">
        <f t="shared" si="71"/>
        <v>100</v>
      </c>
      <c r="J226" s="6">
        <f t="shared" si="72"/>
        <v>94.450137542844104</v>
      </c>
      <c r="K226" s="6">
        <f t="shared" si="73"/>
        <v>-5.5498624571558972</v>
      </c>
      <c r="L226" s="6">
        <f t="shared" si="74"/>
        <v>80.77672651683099</v>
      </c>
    </row>
    <row r="227" spans="2:12" x14ac:dyDescent="0.3">
      <c r="B227" s="13">
        <v>0.1</v>
      </c>
      <c r="C227" s="13">
        <v>0.1</v>
      </c>
      <c r="D227" s="16" t="s">
        <v>20</v>
      </c>
      <c r="E227" s="4">
        <f t="shared" si="67"/>
        <v>0.2</v>
      </c>
      <c r="F227" s="5">
        <f t="shared" si="68"/>
        <v>-1.2815515655446006</v>
      </c>
      <c r="G227" s="5">
        <f t="shared" si="69"/>
        <v>-0.84162123357291452</v>
      </c>
      <c r="H227" s="5">
        <f t="shared" si="70"/>
        <v>-0.43993033197168607</v>
      </c>
      <c r="I227" s="6">
        <f t="shared" si="71"/>
        <v>100</v>
      </c>
      <c r="J227" s="6">
        <f t="shared" si="72"/>
        <v>93.401045020424704</v>
      </c>
      <c r="K227" s="6">
        <f t="shared" si="73"/>
        <v>-6.5989549795752911</v>
      </c>
      <c r="L227" s="6">
        <f t="shared" si="74"/>
        <v>80.77672651683099</v>
      </c>
    </row>
    <row r="228" spans="2:12" x14ac:dyDescent="0.3">
      <c r="B228" s="13">
        <v>0.1</v>
      </c>
      <c r="C228" s="13">
        <v>0.1</v>
      </c>
      <c r="D228" s="16" t="s">
        <v>21</v>
      </c>
      <c r="E228" s="4">
        <f t="shared" si="67"/>
        <v>0.19</v>
      </c>
      <c r="F228" s="5">
        <f t="shared" si="68"/>
        <v>-1.2815515655446006</v>
      </c>
      <c r="G228" s="5">
        <f t="shared" si="69"/>
        <v>-0.87789629505122846</v>
      </c>
      <c r="H228" s="5">
        <f t="shared" si="70"/>
        <v>-0.40365527049337213</v>
      </c>
      <c r="I228" s="6">
        <f t="shared" si="71"/>
        <v>100</v>
      </c>
      <c r="J228" s="6">
        <f t="shared" si="72"/>
        <v>93.945170942599418</v>
      </c>
      <c r="K228" s="6">
        <f t="shared" si="73"/>
        <v>-6.0548290574005819</v>
      </c>
      <c r="L228" s="6">
        <f t="shared" si="74"/>
        <v>80.77672651683099</v>
      </c>
    </row>
  </sheetData>
  <mergeCells count="5">
    <mergeCell ref="R7:T9"/>
    <mergeCell ref="K3:K5"/>
    <mergeCell ref="A1:J1"/>
    <mergeCell ref="B7:C9"/>
    <mergeCell ref="A2:X2"/>
  </mergeCells>
  <pageMargins left="0.7" right="0.7" top="0.75" bottom="0.75" header="0.3" footer="0.3"/>
  <pageSetup orientation="portrait" horizontalDpi="1200" verticalDpi="1200" r:id="rId1"/>
  <headerFooter>
    <oddHeader>&amp;R&amp;"Aptos"&amp;12&amp;K000000 Unclassified / Non classifié&amp;1#_x000D_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BMR Conversion Tables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2026-01-29T16:37:37Z</dcterms:created>
  <dcterms:modified xsi:type="dcterms:W3CDTF">2026-01-29T16:37:45Z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d8ed60-cd71-485b-a85b-277aaf32f506_Enabled">
    <vt:lpwstr>true</vt:lpwstr>
  </property>
  <property fmtid="{D5CDD505-2E9C-101B-9397-08002B2CF9AE}" pid="3" name="MSIP_Label_05d8ed60-cd71-485b-a85b-277aaf32f506_SetDate">
    <vt:lpwstr>2026-01-29T16:37:38Z</vt:lpwstr>
  </property>
  <property fmtid="{D5CDD505-2E9C-101B-9397-08002B2CF9AE}" pid="4" name="MSIP_Label_05d8ed60-cd71-485b-a85b-277aaf32f506_Method">
    <vt:lpwstr>Standard</vt:lpwstr>
  </property>
  <property fmtid="{D5CDD505-2E9C-101B-9397-08002B2CF9AE}" pid="5" name="MSIP_Label_05d8ed60-cd71-485b-a85b-277aaf32f506_Name">
    <vt:lpwstr>Unclassified</vt:lpwstr>
  </property>
  <property fmtid="{D5CDD505-2E9C-101B-9397-08002B2CF9AE}" pid="6" name="MSIP_Label_05d8ed60-cd71-485b-a85b-277aaf32f506_SiteId">
    <vt:lpwstr>42fd9015-de4d-4223-a368-baeacab48927</vt:lpwstr>
  </property>
  <property fmtid="{D5CDD505-2E9C-101B-9397-08002B2CF9AE}" pid="7" name="MSIP_Label_05d8ed60-cd71-485b-a85b-277aaf32f506_ActionId">
    <vt:lpwstr>f78a3708-3785-4e9a-86fe-482bdf999cc1</vt:lpwstr>
  </property>
  <property fmtid="{D5CDD505-2E9C-101B-9397-08002B2CF9AE}" pid="8" name="MSIP_Label_05d8ed60-cd71-485b-a85b-277aaf32f506_ContentBits">
    <vt:lpwstr>1</vt:lpwstr>
  </property>
  <property fmtid="{D5CDD505-2E9C-101B-9397-08002B2CF9AE}" pid="9" name="MSIP_Label_05d8ed60-cd71-485b-a85b-277aaf32f506_Tag">
    <vt:lpwstr>10, 3, 0, 1</vt:lpwstr>
  </property>
</Properties>
</file>