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rojekt ATP\Raw data\"/>
    </mc:Choice>
  </mc:AlternateContent>
  <bookViews>
    <workbookView xWindow="0" yWindow="0" windowWidth="25200" windowHeight="11250" tabRatio="817" activeTab="1"/>
  </bookViews>
  <sheets>
    <sheet name="ATP NF-3µM" sheetId="18" r:id="rId1"/>
    <sheet name="ATP NF-100µM" sheetId="5" r:id="rId2"/>
    <sheet name="ATP PPADS 50µM" sheetId="21" r:id="rId3"/>
    <sheet name="ATP PPADS 5µM" sheetId="1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9" l="1"/>
  <c r="J26" i="19"/>
  <c r="J27" i="19"/>
  <c r="J24" i="19"/>
  <c r="J12" i="19"/>
  <c r="J13" i="19"/>
  <c r="J14" i="19"/>
  <c r="J11" i="19"/>
  <c r="H25" i="19"/>
  <c r="H26" i="19"/>
  <c r="H27" i="19"/>
  <c r="H24" i="19"/>
  <c r="H14" i="19"/>
  <c r="H13" i="19"/>
  <c r="H12" i="19"/>
  <c r="H11" i="19"/>
  <c r="G25" i="5"/>
  <c r="G26" i="5"/>
  <c r="G27" i="5"/>
  <c r="G24" i="5"/>
  <c r="G12" i="5"/>
  <c r="G13" i="5"/>
  <c r="G14" i="5"/>
  <c r="G11" i="5"/>
  <c r="F27" i="5"/>
  <c r="F26" i="5"/>
  <c r="F25" i="5"/>
  <c r="F24" i="5"/>
  <c r="F12" i="5"/>
  <c r="F13" i="5"/>
  <c r="F14" i="5"/>
  <c r="F11" i="5"/>
  <c r="M24" i="19" l="1"/>
  <c r="N24" i="19"/>
  <c r="M25" i="19"/>
  <c r="N25" i="19"/>
  <c r="M26" i="19"/>
  <c r="N26" i="19"/>
  <c r="M27" i="19"/>
  <c r="N27" i="19"/>
  <c r="M11" i="19"/>
  <c r="N11" i="19"/>
  <c r="M12" i="19"/>
  <c r="N12" i="19"/>
  <c r="M13" i="19"/>
  <c r="N13" i="19"/>
  <c r="M14" i="19"/>
  <c r="N14" i="19"/>
  <c r="D25" i="19"/>
  <c r="E25" i="19"/>
  <c r="F25" i="19"/>
  <c r="G25" i="19"/>
  <c r="I25" i="19"/>
  <c r="D26" i="19"/>
  <c r="E26" i="19"/>
  <c r="F26" i="19"/>
  <c r="G26" i="19"/>
  <c r="I26" i="19"/>
  <c r="D27" i="19"/>
  <c r="E27" i="19"/>
  <c r="F27" i="19"/>
  <c r="G27" i="19"/>
  <c r="I27" i="19"/>
  <c r="I24" i="19"/>
  <c r="G24" i="19"/>
  <c r="F24" i="19"/>
  <c r="E24" i="19"/>
  <c r="D24" i="19"/>
  <c r="D12" i="19"/>
  <c r="E12" i="19"/>
  <c r="F12" i="19"/>
  <c r="G12" i="19"/>
  <c r="I12" i="19"/>
  <c r="D13" i="19"/>
  <c r="E13" i="19"/>
  <c r="F13" i="19"/>
  <c r="G13" i="19"/>
  <c r="I13" i="19"/>
  <c r="D14" i="19"/>
  <c r="E14" i="19"/>
  <c r="F14" i="19"/>
  <c r="G14" i="19"/>
  <c r="I14" i="19"/>
  <c r="I11" i="19"/>
  <c r="G11" i="19"/>
  <c r="F11" i="19"/>
  <c r="E11" i="19"/>
  <c r="D11" i="19"/>
  <c r="O24" i="21"/>
  <c r="P24" i="21"/>
  <c r="O25" i="21"/>
  <c r="P25" i="21"/>
  <c r="O26" i="21"/>
  <c r="P26" i="21"/>
  <c r="O27" i="21"/>
  <c r="P27" i="21"/>
  <c r="O11" i="21"/>
  <c r="P11" i="21"/>
  <c r="O12" i="21"/>
  <c r="P12" i="21"/>
  <c r="O13" i="21"/>
  <c r="P13" i="21"/>
  <c r="O14" i="21"/>
  <c r="P14" i="21"/>
  <c r="D25" i="21"/>
  <c r="E25" i="21"/>
  <c r="F25" i="21"/>
  <c r="G25" i="21"/>
  <c r="H25" i="21"/>
  <c r="D26" i="21"/>
  <c r="E26" i="21"/>
  <c r="F26" i="21"/>
  <c r="G26" i="21"/>
  <c r="H26" i="21"/>
  <c r="D27" i="21"/>
  <c r="E27" i="21"/>
  <c r="F27" i="21"/>
  <c r="G27" i="21"/>
  <c r="H27" i="21"/>
  <c r="H24" i="21"/>
  <c r="G24" i="21"/>
  <c r="F24" i="21"/>
  <c r="E24" i="21"/>
  <c r="D24" i="21"/>
  <c r="D12" i="21"/>
  <c r="D13" i="21"/>
  <c r="D14" i="21"/>
  <c r="D11" i="21"/>
  <c r="E12" i="21"/>
  <c r="F12" i="21"/>
  <c r="G12" i="21"/>
  <c r="H12" i="21"/>
  <c r="E13" i="21"/>
  <c r="F13" i="21"/>
  <c r="G13" i="21"/>
  <c r="H13" i="21"/>
  <c r="E14" i="21"/>
  <c r="F14" i="21"/>
  <c r="G14" i="21"/>
  <c r="H14" i="21"/>
  <c r="H11" i="21"/>
  <c r="G11" i="21"/>
  <c r="F11" i="21"/>
  <c r="E11" i="21"/>
  <c r="L24" i="5"/>
  <c r="M24" i="5"/>
  <c r="L25" i="5"/>
  <c r="M25" i="5"/>
  <c r="L26" i="5"/>
  <c r="M26" i="5"/>
  <c r="L27" i="5"/>
  <c r="M27" i="5"/>
  <c r="L11" i="5"/>
  <c r="M11" i="5"/>
  <c r="L12" i="5"/>
  <c r="M12" i="5"/>
  <c r="L13" i="5"/>
  <c r="M13" i="5"/>
  <c r="L14" i="5"/>
  <c r="M14" i="5"/>
  <c r="D25" i="5"/>
  <c r="E25" i="5"/>
  <c r="H25" i="5"/>
  <c r="D26" i="5"/>
  <c r="E26" i="5"/>
  <c r="H26" i="5"/>
  <c r="D27" i="5"/>
  <c r="E27" i="5"/>
  <c r="H27" i="5"/>
  <c r="H24" i="5"/>
  <c r="E24" i="5"/>
  <c r="D24" i="5"/>
  <c r="D12" i="5"/>
  <c r="E12" i="5"/>
  <c r="H12" i="5"/>
  <c r="D13" i="5"/>
  <c r="E13" i="5"/>
  <c r="H13" i="5"/>
  <c r="D14" i="5"/>
  <c r="E14" i="5"/>
  <c r="H14" i="5"/>
  <c r="H11" i="5"/>
  <c r="E11" i="5"/>
  <c r="D11" i="5"/>
  <c r="L25" i="18"/>
  <c r="M25" i="18"/>
  <c r="L26" i="18"/>
  <c r="M26" i="18"/>
  <c r="L27" i="18"/>
  <c r="M27" i="18"/>
  <c r="M24" i="18"/>
  <c r="L24" i="18"/>
  <c r="L12" i="18"/>
  <c r="M12" i="18"/>
  <c r="L13" i="18"/>
  <c r="M13" i="18"/>
  <c r="L14" i="18"/>
  <c r="M14" i="18"/>
  <c r="M11" i="18"/>
  <c r="L11" i="18"/>
  <c r="I25" i="18"/>
  <c r="I26" i="18"/>
  <c r="I27" i="18"/>
  <c r="I24" i="18"/>
  <c r="I12" i="18"/>
  <c r="I13" i="18"/>
  <c r="I14" i="18"/>
  <c r="I11" i="18"/>
  <c r="H25" i="18"/>
  <c r="H26" i="18"/>
  <c r="H27" i="18"/>
  <c r="H24" i="18"/>
  <c r="H12" i="18"/>
  <c r="H13" i="18"/>
  <c r="H14" i="18"/>
  <c r="H11" i="18"/>
  <c r="G12" i="18"/>
  <c r="G13" i="18"/>
  <c r="G14" i="18"/>
  <c r="G11" i="18"/>
  <c r="G25" i="18"/>
  <c r="G26" i="18"/>
  <c r="G27" i="18"/>
  <c r="G24" i="18"/>
  <c r="F25" i="18"/>
  <c r="F26" i="18"/>
  <c r="F27" i="18"/>
  <c r="F24" i="18"/>
  <c r="F12" i="18"/>
  <c r="F13" i="18"/>
  <c r="F14" i="18"/>
  <c r="F11" i="18"/>
  <c r="E25" i="18"/>
  <c r="E26" i="18"/>
  <c r="E27" i="18"/>
  <c r="E24" i="18"/>
  <c r="E12" i="18"/>
  <c r="E13" i="18"/>
  <c r="E14" i="18"/>
  <c r="E11" i="18"/>
  <c r="D25" i="18"/>
  <c r="D26" i="18"/>
  <c r="D27" i="18"/>
  <c r="D24" i="18"/>
  <c r="D12" i="18"/>
  <c r="D13" i="18"/>
  <c r="D14" i="18"/>
  <c r="D11" i="18"/>
  <c r="J204" i="19" l="1"/>
  <c r="J205" i="19" s="1"/>
  <c r="I204" i="19"/>
  <c r="I205" i="19" s="1"/>
  <c r="H204" i="19"/>
  <c r="H205" i="19" s="1"/>
  <c r="G204" i="19"/>
  <c r="G205" i="19" s="1"/>
  <c r="E204" i="19"/>
  <c r="J198" i="19"/>
  <c r="J199" i="19" s="1"/>
  <c r="P184" i="19" s="1"/>
  <c r="N191" i="19" s="1"/>
  <c r="I198" i="19"/>
  <c r="I199" i="19" s="1"/>
  <c r="O184" i="19" s="1"/>
  <c r="N190" i="19" s="1"/>
  <c r="H198" i="19"/>
  <c r="H199" i="19" s="1"/>
  <c r="N184" i="19" s="1"/>
  <c r="N189" i="19" s="1"/>
  <c r="G198" i="19"/>
  <c r="G199" i="19" s="1"/>
  <c r="E198" i="19"/>
  <c r="J192" i="19"/>
  <c r="J193" i="19" s="1"/>
  <c r="I192" i="19"/>
  <c r="I193" i="19" s="1"/>
  <c r="H192" i="19"/>
  <c r="H193" i="19" s="1"/>
  <c r="G192" i="19"/>
  <c r="G193" i="19" s="1"/>
  <c r="E192" i="19"/>
  <c r="J186" i="19"/>
  <c r="J187" i="19" s="1"/>
  <c r="P183" i="19" s="1"/>
  <c r="M191" i="19" s="1"/>
  <c r="I186" i="19"/>
  <c r="I187" i="19" s="1"/>
  <c r="H186" i="19"/>
  <c r="H187" i="19" s="1"/>
  <c r="N183" i="19" s="1"/>
  <c r="M189" i="19" s="1"/>
  <c r="G186" i="19"/>
  <c r="G187" i="19" s="1"/>
  <c r="M183" i="19" s="1"/>
  <c r="M188" i="19" s="1"/>
  <c r="E186" i="19"/>
  <c r="P182" i="19"/>
  <c r="O182" i="19"/>
  <c r="N182" i="19"/>
  <c r="M182" i="19"/>
  <c r="J179" i="19"/>
  <c r="J180" i="19" s="1"/>
  <c r="I179" i="19"/>
  <c r="I180" i="19" s="1"/>
  <c r="H179" i="19"/>
  <c r="H180" i="19" s="1"/>
  <c r="G179" i="19"/>
  <c r="G180" i="19" s="1"/>
  <c r="E179" i="19"/>
  <c r="J173" i="19"/>
  <c r="J174" i="19" s="1"/>
  <c r="P159" i="19" s="1"/>
  <c r="N166" i="19" s="1"/>
  <c r="I173" i="19"/>
  <c r="I174" i="19" s="1"/>
  <c r="O159" i="19" s="1"/>
  <c r="N165" i="19" s="1"/>
  <c r="H173" i="19"/>
  <c r="H174" i="19" s="1"/>
  <c r="N159" i="19" s="1"/>
  <c r="N164" i="19" s="1"/>
  <c r="G173" i="19"/>
  <c r="G174" i="19" s="1"/>
  <c r="E173" i="19"/>
  <c r="J167" i="19"/>
  <c r="J168" i="19" s="1"/>
  <c r="I167" i="19"/>
  <c r="I168" i="19" s="1"/>
  <c r="H167" i="19"/>
  <c r="H168" i="19" s="1"/>
  <c r="G167" i="19"/>
  <c r="G168" i="19" s="1"/>
  <c r="E167" i="19"/>
  <c r="J161" i="19"/>
  <c r="J162" i="19" s="1"/>
  <c r="P158" i="19" s="1"/>
  <c r="M166" i="19" s="1"/>
  <c r="I161" i="19"/>
  <c r="I162" i="19" s="1"/>
  <c r="H161" i="19"/>
  <c r="H162" i="19" s="1"/>
  <c r="N158" i="19" s="1"/>
  <c r="M164" i="19" s="1"/>
  <c r="G161" i="19"/>
  <c r="G162" i="19" s="1"/>
  <c r="M158" i="19" s="1"/>
  <c r="M163" i="19" s="1"/>
  <c r="E161" i="19"/>
  <c r="P157" i="19"/>
  <c r="O157" i="19"/>
  <c r="N157" i="19"/>
  <c r="M157" i="19"/>
  <c r="J154" i="19"/>
  <c r="J155" i="19" s="1"/>
  <c r="I154" i="19"/>
  <c r="I155" i="19" s="1"/>
  <c r="H154" i="19"/>
  <c r="H155" i="19" s="1"/>
  <c r="G154" i="19"/>
  <c r="G155" i="19" s="1"/>
  <c r="E154" i="19"/>
  <c r="J148" i="19"/>
  <c r="J149" i="19" s="1"/>
  <c r="P134" i="19" s="1"/>
  <c r="N141" i="19" s="1"/>
  <c r="I148" i="19"/>
  <c r="I149" i="19" s="1"/>
  <c r="O134" i="19" s="1"/>
  <c r="N140" i="19" s="1"/>
  <c r="H148" i="19"/>
  <c r="H149" i="19" s="1"/>
  <c r="N134" i="19" s="1"/>
  <c r="N139" i="19" s="1"/>
  <c r="G148" i="19"/>
  <c r="G149" i="19" s="1"/>
  <c r="E148" i="19"/>
  <c r="J142" i="19"/>
  <c r="J143" i="19" s="1"/>
  <c r="I142" i="19"/>
  <c r="I143" i="19" s="1"/>
  <c r="H142" i="19"/>
  <c r="H143" i="19" s="1"/>
  <c r="G142" i="19"/>
  <c r="G143" i="19" s="1"/>
  <c r="E142" i="19"/>
  <c r="J136" i="19"/>
  <c r="J137" i="19" s="1"/>
  <c r="P133" i="19" s="1"/>
  <c r="M141" i="19" s="1"/>
  <c r="I136" i="19"/>
  <c r="I137" i="19" s="1"/>
  <c r="H136" i="19"/>
  <c r="H137" i="19" s="1"/>
  <c r="N133" i="19" s="1"/>
  <c r="M139" i="19" s="1"/>
  <c r="G136" i="19"/>
  <c r="G137" i="19" s="1"/>
  <c r="M133" i="19" s="1"/>
  <c r="M138" i="19" s="1"/>
  <c r="E136" i="19"/>
  <c r="P132" i="19"/>
  <c r="O132" i="19"/>
  <c r="N132" i="19"/>
  <c r="M132" i="19"/>
  <c r="J129" i="19"/>
  <c r="J130" i="19" s="1"/>
  <c r="I129" i="19"/>
  <c r="I130" i="19" s="1"/>
  <c r="H129" i="19"/>
  <c r="H130" i="19" s="1"/>
  <c r="G129" i="19"/>
  <c r="G130" i="19" s="1"/>
  <c r="E129" i="19"/>
  <c r="J123" i="19"/>
  <c r="J124" i="19" s="1"/>
  <c r="P109" i="19" s="1"/>
  <c r="N116" i="19" s="1"/>
  <c r="I123" i="19"/>
  <c r="I124" i="19" s="1"/>
  <c r="O109" i="19" s="1"/>
  <c r="N115" i="19" s="1"/>
  <c r="H123" i="19"/>
  <c r="H124" i="19" s="1"/>
  <c r="N109" i="19" s="1"/>
  <c r="N114" i="19" s="1"/>
  <c r="G123" i="19"/>
  <c r="G124" i="19" s="1"/>
  <c r="E123" i="19"/>
  <c r="J117" i="19"/>
  <c r="J118" i="19" s="1"/>
  <c r="I117" i="19"/>
  <c r="I118" i="19" s="1"/>
  <c r="H117" i="19"/>
  <c r="H118" i="19" s="1"/>
  <c r="G117" i="19"/>
  <c r="G118" i="19" s="1"/>
  <c r="E117" i="19"/>
  <c r="J111" i="19"/>
  <c r="J112" i="19" s="1"/>
  <c r="P108" i="19" s="1"/>
  <c r="M116" i="19" s="1"/>
  <c r="I111" i="19"/>
  <c r="I112" i="19" s="1"/>
  <c r="H111" i="19"/>
  <c r="H112" i="19" s="1"/>
  <c r="N108" i="19" s="1"/>
  <c r="M114" i="19" s="1"/>
  <c r="G111" i="19"/>
  <c r="G112" i="19" s="1"/>
  <c r="M108" i="19" s="1"/>
  <c r="M113" i="19" s="1"/>
  <c r="E111" i="19"/>
  <c r="P107" i="19"/>
  <c r="O107" i="19"/>
  <c r="N107" i="19"/>
  <c r="M107" i="19"/>
  <c r="J104" i="19"/>
  <c r="J105" i="19" s="1"/>
  <c r="I104" i="19"/>
  <c r="I105" i="19" s="1"/>
  <c r="H104" i="19"/>
  <c r="H105" i="19" s="1"/>
  <c r="G104" i="19"/>
  <c r="G105" i="19" s="1"/>
  <c r="E104" i="19"/>
  <c r="J98" i="19"/>
  <c r="J99" i="19" s="1"/>
  <c r="P84" i="19" s="1"/>
  <c r="N91" i="19" s="1"/>
  <c r="I98" i="19"/>
  <c r="I99" i="19" s="1"/>
  <c r="O84" i="19" s="1"/>
  <c r="N90" i="19" s="1"/>
  <c r="H98" i="19"/>
  <c r="H99" i="19" s="1"/>
  <c r="N84" i="19" s="1"/>
  <c r="N89" i="19" s="1"/>
  <c r="G98" i="19"/>
  <c r="G99" i="19" s="1"/>
  <c r="E98" i="19"/>
  <c r="J92" i="19"/>
  <c r="J93" i="19" s="1"/>
  <c r="I92" i="19"/>
  <c r="I93" i="19" s="1"/>
  <c r="H92" i="19"/>
  <c r="H93" i="19" s="1"/>
  <c r="G92" i="19"/>
  <c r="G93" i="19" s="1"/>
  <c r="E92" i="19"/>
  <c r="J86" i="19"/>
  <c r="J87" i="19" s="1"/>
  <c r="P83" i="19" s="1"/>
  <c r="M91" i="19" s="1"/>
  <c r="I86" i="19"/>
  <c r="I87" i="19" s="1"/>
  <c r="H86" i="19"/>
  <c r="H87" i="19" s="1"/>
  <c r="N83" i="19" s="1"/>
  <c r="M89" i="19" s="1"/>
  <c r="G86" i="19"/>
  <c r="G87" i="19" s="1"/>
  <c r="M83" i="19" s="1"/>
  <c r="M88" i="19" s="1"/>
  <c r="E86" i="19"/>
  <c r="P82" i="19"/>
  <c r="O82" i="19"/>
  <c r="N82" i="19"/>
  <c r="M82" i="19"/>
  <c r="J79" i="19"/>
  <c r="J80" i="19" s="1"/>
  <c r="I79" i="19"/>
  <c r="I80" i="19" s="1"/>
  <c r="H79" i="19"/>
  <c r="H80" i="19" s="1"/>
  <c r="G79" i="19"/>
  <c r="G80" i="19" s="1"/>
  <c r="E79" i="19"/>
  <c r="J73" i="19"/>
  <c r="J74" i="19" s="1"/>
  <c r="P59" i="19" s="1"/>
  <c r="N66" i="19" s="1"/>
  <c r="I73" i="19"/>
  <c r="I74" i="19" s="1"/>
  <c r="O59" i="19" s="1"/>
  <c r="N65" i="19" s="1"/>
  <c r="H73" i="19"/>
  <c r="H74" i="19" s="1"/>
  <c r="N59" i="19" s="1"/>
  <c r="N64" i="19" s="1"/>
  <c r="G73" i="19"/>
  <c r="G74" i="19" s="1"/>
  <c r="E73" i="19"/>
  <c r="J67" i="19"/>
  <c r="J68" i="19" s="1"/>
  <c r="I67" i="19"/>
  <c r="I68" i="19" s="1"/>
  <c r="H67" i="19"/>
  <c r="H68" i="19" s="1"/>
  <c r="G67" i="19"/>
  <c r="G68" i="19" s="1"/>
  <c r="E67" i="19"/>
  <c r="J61" i="19"/>
  <c r="J62" i="19" s="1"/>
  <c r="P58" i="19" s="1"/>
  <c r="M66" i="19" s="1"/>
  <c r="I61" i="19"/>
  <c r="I62" i="19" s="1"/>
  <c r="H61" i="19"/>
  <c r="H62" i="19" s="1"/>
  <c r="N58" i="19" s="1"/>
  <c r="M64" i="19" s="1"/>
  <c r="G61" i="19"/>
  <c r="G62" i="19" s="1"/>
  <c r="M58" i="19" s="1"/>
  <c r="M63" i="19" s="1"/>
  <c r="E61" i="19"/>
  <c r="P57" i="19"/>
  <c r="O57" i="19"/>
  <c r="N57" i="19"/>
  <c r="M57" i="19"/>
  <c r="J54" i="19"/>
  <c r="J55" i="19" s="1"/>
  <c r="I54" i="19"/>
  <c r="I55" i="19" s="1"/>
  <c r="H54" i="19"/>
  <c r="H55" i="19" s="1"/>
  <c r="G54" i="19"/>
  <c r="G55" i="19" s="1"/>
  <c r="E54" i="19"/>
  <c r="J48" i="19"/>
  <c r="J49" i="19" s="1"/>
  <c r="P34" i="19" s="1"/>
  <c r="N41" i="19" s="1"/>
  <c r="I48" i="19"/>
  <c r="I49" i="19" s="1"/>
  <c r="O34" i="19" s="1"/>
  <c r="N40" i="19" s="1"/>
  <c r="H48" i="19"/>
  <c r="H49" i="19" s="1"/>
  <c r="N34" i="19" s="1"/>
  <c r="N39" i="19" s="1"/>
  <c r="G48" i="19"/>
  <c r="G49" i="19" s="1"/>
  <c r="E48" i="19"/>
  <c r="J42" i="19"/>
  <c r="J43" i="19" s="1"/>
  <c r="I42" i="19"/>
  <c r="I43" i="19" s="1"/>
  <c r="H42" i="19"/>
  <c r="H43" i="19" s="1"/>
  <c r="G42" i="19"/>
  <c r="G43" i="19" s="1"/>
  <c r="E42" i="19"/>
  <c r="J36" i="19"/>
  <c r="J37" i="19" s="1"/>
  <c r="P33" i="19" s="1"/>
  <c r="M41" i="19" s="1"/>
  <c r="I36" i="19"/>
  <c r="I37" i="19" s="1"/>
  <c r="H36" i="19"/>
  <c r="H37" i="19" s="1"/>
  <c r="N33" i="19" s="1"/>
  <c r="M39" i="19" s="1"/>
  <c r="G36" i="19"/>
  <c r="G37" i="19" s="1"/>
  <c r="M33" i="19" s="1"/>
  <c r="M38" i="19" s="1"/>
  <c r="E36" i="19"/>
  <c r="P32" i="19"/>
  <c r="O32" i="19"/>
  <c r="N32" i="19"/>
  <c r="M32" i="19"/>
  <c r="O33" i="19" l="1"/>
  <c r="M40" i="19" s="1"/>
  <c r="M34" i="19"/>
  <c r="N38" i="19" s="1"/>
  <c r="O58" i="19"/>
  <c r="M65" i="19" s="1"/>
  <c r="M59" i="19"/>
  <c r="N63" i="19" s="1"/>
  <c r="O83" i="19"/>
  <c r="M90" i="19" s="1"/>
  <c r="M84" i="19"/>
  <c r="N88" i="19" s="1"/>
  <c r="O108" i="19"/>
  <c r="M115" i="19" s="1"/>
  <c r="M109" i="19"/>
  <c r="N113" i="19" s="1"/>
  <c r="O133" i="19"/>
  <c r="M140" i="19" s="1"/>
  <c r="M134" i="19"/>
  <c r="N138" i="19" s="1"/>
  <c r="O158" i="19"/>
  <c r="M165" i="19" s="1"/>
  <c r="M159" i="19"/>
  <c r="N163" i="19" s="1"/>
  <c r="O183" i="19"/>
  <c r="M190" i="19" s="1"/>
  <c r="M184" i="19"/>
  <c r="N188" i="19" s="1"/>
  <c r="J159" i="21" l="1"/>
  <c r="J160" i="21" s="1"/>
  <c r="I159" i="21"/>
  <c r="I160" i="21" s="1"/>
  <c r="H159" i="21"/>
  <c r="H160" i="21" s="1"/>
  <c r="G159" i="21"/>
  <c r="G160" i="21" s="1"/>
  <c r="E159" i="21"/>
  <c r="J153" i="21"/>
  <c r="J154" i="21" s="1"/>
  <c r="I153" i="21"/>
  <c r="I154" i="21" s="1"/>
  <c r="O139" i="21" s="1"/>
  <c r="N145" i="21" s="1"/>
  <c r="H153" i="21"/>
  <c r="H154" i="21" s="1"/>
  <c r="N139" i="21" s="1"/>
  <c r="N144" i="21" s="1"/>
  <c r="G153" i="21"/>
  <c r="G154" i="21" s="1"/>
  <c r="M139" i="21" s="1"/>
  <c r="N143" i="21" s="1"/>
  <c r="E153" i="21"/>
  <c r="J147" i="21"/>
  <c r="J148" i="21" s="1"/>
  <c r="I147" i="21"/>
  <c r="I148" i="21" s="1"/>
  <c r="H147" i="21"/>
  <c r="H148" i="21" s="1"/>
  <c r="G147" i="21"/>
  <c r="G148" i="21" s="1"/>
  <c r="E147" i="21"/>
  <c r="J141" i="21"/>
  <c r="J142" i="21" s="1"/>
  <c r="P138" i="21" s="1"/>
  <c r="M146" i="21" s="1"/>
  <c r="I141" i="21"/>
  <c r="I142" i="21" s="1"/>
  <c r="O138" i="21" s="1"/>
  <c r="M145" i="21" s="1"/>
  <c r="H141" i="21"/>
  <c r="H142" i="21" s="1"/>
  <c r="G141" i="21"/>
  <c r="G142" i="21" s="1"/>
  <c r="M138" i="21" s="1"/>
  <c r="M143" i="21" s="1"/>
  <c r="E141" i="21"/>
  <c r="P137" i="21"/>
  <c r="O137" i="21"/>
  <c r="N137" i="21"/>
  <c r="M137" i="21"/>
  <c r="J134" i="21"/>
  <c r="J135" i="21" s="1"/>
  <c r="I134" i="21"/>
  <c r="I135" i="21" s="1"/>
  <c r="H134" i="21"/>
  <c r="H135" i="21" s="1"/>
  <c r="G134" i="21"/>
  <c r="G135" i="21" s="1"/>
  <c r="E134" i="21"/>
  <c r="J128" i="21"/>
  <c r="J129" i="21" s="1"/>
  <c r="I128" i="21"/>
  <c r="I129" i="21" s="1"/>
  <c r="O114" i="21" s="1"/>
  <c r="N120" i="21" s="1"/>
  <c r="H128" i="21"/>
  <c r="H129" i="21" s="1"/>
  <c r="N114" i="21" s="1"/>
  <c r="N119" i="21" s="1"/>
  <c r="G128" i="21"/>
  <c r="G129" i="21" s="1"/>
  <c r="M114" i="21" s="1"/>
  <c r="N118" i="21" s="1"/>
  <c r="E128" i="21"/>
  <c r="J122" i="21"/>
  <c r="J123" i="21" s="1"/>
  <c r="I122" i="21"/>
  <c r="I123" i="21" s="1"/>
  <c r="H122" i="21"/>
  <c r="H123" i="21" s="1"/>
  <c r="G122" i="21"/>
  <c r="G123" i="21" s="1"/>
  <c r="E122" i="21"/>
  <c r="J116" i="21"/>
  <c r="J117" i="21" s="1"/>
  <c r="P113" i="21" s="1"/>
  <c r="M121" i="21" s="1"/>
  <c r="I116" i="21"/>
  <c r="I117" i="21" s="1"/>
  <c r="O113" i="21" s="1"/>
  <c r="M120" i="21" s="1"/>
  <c r="H116" i="21"/>
  <c r="H117" i="21" s="1"/>
  <c r="G116" i="21"/>
  <c r="G117" i="21" s="1"/>
  <c r="M113" i="21" s="1"/>
  <c r="M118" i="21" s="1"/>
  <c r="E116" i="21"/>
  <c r="P112" i="21"/>
  <c r="O112" i="21"/>
  <c r="N112" i="21"/>
  <c r="M112" i="21"/>
  <c r="J108" i="21"/>
  <c r="J109" i="21" s="1"/>
  <c r="I108" i="21"/>
  <c r="I109" i="21" s="1"/>
  <c r="H108" i="21"/>
  <c r="H109" i="21" s="1"/>
  <c r="G108" i="21"/>
  <c r="G109" i="21" s="1"/>
  <c r="E108" i="21"/>
  <c r="J102" i="21"/>
  <c r="J103" i="21" s="1"/>
  <c r="I102" i="21"/>
  <c r="I103" i="21" s="1"/>
  <c r="O88" i="21" s="1"/>
  <c r="N94" i="21" s="1"/>
  <c r="H102" i="21"/>
  <c r="H103" i="21" s="1"/>
  <c r="N88" i="21" s="1"/>
  <c r="N93" i="21" s="1"/>
  <c r="G102" i="21"/>
  <c r="G103" i="21" s="1"/>
  <c r="M88" i="21" s="1"/>
  <c r="N92" i="21" s="1"/>
  <c r="E102" i="21"/>
  <c r="J96" i="21"/>
  <c r="J97" i="21" s="1"/>
  <c r="I96" i="21"/>
  <c r="I97" i="21" s="1"/>
  <c r="H96" i="21"/>
  <c r="H97" i="21" s="1"/>
  <c r="G96" i="21"/>
  <c r="G97" i="21" s="1"/>
  <c r="E96" i="21"/>
  <c r="J90" i="21"/>
  <c r="J91" i="21" s="1"/>
  <c r="P87" i="21" s="1"/>
  <c r="M95" i="21" s="1"/>
  <c r="I90" i="21"/>
  <c r="I91" i="21" s="1"/>
  <c r="O87" i="21" s="1"/>
  <c r="M94" i="21" s="1"/>
  <c r="H90" i="21"/>
  <c r="H91" i="21" s="1"/>
  <c r="G90" i="21"/>
  <c r="G91" i="21" s="1"/>
  <c r="M87" i="21" s="1"/>
  <c r="M92" i="21" s="1"/>
  <c r="E90" i="21"/>
  <c r="P86" i="21"/>
  <c r="O86" i="21"/>
  <c r="N86" i="21"/>
  <c r="M86" i="21"/>
  <c r="J82" i="21"/>
  <c r="J83" i="21" s="1"/>
  <c r="I82" i="21"/>
  <c r="I83" i="21" s="1"/>
  <c r="H82" i="21"/>
  <c r="H83" i="21" s="1"/>
  <c r="G82" i="21"/>
  <c r="G83" i="21" s="1"/>
  <c r="E82" i="21"/>
  <c r="J76" i="21"/>
  <c r="J77" i="21" s="1"/>
  <c r="I76" i="21"/>
  <c r="I77" i="21" s="1"/>
  <c r="O62" i="21" s="1"/>
  <c r="N68" i="21" s="1"/>
  <c r="H76" i="21"/>
  <c r="H77" i="21" s="1"/>
  <c r="N62" i="21" s="1"/>
  <c r="N67" i="21" s="1"/>
  <c r="G76" i="21"/>
  <c r="G77" i="21" s="1"/>
  <c r="M62" i="21" s="1"/>
  <c r="N66" i="21" s="1"/>
  <c r="E76" i="21"/>
  <c r="J70" i="21"/>
  <c r="J71" i="21" s="1"/>
  <c r="I70" i="21"/>
  <c r="I71" i="21" s="1"/>
  <c r="H70" i="21"/>
  <c r="H71" i="21" s="1"/>
  <c r="G70" i="21"/>
  <c r="G71" i="21" s="1"/>
  <c r="E70" i="21"/>
  <c r="J64" i="21"/>
  <c r="J65" i="21" s="1"/>
  <c r="P61" i="21" s="1"/>
  <c r="M69" i="21" s="1"/>
  <c r="I64" i="21"/>
  <c r="I65" i="21" s="1"/>
  <c r="O61" i="21" s="1"/>
  <c r="M68" i="21" s="1"/>
  <c r="H64" i="21"/>
  <c r="H65" i="21" s="1"/>
  <c r="G64" i="21"/>
  <c r="G65" i="21" s="1"/>
  <c r="M61" i="21" s="1"/>
  <c r="M66" i="21" s="1"/>
  <c r="E64" i="21"/>
  <c r="P60" i="21"/>
  <c r="O60" i="21"/>
  <c r="N60" i="21"/>
  <c r="M60" i="21"/>
  <c r="J54" i="21"/>
  <c r="J55" i="21" s="1"/>
  <c r="I54" i="21"/>
  <c r="I55" i="21" s="1"/>
  <c r="H54" i="21"/>
  <c r="H55" i="21" s="1"/>
  <c r="G54" i="21"/>
  <c r="G55" i="21" s="1"/>
  <c r="E54" i="21"/>
  <c r="J48" i="21"/>
  <c r="J49" i="21" s="1"/>
  <c r="I48" i="21"/>
  <c r="I49" i="21" s="1"/>
  <c r="O34" i="21" s="1"/>
  <c r="N40" i="21" s="1"/>
  <c r="H48" i="21"/>
  <c r="H49" i="21" s="1"/>
  <c r="N34" i="21" s="1"/>
  <c r="N39" i="21" s="1"/>
  <c r="G48" i="21"/>
  <c r="G49" i="21" s="1"/>
  <c r="M34" i="21" s="1"/>
  <c r="N38" i="21" s="1"/>
  <c r="E48" i="21"/>
  <c r="J42" i="21"/>
  <c r="J43" i="21" s="1"/>
  <c r="I42" i="21"/>
  <c r="I43" i="21" s="1"/>
  <c r="H42" i="21"/>
  <c r="H43" i="21" s="1"/>
  <c r="G42" i="21"/>
  <c r="G43" i="21" s="1"/>
  <c r="E42" i="21"/>
  <c r="J36" i="21"/>
  <c r="J37" i="21" s="1"/>
  <c r="P33" i="21" s="1"/>
  <c r="M41" i="21" s="1"/>
  <c r="I36" i="21"/>
  <c r="I37" i="21" s="1"/>
  <c r="O33" i="21" s="1"/>
  <c r="M40" i="21" s="1"/>
  <c r="H36" i="21"/>
  <c r="H37" i="21" s="1"/>
  <c r="G36" i="21"/>
  <c r="G37" i="21" s="1"/>
  <c r="M33" i="21" s="1"/>
  <c r="M38" i="21" s="1"/>
  <c r="E36" i="21"/>
  <c r="P32" i="21"/>
  <c r="O32" i="21"/>
  <c r="N32" i="21"/>
  <c r="M32" i="21"/>
  <c r="N33" i="21" l="1"/>
  <c r="M39" i="21" s="1"/>
  <c r="P34" i="21"/>
  <c r="N41" i="21" s="1"/>
  <c r="N61" i="21"/>
  <c r="M67" i="21" s="1"/>
  <c r="P62" i="21"/>
  <c r="N69" i="21" s="1"/>
  <c r="N87" i="21"/>
  <c r="M93" i="21" s="1"/>
  <c r="P88" i="21"/>
  <c r="N95" i="21" s="1"/>
  <c r="N113" i="21"/>
  <c r="M119" i="21" s="1"/>
  <c r="P114" i="21"/>
  <c r="N121" i="21" s="1"/>
  <c r="N138" i="21"/>
  <c r="M144" i="21" s="1"/>
  <c r="P139" i="21"/>
  <c r="N146" i="21" s="1"/>
  <c r="J154" i="5" l="1"/>
  <c r="J155" i="5" s="1"/>
  <c r="I154" i="5"/>
  <c r="I155" i="5" s="1"/>
  <c r="H154" i="5"/>
  <c r="H155" i="5" s="1"/>
  <c r="G154" i="5"/>
  <c r="G155" i="5" s="1"/>
  <c r="E154" i="5"/>
  <c r="J148" i="5"/>
  <c r="J149" i="5" s="1"/>
  <c r="P134" i="5" s="1"/>
  <c r="N141" i="5" s="1"/>
  <c r="I148" i="5"/>
  <c r="I149" i="5" s="1"/>
  <c r="O134" i="5" s="1"/>
  <c r="N140" i="5" s="1"/>
  <c r="H148" i="5"/>
  <c r="H149" i="5" s="1"/>
  <c r="N134" i="5" s="1"/>
  <c r="N139" i="5" s="1"/>
  <c r="G148" i="5"/>
  <c r="G149" i="5" s="1"/>
  <c r="E148" i="5"/>
  <c r="J142" i="5"/>
  <c r="J143" i="5" s="1"/>
  <c r="I142" i="5"/>
  <c r="I143" i="5" s="1"/>
  <c r="H142" i="5"/>
  <c r="H143" i="5" s="1"/>
  <c r="G142" i="5"/>
  <c r="G143" i="5" s="1"/>
  <c r="E142" i="5"/>
  <c r="J136" i="5"/>
  <c r="J137" i="5" s="1"/>
  <c r="P133" i="5" s="1"/>
  <c r="M141" i="5" s="1"/>
  <c r="I136" i="5"/>
  <c r="I137" i="5" s="1"/>
  <c r="H136" i="5"/>
  <c r="H137" i="5" s="1"/>
  <c r="N133" i="5" s="1"/>
  <c r="M139" i="5" s="1"/>
  <c r="G136" i="5"/>
  <c r="G137" i="5" s="1"/>
  <c r="M133" i="5" s="1"/>
  <c r="M138" i="5" s="1"/>
  <c r="E136" i="5"/>
  <c r="P132" i="5"/>
  <c r="O132" i="5"/>
  <c r="N132" i="5"/>
  <c r="M132" i="5"/>
  <c r="J129" i="5"/>
  <c r="J130" i="5" s="1"/>
  <c r="I129" i="5"/>
  <c r="I130" i="5" s="1"/>
  <c r="H129" i="5"/>
  <c r="H130" i="5" s="1"/>
  <c r="G129" i="5"/>
  <c r="G130" i="5" s="1"/>
  <c r="E129" i="5"/>
  <c r="J123" i="5"/>
  <c r="J124" i="5" s="1"/>
  <c r="P109" i="5" s="1"/>
  <c r="N116" i="5" s="1"/>
  <c r="I123" i="5"/>
  <c r="I124" i="5" s="1"/>
  <c r="O109" i="5" s="1"/>
  <c r="N115" i="5" s="1"/>
  <c r="H123" i="5"/>
  <c r="H124" i="5" s="1"/>
  <c r="N109" i="5" s="1"/>
  <c r="N114" i="5" s="1"/>
  <c r="G123" i="5"/>
  <c r="G124" i="5" s="1"/>
  <c r="E123" i="5"/>
  <c r="J117" i="5"/>
  <c r="J118" i="5" s="1"/>
  <c r="I117" i="5"/>
  <c r="I118" i="5" s="1"/>
  <c r="H117" i="5"/>
  <c r="H118" i="5" s="1"/>
  <c r="G117" i="5"/>
  <c r="G118" i="5" s="1"/>
  <c r="E117" i="5"/>
  <c r="J111" i="5"/>
  <c r="J112" i="5" s="1"/>
  <c r="P108" i="5" s="1"/>
  <c r="M116" i="5" s="1"/>
  <c r="I111" i="5"/>
  <c r="I112" i="5" s="1"/>
  <c r="H111" i="5"/>
  <c r="H112" i="5" s="1"/>
  <c r="N108" i="5" s="1"/>
  <c r="M114" i="5" s="1"/>
  <c r="G111" i="5"/>
  <c r="G112" i="5" s="1"/>
  <c r="M108" i="5" s="1"/>
  <c r="M113" i="5" s="1"/>
  <c r="E111" i="5"/>
  <c r="P107" i="5"/>
  <c r="O107" i="5"/>
  <c r="N107" i="5"/>
  <c r="M107" i="5"/>
  <c r="J104" i="5"/>
  <c r="J105" i="5" s="1"/>
  <c r="I104" i="5"/>
  <c r="I105" i="5" s="1"/>
  <c r="H104" i="5"/>
  <c r="H105" i="5" s="1"/>
  <c r="G104" i="5"/>
  <c r="G105" i="5" s="1"/>
  <c r="E104" i="5"/>
  <c r="J98" i="5"/>
  <c r="J99" i="5" s="1"/>
  <c r="P84" i="5" s="1"/>
  <c r="N91" i="5" s="1"/>
  <c r="I98" i="5"/>
  <c r="I99" i="5" s="1"/>
  <c r="O84" i="5" s="1"/>
  <c r="N90" i="5" s="1"/>
  <c r="H98" i="5"/>
  <c r="H99" i="5" s="1"/>
  <c r="N84" i="5" s="1"/>
  <c r="N89" i="5" s="1"/>
  <c r="G98" i="5"/>
  <c r="G99" i="5" s="1"/>
  <c r="E98" i="5"/>
  <c r="J92" i="5"/>
  <c r="J93" i="5" s="1"/>
  <c r="I92" i="5"/>
  <c r="I93" i="5" s="1"/>
  <c r="H92" i="5"/>
  <c r="H93" i="5" s="1"/>
  <c r="G92" i="5"/>
  <c r="G93" i="5" s="1"/>
  <c r="E92" i="5"/>
  <c r="J86" i="5"/>
  <c r="J87" i="5" s="1"/>
  <c r="P83" i="5" s="1"/>
  <c r="M91" i="5" s="1"/>
  <c r="I86" i="5"/>
  <c r="I87" i="5" s="1"/>
  <c r="H86" i="5"/>
  <c r="H87" i="5" s="1"/>
  <c r="N83" i="5" s="1"/>
  <c r="M89" i="5" s="1"/>
  <c r="G86" i="5"/>
  <c r="G87" i="5" s="1"/>
  <c r="M83" i="5" s="1"/>
  <c r="M88" i="5" s="1"/>
  <c r="E86" i="5"/>
  <c r="P82" i="5"/>
  <c r="O82" i="5"/>
  <c r="N82" i="5"/>
  <c r="M82" i="5"/>
  <c r="J79" i="5"/>
  <c r="J80" i="5" s="1"/>
  <c r="I79" i="5"/>
  <c r="I80" i="5" s="1"/>
  <c r="H79" i="5"/>
  <c r="H80" i="5" s="1"/>
  <c r="G79" i="5"/>
  <c r="G80" i="5" s="1"/>
  <c r="E79" i="5"/>
  <c r="J73" i="5"/>
  <c r="J74" i="5" s="1"/>
  <c r="P59" i="5" s="1"/>
  <c r="N66" i="5" s="1"/>
  <c r="I73" i="5"/>
  <c r="I74" i="5" s="1"/>
  <c r="O59" i="5" s="1"/>
  <c r="N65" i="5" s="1"/>
  <c r="H73" i="5"/>
  <c r="H74" i="5" s="1"/>
  <c r="N59" i="5" s="1"/>
  <c r="N64" i="5" s="1"/>
  <c r="G73" i="5"/>
  <c r="G74" i="5" s="1"/>
  <c r="E73" i="5"/>
  <c r="J67" i="5"/>
  <c r="J68" i="5" s="1"/>
  <c r="I67" i="5"/>
  <c r="I68" i="5" s="1"/>
  <c r="H67" i="5"/>
  <c r="H68" i="5" s="1"/>
  <c r="G67" i="5"/>
  <c r="G68" i="5" s="1"/>
  <c r="E67" i="5"/>
  <c r="J61" i="5"/>
  <c r="J62" i="5" s="1"/>
  <c r="P58" i="5" s="1"/>
  <c r="M66" i="5" s="1"/>
  <c r="I61" i="5"/>
  <c r="I62" i="5" s="1"/>
  <c r="H61" i="5"/>
  <c r="H62" i="5" s="1"/>
  <c r="N58" i="5" s="1"/>
  <c r="M64" i="5" s="1"/>
  <c r="G61" i="5"/>
  <c r="G62" i="5" s="1"/>
  <c r="M58" i="5" s="1"/>
  <c r="M63" i="5" s="1"/>
  <c r="E61" i="5"/>
  <c r="P57" i="5"/>
  <c r="O57" i="5"/>
  <c r="N57" i="5"/>
  <c r="M57" i="5"/>
  <c r="J54" i="5"/>
  <c r="J55" i="5" s="1"/>
  <c r="I54" i="5"/>
  <c r="I55" i="5" s="1"/>
  <c r="H54" i="5"/>
  <c r="H55" i="5" s="1"/>
  <c r="G54" i="5"/>
  <c r="G55" i="5" s="1"/>
  <c r="E54" i="5"/>
  <c r="J48" i="5"/>
  <c r="J49" i="5" s="1"/>
  <c r="P34" i="5" s="1"/>
  <c r="N41" i="5" s="1"/>
  <c r="I48" i="5"/>
  <c r="I49" i="5" s="1"/>
  <c r="O34" i="5" s="1"/>
  <c r="N40" i="5" s="1"/>
  <c r="H48" i="5"/>
  <c r="H49" i="5" s="1"/>
  <c r="N34" i="5" s="1"/>
  <c r="N39" i="5" s="1"/>
  <c r="G48" i="5"/>
  <c r="G49" i="5" s="1"/>
  <c r="E48" i="5"/>
  <c r="J42" i="5"/>
  <c r="J43" i="5" s="1"/>
  <c r="I42" i="5"/>
  <c r="I43" i="5" s="1"/>
  <c r="H42" i="5"/>
  <c r="H43" i="5" s="1"/>
  <c r="G42" i="5"/>
  <c r="G43" i="5" s="1"/>
  <c r="E42" i="5"/>
  <c r="J36" i="5"/>
  <c r="J37" i="5" s="1"/>
  <c r="P33" i="5" s="1"/>
  <c r="M41" i="5" s="1"/>
  <c r="I36" i="5"/>
  <c r="I37" i="5" s="1"/>
  <c r="H36" i="5"/>
  <c r="H37" i="5" s="1"/>
  <c r="N33" i="5" s="1"/>
  <c r="M39" i="5" s="1"/>
  <c r="G36" i="5"/>
  <c r="G37" i="5" s="1"/>
  <c r="M33" i="5" s="1"/>
  <c r="M38" i="5" s="1"/>
  <c r="E36" i="5"/>
  <c r="P32" i="5"/>
  <c r="O32" i="5"/>
  <c r="N32" i="5"/>
  <c r="M32" i="5"/>
  <c r="O33" i="5" l="1"/>
  <c r="M40" i="5" s="1"/>
  <c r="M34" i="5"/>
  <c r="N38" i="5" s="1"/>
  <c r="O58" i="5"/>
  <c r="M65" i="5" s="1"/>
  <c r="M59" i="5"/>
  <c r="N63" i="5" s="1"/>
  <c r="O83" i="5"/>
  <c r="M90" i="5" s="1"/>
  <c r="M84" i="5"/>
  <c r="N88" i="5" s="1"/>
  <c r="O108" i="5"/>
  <c r="M115" i="5" s="1"/>
  <c r="M109" i="5"/>
  <c r="N113" i="5" s="1"/>
  <c r="O133" i="5"/>
  <c r="M140" i="5" s="1"/>
  <c r="M134" i="5"/>
  <c r="N138" i="5" s="1"/>
  <c r="J183" i="18" l="1"/>
  <c r="J184" i="18" s="1"/>
  <c r="I183" i="18"/>
  <c r="I184" i="18" s="1"/>
  <c r="H183" i="18"/>
  <c r="H184" i="18" s="1"/>
  <c r="G183" i="18"/>
  <c r="G184" i="18" s="1"/>
  <c r="E183" i="18"/>
  <c r="J177" i="18"/>
  <c r="J178" i="18" s="1"/>
  <c r="P164" i="18" s="1"/>
  <c r="N171" i="18" s="1"/>
  <c r="I177" i="18"/>
  <c r="I178" i="18" s="1"/>
  <c r="O164" i="18" s="1"/>
  <c r="N170" i="18" s="1"/>
  <c r="H177" i="18"/>
  <c r="H178" i="18" s="1"/>
  <c r="N164" i="18" s="1"/>
  <c r="N169" i="18" s="1"/>
  <c r="G177" i="18"/>
  <c r="G178" i="18" s="1"/>
  <c r="E177" i="18"/>
  <c r="I172" i="18"/>
  <c r="J171" i="18"/>
  <c r="J172" i="18" s="1"/>
  <c r="I171" i="18"/>
  <c r="H171" i="18"/>
  <c r="G171" i="18"/>
  <c r="G172" i="18" s="1"/>
  <c r="E171" i="18"/>
  <c r="H172" i="18" s="1"/>
  <c r="J165" i="18"/>
  <c r="J166" i="18" s="1"/>
  <c r="I165" i="18"/>
  <c r="I166" i="18" s="1"/>
  <c r="O163" i="18" s="1"/>
  <c r="M170" i="18" s="1"/>
  <c r="H165" i="18"/>
  <c r="H166" i="18" s="1"/>
  <c r="G165" i="18"/>
  <c r="G166" i="18" s="1"/>
  <c r="M163" i="18" s="1"/>
  <c r="M168" i="18" s="1"/>
  <c r="E165" i="18"/>
  <c r="P162" i="18"/>
  <c r="O162" i="18"/>
  <c r="N162" i="18"/>
  <c r="M162" i="18"/>
  <c r="J157" i="18"/>
  <c r="J158" i="18" s="1"/>
  <c r="I157" i="18"/>
  <c r="I158" i="18" s="1"/>
  <c r="H157" i="18"/>
  <c r="H158" i="18" s="1"/>
  <c r="G157" i="18"/>
  <c r="G158" i="18" s="1"/>
  <c r="E157" i="18"/>
  <c r="J151" i="18"/>
  <c r="J152" i="18" s="1"/>
  <c r="P138" i="18" s="1"/>
  <c r="N145" i="18" s="1"/>
  <c r="I151" i="18"/>
  <c r="I152" i="18" s="1"/>
  <c r="O138" i="18" s="1"/>
  <c r="N144" i="18" s="1"/>
  <c r="H151" i="18"/>
  <c r="H152" i="18" s="1"/>
  <c r="G151" i="18"/>
  <c r="G152" i="18" s="1"/>
  <c r="M138" i="18" s="1"/>
  <c r="N142" i="18" s="1"/>
  <c r="E151" i="18"/>
  <c r="I146" i="18"/>
  <c r="J145" i="18"/>
  <c r="J146" i="18" s="1"/>
  <c r="I145" i="18"/>
  <c r="H145" i="18"/>
  <c r="G145" i="18"/>
  <c r="G146" i="18" s="1"/>
  <c r="E145" i="18"/>
  <c r="H146" i="18" s="1"/>
  <c r="J139" i="18"/>
  <c r="J140" i="18" s="1"/>
  <c r="P137" i="18" s="1"/>
  <c r="M145" i="18" s="1"/>
  <c r="I139" i="18"/>
  <c r="I140" i="18" s="1"/>
  <c r="O137" i="18" s="1"/>
  <c r="M144" i="18" s="1"/>
  <c r="H139" i="18"/>
  <c r="H140" i="18" s="1"/>
  <c r="N137" i="18" s="1"/>
  <c r="M143" i="18" s="1"/>
  <c r="G139" i="18"/>
  <c r="G140" i="18" s="1"/>
  <c r="E139" i="18"/>
  <c r="P136" i="18"/>
  <c r="O136" i="18"/>
  <c r="N136" i="18"/>
  <c r="M136" i="18"/>
  <c r="J132" i="18"/>
  <c r="J133" i="18" s="1"/>
  <c r="I132" i="18"/>
  <c r="I133" i="18" s="1"/>
  <c r="H132" i="18"/>
  <c r="H133" i="18" s="1"/>
  <c r="G132" i="18"/>
  <c r="G133" i="18" s="1"/>
  <c r="E132" i="18"/>
  <c r="J126" i="18"/>
  <c r="J127" i="18" s="1"/>
  <c r="P113" i="18" s="1"/>
  <c r="N120" i="18" s="1"/>
  <c r="I126" i="18"/>
  <c r="I127" i="18" s="1"/>
  <c r="H126" i="18"/>
  <c r="H127" i="18" s="1"/>
  <c r="N113" i="18" s="1"/>
  <c r="N118" i="18" s="1"/>
  <c r="G126" i="18"/>
  <c r="G127" i="18" s="1"/>
  <c r="M113" i="18" s="1"/>
  <c r="N117" i="18" s="1"/>
  <c r="E126" i="18"/>
  <c r="I121" i="18"/>
  <c r="J120" i="18"/>
  <c r="J121" i="18" s="1"/>
  <c r="I120" i="18"/>
  <c r="H120" i="18"/>
  <c r="G120" i="18"/>
  <c r="G121" i="18" s="1"/>
  <c r="E120" i="18"/>
  <c r="H121" i="18" s="1"/>
  <c r="J114" i="18"/>
  <c r="J115" i="18" s="1"/>
  <c r="P112" i="18" s="1"/>
  <c r="M120" i="18" s="1"/>
  <c r="I114" i="18"/>
  <c r="I115" i="18" s="1"/>
  <c r="O112" i="18" s="1"/>
  <c r="M119" i="18" s="1"/>
  <c r="H114" i="18"/>
  <c r="H115" i="18" s="1"/>
  <c r="G114" i="18"/>
  <c r="G115" i="18" s="1"/>
  <c r="M112" i="18" s="1"/>
  <c r="M117" i="18" s="1"/>
  <c r="E114" i="18"/>
  <c r="P111" i="18"/>
  <c r="O111" i="18"/>
  <c r="N111" i="18"/>
  <c r="M111" i="18"/>
  <c r="J106" i="18"/>
  <c r="J107" i="18" s="1"/>
  <c r="I106" i="18"/>
  <c r="I107" i="18" s="1"/>
  <c r="H106" i="18"/>
  <c r="H107" i="18" s="1"/>
  <c r="G106" i="18"/>
  <c r="G107" i="18" s="1"/>
  <c r="E106" i="18"/>
  <c r="J100" i="18"/>
  <c r="J101" i="18" s="1"/>
  <c r="I100" i="18"/>
  <c r="I101" i="18" s="1"/>
  <c r="O87" i="18" s="1"/>
  <c r="N93" i="18" s="1"/>
  <c r="H100" i="18"/>
  <c r="H101" i="18" s="1"/>
  <c r="N87" i="18" s="1"/>
  <c r="N92" i="18" s="1"/>
  <c r="G100" i="18"/>
  <c r="G101" i="18" s="1"/>
  <c r="M87" i="18" s="1"/>
  <c r="N91" i="18" s="1"/>
  <c r="E100" i="18"/>
  <c r="J94" i="18"/>
  <c r="J95" i="18" s="1"/>
  <c r="I94" i="18"/>
  <c r="H94" i="18"/>
  <c r="G94" i="18"/>
  <c r="G95" i="18" s="1"/>
  <c r="E94" i="18"/>
  <c r="H95" i="18" s="1"/>
  <c r="J88" i="18"/>
  <c r="J89" i="18" s="1"/>
  <c r="P86" i="18" s="1"/>
  <c r="M94" i="18" s="1"/>
  <c r="I88" i="18"/>
  <c r="I89" i="18" s="1"/>
  <c r="H88" i="18"/>
  <c r="H89" i="18" s="1"/>
  <c r="G88" i="18"/>
  <c r="G89" i="18" s="1"/>
  <c r="M86" i="18" s="1"/>
  <c r="M91" i="18" s="1"/>
  <c r="E88" i="18"/>
  <c r="P85" i="18"/>
  <c r="O85" i="18"/>
  <c r="N85" i="18"/>
  <c r="M85" i="18"/>
  <c r="J80" i="18"/>
  <c r="J81" i="18" s="1"/>
  <c r="I80" i="18"/>
  <c r="I81" i="18" s="1"/>
  <c r="H80" i="18"/>
  <c r="H81" i="18" s="1"/>
  <c r="G80" i="18"/>
  <c r="G81" i="18" s="1"/>
  <c r="E80" i="18"/>
  <c r="J74" i="18"/>
  <c r="J75" i="18" s="1"/>
  <c r="I74" i="18"/>
  <c r="I75" i="18" s="1"/>
  <c r="O60" i="18" s="1"/>
  <c r="N66" i="18" s="1"/>
  <c r="H74" i="18"/>
  <c r="H75" i="18" s="1"/>
  <c r="N60" i="18" s="1"/>
  <c r="N65" i="18" s="1"/>
  <c r="G74" i="18"/>
  <c r="G75" i="18" s="1"/>
  <c r="M60" i="18" s="1"/>
  <c r="N64" i="18" s="1"/>
  <c r="E74" i="18"/>
  <c r="J68" i="18"/>
  <c r="J69" i="18" s="1"/>
  <c r="I68" i="18"/>
  <c r="I69" i="18" s="1"/>
  <c r="H68" i="18"/>
  <c r="H69" i="18" s="1"/>
  <c r="G68" i="18"/>
  <c r="G69" i="18" s="1"/>
  <c r="E68" i="18"/>
  <c r="J62" i="18"/>
  <c r="J63" i="18" s="1"/>
  <c r="I62" i="18"/>
  <c r="I63" i="18" s="1"/>
  <c r="O59" i="18" s="1"/>
  <c r="M66" i="18" s="1"/>
  <c r="H62" i="18"/>
  <c r="H63" i="18" s="1"/>
  <c r="G62" i="18"/>
  <c r="G63" i="18" s="1"/>
  <c r="M59" i="18" s="1"/>
  <c r="M64" i="18" s="1"/>
  <c r="E62" i="18"/>
  <c r="P58" i="18"/>
  <c r="O58" i="18"/>
  <c r="N58" i="18"/>
  <c r="M58" i="18"/>
  <c r="J54" i="18"/>
  <c r="J55" i="18" s="1"/>
  <c r="I54" i="18"/>
  <c r="I55" i="18" s="1"/>
  <c r="H54" i="18"/>
  <c r="H55" i="18" s="1"/>
  <c r="G54" i="18"/>
  <c r="G55" i="18" s="1"/>
  <c r="E54" i="18"/>
  <c r="J48" i="18"/>
  <c r="J49" i="18" s="1"/>
  <c r="I48" i="18"/>
  <c r="I49" i="18" s="1"/>
  <c r="O34" i="18" s="1"/>
  <c r="N40" i="18" s="1"/>
  <c r="H48" i="18"/>
  <c r="H49" i="18" s="1"/>
  <c r="N34" i="18" s="1"/>
  <c r="N39" i="18" s="1"/>
  <c r="G48" i="18"/>
  <c r="G49" i="18" s="1"/>
  <c r="M34" i="18" s="1"/>
  <c r="N38" i="18" s="1"/>
  <c r="E48" i="18"/>
  <c r="J42" i="18"/>
  <c r="J43" i="18" s="1"/>
  <c r="I42" i="18"/>
  <c r="I43" i="18" s="1"/>
  <c r="H42" i="18"/>
  <c r="H43" i="18" s="1"/>
  <c r="G42" i="18"/>
  <c r="G43" i="18" s="1"/>
  <c r="E42" i="18"/>
  <c r="J36" i="18"/>
  <c r="J37" i="18" s="1"/>
  <c r="P33" i="18" s="1"/>
  <c r="M41" i="18" s="1"/>
  <c r="I36" i="18"/>
  <c r="I37" i="18" s="1"/>
  <c r="O33" i="18" s="1"/>
  <c r="M40" i="18" s="1"/>
  <c r="H36" i="18"/>
  <c r="H37" i="18" s="1"/>
  <c r="G36" i="18"/>
  <c r="G37" i="18" s="1"/>
  <c r="M33" i="18" s="1"/>
  <c r="M38" i="18" s="1"/>
  <c r="E36" i="18"/>
  <c r="P32" i="18"/>
  <c r="O32" i="18"/>
  <c r="N32" i="18"/>
  <c r="M32" i="18"/>
  <c r="P59" i="18" l="1"/>
  <c r="M67" i="18" s="1"/>
  <c r="N163" i="18"/>
  <c r="M169" i="18" s="1"/>
  <c r="N33" i="18"/>
  <c r="M39" i="18" s="1"/>
  <c r="P34" i="18"/>
  <c r="N41" i="18" s="1"/>
  <c r="N59" i="18"/>
  <c r="M65" i="18" s="1"/>
  <c r="P60" i="18"/>
  <c r="N67" i="18" s="1"/>
  <c r="N86" i="18"/>
  <c r="M92" i="18" s="1"/>
  <c r="P87" i="18"/>
  <c r="N94" i="18" s="1"/>
  <c r="N112" i="18"/>
  <c r="M118" i="18" s="1"/>
  <c r="O113" i="18"/>
  <c r="N119" i="18" s="1"/>
  <c r="M137" i="18"/>
  <c r="M142" i="18" s="1"/>
  <c r="N138" i="18"/>
  <c r="N143" i="18" s="1"/>
  <c r="P163" i="18"/>
  <c r="M171" i="18" s="1"/>
  <c r="M164" i="18"/>
  <c r="N168" i="18" s="1"/>
  <c r="I95" i="18"/>
  <c r="O86" i="18" s="1"/>
  <c r="M93" i="18" s="1"/>
  <c r="L9" i="18" l="1"/>
  <c r="M20" i="19" l="1"/>
  <c r="N20" i="19"/>
  <c r="M21" i="19"/>
  <c r="N21" i="19"/>
  <c r="M22" i="19"/>
  <c r="N22" i="19"/>
  <c r="N19" i="19"/>
  <c r="M19" i="19"/>
  <c r="M7" i="19"/>
  <c r="N7" i="19"/>
  <c r="M8" i="19"/>
  <c r="N8" i="19"/>
  <c r="M9" i="19"/>
  <c r="N9" i="19"/>
  <c r="N6" i="19"/>
  <c r="M6" i="19"/>
  <c r="M6" i="5"/>
  <c r="L6" i="5"/>
  <c r="O20" i="21"/>
  <c r="P20" i="21"/>
  <c r="O21" i="21"/>
  <c r="P21" i="21"/>
  <c r="O22" i="21"/>
  <c r="P22" i="21"/>
  <c r="O7" i="21"/>
  <c r="P7" i="21"/>
  <c r="O8" i="21"/>
  <c r="P8" i="21"/>
  <c r="O9" i="21"/>
  <c r="P9" i="21"/>
  <c r="P19" i="21"/>
  <c r="O19" i="21"/>
  <c r="P6" i="21"/>
  <c r="O6" i="21"/>
  <c r="M19" i="5"/>
  <c r="L19" i="5"/>
  <c r="M20" i="18"/>
  <c r="M21" i="18"/>
  <c r="M22" i="18"/>
  <c r="M19" i="18"/>
  <c r="L20" i="18"/>
  <c r="L21" i="18"/>
  <c r="L22" i="18"/>
  <c r="L19" i="18"/>
  <c r="M7" i="18"/>
  <c r="M8" i="18"/>
  <c r="M9" i="18"/>
  <c r="M6" i="18"/>
  <c r="L7" i="18"/>
  <c r="L8" i="18"/>
  <c r="L6" i="18"/>
  <c r="L20" i="5" l="1"/>
  <c r="M20" i="5"/>
  <c r="L21" i="5"/>
  <c r="M21" i="5"/>
  <c r="L22" i="5"/>
  <c r="M22" i="5"/>
  <c r="L7" i="5"/>
  <c r="M7" i="5"/>
  <c r="L8" i="5"/>
  <c r="M8" i="5"/>
  <c r="L9" i="5"/>
  <c r="M9" i="5"/>
</calcChain>
</file>

<file path=xl/sharedStrings.xml><?xml version="1.0" encoding="utf-8"?>
<sst xmlns="http://schemas.openxmlformats.org/spreadsheetml/2006/main" count="1144" uniqueCount="47">
  <si>
    <t>#1</t>
  </si>
  <si>
    <t>#2</t>
  </si>
  <si>
    <t>#3</t>
  </si>
  <si>
    <t>#4</t>
  </si>
  <si>
    <t>#5</t>
  </si>
  <si>
    <t>mean</t>
  </si>
  <si>
    <t>SD</t>
  </si>
  <si>
    <t>control</t>
  </si>
  <si>
    <t>#6</t>
  </si>
  <si>
    <t>#7</t>
  </si>
  <si>
    <t>5 µM</t>
  </si>
  <si>
    <t>ATP (mM)</t>
  </si>
  <si>
    <t>NF023</t>
  </si>
  <si>
    <t>100 µM</t>
  </si>
  <si>
    <t>PPADS</t>
  </si>
  <si>
    <t>3 µM</t>
  </si>
  <si>
    <t>50 µM</t>
  </si>
  <si>
    <t>RAW DATA</t>
  </si>
  <si>
    <t>Case 1</t>
    <phoneticPr fontId="0" type="noConversion"/>
  </si>
  <si>
    <t>channel 4</t>
    <phoneticPr fontId="0" type="noConversion"/>
  </si>
  <si>
    <t>NF</t>
  </si>
  <si>
    <t>base1</t>
  </si>
  <si>
    <t>base2</t>
  </si>
  <si>
    <t>500mM20ul</t>
  </si>
  <si>
    <t>500mM40ul</t>
  </si>
  <si>
    <t>500mM140ul</t>
  </si>
  <si>
    <t>500mM400ul</t>
  </si>
  <si>
    <t>control</t>
    <phoneticPr fontId="0" type="noConversion"/>
  </si>
  <si>
    <t>after KCl</t>
  </si>
  <si>
    <t>Mean</t>
  </si>
  <si>
    <t>500mM600ul</t>
  </si>
  <si>
    <t>channel 1</t>
    <phoneticPr fontId="0" type="noConversion"/>
  </si>
  <si>
    <t>channel 2</t>
  </si>
  <si>
    <t>Case 2</t>
    <phoneticPr fontId="0" type="noConversion"/>
  </si>
  <si>
    <t>channel 3</t>
  </si>
  <si>
    <t>Case 3</t>
  </si>
  <si>
    <t>channel 1</t>
  </si>
  <si>
    <t>channel 4</t>
  </si>
  <si>
    <t>Case 4</t>
  </si>
  <si>
    <t>Case 5</t>
  </si>
  <si>
    <t>Case 6</t>
  </si>
  <si>
    <t>Case 1</t>
  </si>
  <si>
    <t>control</t>
    <phoneticPr fontId="0" type="noConversion"/>
  </si>
  <si>
    <t>Case 2</t>
  </si>
  <si>
    <t>ppads 50uM</t>
  </si>
  <si>
    <t>channel4</t>
  </si>
  <si>
    <t>Case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</si>
</sst>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0.000_ "/>
  </numFmts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0000"/>
      <name val="Calibri"/>
      <family val="2"/>
    </font>
    <font>
      <sz val="12"/>
      <name val="宋体"/>
      <family val="3"/>
      <charset val="134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FF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6">
    <xf numFmtId="0" fontId="0" fillId="0" borderId="0" xfId="0"/>
    <xf numFmtId="0" fontId="3" fillId="0" borderId="0" xfId="0" applyFont="1"/>
    <xf numFmtId="0" fontId="4" fillId="2" borderId="1" xfId="1" applyFont="1" applyFill="1" applyBorder="1" applyAlignment="1"/>
    <xf numFmtId="0" fontId="5" fillId="2" borderId="1" xfId="1" applyFont="1" applyFill="1" applyBorder="1" applyAlignment="1"/>
    <xf numFmtId="0" fontId="0" fillId="0" borderId="0" xfId="0" applyAlignment="1">
      <alignment vertical="center"/>
    </xf>
    <xf numFmtId="0" fontId="5" fillId="0" borderId="1" xfId="1" applyFont="1" applyFill="1" applyBorder="1" applyAlignment="1"/>
    <xf numFmtId="0" fontId="5" fillId="3" borderId="1" xfId="1" applyFont="1" applyFill="1" applyBorder="1" applyAlignment="1"/>
    <xf numFmtId="0" fontId="5" fillId="4" borderId="1" xfId="1" applyFont="1" applyFill="1" applyBorder="1" applyAlignment="1"/>
    <xf numFmtId="167" fontId="5" fillId="5" borderId="1" xfId="1" applyNumberFormat="1" applyFont="1" applyFill="1" applyBorder="1" applyAlignment="1"/>
    <xf numFmtId="2" fontId="6" fillId="0" borderId="0" xfId="0" applyNumberFormat="1" applyFont="1" applyFill="1" applyBorder="1" applyAlignment="1"/>
    <xf numFmtId="0" fontId="6" fillId="0" borderId="0" xfId="0" applyFont="1" applyFill="1" applyBorder="1" applyAlignment="1"/>
    <xf numFmtId="167" fontId="5" fillId="6" borderId="1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1" applyFont="1" applyFill="1" applyBorder="1" applyAlignment="1"/>
    <xf numFmtId="167" fontId="5" fillId="0" borderId="0" xfId="1" applyNumberFormat="1" applyFont="1" applyFill="1" applyBorder="1" applyAlignment="1"/>
    <xf numFmtId="0" fontId="0" fillId="0" borderId="0" xfId="0" applyFill="1" applyAlignment="1">
      <alignment vertical="center"/>
    </xf>
    <xf numFmtId="0" fontId="0" fillId="0" borderId="2" xfId="0" applyBorder="1" applyAlignment="1">
      <alignment vertical="center"/>
    </xf>
    <xf numFmtId="0" fontId="4" fillId="2" borderId="3" xfId="1" applyFont="1" applyFill="1" applyBorder="1" applyAlignment="1"/>
    <xf numFmtId="0" fontId="5" fillId="2" borderId="4" xfId="1" applyFont="1" applyFill="1" applyBorder="1" applyAlignment="1"/>
    <xf numFmtId="0" fontId="6" fillId="0" borderId="0" xfId="0" applyNumberFormat="1" applyFont="1" applyFill="1" applyBorder="1" applyAlignment="1"/>
    <xf numFmtId="0" fontId="7" fillId="0" borderId="0" xfId="0" applyFont="1"/>
    <xf numFmtId="0" fontId="5" fillId="0" borderId="1" xfId="1" applyFont="1" applyBorder="1" applyAlignment="1"/>
    <xf numFmtId="0" fontId="6" fillId="0" borderId="0" xfId="0" applyFont="1"/>
    <xf numFmtId="0" fontId="4" fillId="2" borderId="4" xfId="1" applyFont="1" applyFill="1" applyBorder="1" applyAlignment="1"/>
    <xf numFmtId="0" fontId="6" fillId="0" borderId="0" xfId="0" applyFont="1" applyAlignment="1"/>
    <xf numFmtId="0" fontId="5" fillId="4" borderId="1" xfId="1" applyFont="1" applyFill="1" applyBorder="1" applyAlignment="1" applyProtection="1">
      <protection locked="0"/>
    </xf>
  </cellXfs>
  <cellStyles count="3">
    <cellStyle name="Standard" xfId="0" builtinId="0"/>
    <cellStyle name="Standard 2" xfId="1"/>
    <cellStyle name="常规_Shee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control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x"/>
            <c:size val="11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'ATP NF-3µM'!$M$11:$M$14</c:f>
                <c:numCache>
                  <c:formatCode>General</c:formatCode>
                  <c:ptCount val="4"/>
                  <c:pt idx="0">
                    <c:v>26.101789575447679</c:v>
                  </c:pt>
                  <c:pt idx="1">
                    <c:v>48.428915239732703</c:v>
                  </c:pt>
                  <c:pt idx="2">
                    <c:v>34.402354467131481</c:v>
                  </c:pt>
                  <c:pt idx="3">
                    <c:v>0</c:v>
                  </c:pt>
                </c:numCache>
              </c:numRef>
            </c:plus>
            <c:minus>
              <c:numRef>
                <c:f>'ATP NF-3µM'!$M$11:$M$14</c:f>
                <c:numCache>
                  <c:formatCode>General</c:formatCode>
                  <c:ptCount val="4"/>
                  <c:pt idx="0">
                    <c:v>26.101789575447679</c:v>
                  </c:pt>
                  <c:pt idx="1">
                    <c:v>48.428915239732703</c:v>
                  </c:pt>
                  <c:pt idx="2">
                    <c:v>34.402354467131481</c:v>
                  </c:pt>
                  <c:pt idx="3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'ATP NF-3µM'!$C$11:$C$14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10</c:v>
                </c:pt>
                <c:pt idx="3">
                  <c:v>30</c:v>
                </c:pt>
              </c:numCache>
            </c:numRef>
          </c:xVal>
          <c:yVal>
            <c:numRef>
              <c:f>'ATP NF-3µM'!$L$11:$L$14</c:f>
              <c:numCache>
                <c:formatCode>General</c:formatCode>
                <c:ptCount val="4"/>
                <c:pt idx="0">
                  <c:v>16.218170985871012</c:v>
                </c:pt>
                <c:pt idx="1">
                  <c:v>23.728855874730254</c:v>
                </c:pt>
                <c:pt idx="2">
                  <c:v>28.820702650304057</c:v>
                </c:pt>
                <c:pt idx="3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674-4904-B6FD-8E5D7CFBF4D5}"/>
            </c:ext>
          </c:extLst>
        </c:ser>
        <c:ser>
          <c:idx val="1"/>
          <c:order val="1"/>
          <c:tx>
            <c:v>NF023, 3 µM</c:v>
          </c:tx>
          <c:spPr>
            <a:ln w="1905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x"/>
            <c:size val="11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'ATP NF-3µM'!$M$24:$M$27</c:f>
                <c:numCache>
                  <c:formatCode>General</c:formatCode>
                  <c:ptCount val="4"/>
                  <c:pt idx="0">
                    <c:v>31.260849905685308</c:v>
                  </c:pt>
                  <c:pt idx="1">
                    <c:v>19.855287610847739</c:v>
                  </c:pt>
                  <c:pt idx="2">
                    <c:v>74.053745943549046</c:v>
                  </c:pt>
                  <c:pt idx="3">
                    <c:v>104.55351715939651</c:v>
                  </c:pt>
                </c:numCache>
              </c:numRef>
            </c:plus>
            <c:minus>
              <c:numRef>
                <c:f>'ATP NF-3µM'!$M$24:$M$27</c:f>
                <c:numCache>
                  <c:formatCode>General</c:formatCode>
                  <c:ptCount val="4"/>
                  <c:pt idx="0">
                    <c:v>31.260849905685308</c:v>
                  </c:pt>
                  <c:pt idx="1">
                    <c:v>19.855287610847739</c:v>
                  </c:pt>
                  <c:pt idx="2">
                    <c:v>74.053745943549046</c:v>
                  </c:pt>
                  <c:pt idx="3">
                    <c:v>104.55351715939651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'ATP NF-3µM'!$C$24:$C$27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10</c:v>
                </c:pt>
                <c:pt idx="3">
                  <c:v>30</c:v>
                </c:pt>
              </c:numCache>
            </c:numRef>
          </c:xVal>
          <c:yVal>
            <c:numRef>
              <c:f>'ATP NF-3µM'!$L$24:$L$27</c:f>
              <c:numCache>
                <c:formatCode>General</c:formatCode>
                <c:ptCount val="4"/>
                <c:pt idx="0">
                  <c:v>25.733836807899564</c:v>
                </c:pt>
                <c:pt idx="1">
                  <c:v>20.415968702353489</c:v>
                </c:pt>
                <c:pt idx="2">
                  <c:v>47.122171757304436</c:v>
                </c:pt>
                <c:pt idx="3">
                  <c:v>116.54126024334761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674-4904-B6FD-8E5D7CFBF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204552"/>
        <c:axId val="286208816"/>
      </c:scatterChart>
      <c:valAx>
        <c:axId val="286204552"/>
        <c:scaling>
          <c:logBase val="10"/>
          <c:orientation val="minMax"/>
          <c:max val="100"/>
          <c:min val="0.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200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[ATP]</a:t>
                </a:r>
                <a:r>
                  <a:rPr lang="de-DE" sz="200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(mM)</a:t>
                </a:r>
                <a:endParaRPr lang="de-DE" sz="2000" b="1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6466943931523632"/>
              <c:y val="0.773873855590704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286208816"/>
        <c:crosses val="autoZero"/>
        <c:crossBetween val="midCat"/>
        <c:majorUnit val="10"/>
      </c:valAx>
      <c:valAx>
        <c:axId val="286208816"/>
        <c:scaling>
          <c:orientation val="minMax"/>
          <c:max val="2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200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contraction (%)</a:t>
                </a:r>
              </a:p>
            </c:rich>
          </c:tx>
          <c:layout>
            <c:manualLayout>
              <c:xMode val="edge"/>
              <c:yMode val="edge"/>
              <c:x val="1.9818602713316848E-2"/>
              <c:y val="0.112876998673258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286204552"/>
        <c:crossesAt val="0.1"/>
        <c:crossBetween val="midCat"/>
        <c:majorUnit val="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070497918048265"/>
          <c:y val="0.86957923030705508"/>
          <c:w val="0.78817318288386673"/>
          <c:h val="8.95569599348770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control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x"/>
            <c:size val="11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'ATP NF-100µM'!$M$11:$M$14</c:f>
                <c:numCache>
                  <c:formatCode>General</c:formatCode>
                  <c:ptCount val="4"/>
                  <c:pt idx="0">
                    <c:v>37.029972502611471</c:v>
                  </c:pt>
                  <c:pt idx="1">
                    <c:v>25.927280236137925</c:v>
                  </c:pt>
                  <c:pt idx="2">
                    <c:v>18.894526415598531</c:v>
                  </c:pt>
                  <c:pt idx="3">
                    <c:v>0.99854047205739671</c:v>
                  </c:pt>
                </c:numCache>
              </c:numRef>
            </c:plus>
            <c:minus>
              <c:numRef>
                <c:f>'ATP NF-100µM'!$M$11:$M$14</c:f>
                <c:numCache>
                  <c:formatCode>General</c:formatCode>
                  <c:ptCount val="4"/>
                  <c:pt idx="0">
                    <c:v>37.029972502611471</c:v>
                  </c:pt>
                  <c:pt idx="1">
                    <c:v>25.927280236137925</c:v>
                  </c:pt>
                  <c:pt idx="2">
                    <c:v>18.894526415598531</c:v>
                  </c:pt>
                  <c:pt idx="3">
                    <c:v>0.99854047205739671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'ATP NF-100µM'!$C$11:$C$14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10</c:v>
                </c:pt>
                <c:pt idx="3">
                  <c:v>30</c:v>
                </c:pt>
              </c:numCache>
            </c:numRef>
          </c:xVal>
          <c:yVal>
            <c:numRef>
              <c:f>'ATP NF-100µM'!$L$11:$L$14</c:f>
              <c:numCache>
                <c:formatCode>General</c:formatCode>
                <c:ptCount val="4"/>
                <c:pt idx="0">
                  <c:v>24.182027233800788</c:v>
                </c:pt>
                <c:pt idx="1">
                  <c:v>27.884317694866336</c:v>
                </c:pt>
                <c:pt idx="2">
                  <c:v>82.452736004406589</c:v>
                </c:pt>
                <c:pt idx="3">
                  <c:v>99.507437410588722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07-4B30-89E1-6A3E83AB8329}"/>
            </c:ext>
          </c:extLst>
        </c:ser>
        <c:ser>
          <c:idx val="1"/>
          <c:order val="1"/>
          <c:tx>
            <c:v>NF023, 100 µM</c:v>
          </c:tx>
          <c:spPr>
            <a:ln w="1905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x"/>
            <c:size val="11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'ATP NF-100µM'!$M$24:$M$27</c:f>
                <c:numCache>
                  <c:formatCode>General</c:formatCode>
                  <c:ptCount val="4"/>
                  <c:pt idx="0">
                    <c:v>4.2412699949949086</c:v>
                  </c:pt>
                  <c:pt idx="1">
                    <c:v>73.116033796355609</c:v>
                  </c:pt>
                  <c:pt idx="2">
                    <c:v>99.661675269129944</c:v>
                  </c:pt>
                  <c:pt idx="3">
                    <c:v>26.239668043656611</c:v>
                  </c:pt>
                </c:numCache>
              </c:numRef>
            </c:plus>
            <c:minus>
              <c:numRef>
                <c:f>'ATP NF-100µM'!$M$24:$M$27</c:f>
                <c:numCache>
                  <c:formatCode>General</c:formatCode>
                  <c:ptCount val="4"/>
                  <c:pt idx="0">
                    <c:v>4.2412699949949086</c:v>
                  </c:pt>
                  <c:pt idx="1">
                    <c:v>73.116033796355609</c:v>
                  </c:pt>
                  <c:pt idx="2">
                    <c:v>99.661675269129944</c:v>
                  </c:pt>
                  <c:pt idx="3">
                    <c:v>26.239668043656611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'ATP NF-100µM'!$C$24:$C$27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10</c:v>
                </c:pt>
                <c:pt idx="3">
                  <c:v>30</c:v>
                </c:pt>
              </c:numCache>
            </c:numRef>
          </c:xVal>
          <c:yVal>
            <c:numRef>
              <c:f>'ATP NF-100µM'!$L$24:$L$27</c:f>
              <c:numCache>
                <c:formatCode>General</c:formatCode>
                <c:ptCount val="4"/>
                <c:pt idx="0">
                  <c:v>4.4765558411288326</c:v>
                </c:pt>
                <c:pt idx="1">
                  <c:v>35.190878265102313</c:v>
                </c:pt>
                <c:pt idx="2">
                  <c:v>107.81080254188615</c:v>
                </c:pt>
                <c:pt idx="3">
                  <c:v>95.630739025198437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107-4B30-89E1-6A3E83AB8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204552"/>
        <c:axId val="286208816"/>
      </c:scatterChart>
      <c:valAx>
        <c:axId val="286204552"/>
        <c:scaling>
          <c:logBase val="10"/>
          <c:orientation val="minMax"/>
          <c:max val="100"/>
          <c:min val="0.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200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[ATP]</a:t>
                </a:r>
                <a:r>
                  <a:rPr lang="de-DE" sz="200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(mM)</a:t>
                </a:r>
                <a:endParaRPr lang="de-DE" sz="2000" b="1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6466943931523632"/>
              <c:y val="0.773873855590704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286208816"/>
        <c:crosses val="autoZero"/>
        <c:crossBetween val="midCat"/>
        <c:majorUnit val="10"/>
      </c:valAx>
      <c:valAx>
        <c:axId val="286208816"/>
        <c:scaling>
          <c:orientation val="minMax"/>
          <c:max val="2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200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contraction (%)</a:t>
                </a:r>
              </a:p>
            </c:rich>
          </c:tx>
          <c:layout>
            <c:manualLayout>
              <c:xMode val="edge"/>
              <c:yMode val="edge"/>
              <c:x val="1.9818602713316848E-2"/>
              <c:y val="0.119320444749986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286204552"/>
        <c:crossesAt val="0.1"/>
        <c:crossBetween val="midCat"/>
        <c:majorUnit val="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070497918048265"/>
          <c:y val="0.86957923030705508"/>
          <c:w val="0.78817318288386673"/>
          <c:h val="8.95569599348770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control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x"/>
            <c:size val="11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'ATP PPADS 50µM'!$P$11:$P$14</c:f>
                <c:numCache>
                  <c:formatCode>General</c:formatCode>
                  <c:ptCount val="4"/>
                  <c:pt idx="0">
                    <c:v>16.212941675224023</c:v>
                  </c:pt>
                  <c:pt idx="1">
                    <c:v>9.3341421728029967</c:v>
                  </c:pt>
                  <c:pt idx="2">
                    <c:v>36.62328289127624</c:v>
                  </c:pt>
                  <c:pt idx="3">
                    <c:v>0</c:v>
                  </c:pt>
                </c:numCache>
              </c:numRef>
            </c:plus>
            <c:minus>
              <c:numRef>
                <c:f>'ATP PPADS 50µM'!$P$11:$P$14</c:f>
                <c:numCache>
                  <c:formatCode>General</c:formatCode>
                  <c:ptCount val="4"/>
                  <c:pt idx="0">
                    <c:v>16.212941675224023</c:v>
                  </c:pt>
                  <c:pt idx="1">
                    <c:v>9.3341421728029967</c:v>
                  </c:pt>
                  <c:pt idx="2">
                    <c:v>36.62328289127624</c:v>
                  </c:pt>
                  <c:pt idx="3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'ATP PPADS 50µM'!$C$11:$C$14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10</c:v>
                </c:pt>
                <c:pt idx="3">
                  <c:v>30</c:v>
                </c:pt>
              </c:numCache>
            </c:numRef>
          </c:xVal>
          <c:yVal>
            <c:numRef>
              <c:f>'ATP PPADS 50µM'!$O$11:$O$14</c:f>
              <c:numCache>
                <c:formatCode>General</c:formatCode>
                <c:ptCount val="4"/>
                <c:pt idx="0">
                  <c:v>18.562913432975151</c:v>
                </c:pt>
                <c:pt idx="1">
                  <c:v>18.812542523616042</c:v>
                </c:pt>
                <c:pt idx="2">
                  <c:v>57.887179403257676</c:v>
                </c:pt>
                <c:pt idx="3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7A-4A9F-9AD5-F2A0A3E452E1}"/>
            </c:ext>
          </c:extLst>
        </c:ser>
        <c:ser>
          <c:idx val="1"/>
          <c:order val="1"/>
          <c:tx>
            <c:v>PPADS, 50 µM</c:v>
          </c:tx>
          <c:spPr>
            <a:ln w="1905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x"/>
            <c:size val="11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'ATP PPADS 50µM'!$P$24:$P$27</c:f>
                <c:numCache>
                  <c:formatCode>General</c:formatCode>
                  <c:ptCount val="4"/>
                  <c:pt idx="0">
                    <c:v>7.8728031245382342</c:v>
                  </c:pt>
                  <c:pt idx="1">
                    <c:v>12.58157730444006</c:v>
                  </c:pt>
                  <c:pt idx="2">
                    <c:v>50.566875182491813</c:v>
                  </c:pt>
                  <c:pt idx="3">
                    <c:v>54.398098469681301</c:v>
                  </c:pt>
                </c:numCache>
              </c:numRef>
            </c:plus>
            <c:minus>
              <c:numRef>
                <c:f>'ATP PPADS 50µM'!$P$24:$P$27</c:f>
                <c:numCache>
                  <c:formatCode>General</c:formatCode>
                  <c:ptCount val="4"/>
                  <c:pt idx="0">
                    <c:v>7.8728031245382342</c:v>
                  </c:pt>
                  <c:pt idx="1">
                    <c:v>12.58157730444006</c:v>
                  </c:pt>
                  <c:pt idx="2">
                    <c:v>50.566875182491813</c:v>
                  </c:pt>
                  <c:pt idx="3">
                    <c:v>54.398098469681301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'ATP PPADS 50µM'!$C$24:$C$27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10</c:v>
                </c:pt>
                <c:pt idx="3">
                  <c:v>30</c:v>
                </c:pt>
              </c:numCache>
            </c:numRef>
          </c:xVal>
          <c:yVal>
            <c:numRef>
              <c:f>'ATP PPADS 50µM'!$O$24:$O$27</c:f>
              <c:numCache>
                <c:formatCode>General</c:formatCode>
                <c:ptCount val="4"/>
                <c:pt idx="0">
                  <c:v>9.4448877508171698</c:v>
                </c:pt>
                <c:pt idx="1">
                  <c:v>12.47722830613305</c:v>
                </c:pt>
                <c:pt idx="2">
                  <c:v>61.116259872317926</c:v>
                </c:pt>
                <c:pt idx="3">
                  <c:v>108.13462516101379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E7A-4A9F-9AD5-F2A0A3E45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204552"/>
        <c:axId val="286208816"/>
      </c:scatterChart>
      <c:valAx>
        <c:axId val="286204552"/>
        <c:scaling>
          <c:logBase val="10"/>
          <c:orientation val="minMax"/>
          <c:max val="100"/>
          <c:min val="0.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200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[ATP]</a:t>
                </a:r>
                <a:r>
                  <a:rPr lang="de-DE" sz="200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(mM)</a:t>
                </a:r>
                <a:endParaRPr lang="de-DE" sz="2000" b="1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6466943931523632"/>
              <c:y val="0.773873855590704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286208816"/>
        <c:crosses val="autoZero"/>
        <c:crossBetween val="midCat"/>
        <c:majorUnit val="10"/>
      </c:valAx>
      <c:valAx>
        <c:axId val="286208816"/>
        <c:scaling>
          <c:orientation val="minMax"/>
          <c:max val="2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200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contraction (%)</a:t>
                </a:r>
              </a:p>
            </c:rich>
          </c:tx>
          <c:layout>
            <c:manualLayout>
              <c:xMode val="edge"/>
              <c:yMode val="edge"/>
              <c:x val="1.9818602713316848E-2"/>
              <c:y val="0.119320444749986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286204552"/>
        <c:crossesAt val="0.1"/>
        <c:crossBetween val="midCat"/>
        <c:majorUnit val="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070497918048265"/>
          <c:y val="0.86957923030705508"/>
          <c:w val="0.78817318288386673"/>
          <c:h val="8.95569599348770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control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x"/>
            <c:size val="11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'ATP PPADS 5µM'!$N$11:$N$14</c:f>
                <c:numCache>
                  <c:formatCode>General</c:formatCode>
                  <c:ptCount val="4"/>
                  <c:pt idx="0">
                    <c:v>11.778082902874765</c:v>
                  </c:pt>
                  <c:pt idx="1">
                    <c:v>19.912948423017362</c:v>
                  </c:pt>
                  <c:pt idx="2">
                    <c:v>12.185713104762906</c:v>
                  </c:pt>
                  <c:pt idx="3">
                    <c:v>63.269114127113767</c:v>
                  </c:pt>
                </c:numCache>
              </c:numRef>
            </c:plus>
            <c:minus>
              <c:numRef>
                <c:f>'ATP PPADS 5µM'!$N$11:$N$14</c:f>
                <c:numCache>
                  <c:formatCode>General</c:formatCode>
                  <c:ptCount val="4"/>
                  <c:pt idx="0">
                    <c:v>11.778082902874765</c:v>
                  </c:pt>
                  <c:pt idx="1">
                    <c:v>19.912948423017362</c:v>
                  </c:pt>
                  <c:pt idx="2">
                    <c:v>12.185713104762906</c:v>
                  </c:pt>
                  <c:pt idx="3">
                    <c:v>63.269114127113767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'ATP PPADS 5µM'!$C$11:$C$14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10</c:v>
                </c:pt>
                <c:pt idx="3">
                  <c:v>30</c:v>
                </c:pt>
              </c:numCache>
            </c:numRef>
          </c:xVal>
          <c:yVal>
            <c:numRef>
              <c:f>'ATP PPADS 5µM'!$M$11:$M$14</c:f>
              <c:numCache>
                <c:formatCode>General</c:formatCode>
                <c:ptCount val="4"/>
                <c:pt idx="0">
                  <c:v>16.45394413071811</c:v>
                </c:pt>
                <c:pt idx="1">
                  <c:v>34.191204015426244</c:v>
                </c:pt>
                <c:pt idx="2">
                  <c:v>87.853456691391258</c:v>
                </c:pt>
                <c:pt idx="3">
                  <c:v>75.709877686489179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674-4601-BA4C-DFD5D3BE29F2}"/>
            </c:ext>
          </c:extLst>
        </c:ser>
        <c:ser>
          <c:idx val="1"/>
          <c:order val="1"/>
          <c:tx>
            <c:v>PPADS, 5 µM</c:v>
          </c:tx>
          <c:spPr>
            <a:ln w="1905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x"/>
            <c:size val="11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'ATP PPADS 5µM'!$N$24:$N$27</c:f>
                <c:numCache>
                  <c:formatCode>General</c:formatCode>
                  <c:ptCount val="4"/>
                  <c:pt idx="0">
                    <c:v>12.669480581522565</c:v>
                  </c:pt>
                  <c:pt idx="1">
                    <c:v>38.100385074219972</c:v>
                  </c:pt>
                  <c:pt idx="2">
                    <c:v>100.06572965017551</c:v>
                  </c:pt>
                  <c:pt idx="3">
                    <c:v>92.281470663700233</c:v>
                  </c:pt>
                </c:numCache>
              </c:numRef>
            </c:plus>
            <c:minus>
              <c:numRef>
                <c:f>'ATP PPADS 5µM'!$N$24:$N$27</c:f>
                <c:numCache>
                  <c:formatCode>General</c:formatCode>
                  <c:ptCount val="4"/>
                  <c:pt idx="0">
                    <c:v>12.669480581522565</c:v>
                  </c:pt>
                  <c:pt idx="1">
                    <c:v>38.100385074219972</c:v>
                  </c:pt>
                  <c:pt idx="2">
                    <c:v>100.06572965017551</c:v>
                  </c:pt>
                  <c:pt idx="3">
                    <c:v>92.281470663700233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'ATP PPADS 5µM'!$C$24:$C$27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10</c:v>
                </c:pt>
                <c:pt idx="3">
                  <c:v>30</c:v>
                </c:pt>
              </c:numCache>
            </c:numRef>
          </c:xVal>
          <c:yVal>
            <c:numRef>
              <c:f>'ATP PPADS 5µM'!$M$24:$M$27</c:f>
              <c:numCache>
                <c:formatCode>General</c:formatCode>
                <c:ptCount val="4"/>
                <c:pt idx="0">
                  <c:v>3.9165059289237769</c:v>
                </c:pt>
                <c:pt idx="1">
                  <c:v>24.348435547544167</c:v>
                </c:pt>
                <c:pt idx="2">
                  <c:v>97.653750623078537</c:v>
                </c:pt>
                <c:pt idx="3">
                  <c:v>107.33262280488415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674-4601-BA4C-DFD5D3BE2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204552"/>
        <c:axId val="286208816"/>
      </c:scatterChart>
      <c:valAx>
        <c:axId val="286204552"/>
        <c:scaling>
          <c:logBase val="10"/>
          <c:orientation val="minMax"/>
          <c:max val="100"/>
          <c:min val="0.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200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[ATP]</a:t>
                </a:r>
                <a:r>
                  <a:rPr lang="de-DE" sz="200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(mM)</a:t>
                </a:r>
                <a:endParaRPr lang="de-DE" sz="2000" b="1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36466943931523632"/>
              <c:y val="0.773873855590704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286208816"/>
        <c:crosses val="autoZero"/>
        <c:crossBetween val="midCat"/>
        <c:majorUnit val="10"/>
      </c:valAx>
      <c:valAx>
        <c:axId val="286208816"/>
        <c:scaling>
          <c:orientation val="minMax"/>
          <c:max val="2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200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contraction (% KCl)</a:t>
                </a:r>
              </a:p>
            </c:rich>
          </c:tx>
          <c:layout>
            <c:manualLayout>
              <c:xMode val="edge"/>
              <c:yMode val="edge"/>
              <c:x val="1.9818687957238828E-2"/>
              <c:y val="2.589037135201687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286204552"/>
        <c:crossesAt val="0.1"/>
        <c:crossBetween val="midCat"/>
        <c:majorUnit val="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070497918048265"/>
          <c:y val="0.86957923030705508"/>
          <c:w val="0.78817318288386673"/>
          <c:h val="8.95569599348770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465667</xdr:colOff>
      <xdr:row>3</xdr:row>
      <xdr:rowOff>31750</xdr:rowOff>
    </xdr:from>
    <xdr:to>
      <xdr:col>19</xdr:col>
      <xdr:colOff>711957</xdr:colOff>
      <xdr:row>23</xdr:row>
      <xdr:rowOff>163740</xdr:rowOff>
    </xdr:to>
    <xdr:graphicFrame macro="">
      <xdr:nvGraphicFramePr>
        <xdr:cNvPr id="3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201083</xdr:colOff>
      <xdr:row>2</xdr:row>
      <xdr:rowOff>0</xdr:rowOff>
    </xdr:from>
    <xdr:to>
      <xdr:col>19</xdr:col>
      <xdr:colOff>447373</xdr:colOff>
      <xdr:row>22</xdr:row>
      <xdr:rowOff>131990</xdr:rowOff>
    </xdr:to>
    <xdr:graphicFrame macro="">
      <xdr:nvGraphicFramePr>
        <xdr:cNvPr id="3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306917</xdr:colOff>
      <xdr:row>2</xdr:row>
      <xdr:rowOff>31750</xdr:rowOff>
    </xdr:from>
    <xdr:to>
      <xdr:col>21</xdr:col>
      <xdr:colOff>553207</xdr:colOff>
      <xdr:row>22</xdr:row>
      <xdr:rowOff>163740</xdr:rowOff>
    </xdr:to>
    <xdr:graphicFrame macro="">
      <xdr:nvGraphicFramePr>
        <xdr:cNvPr id="3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243416</xdr:colOff>
      <xdr:row>1</xdr:row>
      <xdr:rowOff>63500</xdr:rowOff>
    </xdr:from>
    <xdr:to>
      <xdr:col>20</xdr:col>
      <xdr:colOff>489706</xdr:colOff>
      <xdr:row>22</xdr:row>
      <xdr:rowOff>4990</xdr:rowOff>
    </xdr:to>
    <xdr:graphicFrame macro="">
      <xdr:nvGraphicFramePr>
        <xdr:cNvPr id="3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184"/>
  <sheetViews>
    <sheetView zoomScale="90" zoomScaleNormal="90" workbookViewId="0">
      <selection activeCell="N28" sqref="N28"/>
    </sheetView>
  </sheetViews>
  <sheetFormatPr baseColWidth="10" defaultRowHeight="15"/>
  <sheetData>
    <row r="4" spans="2:13">
      <c r="B4" t="s">
        <v>7</v>
      </c>
      <c r="C4" t="s">
        <v>11</v>
      </c>
      <c r="D4" t="s">
        <v>0</v>
      </c>
      <c r="E4" t="s">
        <v>1</v>
      </c>
      <c r="F4" t="s">
        <v>2</v>
      </c>
      <c r="G4" t="s">
        <v>3</v>
      </c>
      <c r="H4" t="s">
        <v>4</v>
      </c>
      <c r="I4" t="s">
        <v>8</v>
      </c>
      <c r="L4" t="s">
        <v>5</v>
      </c>
      <c r="M4" t="s">
        <v>6</v>
      </c>
    </row>
    <row r="6" spans="2:13">
      <c r="C6">
        <v>1</v>
      </c>
      <c r="D6">
        <v>3.6689007586840434</v>
      </c>
      <c r="E6">
        <v>1.3869500295169632</v>
      </c>
      <c r="F6">
        <v>0.17198943938761091</v>
      </c>
      <c r="G6">
        <v>-0.78431372549019673</v>
      </c>
      <c r="H6">
        <v>8.2396595001637358</v>
      </c>
      <c r="I6">
        <v>6.9278631149134693</v>
      </c>
      <c r="L6">
        <f>AVERAGE(D6:I6)</f>
        <v>3.2685081861959375</v>
      </c>
      <c r="M6">
        <f>STDEV(D6:I6)</f>
        <v>3.6828682568601483</v>
      </c>
    </row>
    <row r="7" spans="2:13">
      <c r="C7">
        <v>3</v>
      </c>
      <c r="D7">
        <v>-0.58126084441874482</v>
      </c>
      <c r="E7">
        <v>5.0585130395527278</v>
      </c>
      <c r="F7">
        <v>-0.45484362378631849</v>
      </c>
      <c r="G7">
        <v>-1.5686274509803935</v>
      </c>
      <c r="H7">
        <v>13.40111802296677</v>
      </c>
      <c r="I7">
        <v>11.339685008749761</v>
      </c>
      <c r="L7">
        <f t="shared" ref="L7:L8" si="0">AVERAGE(D7:I7)</f>
        <v>4.5324306920139668</v>
      </c>
      <c r="M7">
        <f t="shared" ref="M7:M9" si="1">STDEV(D7:I7)</f>
        <v>6.5347493546169817</v>
      </c>
    </row>
    <row r="8" spans="2:13">
      <c r="C8">
        <v>10</v>
      </c>
      <c r="D8">
        <v>4.9254924641921534</v>
      </c>
      <c r="E8">
        <v>6.5822828766885415</v>
      </c>
      <c r="F8">
        <v>1.5407217864132348</v>
      </c>
      <c r="G8">
        <v>-1.5686274509803935</v>
      </c>
      <c r="H8">
        <v>42.17990226393588</v>
      </c>
      <c r="I8">
        <v>1.0489986389267107</v>
      </c>
      <c r="L8">
        <f t="shared" si="0"/>
        <v>9.1181284298626881</v>
      </c>
      <c r="M8">
        <f t="shared" si="1"/>
        <v>16.454934192183757</v>
      </c>
    </row>
    <row r="9" spans="2:13">
      <c r="C9">
        <v>30</v>
      </c>
      <c r="D9">
        <v>31.717926036811484</v>
      </c>
      <c r="E9">
        <v>10.462895440497268</v>
      </c>
      <c r="F9">
        <v>3.9557571059151275</v>
      </c>
      <c r="G9">
        <v>7.0588235294117716</v>
      </c>
      <c r="H9">
        <v>62.246716868565599</v>
      </c>
      <c r="I9">
        <v>10.494847365350957</v>
      </c>
      <c r="L9">
        <f>AVERAGE(D9:I9)</f>
        <v>20.989494391092034</v>
      </c>
      <c r="M9">
        <f t="shared" si="1"/>
        <v>22.460705021664285</v>
      </c>
    </row>
    <row r="11" spans="2:13">
      <c r="C11">
        <v>1</v>
      </c>
      <c r="D11">
        <f>D6/$D$9*100</f>
        <v>11.567278246458979</v>
      </c>
      <c r="E11">
        <f>E6/$E$9*100</f>
        <v>13.255891138400269</v>
      </c>
      <c r="F11">
        <f>F6/$F$9*100</f>
        <v>4.347826086956438</v>
      </c>
      <c r="G11">
        <f>G6/$G$9*100</f>
        <v>-11.111111111111109</v>
      </c>
      <c r="H11">
        <f>H6/$H$9*100</f>
        <v>13.237098942200982</v>
      </c>
      <c r="I11">
        <f>I6/$I$9*100</f>
        <v>66.012042612320514</v>
      </c>
      <c r="L11">
        <f>AVERAGE(D11:I11)</f>
        <v>16.218170985871012</v>
      </c>
      <c r="M11">
        <f>STDEV(D11:I11)</f>
        <v>26.101789575447679</v>
      </c>
    </row>
    <row r="12" spans="2:13">
      <c r="C12">
        <v>3</v>
      </c>
      <c r="D12">
        <f t="shared" ref="D12:D14" si="2">D7/$D$9*100</f>
        <v>-1.8325941101701912</v>
      </c>
      <c r="E12">
        <f t="shared" ref="E12:E14" si="3">E7/$E$9*100</f>
        <v>48.347162296714231</v>
      </c>
      <c r="F12">
        <f t="shared" ref="F12:F14" si="4">F7/$F$9*100</f>
        <v>-11.498269777640825</v>
      </c>
      <c r="G12">
        <f t="shared" ref="G12:G14" si="5">G7/$G$9*100</f>
        <v>-22.222222222222218</v>
      </c>
      <c r="H12">
        <f t="shared" ref="H12:H14" si="6">H7/$H$9*100</f>
        <v>21.529035902830554</v>
      </c>
      <c r="I12">
        <f t="shared" ref="I12:I14" si="7">I7/$I$9*100</f>
        <v>108.05002315886996</v>
      </c>
      <c r="L12">
        <f t="shared" ref="L12:L14" si="8">AVERAGE(D12:I12)</f>
        <v>23.728855874730254</v>
      </c>
      <c r="M12">
        <f t="shared" ref="M12:M14" si="9">STDEV(D12:I12)</f>
        <v>48.428915239732703</v>
      </c>
    </row>
    <row r="13" spans="2:13">
      <c r="C13">
        <v>10</v>
      </c>
      <c r="D13">
        <f t="shared" si="2"/>
        <v>15.529049593203792</v>
      </c>
      <c r="E13">
        <f t="shared" si="3"/>
        <v>62.910720212412883</v>
      </c>
      <c r="F13">
        <f t="shared" si="4"/>
        <v>38.948847089457558</v>
      </c>
      <c r="G13">
        <f t="shared" si="5"/>
        <v>-22.222222222222218</v>
      </c>
      <c r="H13">
        <f t="shared" si="6"/>
        <v>67.762453002941598</v>
      </c>
      <c r="I13">
        <f t="shared" si="7"/>
        <v>9.9953682260307115</v>
      </c>
      <c r="L13">
        <f t="shared" si="8"/>
        <v>28.820702650304057</v>
      </c>
      <c r="M13">
        <f t="shared" si="9"/>
        <v>34.402354467131481</v>
      </c>
    </row>
    <row r="14" spans="2:13">
      <c r="C14">
        <v>30</v>
      </c>
      <c r="D14">
        <f t="shared" si="2"/>
        <v>100</v>
      </c>
      <c r="E14">
        <f t="shared" si="3"/>
        <v>100</v>
      </c>
      <c r="F14">
        <f t="shared" si="4"/>
        <v>100</v>
      </c>
      <c r="G14">
        <f t="shared" si="5"/>
        <v>100</v>
      </c>
      <c r="H14">
        <f t="shared" si="6"/>
        <v>100</v>
      </c>
      <c r="I14">
        <f t="shared" si="7"/>
        <v>100</v>
      </c>
      <c r="L14">
        <f t="shared" si="8"/>
        <v>100</v>
      </c>
      <c r="M14">
        <f t="shared" si="9"/>
        <v>0</v>
      </c>
    </row>
    <row r="17" spans="2:16">
      <c r="B17" t="s">
        <v>12</v>
      </c>
      <c r="C17" t="s">
        <v>11</v>
      </c>
      <c r="D17" t="s">
        <v>0</v>
      </c>
      <c r="E17" t="s">
        <v>1</v>
      </c>
      <c r="F17" t="s">
        <v>2</v>
      </c>
      <c r="G17" t="s">
        <v>3</v>
      </c>
      <c r="H17" t="s">
        <v>4</v>
      </c>
      <c r="I17" t="s">
        <v>8</v>
      </c>
      <c r="L17" t="s">
        <v>5</v>
      </c>
      <c r="M17" t="s">
        <v>6</v>
      </c>
    </row>
    <row r="18" spans="2:16">
      <c r="B18" t="s">
        <v>15</v>
      </c>
    </row>
    <row r="19" spans="2:16">
      <c r="C19">
        <v>1</v>
      </c>
      <c r="D19">
        <v>1.0152284263959399</v>
      </c>
      <c r="E19">
        <v>3.8327458900409068</v>
      </c>
      <c r="F19">
        <v>0.56724212969678844</v>
      </c>
      <c r="G19">
        <v>5.9783885365280751</v>
      </c>
      <c r="H19">
        <v>6.0869565217391148</v>
      </c>
      <c r="I19">
        <v>0.60431120338954836</v>
      </c>
      <c r="L19">
        <f>AVERAGE(D19:I19)</f>
        <v>3.0141454512983956</v>
      </c>
      <c r="M19">
        <f>STDEV(D19:I19)</f>
        <v>2.6339824548150923</v>
      </c>
    </row>
    <row r="20" spans="2:16">
      <c r="C20">
        <v>3</v>
      </c>
      <c r="D20">
        <v>9.8984771573603965</v>
      </c>
      <c r="E20">
        <v>3.6047823642050387</v>
      </c>
      <c r="F20">
        <v>-0.16393442622951199</v>
      </c>
      <c r="G20">
        <v>3.3063190039934272</v>
      </c>
      <c r="H20">
        <v>4.3478260869565046</v>
      </c>
      <c r="I20">
        <v>0.75088761724706332</v>
      </c>
      <c r="L20">
        <f t="shared" ref="L20:L22" si="10">AVERAGE(D20:I20)</f>
        <v>3.6240596339221534</v>
      </c>
      <c r="M20">
        <f t="shared" ref="M20:M22" si="11">STDEV(D20:I20)</f>
        <v>3.5382905560496627</v>
      </c>
    </row>
    <row r="21" spans="2:16">
      <c r="C21">
        <v>10</v>
      </c>
      <c r="D21">
        <v>2.2842639593908589</v>
      </c>
      <c r="E21">
        <v>1.1404608152659317</v>
      </c>
      <c r="F21">
        <v>7.6904105614391298</v>
      </c>
      <c r="G21">
        <v>3.563248766737142</v>
      </c>
      <c r="H21">
        <v>8.6956521739130093</v>
      </c>
      <c r="I21">
        <v>0.60571788682387773</v>
      </c>
      <c r="L21">
        <f t="shared" si="10"/>
        <v>3.9966256939283258</v>
      </c>
      <c r="M21">
        <f t="shared" si="11"/>
        <v>3.4205504921975738</v>
      </c>
    </row>
    <row r="22" spans="2:16">
      <c r="C22">
        <v>30</v>
      </c>
      <c r="D22">
        <v>21.065989847715734</v>
      </c>
      <c r="E22">
        <v>4.9104501200001494</v>
      </c>
      <c r="F22">
        <v>12.519947773103151</v>
      </c>
      <c r="G22">
        <v>10.357205778717404</v>
      </c>
      <c r="H22">
        <v>30.43478260869561</v>
      </c>
      <c r="I22">
        <v>7.7429482959436893</v>
      </c>
      <c r="L22">
        <f t="shared" si="10"/>
        <v>14.505220737362622</v>
      </c>
      <c r="M22">
        <f t="shared" si="11"/>
        <v>9.5470406026530501</v>
      </c>
    </row>
    <row r="24" spans="2:16">
      <c r="C24">
        <v>1</v>
      </c>
      <c r="D24">
        <f>D19/$D$9*100</f>
        <v>3.2008033098307775</v>
      </c>
      <c r="E24">
        <f>E19/$E$9*100</f>
        <v>36.631790041655506</v>
      </c>
      <c r="F24">
        <f>F19/$F$9*100</f>
        <v>14.339660259943141</v>
      </c>
      <c r="G24">
        <f>G19/$G$9*100</f>
        <v>84.693837600814319</v>
      </c>
      <c r="H24">
        <f>H19/$H$9*100</f>
        <v>9.7787591506099325</v>
      </c>
      <c r="I24">
        <f>I19/$I$9*100</f>
        <v>5.7581704845436761</v>
      </c>
      <c r="L24">
        <f>AVERAGE(D24:I24)</f>
        <v>25.733836807899564</v>
      </c>
      <c r="M24">
        <f>STDEV(D24:I24)</f>
        <v>31.260849905685308</v>
      </c>
    </row>
    <row r="25" spans="2:16">
      <c r="C25">
        <v>3</v>
      </c>
      <c r="D25">
        <f t="shared" ref="D25:D27" si="12">D20/$D$9*100</f>
        <v>31.207832270850023</v>
      </c>
      <c r="E25">
        <f t="shared" ref="E25:E27" si="13">E20/$E$9*100</f>
        <v>34.453009539333742</v>
      </c>
      <c r="F25">
        <f t="shared" ref="F25:F27" si="14">F20/$F$9*100</f>
        <v>-4.1441984894466186</v>
      </c>
      <c r="G25">
        <f t="shared" ref="G25:G27" si="15">G20/$G$9*100</f>
        <v>46.839519223240174</v>
      </c>
      <c r="H25">
        <f t="shared" ref="H25:H27" si="16">H20/$H$9*100</f>
        <v>6.9848279647213714</v>
      </c>
      <c r="I25">
        <f t="shared" ref="I25:I27" si="17">I20/$I$9*100</f>
        <v>7.1548217054222301</v>
      </c>
      <c r="L25">
        <f t="shared" ref="L25:L27" si="18">AVERAGE(D25:I25)</f>
        <v>20.415968702353489</v>
      </c>
      <c r="M25">
        <f t="shared" ref="M25:M27" si="19">STDEV(D25:I25)</f>
        <v>19.855287610847739</v>
      </c>
    </row>
    <row r="26" spans="2:16">
      <c r="C26">
        <v>10</v>
      </c>
      <c r="D26">
        <f t="shared" si="12"/>
        <v>7.201807447119231</v>
      </c>
      <c r="E26">
        <f t="shared" si="13"/>
        <v>10.900049816532709</v>
      </c>
      <c r="F26">
        <f t="shared" si="14"/>
        <v>194.41058577483173</v>
      </c>
      <c r="G26">
        <f t="shared" si="15"/>
        <v>50.479357528776127</v>
      </c>
      <c r="H26">
        <f t="shared" si="16"/>
        <v>13.969655929442743</v>
      </c>
      <c r="I26">
        <f t="shared" si="17"/>
        <v>5.771574047124048</v>
      </c>
      <c r="L26">
        <f t="shared" si="18"/>
        <v>47.122171757304436</v>
      </c>
      <c r="M26">
        <f t="shared" si="19"/>
        <v>74.053745943549046</v>
      </c>
    </row>
    <row r="27" spans="2:16">
      <c r="C27">
        <v>30</v>
      </c>
      <c r="D27">
        <f t="shared" si="12"/>
        <v>66.416668678988572</v>
      </c>
      <c r="E27">
        <f t="shared" si="13"/>
        <v>46.932038534896904</v>
      </c>
      <c r="F27">
        <f t="shared" si="14"/>
        <v>316.499406760385</v>
      </c>
      <c r="G27">
        <f t="shared" si="15"/>
        <v>146.72708186516309</v>
      </c>
      <c r="H27">
        <f t="shared" si="16"/>
        <v>48.893795753049716</v>
      </c>
      <c r="I27">
        <f t="shared" si="17"/>
        <v>73.778569867602442</v>
      </c>
      <c r="L27">
        <f t="shared" si="18"/>
        <v>116.54126024334761</v>
      </c>
      <c r="M27">
        <f t="shared" si="19"/>
        <v>104.55351715939651</v>
      </c>
    </row>
    <row r="30" spans="2:16" ht="15.75">
      <c r="B30" s="20" t="s">
        <v>17</v>
      </c>
    </row>
    <row r="32" spans="2:16">
      <c r="B32" s="2" t="s">
        <v>18</v>
      </c>
      <c r="C32" s="3"/>
      <c r="D32" s="3"/>
      <c r="E32" s="3"/>
      <c r="F32" s="3"/>
      <c r="G32" s="3"/>
      <c r="H32" s="3"/>
      <c r="I32" s="3"/>
      <c r="J32" s="3"/>
      <c r="K32" s="4"/>
      <c r="L32" s="5"/>
      <c r="M32" s="6" t="str">
        <f>G34</f>
        <v>500mM20ul</v>
      </c>
      <c r="N32" s="6" t="str">
        <f>H34</f>
        <v>500mM40ul</v>
      </c>
      <c r="O32" s="6" t="str">
        <f>I34</f>
        <v>500mM140ul</v>
      </c>
      <c r="P32" s="6" t="str">
        <f>J34</f>
        <v>500mM400ul</v>
      </c>
    </row>
    <row r="33" spans="2:16">
      <c r="B33" s="2"/>
      <c r="C33" s="3" t="s">
        <v>19</v>
      </c>
      <c r="D33" s="7" t="s">
        <v>20</v>
      </c>
      <c r="E33" s="3"/>
      <c r="F33" s="3"/>
      <c r="G33" s="3"/>
      <c r="H33" s="3"/>
      <c r="I33" s="3"/>
      <c r="J33" s="3"/>
      <c r="K33" s="4"/>
      <c r="L33" s="5" t="s">
        <v>20</v>
      </c>
      <c r="M33" s="8">
        <f>AVERAGE(G37,G43)</f>
        <v>1.0152284263959399</v>
      </c>
      <c r="N33" s="8">
        <f>AVERAGE(H37,H43)</f>
        <v>9.8984771573603965</v>
      </c>
      <c r="O33" s="8">
        <f>AVERAGE(I37,I43)</f>
        <v>2.2842639593908589</v>
      </c>
      <c r="P33" s="8">
        <f>AVERAGE(J37,J43)</f>
        <v>21.065989847715734</v>
      </c>
    </row>
    <row r="34" spans="2:16" ht="15.75">
      <c r="B34" s="2"/>
      <c r="C34" s="3"/>
      <c r="D34" s="3" t="s">
        <v>21</v>
      </c>
      <c r="E34" s="9">
        <v>4.87</v>
      </c>
      <c r="F34" s="3" t="s">
        <v>22</v>
      </c>
      <c r="G34" s="6" t="s">
        <v>23</v>
      </c>
      <c r="H34" s="6" t="s">
        <v>24</v>
      </c>
      <c r="I34" s="6" t="s">
        <v>25</v>
      </c>
      <c r="J34" s="6" t="s">
        <v>26</v>
      </c>
      <c r="K34" s="4"/>
      <c r="L34" s="5" t="s">
        <v>27</v>
      </c>
      <c r="M34" s="8">
        <f>AVERAGE(G49,G55)</f>
        <v>3.6689007586840434</v>
      </c>
      <c r="N34" s="8">
        <f>AVERAGE(H49,H55)</f>
        <v>-0.58126084441874482</v>
      </c>
      <c r="O34" s="8">
        <f>AVERAGE(I49,I55)</f>
        <v>4.9254924641921534</v>
      </c>
      <c r="P34" s="8">
        <f>AVERAGE(J49,J55)</f>
        <v>31.717926036811484</v>
      </c>
    </row>
    <row r="35" spans="2:16" ht="15.75">
      <c r="B35" s="2"/>
      <c r="C35" s="3"/>
      <c r="D35" s="3" t="s">
        <v>28</v>
      </c>
      <c r="E35" s="10">
        <v>8.81</v>
      </c>
      <c r="F35" s="10">
        <v>3.66</v>
      </c>
      <c r="G35" s="10">
        <v>3.7</v>
      </c>
      <c r="H35" s="10">
        <v>4.05</v>
      </c>
      <c r="I35" s="10">
        <v>3.75</v>
      </c>
      <c r="J35" s="10">
        <v>4.49</v>
      </c>
      <c r="K35" s="4"/>
      <c r="L35" s="4"/>
      <c r="M35" s="4"/>
      <c r="N35" s="4"/>
      <c r="O35" s="4"/>
      <c r="P35" s="4"/>
    </row>
    <row r="36" spans="2:16">
      <c r="B36" s="2"/>
      <c r="C36" s="3"/>
      <c r="D36" s="3"/>
      <c r="E36" s="3">
        <f>E35-E34</f>
        <v>3.9400000000000004</v>
      </c>
      <c r="F36" s="3"/>
      <c r="G36" s="3">
        <f>G35-F35</f>
        <v>4.0000000000000036E-2</v>
      </c>
      <c r="H36" s="3">
        <f>H35-F35</f>
        <v>0.38999999999999968</v>
      </c>
      <c r="I36" s="3">
        <f>I35-F35</f>
        <v>8.9999999999999858E-2</v>
      </c>
      <c r="J36" s="3">
        <f>J35-F35</f>
        <v>0.83000000000000007</v>
      </c>
      <c r="K36" s="4"/>
      <c r="L36" s="4"/>
      <c r="M36" s="4"/>
      <c r="N36" s="4"/>
      <c r="O36" s="4"/>
      <c r="P36" s="4"/>
    </row>
    <row r="37" spans="2:16">
      <c r="B37" s="2"/>
      <c r="C37" s="3"/>
      <c r="D37" s="3"/>
      <c r="E37" s="3"/>
      <c r="F37" s="3"/>
      <c r="G37" s="11">
        <f>G36/E36*100</f>
        <v>1.0152284263959399</v>
      </c>
      <c r="H37" s="11">
        <f>H36/E36*100</f>
        <v>9.8984771573603965</v>
      </c>
      <c r="I37" s="11">
        <f>I36/E36*100</f>
        <v>2.2842639593908589</v>
      </c>
      <c r="J37" s="11">
        <f>J36/E36*100</f>
        <v>21.065989847715734</v>
      </c>
      <c r="K37" s="4"/>
      <c r="L37" s="5" t="s">
        <v>29</v>
      </c>
      <c r="M37" s="3" t="s">
        <v>20</v>
      </c>
      <c r="N37" s="3" t="s">
        <v>27</v>
      </c>
      <c r="O37" s="4"/>
      <c r="P37" s="4"/>
    </row>
    <row r="38" spans="2:16">
      <c r="B38" s="2"/>
      <c r="C38" s="3"/>
      <c r="D38" s="3"/>
      <c r="E38" s="3"/>
      <c r="F38" s="3"/>
      <c r="G38" s="3"/>
      <c r="H38" s="3"/>
      <c r="I38" s="3"/>
      <c r="J38" s="3"/>
      <c r="K38" s="4"/>
      <c r="L38" s="6" t="s">
        <v>23</v>
      </c>
      <c r="M38" s="8">
        <f>M33</f>
        <v>1.0152284263959399</v>
      </c>
      <c r="N38" s="8">
        <f>M34</f>
        <v>3.6689007586840434</v>
      </c>
      <c r="O38" s="4"/>
      <c r="P38" s="4"/>
    </row>
    <row r="39" spans="2:16">
      <c r="B39" s="2"/>
      <c r="C39" s="3" t="s">
        <v>19</v>
      </c>
      <c r="D39" s="7" t="s">
        <v>20</v>
      </c>
      <c r="E39" s="3"/>
      <c r="F39" s="3"/>
      <c r="G39" s="3"/>
      <c r="H39" s="3"/>
      <c r="I39" s="3"/>
      <c r="J39" s="3"/>
      <c r="K39" s="4"/>
      <c r="L39" s="6" t="s">
        <v>24</v>
      </c>
      <c r="M39" s="8">
        <f>N33</f>
        <v>9.8984771573603965</v>
      </c>
      <c r="N39" s="8">
        <f>N34</f>
        <v>-0.58126084441874482</v>
      </c>
      <c r="O39" s="4"/>
      <c r="P39" s="4"/>
    </row>
    <row r="40" spans="2:16" ht="15.75">
      <c r="B40" s="2"/>
      <c r="C40" s="3"/>
      <c r="D40" s="3" t="s">
        <v>21</v>
      </c>
      <c r="E40" s="9">
        <v>4.87</v>
      </c>
      <c r="F40" s="3" t="s">
        <v>22</v>
      </c>
      <c r="G40" s="6" t="s">
        <v>23</v>
      </c>
      <c r="H40" s="6" t="s">
        <v>24</v>
      </c>
      <c r="I40" s="6" t="s">
        <v>25</v>
      </c>
      <c r="J40" s="6" t="s">
        <v>26</v>
      </c>
      <c r="K40" s="4"/>
      <c r="L40" s="6" t="s">
        <v>25</v>
      </c>
      <c r="M40" s="8">
        <f>O33</f>
        <v>2.2842639593908589</v>
      </c>
      <c r="N40" s="8">
        <f>O34</f>
        <v>4.9254924641921534</v>
      </c>
      <c r="O40" s="4"/>
      <c r="P40" s="4"/>
    </row>
    <row r="41" spans="2:16" ht="15.75">
      <c r="B41" s="2"/>
      <c r="C41" s="3"/>
      <c r="D41" s="3" t="s">
        <v>28</v>
      </c>
      <c r="E41" s="10">
        <v>8.81</v>
      </c>
      <c r="F41" s="10">
        <v>3.66</v>
      </c>
      <c r="G41" s="10">
        <v>3.7</v>
      </c>
      <c r="H41" s="10">
        <v>4.05</v>
      </c>
      <c r="I41" s="10">
        <v>3.75</v>
      </c>
      <c r="J41" s="10">
        <v>4.49</v>
      </c>
      <c r="K41" s="4"/>
      <c r="L41" s="6" t="s">
        <v>30</v>
      </c>
      <c r="M41" s="8">
        <f>P33</f>
        <v>21.065989847715734</v>
      </c>
      <c r="N41" s="8">
        <f>P34</f>
        <v>31.717926036811484</v>
      </c>
      <c r="O41" s="4"/>
      <c r="P41" s="4"/>
    </row>
    <row r="42" spans="2:16">
      <c r="B42" s="2"/>
      <c r="C42" s="3"/>
      <c r="D42" s="3"/>
      <c r="E42" s="3">
        <f>E41-E40</f>
        <v>3.9400000000000004</v>
      </c>
      <c r="F42" s="3"/>
      <c r="G42" s="3">
        <f>G41-F41</f>
        <v>4.0000000000000036E-2</v>
      </c>
      <c r="H42" s="3">
        <f>H41-F41</f>
        <v>0.38999999999999968</v>
      </c>
      <c r="I42" s="3">
        <f>I41-F41</f>
        <v>8.9999999999999858E-2</v>
      </c>
      <c r="J42" s="3">
        <f>J41-F41</f>
        <v>0.83000000000000007</v>
      </c>
      <c r="K42" s="4"/>
      <c r="L42" s="4"/>
      <c r="M42" s="4"/>
      <c r="N42" s="4"/>
      <c r="O42" s="4"/>
      <c r="P42" s="4"/>
    </row>
    <row r="43" spans="2:16">
      <c r="B43" s="2"/>
      <c r="C43" s="3"/>
      <c r="D43" s="3"/>
      <c r="E43" s="3"/>
      <c r="F43" s="3"/>
      <c r="G43" s="11">
        <f>G42/E42*100</f>
        <v>1.0152284263959399</v>
      </c>
      <c r="H43" s="11">
        <f>H42/E42*100</f>
        <v>9.8984771573603965</v>
      </c>
      <c r="I43" s="11">
        <f>I42/E42*100</f>
        <v>2.2842639593908589</v>
      </c>
      <c r="J43" s="11">
        <f>J42/E42*100</f>
        <v>21.065989847715734</v>
      </c>
      <c r="K43" s="4"/>
      <c r="L43" s="4"/>
      <c r="M43" s="4"/>
      <c r="N43" s="4"/>
      <c r="O43" s="4"/>
      <c r="P43" s="4"/>
    </row>
    <row r="44" spans="2:16">
      <c r="B44" s="2"/>
      <c r="C44" s="3"/>
      <c r="D44" s="3"/>
      <c r="E44" s="3"/>
      <c r="F44" s="3"/>
      <c r="G44" s="3"/>
      <c r="H44" s="3"/>
      <c r="I44" s="3"/>
      <c r="J44" s="3"/>
      <c r="K44" s="4"/>
      <c r="L44" s="4"/>
      <c r="M44" s="4"/>
      <c r="N44" s="4"/>
      <c r="O44" s="4"/>
      <c r="P44" s="4"/>
    </row>
    <row r="45" spans="2:16">
      <c r="B45" s="2"/>
      <c r="C45" s="3" t="s">
        <v>31</v>
      </c>
      <c r="D45" s="7" t="s">
        <v>7</v>
      </c>
      <c r="E45" s="3"/>
      <c r="F45" s="3"/>
      <c r="G45" s="3"/>
      <c r="H45" s="3"/>
      <c r="I45" s="3"/>
      <c r="J45" s="3"/>
      <c r="K45" s="4"/>
      <c r="L45" s="4"/>
      <c r="M45" s="4"/>
      <c r="N45" s="4"/>
      <c r="O45" s="4"/>
      <c r="P45" s="4"/>
    </row>
    <row r="46" spans="2:16" ht="15.75">
      <c r="B46" s="2"/>
      <c r="C46" s="3"/>
      <c r="D46" s="3" t="s">
        <v>21</v>
      </c>
      <c r="E46" s="10">
        <v>4.8</v>
      </c>
      <c r="F46" s="3" t="s">
        <v>22</v>
      </c>
      <c r="G46" s="6" t="s">
        <v>23</v>
      </c>
      <c r="H46" s="6" t="s">
        <v>24</v>
      </c>
      <c r="I46" s="6" t="s">
        <v>25</v>
      </c>
      <c r="J46" s="6" t="s">
        <v>26</v>
      </c>
      <c r="K46" s="4"/>
      <c r="L46" s="4"/>
      <c r="M46" s="4"/>
      <c r="N46" s="4"/>
      <c r="O46" s="4"/>
      <c r="P46" s="4"/>
    </row>
    <row r="47" spans="2:16" ht="15.75">
      <c r="B47" s="2"/>
      <c r="C47" s="3"/>
      <c r="D47" s="3" t="s">
        <v>28</v>
      </c>
      <c r="E47" s="10">
        <v>7.46</v>
      </c>
      <c r="F47" s="10">
        <v>3.54</v>
      </c>
      <c r="G47" s="10">
        <v>3.74</v>
      </c>
      <c r="H47" s="10">
        <v>3.55</v>
      </c>
      <c r="I47" s="10">
        <v>3.79</v>
      </c>
      <c r="J47" s="10">
        <v>5.03</v>
      </c>
      <c r="K47" s="4"/>
      <c r="L47" s="4"/>
      <c r="M47" s="4"/>
      <c r="N47" s="4"/>
      <c r="O47" s="4"/>
      <c r="P47" s="4"/>
    </row>
    <row r="48" spans="2:16">
      <c r="B48" s="2"/>
      <c r="C48" s="3"/>
      <c r="D48" s="3"/>
      <c r="E48" s="3">
        <f>E47-E46</f>
        <v>2.66</v>
      </c>
      <c r="F48" s="3"/>
      <c r="G48" s="3">
        <f>G47-F47</f>
        <v>0.20000000000000018</v>
      </c>
      <c r="H48" s="3">
        <f>H47-F47</f>
        <v>9.9999999999997868E-3</v>
      </c>
      <c r="I48" s="3">
        <f>I47-F47</f>
        <v>0.25</v>
      </c>
      <c r="J48" s="3">
        <f>J47-F47</f>
        <v>1.4900000000000002</v>
      </c>
      <c r="K48" s="4"/>
      <c r="L48" s="4"/>
      <c r="M48" s="4"/>
      <c r="N48" s="4"/>
      <c r="O48" s="4"/>
      <c r="P48" s="4"/>
    </row>
    <row r="49" spans="2:16">
      <c r="B49" s="2"/>
      <c r="C49" s="3"/>
      <c r="D49" s="3"/>
      <c r="E49" s="3"/>
      <c r="F49" s="3"/>
      <c r="G49" s="11">
        <f>G48/E48*100</f>
        <v>7.5187969924812093</v>
      </c>
      <c r="H49" s="11">
        <f>H48/E48*100</f>
        <v>0.37593984962405208</v>
      </c>
      <c r="I49" s="11">
        <f>I48/E48*100</f>
        <v>9.3984962406015029</v>
      </c>
      <c r="J49" s="11">
        <f>J48/E48*100</f>
        <v>56.015037593984964</v>
      </c>
      <c r="K49" s="4"/>
      <c r="L49" s="4"/>
      <c r="M49" s="4"/>
      <c r="N49" s="4"/>
      <c r="O49" s="4"/>
      <c r="P49" s="4"/>
    </row>
    <row r="50" spans="2:16">
      <c r="B50" s="2"/>
      <c r="C50" s="3"/>
      <c r="D50" s="3"/>
      <c r="E50" s="3"/>
      <c r="F50" s="3"/>
      <c r="G50" s="3"/>
      <c r="H50" s="3"/>
      <c r="I50" s="3"/>
      <c r="J50" s="3"/>
      <c r="K50" s="4"/>
      <c r="L50" s="4"/>
      <c r="M50" s="4"/>
      <c r="N50" s="4"/>
      <c r="O50" s="4"/>
      <c r="P50" s="4"/>
    </row>
    <row r="51" spans="2:16">
      <c r="B51" s="2"/>
      <c r="C51" s="3" t="s">
        <v>32</v>
      </c>
      <c r="D51" s="7" t="s">
        <v>7</v>
      </c>
      <c r="E51" s="3"/>
      <c r="F51" s="3"/>
      <c r="G51" s="3"/>
      <c r="H51" s="3"/>
      <c r="I51" s="3"/>
      <c r="J51" s="3"/>
      <c r="K51" s="4"/>
      <c r="L51" s="4"/>
      <c r="M51" s="4"/>
      <c r="N51" s="4"/>
      <c r="O51" s="4"/>
      <c r="P51" s="4"/>
    </row>
    <row r="52" spans="2:16" ht="15.75">
      <c r="B52" s="2"/>
      <c r="C52" s="3"/>
      <c r="D52" s="3" t="s">
        <v>21</v>
      </c>
      <c r="E52" s="10">
        <v>4.72</v>
      </c>
      <c r="F52" s="3" t="s">
        <v>22</v>
      </c>
      <c r="G52" s="6" t="s">
        <v>23</v>
      </c>
      <c r="H52" s="6" t="s">
        <v>24</v>
      </c>
      <c r="I52" s="6" t="s">
        <v>25</v>
      </c>
      <c r="J52" s="6" t="s">
        <v>26</v>
      </c>
      <c r="K52" s="4"/>
      <c r="L52" s="4"/>
      <c r="M52" s="4"/>
      <c r="N52" s="4"/>
      <c r="O52" s="4"/>
      <c r="P52" s="4"/>
    </row>
    <row r="53" spans="2:16" ht="15.75">
      <c r="B53" s="2"/>
      <c r="C53" s="3"/>
      <c r="D53" s="3" t="s">
        <v>28</v>
      </c>
      <c r="E53" s="10">
        <v>15.77</v>
      </c>
      <c r="F53" s="10">
        <v>2.1800000000000002</v>
      </c>
      <c r="G53" s="10">
        <v>2.16</v>
      </c>
      <c r="H53" s="10">
        <v>2.0099999999999998</v>
      </c>
      <c r="I53" s="10">
        <v>2.23</v>
      </c>
      <c r="J53" s="10">
        <v>3</v>
      </c>
      <c r="K53" s="4"/>
      <c r="L53" s="4"/>
      <c r="M53" s="4"/>
      <c r="N53" s="4"/>
      <c r="O53" s="4"/>
      <c r="P53" s="4"/>
    </row>
    <row r="54" spans="2:16">
      <c r="B54" s="2"/>
      <c r="C54" s="3"/>
      <c r="D54" s="3"/>
      <c r="E54" s="3">
        <f>E53-E52</f>
        <v>11.05</v>
      </c>
      <c r="F54" s="3"/>
      <c r="G54" s="3">
        <f>G53-F53</f>
        <v>-2.0000000000000018E-2</v>
      </c>
      <c r="H54" s="3">
        <f>H53-F53</f>
        <v>-0.17000000000000037</v>
      </c>
      <c r="I54" s="3">
        <f>I53-F53</f>
        <v>4.9999999999999822E-2</v>
      </c>
      <c r="J54" s="3">
        <f>J53-F53</f>
        <v>0.81999999999999984</v>
      </c>
      <c r="K54" s="4"/>
      <c r="L54" s="4"/>
      <c r="M54" s="4"/>
      <c r="N54" s="4"/>
      <c r="O54" s="4"/>
      <c r="P54" s="4"/>
    </row>
    <row r="55" spans="2:16">
      <c r="B55" s="2"/>
      <c r="C55" s="3"/>
      <c r="D55" s="3"/>
      <c r="E55" s="3"/>
      <c r="F55" s="3"/>
      <c r="G55" s="11">
        <f>G54/E54*100</f>
        <v>-0.18099547511312233</v>
      </c>
      <c r="H55" s="11">
        <f>H54/E54*100</f>
        <v>-1.5384615384615417</v>
      </c>
      <c r="I55" s="11">
        <f>I54/E54*100</f>
        <v>0.45248868778280382</v>
      </c>
      <c r="J55" s="11">
        <f>J54/E54*100</f>
        <v>7.4208144796380076</v>
      </c>
      <c r="K55" s="4"/>
      <c r="L55" s="4"/>
      <c r="M55" s="4"/>
      <c r="N55" s="4"/>
      <c r="O55" s="4"/>
      <c r="P55" s="4"/>
    </row>
    <row r="56" spans="2:16">
      <c r="B56" s="12"/>
      <c r="C56" s="13"/>
      <c r="D56" s="13"/>
      <c r="E56" s="13"/>
      <c r="F56" s="13"/>
      <c r="G56" s="14"/>
      <c r="H56" s="14"/>
      <c r="I56" s="14"/>
      <c r="J56" s="14"/>
      <c r="K56" s="15"/>
      <c r="L56" s="15"/>
      <c r="M56" s="15"/>
      <c r="N56" s="15"/>
      <c r="O56" s="15"/>
      <c r="P56" s="15"/>
    </row>
    <row r="57" spans="2:16">
      <c r="B57" s="12"/>
      <c r="C57" s="13"/>
      <c r="D57" s="13"/>
      <c r="E57" s="13"/>
      <c r="F57" s="13"/>
      <c r="G57" s="14"/>
      <c r="H57" s="14"/>
      <c r="I57" s="14"/>
      <c r="J57" s="14"/>
      <c r="K57" s="15"/>
      <c r="L57" s="15"/>
      <c r="M57" s="15"/>
      <c r="N57" s="15"/>
      <c r="O57" s="15"/>
      <c r="P57" s="15"/>
    </row>
    <row r="58" spans="2:16">
      <c r="B58" s="2" t="s">
        <v>33</v>
      </c>
      <c r="C58" s="3"/>
      <c r="D58" s="3"/>
      <c r="E58" s="3"/>
      <c r="F58" s="3"/>
      <c r="G58" s="3"/>
      <c r="H58" s="3"/>
      <c r="I58" s="3"/>
      <c r="J58" s="3"/>
      <c r="K58" s="4"/>
      <c r="L58" s="5"/>
      <c r="M58" s="6" t="str">
        <f t="shared" ref="M58:P58" si="20">G60</f>
        <v>500mM20ul</v>
      </c>
      <c r="N58" s="6" t="str">
        <f t="shared" si="20"/>
        <v>500mM40ul</v>
      </c>
      <c r="O58" s="6" t="str">
        <f t="shared" si="20"/>
        <v>500mM140ul</v>
      </c>
      <c r="P58" s="6" t="str">
        <f t="shared" si="20"/>
        <v>500mM400ul</v>
      </c>
    </row>
    <row r="59" spans="2:16">
      <c r="B59" s="2"/>
      <c r="C59" s="3" t="s">
        <v>34</v>
      </c>
      <c r="D59" s="7" t="s">
        <v>20</v>
      </c>
      <c r="E59" s="3"/>
      <c r="F59" s="3"/>
      <c r="G59" s="3"/>
      <c r="H59" s="3"/>
      <c r="I59" s="3"/>
      <c r="J59" s="3"/>
      <c r="K59" s="4"/>
      <c r="L59" s="5" t="s">
        <v>20</v>
      </c>
      <c r="M59" s="8">
        <f t="shared" ref="M59:P59" si="21">AVERAGE(G63,G69)</f>
        <v>3.8327458900409068</v>
      </c>
      <c r="N59" s="8">
        <f t="shared" si="21"/>
        <v>3.6047823642050387</v>
      </c>
      <c r="O59" s="8">
        <f t="shared" si="21"/>
        <v>1.1404608152659317</v>
      </c>
      <c r="P59" s="8">
        <f t="shared" si="21"/>
        <v>4.9104501200001494</v>
      </c>
    </row>
    <row r="60" spans="2:16" ht="15.75">
      <c r="B60" s="2"/>
      <c r="C60" s="3"/>
      <c r="D60" s="3" t="s">
        <v>21</v>
      </c>
      <c r="E60" s="10">
        <v>5.13</v>
      </c>
      <c r="F60" s="3" t="s">
        <v>22</v>
      </c>
      <c r="G60" s="6" t="s">
        <v>23</v>
      </c>
      <c r="H60" s="6" t="s">
        <v>24</v>
      </c>
      <c r="I60" s="6" t="s">
        <v>25</v>
      </c>
      <c r="J60" s="6" t="s">
        <v>26</v>
      </c>
      <c r="K60" s="4"/>
      <c r="L60" s="5" t="s">
        <v>27</v>
      </c>
      <c r="M60" s="8">
        <f t="shared" ref="M60:P60" si="22">AVERAGE(G75,G81)</f>
        <v>1.3869500295169632</v>
      </c>
      <c r="N60" s="8">
        <f t="shared" si="22"/>
        <v>5.0585130395527278</v>
      </c>
      <c r="O60" s="8">
        <f t="shared" si="22"/>
        <v>6.5822828766885415</v>
      </c>
      <c r="P60" s="8">
        <f t="shared" si="22"/>
        <v>10.462895440497268</v>
      </c>
    </row>
    <row r="61" spans="2:16" ht="15.75">
      <c r="B61" s="2"/>
      <c r="C61" s="3"/>
      <c r="D61" s="3" t="s">
        <v>28</v>
      </c>
      <c r="E61" s="10">
        <v>11.71</v>
      </c>
      <c r="F61" s="10">
        <v>4.88</v>
      </c>
      <c r="G61" s="10">
        <v>5.09</v>
      </c>
      <c r="H61" s="10">
        <v>5.0599999999999996</v>
      </c>
      <c r="I61" s="10">
        <v>4.68</v>
      </c>
      <c r="J61" s="10">
        <v>5.2</v>
      </c>
      <c r="K61" s="4"/>
      <c r="L61" s="4"/>
      <c r="M61" s="4"/>
      <c r="N61" s="4"/>
      <c r="O61" s="4"/>
      <c r="P61" s="4"/>
    </row>
    <row r="62" spans="2:16">
      <c r="B62" s="2"/>
      <c r="C62" s="3"/>
      <c r="D62" s="3"/>
      <c r="E62" s="3">
        <f>E61-E60</f>
        <v>6.580000000000001</v>
      </c>
      <c r="F62" s="3"/>
      <c r="G62" s="3">
        <f>G61-F61</f>
        <v>0.20999999999999996</v>
      </c>
      <c r="H62" s="3">
        <f>H61-F61</f>
        <v>0.17999999999999972</v>
      </c>
      <c r="I62" s="3">
        <f>I61-F61</f>
        <v>-0.20000000000000018</v>
      </c>
      <c r="J62" s="3">
        <f>J61-F61</f>
        <v>0.32000000000000028</v>
      </c>
      <c r="K62" s="4"/>
      <c r="L62" s="4"/>
      <c r="M62" s="4"/>
      <c r="N62" s="4"/>
      <c r="O62" s="4"/>
      <c r="P62" s="4"/>
    </row>
    <row r="63" spans="2:16">
      <c r="B63" s="2"/>
      <c r="C63" s="3"/>
      <c r="D63" s="3"/>
      <c r="E63" s="3"/>
      <c r="F63" s="3"/>
      <c r="G63" s="11">
        <f>G62/E62*100</f>
        <v>3.1914893617021267</v>
      </c>
      <c r="H63" s="11">
        <f>H62/E62*100</f>
        <v>2.7355623100303905</v>
      </c>
      <c r="I63" s="11">
        <f>I62/E62*100</f>
        <v>-3.0395136778115521</v>
      </c>
      <c r="J63" s="11">
        <f>J62/E62*100</f>
        <v>4.8632218844984836</v>
      </c>
      <c r="K63" s="4"/>
      <c r="L63" s="5" t="s">
        <v>29</v>
      </c>
      <c r="M63" s="3" t="s">
        <v>20</v>
      </c>
      <c r="N63" s="3" t="s">
        <v>27</v>
      </c>
      <c r="O63" s="4"/>
      <c r="P63" s="4"/>
    </row>
    <row r="64" spans="2:16">
      <c r="B64" s="2"/>
      <c r="C64" s="3"/>
      <c r="D64" s="3"/>
      <c r="E64" s="3"/>
      <c r="F64" s="3"/>
      <c r="G64" s="3"/>
      <c r="H64" s="3"/>
      <c r="I64" s="3"/>
      <c r="J64" s="3"/>
      <c r="K64" s="4"/>
      <c r="L64" s="6" t="s">
        <v>23</v>
      </c>
      <c r="M64" s="8">
        <f>M59</f>
        <v>3.8327458900409068</v>
      </c>
      <c r="N64" s="8">
        <f>M60</f>
        <v>1.3869500295169632</v>
      </c>
      <c r="O64" s="4"/>
      <c r="P64" s="4"/>
    </row>
    <row r="65" spans="2:16">
      <c r="B65" s="2"/>
      <c r="C65" s="3" t="s">
        <v>19</v>
      </c>
      <c r="D65" s="7" t="s">
        <v>20</v>
      </c>
      <c r="E65" s="3"/>
      <c r="F65" s="3"/>
      <c r="G65" s="3"/>
      <c r="H65" s="3"/>
      <c r="I65" s="3"/>
      <c r="J65" s="3"/>
      <c r="K65" s="4"/>
      <c r="L65" s="6" t="s">
        <v>24</v>
      </c>
      <c r="M65" s="8">
        <f>N59</f>
        <v>3.6047823642050387</v>
      </c>
      <c r="N65" s="8">
        <f>N60</f>
        <v>5.0585130395527278</v>
      </c>
      <c r="O65" s="4"/>
      <c r="P65" s="4"/>
    </row>
    <row r="66" spans="2:16" ht="15.75">
      <c r="B66" s="2"/>
      <c r="C66" s="3"/>
      <c r="D66" s="3" t="s">
        <v>21</v>
      </c>
      <c r="E66" s="10">
        <v>5.42</v>
      </c>
      <c r="F66" s="3" t="s">
        <v>22</v>
      </c>
      <c r="G66" s="6" t="s">
        <v>23</v>
      </c>
      <c r="H66" s="6" t="s">
        <v>24</v>
      </c>
      <c r="I66" s="6" t="s">
        <v>25</v>
      </c>
      <c r="J66" s="6" t="s">
        <v>26</v>
      </c>
      <c r="K66" s="4"/>
      <c r="L66" s="6" t="s">
        <v>25</v>
      </c>
      <c r="M66" s="8">
        <f>O59</f>
        <v>1.1404608152659317</v>
      </c>
      <c r="N66" s="8">
        <f>O60</f>
        <v>6.5822828766885415</v>
      </c>
      <c r="O66" s="4"/>
      <c r="P66" s="4"/>
    </row>
    <row r="67" spans="2:16" ht="15.75">
      <c r="B67" s="2"/>
      <c r="C67" s="3"/>
      <c r="D67" s="3" t="s">
        <v>28</v>
      </c>
      <c r="E67" s="10">
        <v>13.69</v>
      </c>
      <c r="F67" s="10">
        <v>3.75</v>
      </c>
      <c r="G67" s="10">
        <v>4.12</v>
      </c>
      <c r="H67" s="10">
        <v>4.12</v>
      </c>
      <c r="I67" s="10">
        <v>4.1900000000000004</v>
      </c>
      <c r="J67" s="10">
        <v>4.16</v>
      </c>
      <c r="K67" s="4"/>
      <c r="L67" s="6" t="s">
        <v>26</v>
      </c>
      <c r="M67" s="8">
        <f>P59</f>
        <v>4.9104501200001494</v>
      </c>
      <c r="N67" s="8">
        <f>P60</f>
        <v>10.462895440497268</v>
      </c>
      <c r="O67" s="4"/>
      <c r="P67" s="4"/>
    </row>
    <row r="68" spans="2:16">
      <c r="B68" s="2"/>
      <c r="C68" s="3"/>
      <c r="D68" s="3"/>
      <c r="E68" s="3">
        <f>E67-E66</f>
        <v>8.27</v>
      </c>
      <c r="F68" s="3"/>
      <c r="G68" s="3">
        <f>G67-F67</f>
        <v>0.37000000000000011</v>
      </c>
      <c r="H68" s="3">
        <f>H67-F67</f>
        <v>0.37000000000000011</v>
      </c>
      <c r="I68" s="3">
        <f>I67-F67</f>
        <v>0.44000000000000039</v>
      </c>
      <c r="J68" s="3">
        <f>J67-F67</f>
        <v>0.41000000000000014</v>
      </c>
      <c r="K68" s="4"/>
      <c r="L68" s="4"/>
      <c r="M68" s="4"/>
      <c r="N68" s="4"/>
      <c r="O68" s="4"/>
      <c r="P68" s="4"/>
    </row>
    <row r="69" spans="2:16">
      <c r="B69" s="2"/>
      <c r="C69" s="3"/>
      <c r="D69" s="3"/>
      <c r="E69" s="3"/>
      <c r="F69" s="3"/>
      <c r="G69" s="11">
        <f>G68/E68*100</f>
        <v>4.4740024183796869</v>
      </c>
      <c r="H69" s="11">
        <f>H68/E68*100</f>
        <v>4.4740024183796869</v>
      </c>
      <c r="I69" s="11">
        <f>I68/E68*100</f>
        <v>5.3204353083434155</v>
      </c>
      <c r="J69" s="11">
        <f>J68/E68*100</f>
        <v>4.957678355501816</v>
      </c>
      <c r="K69" s="4"/>
      <c r="L69" s="4"/>
      <c r="M69" s="4"/>
      <c r="N69" s="4"/>
      <c r="O69" s="4"/>
      <c r="P69" s="4"/>
    </row>
    <row r="70" spans="2:16">
      <c r="B70" s="2"/>
      <c r="C70" s="3"/>
      <c r="D70" s="3"/>
      <c r="E70" s="3"/>
      <c r="F70" s="3"/>
      <c r="G70" s="3"/>
      <c r="H70" s="3"/>
      <c r="I70" s="3"/>
      <c r="J70" s="3"/>
      <c r="K70" s="4"/>
      <c r="L70" s="4"/>
      <c r="M70" s="4"/>
      <c r="N70" s="4"/>
      <c r="O70" s="4"/>
      <c r="P70" s="4"/>
    </row>
    <row r="71" spans="2:16">
      <c r="B71" s="2"/>
      <c r="C71" s="3" t="s">
        <v>31</v>
      </c>
      <c r="D71" s="7" t="s">
        <v>7</v>
      </c>
      <c r="E71" s="3"/>
      <c r="F71" s="3"/>
      <c r="G71" s="3"/>
      <c r="H71" s="3"/>
      <c r="I71" s="3"/>
      <c r="J71" s="3"/>
      <c r="K71" s="4"/>
      <c r="L71" s="4"/>
      <c r="M71" s="4"/>
      <c r="N71" s="4"/>
      <c r="O71" s="4"/>
      <c r="P71" s="4"/>
    </row>
    <row r="72" spans="2:16" ht="15.75">
      <c r="B72" s="2"/>
      <c r="C72" s="3"/>
      <c r="D72" s="3" t="s">
        <v>21</v>
      </c>
      <c r="E72" s="10">
        <v>4.8</v>
      </c>
      <c r="F72" s="3" t="s">
        <v>22</v>
      </c>
      <c r="G72" s="6" t="s">
        <v>23</v>
      </c>
      <c r="H72" s="6" t="s">
        <v>24</v>
      </c>
      <c r="I72" s="6" t="s">
        <v>25</v>
      </c>
      <c r="J72" s="6" t="s">
        <v>26</v>
      </c>
      <c r="K72" s="4"/>
      <c r="L72" s="4"/>
      <c r="M72" s="4"/>
      <c r="N72" s="4"/>
      <c r="O72" s="4"/>
      <c r="P72" s="4"/>
    </row>
    <row r="73" spans="2:16" ht="15.75">
      <c r="B73" s="2"/>
      <c r="C73" s="3"/>
      <c r="D73" s="3" t="s">
        <v>28</v>
      </c>
      <c r="E73" s="10">
        <v>9.15</v>
      </c>
      <c r="F73" s="10">
        <v>3.77</v>
      </c>
      <c r="G73" s="10">
        <v>3.86</v>
      </c>
      <c r="H73" s="10">
        <v>4.1399999999999997</v>
      </c>
      <c r="I73" s="10">
        <v>4.22</v>
      </c>
      <c r="J73" s="10">
        <v>4.47</v>
      </c>
      <c r="K73" s="4"/>
      <c r="L73" s="4"/>
      <c r="M73" s="4"/>
      <c r="N73" s="4"/>
      <c r="O73" s="4"/>
      <c r="P73" s="4"/>
    </row>
    <row r="74" spans="2:16">
      <c r="B74" s="2"/>
      <c r="C74" s="3"/>
      <c r="D74" s="3"/>
      <c r="E74" s="3">
        <f>E73-E72</f>
        <v>4.3500000000000005</v>
      </c>
      <c r="F74" s="3"/>
      <c r="G74" s="3">
        <f>G73-F73</f>
        <v>8.9999999999999858E-2</v>
      </c>
      <c r="H74" s="3">
        <f>H73-F73</f>
        <v>0.36999999999999966</v>
      </c>
      <c r="I74" s="3">
        <f>I73-F73</f>
        <v>0.44999999999999973</v>
      </c>
      <c r="J74" s="3">
        <f>J73-F73</f>
        <v>0.69999999999999973</v>
      </c>
      <c r="K74" s="4"/>
      <c r="L74" s="4"/>
      <c r="M74" s="4"/>
      <c r="N74" s="4"/>
      <c r="O74" s="4"/>
      <c r="P74" s="4"/>
    </row>
    <row r="75" spans="2:16">
      <c r="B75" s="2"/>
      <c r="C75" s="3"/>
      <c r="D75" s="3"/>
      <c r="E75" s="3"/>
      <c r="F75" s="3"/>
      <c r="G75" s="11">
        <f>G74/E74*100</f>
        <v>2.0689655172413759</v>
      </c>
      <c r="H75" s="11">
        <f>H74/E74*100</f>
        <v>8.5057471264367734</v>
      </c>
      <c r="I75" s="11">
        <f>I74/E74*100</f>
        <v>10.34482758620689</v>
      </c>
      <c r="J75" s="11">
        <f>J74/E74*100</f>
        <v>16.091954022988496</v>
      </c>
      <c r="K75" s="4"/>
      <c r="L75" s="4"/>
      <c r="M75" s="4"/>
      <c r="N75" s="4"/>
      <c r="O75" s="4"/>
      <c r="P75" s="4"/>
    </row>
    <row r="76" spans="2:16">
      <c r="B76" s="2"/>
      <c r="C76" s="3"/>
      <c r="D76" s="3"/>
      <c r="E76" s="3"/>
      <c r="F76" s="3"/>
      <c r="G76" s="3"/>
      <c r="H76" s="3"/>
      <c r="I76" s="3"/>
      <c r="J76" s="3"/>
      <c r="K76" s="4"/>
      <c r="L76" s="4"/>
      <c r="M76" s="4"/>
      <c r="N76" s="4"/>
      <c r="O76" s="4"/>
      <c r="P76" s="4"/>
    </row>
    <row r="77" spans="2:16">
      <c r="B77" s="2"/>
      <c r="C77" s="3" t="s">
        <v>32</v>
      </c>
      <c r="D77" s="7" t="s">
        <v>7</v>
      </c>
      <c r="E77" s="3"/>
      <c r="F77" s="3"/>
      <c r="G77" s="3"/>
      <c r="H77" s="3"/>
      <c r="I77" s="3"/>
      <c r="J77" s="3"/>
      <c r="K77" s="4"/>
      <c r="L77" s="4"/>
      <c r="M77" s="4"/>
      <c r="N77" s="4"/>
      <c r="O77" s="4"/>
      <c r="P77" s="4"/>
    </row>
    <row r="78" spans="2:16" ht="15.75">
      <c r="B78" s="2"/>
      <c r="C78" s="3"/>
      <c r="D78" s="3" t="s">
        <v>21</v>
      </c>
      <c r="E78" s="10">
        <v>4.8600000000000003</v>
      </c>
      <c r="F78" s="3" t="s">
        <v>22</v>
      </c>
      <c r="G78" s="6" t="s">
        <v>23</v>
      </c>
      <c r="H78" s="6" t="s">
        <v>24</v>
      </c>
      <c r="I78" s="6" t="s">
        <v>25</v>
      </c>
      <c r="J78" s="6" t="s">
        <v>26</v>
      </c>
      <c r="K78" s="4"/>
      <c r="L78" s="4"/>
      <c r="M78" s="4"/>
      <c r="N78" s="4"/>
      <c r="O78" s="4"/>
      <c r="P78" s="4"/>
    </row>
    <row r="79" spans="2:16" ht="15.75">
      <c r="B79" s="2"/>
      <c r="C79" s="3"/>
      <c r="D79" s="3" t="s">
        <v>28</v>
      </c>
      <c r="E79" s="10">
        <v>14.79</v>
      </c>
      <c r="F79" s="10">
        <v>3.38</v>
      </c>
      <c r="G79" s="10">
        <v>3.45</v>
      </c>
      <c r="H79" s="10">
        <v>3.54</v>
      </c>
      <c r="I79" s="10">
        <v>3.66</v>
      </c>
      <c r="J79" s="10">
        <v>3.86</v>
      </c>
      <c r="K79" s="4"/>
      <c r="L79" s="4"/>
      <c r="M79" s="4"/>
      <c r="N79" s="4"/>
      <c r="O79" s="4"/>
      <c r="P79" s="4"/>
    </row>
    <row r="80" spans="2:16">
      <c r="B80" s="2"/>
      <c r="C80" s="3"/>
      <c r="D80" s="3"/>
      <c r="E80" s="3">
        <f>E79-E78</f>
        <v>9.93</v>
      </c>
      <c r="F80" s="3"/>
      <c r="G80" s="3">
        <f>G79-F79</f>
        <v>7.0000000000000284E-2</v>
      </c>
      <c r="H80" s="3">
        <f>H79-F79</f>
        <v>0.16000000000000014</v>
      </c>
      <c r="I80" s="3">
        <f>I79-F79</f>
        <v>0.28000000000000025</v>
      </c>
      <c r="J80" s="3">
        <f>J79-F79</f>
        <v>0.48</v>
      </c>
      <c r="K80" s="4"/>
      <c r="L80" s="4"/>
      <c r="M80" s="4"/>
      <c r="N80" s="4"/>
      <c r="O80" s="4"/>
      <c r="P80" s="4"/>
    </row>
    <row r="81" spans="2:16">
      <c r="B81" s="2"/>
      <c r="C81" s="3"/>
      <c r="D81" s="3"/>
      <c r="E81" s="3"/>
      <c r="F81" s="3"/>
      <c r="G81" s="11">
        <f>G80/E80*100</f>
        <v>0.70493454179255066</v>
      </c>
      <c r="H81" s="11">
        <f>H80/E80*100</f>
        <v>1.6112789526686822</v>
      </c>
      <c r="I81" s="11">
        <f>I80/E80*100</f>
        <v>2.8197381671701938</v>
      </c>
      <c r="J81" s="11">
        <f>J80/E80*100</f>
        <v>4.833836858006042</v>
      </c>
      <c r="K81" s="4"/>
      <c r="L81" s="4"/>
      <c r="M81" s="4"/>
      <c r="N81" s="4"/>
      <c r="O81" s="4"/>
      <c r="P81" s="4"/>
    </row>
    <row r="82" spans="2:16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2:16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2:16">
      <c r="B84" s="2" t="s">
        <v>35</v>
      </c>
      <c r="C84" s="3"/>
      <c r="D84" s="3"/>
      <c r="E84" s="3"/>
      <c r="F84" s="3"/>
      <c r="G84" s="3"/>
      <c r="H84" s="3"/>
      <c r="I84" s="3"/>
      <c r="J84" s="3"/>
      <c r="K84" s="4"/>
      <c r="L84" s="4"/>
      <c r="M84" s="4"/>
      <c r="N84" s="4"/>
      <c r="O84" s="4"/>
      <c r="P84" s="4"/>
    </row>
    <row r="85" spans="2:16">
      <c r="B85" s="2"/>
      <c r="C85" s="3" t="s">
        <v>36</v>
      </c>
      <c r="D85" s="7" t="s">
        <v>20</v>
      </c>
      <c r="E85" s="3"/>
      <c r="F85" s="3"/>
      <c r="G85" s="3"/>
      <c r="H85" s="3"/>
      <c r="I85" s="3"/>
      <c r="J85" s="3"/>
      <c r="K85" s="4"/>
      <c r="L85" s="5"/>
      <c r="M85" s="6" t="str">
        <f t="shared" ref="M85:P85" si="23">G86</f>
        <v>500mM20ul</v>
      </c>
      <c r="N85" s="6" t="str">
        <f t="shared" si="23"/>
        <v>500mM40ul</v>
      </c>
      <c r="O85" s="6" t="str">
        <f t="shared" si="23"/>
        <v>500mM140ul</v>
      </c>
      <c r="P85" s="6" t="str">
        <f t="shared" si="23"/>
        <v>500mM400ul</v>
      </c>
    </row>
    <row r="86" spans="2:16" ht="15.75">
      <c r="B86" s="2"/>
      <c r="C86" s="3"/>
      <c r="D86" s="3" t="s">
        <v>21</v>
      </c>
      <c r="E86" s="10">
        <v>4.82</v>
      </c>
      <c r="F86" s="3" t="s">
        <v>22</v>
      </c>
      <c r="G86" s="6" t="s">
        <v>23</v>
      </c>
      <c r="H86" s="6" t="s">
        <v>24</v>
      </c>
      <c r="I86" s="6" t="s">
        <v>25</v>
      </c>
      <c r="J86" s="6" t="s">
        <v>26</v>
      </c>
      <c r="K86" s="4"/>
      <c r="L86" s="5" t="s">
        <v>20</v>
      </c>
      <c r="M86" s="8">
        <f t="shared" ref="M86:P86" si="24">AVERAGE(G89,G95)</f>
        <v>0.56724212969678844</v>
      </c>
      <c r="N86" s="8">
        <f t="shared" si="24"/>
        <v>-0.16393442622951199</v>
      </c>
      <c r="O86" s="8">
        <f t="shared" si="24"/>
        <v>7.6904105614391298</v>
      </c>
      <c r="P86" s="8">
        <f t="shared" si="24"/>
        <v>12.519947773103151</v>
      </c>
    </row>
    <row r="87" spans="2:16" ht="15.75">
      <c r="B87" s="2"/>
      <c r="C87" s="3"/>
      <c r="D87" s="3" t="s">
        <v>28</v>
      </c>
      <c r="E87" s="10">
        <v>7.87</v>
      </c>
      <c r="F87" s="10">
        <v>3.81</v>
      </c>
      <c r="G87" s="10">
        <v>3.85</v>
      </c>
      <c r="H87" s="10">
        <v>3.8</v>
      </c>
      <c r="I87" s="10">
        <v>4.0199999999999996</v>
      </c>
      <c r="J87" s="10">
        <v>4.32</v>
      </c>
      <c r="K87" s="4"/>
      <c r="L87" s="5" t="s">
        <v>27</v>
      </c>
      <c r="M87" s="8">
        <f t="shared" ref="M87:P87" si="25">AVERAGE(G101,G107)</f>
        <v>0.17198943938761091</v>
      </c>
      <c r="N87" s="8">
        <f t="shared" si="25"/>
        <v>-0.45484362378631849</v>
      </c>
      <c r="O87" s="8">
        <f t="shared" si="25"/>
        <v>1.5407217864132348</v>
      </c>
      <c r="P87" s="8">
        <f t="shared" si="25"/>
        <v>3.9557571059151275</v>
      </c>
    </row>
    <row r="88" spans="2:16" ht="15.75">
      <c r="B88" s="2"/>
      <c r="C88" s="3"/>
      <c r="D88" s="3"/>
      <c r="E88" s="3">
        <f>E87-E86</f>
        <v>3.05</v>
      </c>
      <c r="F88" s="3"/>
      <c r="G88" s="3">
        <f>G87-F87</f>
        <v>4.0000000000000036E-2</v>
      </c>
      <c r="H88" s="3">
        <f>H87-F87</f>
        <v>-1.0000000000000231E-2</v>
      </c>
      <c r="I88" s="3">
        <f>I87-F87</f>
        <v>0.20999999999999952</v>
      </c>
      <c r="J88" s="3">
        <f>J87-F87</f>
        <v>0.51000000000000023</v>
      </c>
      <c r="K88" s="10"/>
      <c r="L88" s="4"/>
      <c r="M88" s="4"/>
      <c r="N88" s="4"/>
      <c r="O88" s="4"/>
      <c r="P88" s="4"/>
    </row>
    <row r="89" spans="2:16">
      <c r="B89" s="2"/>
      <c r="C89" s="3"/>
      <c r="D89" s="3"/>
      <c r="E89" s="3"/>
      <c r="F89" s="3"/>
      <c r="G89" s="11">
        <f>G88/E88*100</f>
        <v>1.3114754098360668</v>
      </c>
      <c r="H89" s="11">
        <f>H88/E88*100</f>
        <v>-0.32786885245902397</v>
      </c>
      <c r="I89" s="11">
        <f>I88/E88*100</f>
        <v>6.8852459016393297</v>
      </c>
      <c r="J89" s="11">
        <f>J88/E88*100</f>
        <v>16.721311475409845</v>
      </c>
      <c r="K89" s="4"/>
      <c r="L89" s="4"/>
      <c r="M89" s="4"/>
      <c r="N89" s="4"/>
      <c r="O89" s="4"/>
      <c r="P89" s="4"/>
    </row>
    <row r="90" spans="2:16">
      <c r="B90" s="2"/>
      <c r="C90" s="3"/>
      <c r="D90" s="3"/>
      <c r="E90" s="3"/>
      <c r="F90" s="3"/>
      <c r="G90" s="3"/>
      <c r="H90" s="3"/>
      <c r="I90" s="3"/>
      <c r="J90" s="3"/>
      <c r="K90" s="4"/>
      <c r="L90" s="5" t="s">
        <v>29</v>
      </c>
      <c r="M90" s="3" t="s">
        <v>20</v>
      </c>
      <c r="N90" s="3" t="s">
        <v>27</v>
      </c>
      <c r="O90" s="4"/>
      <c r="P90" s="4"/>
    </row>
    <row r="91" spans="2:16">
      <c r="B91" s="2"/>
      <c r="C91" s="3" t="s">
        <v>32</v>
      </c>
      <c r="D91" s="7" t="s">
        <v>20</v>
      </c>
      <c r="E91" s="3"/>
      <c r="F91" s="3"/>
      <c r="G91" s="3"/>
      <c r="H91" s="3"/>
      <c r="I91" s="3"/>
      <c r="J91" s="3"/>
      <c r="K91" s="4"/>
      <c r="L91" s="6" t="s">
        <v>23</v>
      </c>
      <c r="M91" s="8">
        <f>M86</f>
        <v>0.56724212969678844</v>
      </c>
      <c r="N91" s="8">
        <f>M87</f>
        <v>0.17198943938761091</v>
      </c>
      <c r="O91" s="4"/>
      <c r="P91" s="4"/>
    </row>
    <row r="92" spans="2:16" ht="15.75">
      <c r="B92" s="2"/>
      <c r="C92" s="3"/>
      <c r="D92" s="3" t="s">
        <v>21</v>
      </c>
      <c r="E92" s="10">
        <v>4.83</v>
      </c>
      <c r="F92" s="3" t="s">
        <v>22</v>
      </c>
      <c r="G92" s="6" t="s">
        <v>23</v>
      </c>
      <c r="H92" s="6" t="s">
        <v>24</v>
      </c>
      <c r="I92" s="6" t="s">
        <v>25</v>
      </c>
      <c r="J92" s="6" t="s">
        <v>26</v>
      </c>
      <c r="K92" s="4"/>
      <c r="L92" s="6" t="s">
        <v>24</v>
      </c>
      <c r="M92" s="8">
        <f>N86</f>
        <v>-0.16393442622951199</v>
      </c>
      <c r="N92" s="8">
        <f>N87</f>
        <v>-0.45484362378631849</v>
      </c>
      <c r="O92" s="4"/>
      <c r="P92" s="4"/>
    </row>
    <row r="93" spans="2:16" ht="15.75">
      <c r="B93" s="2"/>
      <c r="C93" s="3"/>
      <c r="D93" s="3" t="s">
        <v>28</v>
      </c>
      <c r="E93" s="10">
        <v>10.48</v>
      </c>
      <c r="F93" s="10">
        <v>4.03</v>
      </c>
      <c r="G93" s="10">
        <v>4.0199999999999996</v>
      </c>
      <c r="H93" s="10">
        <v>4.03</v>
      </c>
      <c r="I93" s="10">
        <v>4.51</v>
      </c>
      <c r="J93" s="10">
        <v>4.5</v>
      </c>
      <c r="K93" s="4"/>
      <c r="L93" s="6" t="s">
        <v>25</v>
      </c>
      <c r="M93" s="8">
        <f>O86</f>
        <v>7.6904105614391298</v>
      </c>
      <c r="N93" s="8">
        <f>O87</f>
        <v>1.5407217864132348</v>
      </c>
      <c r="O93" s="4"/>
      <c r="P93" s="4"/>
    </row>
    <row r="94" spans="2:16">
      <c r="B94" s="2"/>
      <c r="C94" s="3"/>
      <c r="D94" s="3"/>
      <c r="E94" s="3">
        <f>E93-E92</f>
        <v>5.65</v>
      </c>
      <c r="F94" s="3"/>
      <c r="G94" s="3">
        <f>G93-F93</f>
        <v>-1.0000000000000675E-2</v>
      </c>
      <c r="H94" s="3">
        <f>H93-F93</f>
        <v>0</v>
      </c>
      <c r="I94" s="3">
        <f>I93-F93</f>
        <v>0.47999999999999954</v>
      </c>
      <c r="J94" s="3">
        <f>J93-F93</f>
        <v>0.46999999999999975</v>
      </c>
      <c r="K94" s="4"/>
      <c r="L94" s="6" t="s">
        <v>26</v>
      </c>
      <c r="M94" s="8">
        <f>P86</f>
        <v>12.519947773103151</v>
      </c>
      <c r="N94" s="8">
        <f>P87</f>
        <v>3.9557571059151275</v>
      </c>
      <c r="O94" s="4"/>
      <c r="P94" s="4"/>
    </row>
    <row r="95" spans="2:16">
      <c r="B95" s="2"/>
      <c r="C95" s="3"/>
      <c r="D95" s="3"/>
      <c r="E95" s="3"/>
      <c r="F95" s="3"/>
      <c r="G95" s="11">
        <f>G94/E94*100</f>
        <v>-0.17699115044248981</v>
      </c>
      <c r="H95" s="11">
        <f>H94/E94*100</f>
        <v>0</v>
      </c>
      <c r="I95" s="11">
        <f>I94/E94*100</f>
        <v>8.4955752212389299</v>
      </c>
      <c r="J95" s="11">
        <f>J94/E94*100</f>
        <v>8.3185840707964562</v>
      </c>
      <c r="K95" s="4"/>
      <c r="L95" s="4"/>
      <c r="M95" s="4"/>
      <c r="N95" s="4"/>
      <c r="O95" s="4"/>
      <c r="P95" s="4"/>
    </row>
    <row r="96" spans="2:16">
      <c r="B96" s="2"/>
      <c r="C96" s="3"/>
      <c r="D96" s="3"/>
      <c r="E96" s="3"/>
      <c r="F96" s="3"/>
      <c r="G96" s="3"/>
      <c r="H96" s="3"/>
      <c r="I96" s="3"/>
      <c r="J96" s="3"/>
      <c r="K96" s="4"/>
      <c r="L96" s="4"/>
      <c r="M96" s="4"/>
      <c r="N96" s="4"/>
      <c r="O96" s="4"/>
      <c r="P96" s="4"/>
    </row>
    <row r="97" spans="2:16">
      <c r="B97" s="2"/>
      <c r="C97" s="3" t="s">
        <v>34</v>
      </c>
      <c r="D97" s="7" t="s">
        <v>7</v>
      </c>
      <c r="E97" s="3"/>
      <c r="F97" s="3"/>
      <c r="G97" s="3"/>
      <c r="H97" s="3"/>
      <c r="I97" s="3"/>
      <c r="J97" s="3"/>
      <c r="K97" s="4"/>
      <c r="L97" s="4"/>
      <c r="M97" s="4"/>
      <c r="N97" s="4"/>
      <c r="O97" s="4"/>
      <c r="P97" s="4"/>
    </row>
    <row r="98" spans="2:16" ht="15.75">
      <c r="B98" s="2"/>
      <c r="C98" s="3"/>
      <c r="D98" s="3" t="s">
        <v>21</v>
      </c>
      <c r="E98" s="10">
        <v>5.13</v>
      </c>
      <c r="F98" s="3" t="s">
        <v>22</v>
      </c>
      <c r="G98" s="6" t="s">
        <v>23</v>
      </c>
      <c r="H98" s="6" t="s">
        <v>24</v>
      </c>
      <c r="I98" s="6" t="s">
        <v>25</v>
      </c>
      <c r="J98" s="6" t="s">
        <v>26</v>
      </c>
      <c r="K98" s="4"/>
      <c r="L98" s="4"/>
      <c r="M98" s="4"/>
      <c r="N98" s="4"/>
      <c r="O98" s="4"/>
      <c r="P98" s="4"/>
    </row>
    <row r="99" spans="2:16" ht="15.75">
      <c r="B99" s="2"/>
      <c r="C99" s="3"/>
      <c r="D99" s="3" t="s">
        <v>28</v>
      </c>
      <c r="E99" s="10">
        <v>13.31</v>
      </c>
      <c r="F99" s="10">
        <v>3.95</v>
      </c>
      <c r="G99" s="10">
        <v>3.96</v>
      </c>
      <c r="H99" s="10">
        <v>3.93</v>
      </c>
      <c r="I99" s="10">
        <v>3.93</v>
      </c>
      <c r="J99" s="10">
        <v>4.18</v>
      </c>
      <c r="K99" s="4"/>
      <c r="L99" s="4"/>
      <c r="M99" s="4"/>
      <c r="N99" s="4"/>
      <c r="O99" s="4"/>
      <c r="P99" s="4"/>
    </row>
    <row r="100" spans="2:16">
      <c r="B100" s="2"/>
      <c r="C100" s="3"/>
      <c r="D100" s="3"/>
      <c r="E100" s="3">
        <f>E99-E98</f>
        <v>8.18</v>
      </c>
      <c r="F100" s="3"/>
      <c r="G100" s="3">
        <f>G99-F99</f>
        <v>9.9999999999997868E-3</v>
      </c>
      <c r="H100" s="3">
        <f>H99-F99</f>
        <v>-2.0000000000000018E-2</v>
      </c>
      <c r="I100" s="3">
        <f>I99-F99</f>
        <v>-2.0000000000000018E-2</v>
      </c>
      <c r="J100" s="3">
        <f>J99-F99</f>
        <v>0.22999999999999954</v>
      </c>
      <c r="K100" s="4"/>
      <c r="L100" s="4"/>
      <c r="M100" s="4"/>
      <c r="N100" s="4"/>
      <c r="O100" s="4"/>
      <c r="P100" s="4"/>
    </row>
    <row r="101" spans="2:16">
      <c r="B101" s="2"/>
      <c r="C101" s="3"/>
      <c r="D101" s="3"/>
      <c r="E101" s="3"/>
      <c r="F101" s="3"/>
      <c r="G101" s="11">
        <f>G100/E100*100</f>
        <v>0.12224938875305363</v>
      </c>
      <c r="H101" s="11">
        <f>H100/E100*100</f>
        <v>-0.24449877750611268</v>
      </c>
      <c r="I101" s="11">
        <f>I100/E100*100</f>
        <v>-0.24449877750611268</v>
      </c>
      <c r="J101" s="11">
        <f>J100/E100*100</f>
        <v>2.811735941320288</v>
      </c>
      <c r="K101" s="4"/>
      <c r="L101" s="4"/>
      <c r="M101" s="4"/>
      <c r="N101" s="4"/>
      <c r="O101" s="4"/>
      <c r="P101" s="4"/>
    </row>
    <row r="102" spans="2:16">
      <c r="B102" s="2"/>
      <c r="C102" s="3"/>
      <c r="D102" s="3"/>
      <c r="E102" s="3"/>
      <c r="F102" s="3"/>
      <c r="G102" s="3"/>
      <c r="H102" s="3"/>
      <c r="I102" s="3"/>
      <c r="J102" s="3"/>
      <c r="K102" s="4"/>
      <c r="L102" s="4"/>
      <c r="M102" s="4"/>
      <c r="N102" s="4"/>
      <c r="O102" s="4"/>
      <c r="P102" s="4"/>
    </row>
    <row r="103" spans="2:16">
      <c r="B103" s="2"/>
      <c r="C103" s="3" t="s">
        <v>37</v>
      </c>
      <c r="D103" s="7" t="s">
        <v>7</v>
      </c>
      <c r="E103" s="3"/>
      <c r="F103" s="3"/>
      <c r="G103" s="3"/>
      <c r="H103" s="3"/>
      <c r="I103" s="3"/>
      <c r="J103" s="3"/>
      <c r="K103" s="4"/>
      <c r="L103" s="4"/>
      <c r="M103" s="4"/>
      <c r="N103" s="4"/>
      <c r="O103" s="4"/>
      <c r="P103" s="4"/>
    </row>
    <row r="104" spans="2:16" ht="15.75">
      <c r="B104" s="2"/>
      <c r="C104" s="3"/>
      <c r="D104" s="3" t="s">
        <v>21</v>
      </c>
      <c r="E104" s="10">
        <v>4.8</v>
      </c>
      <c r="F104" s="3" t="s">
        <v>22</v>
      </c>
      <c r="G104" s="6" t="s">
        <v>23</v>
      </c>
      <c r="H104" s="6" t="s">
        <v>24</v>
      </c>
      <c r="I104" s="6" t="s">
        <v>25</v>
      </c>
      <c r="J104" s="6" t="s">
        <v>26</v>
      </c>
      <c r="K104" s="4"/>
      <c r="L104" s="4"/>
      <c r="M104" s="4"/>
      <c r="N104" s="4"/>
      <c r="O104" s="4"/>
      <c r="P104" s="4"/>
    </row>
    <row r="105" spans="2:16" ht="15.75">
      <c r="B105" s="2"/>
      <c r="C105" s="3"/>
      <c r="D105" s="3" t="s">
        <v>28</v>
      </c>
      <c r="E105" s="10">
        <v>9.31</v>
      </c>
      <c r="F105" s="10">
        <v>4.07</v>
      </c>
      <c r="G105" s="10">
        <v>4.08</v>
      </c>
      <c r="H105" s="10">
        <v>4.04</v>
      </c>
      <c r="I105" s="10">
        <v>4.22</v>
      </c>
      <c r="J105" s="10">
        <v>4.3</v>
      </c>
      <c r="K105" s="4"/>
      <c r="L105" s="4"/>
      <c r="M105" s="4"/>
      <c r="N105" s="4"/>
      <c r="O105" s="4"/>
      <c r="P105" s="4"/>
    </row>
    <row r="106" spans="2:16">
      <c r="B106" s="2"/>
      <c r="C106" s="3"/>
      <c r="D106" s="3"/>
      <c r="E106" s="3">
        <f>E105-E104</f>
        <v>4.5100000000000007</v>
      </c>
      <c r="F106" s="3"/>
      <c r="G106" s="3">
        <f>G105-F105</f>
        <v>9.9999999999997868E-3</v>
      </c>
      <c r="H106" s="3">
        <f>H105-F105</f>
        <v>-3.0000000000000249E-2</v>
      </c>
      <c r="I106" s="3">
        <f>I105-F105</f>
        <v>0.14999999999999947</v>
      </c>
      <c r="J106" s="3">
        <f>J105-F105</f>
        <v>0.22999999999999954</v>
      </c>
      <c r="K106" s="4"/>
      <c r="L106" s="4"/>
      <c r="M106" s="4"/>
      <c r="N106" s="4"/>
      <c r="O106" s="4"/>
      <c r="P106" s="4"/>
    </row>
    <row r="107" spans="2:16">
      <c r="B107" s="2"/>
      <c r="C107" s="3"/>
      <c r="D107" s="3"/>
      <c r="E107" s="3"/>
      <c r="F107" s="3"/>
      <c r="G107" s="11">
        <f>G106/E106*100</f>
        <v>0.22172949002216819</v>
      </c>
      <c r="H107" s="11">
        <f>H106/E106*100</f>
        <v>-0.66518847006652426</v>
      </c>
      <c r="I107" s="11">
        <f>I106/E106*100</f>
        <v>3.325942350332582</v>
      </c>
      <c r="J107" s="11">
        <f>J106/E106*100</f>
        <v>5.099778270509967</v>
      </c>
      <c r="K107" s="4"/>
      <c r="L107" s="4"/>
      <c r="M107" s="4"/>
      <c r="N107" s="4"/>
      <c r="O107" s="4"/>
      <c r="P107" s="4"/>
    </row>
    <row r="108" spans="2:16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2:16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2:16">
      <c r="B110" s="2" t="s">
        <v>38</v>
      </c>
      <c r="C110" s="3"/>
      <c r="D110" s="3"/>
      <c r="E110" s="3"/>
      <c r="F110" s="3"/>
      <c r="G110" s="3"/>
      <c r="H110" s="3"/>
      <c r="I110" s="3"/>
      <c r="J110" s="3"/>
      <c r="K110" s="4"/>
      <c r="L110" s="4"/>
      <c r="M110" s="4"/>
      <c r="N110" s="4"/>
      <c r="O110" s="4"/>
      <c r="P110" s="4"/>
    </row>
    <row r="111" spans="2:16">
      <c r="B111" s="2"/>
      <c r="C111" s="3" t="s">
        <v>36</v>
      </c>
      <c r="D111" s="7" t="s">
        <v>20</v>
      </c>
      <c r="E111" s="3"/>
      <c r="F111" s="3"/>
      <c r="G111" s="3"/>
      <c r="H111" s="3"/>
      <c r="I111" s="3"/>
      <c r="J111" s="3"/>
      <c r="K111" s="4"/>
      <c r="L111" s="5"/>
      <c r="M111" s="6" t="str">
        <f t="shared" ref="M111:P111" si="26">G112</f>
        <v>500mM20ul</v>
      </c>
      <c r="N111" s="6" t="str">
        <f t="shared" si="26"/>
        <v>500mM40ul</v>
      </c>
      <c r="O111" s="6" t="str">
        <f t="shared" si="26"/>
        <v>500mM140ul</v>
      </c>
      <c r="P111" s="6" t="str">
        <f t="shared" si="26"/>
        <v>500mM400ul</v>
      </c>
    </row>
    <row r="112" spans="2:16" ht="15.75">
      <c r="B112" s="2"/>
      <c r="C112" s="3"/>
      <c r="D112" s="3" t="s">
        <v>21</v>
      </c>
      <c r="E112" s="10">
        <v>4.79</v>
      </c>
      <c r="F112" s="3" t="s">
        <v>22</v>
      </c>
      <c r="G112" s="6" t="s">
        <v>23</v>
      </c>
      <c r="H112" s="6" t="s">
        <v>24</v>
      </c>
      <c r="I112" s="6" t="s">
        <v>25</v>
      </c>
      <c r="J112" s="6" t="s">
        <v>26</v>
      </c>
      <c r="K112" s="4"/>
      <c r="L112" s="5" t="s">
        <v>20</v>
      </c>
      <c r="M112" s="8">
        <f t="shared" ref="M112:P112" si="27">AVERAGE(G115,G121)</f>
        <v>5.9783885365280751</v>
      </c>
      <c r="N112" s="8">
        <f t="shared" si="27"/>
        <v>3.3063190039934272</v>
      </c>
      <c r="O112" s="8">
        <f t="shared" si="27"/>
        <v>3.563248766737142</v>
      </c>
      <c r="P112" s="8">
        <f t="shared" si="27"/>
        <v>10.357205778717404</v>
      </c>
    </row>
    <row r="113" spans="2:16" ht="15.75">
      <c r="B113" s="2"/>
      <c r="C113" s="3"/>
      <c r="D113" s="3" t="s">
        <v>28</v>
      </c>
      <c r="E113" s="10">
        <v>9.52</v>
      </c>
      <c r="F113" s="10">
        <v>3.4</v>
      </c>
      <c r="G113" s="10">
        <v>3.44</v>
      </c>
      <c r="H113" s="10">
        <v>3.45</v>
      </c>
      <c r="I113" s="10">
        <v>3.54</v>
      </c>
      <c r="J113" s="10">
        <v>3.69</v>
      </c>
      <c r="K113" s="4"/>
      <c r="L113" s="5" t="s">
        <v>27</v>
      </c>
      <c r="M113" s="8">
        <f t="shared" ref="M113:P113" si="28">AVERAGE(G127,G133)</f>
        <v>-0.78431372549019673</v>
      </c>
      <c r="N113" s="8">
        <f t="shared" si="28"/>
        <v>-1.5686274509803935</v>
      </c>
      <c r="O113" s="8">
        <f t="shared" si="28"/>
        <v>-1.5686274509803935</v>
      </c>
      <c r="P113" s="8">
        <f t="shared" si="28"/>
        <v>7.0588235294117716</v>
      </c>
    </row>
    <row r="114" spans="2:16">
      <c r="B114" s="2"/>
      <c r="C114" s="3"/>
      <c r="D114" s="3"/>
      <c r="E114" s="3">
        <f>E113-E112</f>
        <v>4.7299999999999995</v>
      </c>
      <c r="F114" s="3"/>
      <c r="G114" s="3">
        <f>G113-F113</f>
        <v>4.0000000000000036E-2</v>
      </c>
      <c r="H114" s="3">
        <f>H113-F113</f>
        <v>5.0000000000000266E-2</v>
      </c>
      <c r="I114" s="3">
        <f>I113-F113</f>
        <v>0.14000000000000012</v>
      </c>
      <c r="J114" s="3">
        <f>J113-F113</f>
        <v>0.29000000000000004</v>
      </c>
      <c r="K114" s="4"/>
      <c r="L114" s="4"/>
      <c r="M114" s="4"/>
      <c r="N114" s="4"/>
      <c r="O114" s="4"/>
      <c r="P114" s="4"/>
    </row>
    <row r="115" spans="2:16">
      <c r="B115" s="2"/>
      <c r="C115" s="3"/>
      <c r="D115" s="3"/>
      <c r="E115" s="3"/>
      <c r="F115" s="3"/>
      <c r="G115" s="11">
        <f>G114/E114*100</f>
        <v>0.84566596194503263</v>
      </c>
      <c r="H115" s="11">
        <f>H114/E114*100</f>
        <v>1.0570824524312954</v>
      </c>
      <c r="I115" s="11">
        <f>I114/E114*100</f>
        <v>2.9598308668076139</v>
      </c>
      <c r="J115" s="11">
        <f>J114/E114*100</f>
        <v>6.131078224101481</v>
      </c>
      <c r="K115" s="4"/>
      <c r="L115" s="4"/>
      <c r="M115" s="4"/>
      <c r="N115" s="4"/>
      <c r="O115" s="4"/>
      <c r="P115" s="4"/>
    </row>
    <row r="116" spans="2:16">
      <c r="B116" s="2"/>
      <c r="C116" s="3"/>
      <c r="D116" s="3"/>
      <c r="E116" s="3"/>
      <c r="F116" s="3"/>
      <c r="G116" s="3"/>
      <c r="H116" s="3"/>
      <c r="I116" s="3"/>
      <c r="J116" s="3"/>
      <c r="K116" s="4"/>
      <c r="L116" s="5" t="s">
        <v>29</v>
      </c>
      <c r="M116" s="3" t="s">
        <v>20</v>
      </c>
      <c r="N116" s="3" t="s">
        <v>27</v>
      </c>
      <c r="O116" s="4"/>
      <c r="P116" s="4"/>
    </row>
    <row r="117" spans="2:16">
      <c r="B117" s="2"/>
      <c r="C117" s="3" t="s">
        <v>32</v>
      </c>
      <c r="D117" s="7" t="s">
        <v>20</v>
      </c>
      <c r="E117" s="3"/>
      <c r="F117" s="3"/>
      <c r="G117" s="3"/>
      <c r="H117" s="3"/>
      <c r="I117" s="3"/>
      <c r="J117" s="3"/>
      <c r="K117" s="4"/>
      <c r="L117" s="6" t="s">
        <v>23</v>
      </c>
      <c r="M117" s="8">
        <f>M112</f>
        <v>5.9783885365280751</v>
      </c>
      <c r="N117" s="8">
        <f>M113</f>
        <v>-0.78431372549019673</v>
      </c>
      <c r="O117" s="4"/>
      <c r="P117" s="4"/>
    </row>
    <row r="118" spans="2:16" ht="15.75">
      <c r="B118" s="2"/>
      <c r="C118" s="3"/>
      <c r="D118" s="3" t="s">
        <v>21</v>
      </c>
      <c r="E118" s="10">
        <v>5</v>
      </c>
      <c r="F118" s="3" t="s">
        <v>22</v>
      </c>
      <c r="G118" s="6" t="s">
        <v>23</v>
      </c>
      <c r="H118" s="6" t="s">
        <v>24</v>
      </c>
      <c r="I118" s="6" t="s">
        <v>25</v>
      </c>
      <c r="J118" s="6" t="s">
        <v>26</v>
      </c>
      <c r="K118" s="4"/>
      <c r="L118" s="6" t="s">
        <v>24</v>
      </c>
      <c r="M118" s="8">
        <f>N112</f>
        <v>3.3063190039934272</v>
      </c>
      <c r="N118" s="8">
        <f>N113</f>
        <v>-1.5686274509803935</v>
      </c>
      <c r="O118" s="4"/>
      <c r="P118" s="4"/>
    </row>
    <row r="119" spans="2:16" ht="15.75">
      <c r="B119" s="2"/>
      <c r="C119" s="3"/>
      <c r="D119" s="3" t="s">
        <v>28</v>
      </c>
      <c r="E119" s="10">
        <v>6.44</v>
      </c>
      <c r="F119" s="10">
        <v>3.32</v>
      </c>
      <c r="G119" s="10">
        <v>3.48</v>
      </c>
      <c r="H119" s="10">
        <v>3.4</v>
      </c>
      <c r="I119" s="10">
        <v>3.38</v>
      </c>
      <c r="J119" s="10">
        <v>3.53</v>
      </c>
      <c r="K119" s="4"/>
      <c r="L119" s="6" t="s">
        <v>25</v>
      </c>
      <c r="M119" s="8">
        <f>O112</f>
        <v>3.563248766737142</v>
      </c>
      <c r="N119" s="8">
        <f>O113</f>
        <v>-1.5686274509803935</v>
      </c>
      <c r="O119" s="4"/>
      <c r="P119" s="4"/>
    </row>
    <row r="120" spans="2:16">
      <c r="B120" s="2"/>
      <c r="C120" s="3"/>
      <c r="D120" s="3"/>
      <c r="E120" s="3">
        <f>E119-E118</f>
        <v>1.4400000000000004</v>
      </c>
      <c r="F120" s="3"/>
      <c r="G120" s="3">
        <f>G119-F119</f>
        <v>0.16000000000000014</v>
      </c>
      <c r="H120" s="3">
        <f>H119-F119</f>
        <v>8.0000000000000071E-2</v>
      </c>
      <c r="I120" s="3">
        <f>I119-F119</f>
        <v>6.0000000000000053E-2</v>
      </c>
      <c r="J120" s="3">
        <f>J119-F119</f>
        <v>0.20999999999999996</v>
      </c>
      <c r="K120" s="4"/>
      <c r="L120" s="6" t="s">
        <v>26</v>
      </c>
      <c r="M120" s="8">
        <f>P112</f>
        <v>10.357205778717404</v>
      </c>
      <c r="N120" s="8">
        <f>P113</f>
        <v>7.0588235294117716</v>
      </c>
      <c r="O120" s="4"/>
      <c r="P120" s="4"/>
    </row>
    <row r="121" spans="2:16">
      <c r="B121" s="2"/>
      <c r="C121" s="3"/>
      <c r="D121" s="3"/>
      <c r="E121" s="3"/>
      <c r="F121" s="3"/>
      <c r="G121" s="11">
        <f>G120/E120*100</f>
        <v>11.111111111111118</v>
      </c>
      <c r="H121" s="11">
        <f>H120/E120*100</f>
        <v>5.5555555555555589</v>
      </c>
      <c r="I121" s="11">
        <f>I120/E120*100</f>
        <v>4.1666666666666696</v>
      </c>
      <c r="J121" s="11">
        <f>J120/E120*100</f>
        <v>14.583333333333325</v>
      </c>
      <c r="K121" s="4"/>
      <c r="L121" s="4"/>
      <c r="M121" s="4"/>
      <c r="N121" s="4"/>
      <c r="O121" s="4"/>
      <c r="P121" s="4"/>
    </row>
    <row r="122" spans="2:16">
      <c r="B122" s="2"/>
      <c r="C122" s="3"/>
      <c r="D122" s="3"/>
      <c r="E122" s="3"/>
      <c r="F122" s="3"/>
      <c r="G122" s="3"/>
      <c r="H122" s="3"/>
      <c r="I122" s="3"/>
      <c r="J122" s="3"/>
      <c r="K122" s="4"/>
      <c r="L122" s="4"/>
      <c r="M122" s="4"/>
      <c r="N122" s="4"/>
      <c r="O122" s="4"/>
      <c r="P122" s="4"/>
    </row>
    <row r="123" spans="2:16">
      <c r="B123" s="2"/>
      <c r="C123" s="3" t="s">
        <v>34</v>
      </c>
      <c r="D123" s="7" t="s">
        <v>7</v>
      </c>
      <c r="E123" s="3"/>
      <c r="F123" s="3"/>
      <c r="G123" s="3"/>
      <c r="H123" s="3"/>
      <c r="I123" s="3"/>
      <c r="J123" s="3"/>
      <c r="K123" s="4"/>
      <c r="L123" s="4"/>
      <c r="M123" s="4"/>
      <c r="N123" s="4"/>
      <c r="O123" s="4"/>
      <c r="P123" s="4"/>
    </row>
    <row r="124" spans="2:16" ht="15.75">
      <c r="B124" s="2"/>
      <c r="C124" s="3"/>
      <c r="D124" s="3" t="s">
        <v>21</v>
      </c>
      <c r="E124" s="10">
        <v>4.87</v>
      </c>
      <c r="F124" s="3" t="s">
        <v>22</v>
      </c>
      <c r="G124" s="6" t="s">
        <v>23</v>
      </c>
      <c r="H124" s="6" t="s">
        <v>24</v>
      </c>
      <c r="I124" s="6" t="s">
        <v>25</v>
      </c>
      <c r="J124" s="6" t="s">
        <v>26</v>
      </c>
      <c r="K124" s="4"/>
      <c r="L124" s="4"/>
      <c r="M124" s="4"/>
      <c r="N124" s="4"/>
      <c r="O124" s="4"/>
      <c r="P124" s="4"/>
    </row>
    <row r="125" spans="2:16" ht="15.75">
      <c r="B125" s="2"/>
      <c r="C125" s="3"/>
      <c r="D125" s="3" t="s">
        <v>28</v>
      </c>
      <c r="E125" s="10">
        <v>7.42</v>
      </c>
      <c r="F125" s="10">
        <v>3.94</v>
      </c>
      <c r="G125" s="10">
        <v>3.92</v>
      </c>
      <c r="H125" s="10">
        <v>3.9</v>
      </c>
      <c r="I125" s="10">
        <v>3.9</v>
      </c>
      <c r="J125" s="10">
        <v>4.12</v>
      </c>
      <c r="K125" s="4"/>
      <c r="L125" s="4"/>
      <c r="M125" s="4"/>
      <c r="N125" s="4"/>
      <c r="O125" s="4"/>
      <c r="P125" s="4"/>
    </row>
    <row r="126" spans="2:16">
      <c r="B126" s="2"/>
      <c r="C126" s="3"/>
      <c r="D126" s="3"/>
      <c r="E126" s="3">
        <f>E125-E124</f>
        <v>2.5499999999999998</v>
      </c>
      <c r="F126" s="3"/>
      <c r="G126" s="3">
        <f>G125-F125</f>
        <v>-2.0000000000000018E-2</v>
      </c>
      <c r="H126" s="3">
        <f>H125-F125</f>
        <v>-4.0000000000000036E-2</v>
      </c>
      <c r="I126" s="3">
        <f>I125-F125</f>
        <v>-4.0000000000000036E-2</v>
      </c>
      <c r="J126" s="3">
        <f>J125-F125</f>
        <v>0.18000000000000016</v>
      </c>
      <c r="K126" s="4"/>
      <c r="L126" s="4"/>
      <c r="M126" s="4"/>
      <c r="N126" s="4"/>
      <c r="O126" s="4"/>
      <c r="P126" s="4"/>
    </row>
    <row r="127" spans="2:16">
      <c r="B127" s="2"/>
      <c r="C127" s="3"/>
      <c r="D127" s="3"/>
      <c r="E127" s="3"/>
      <c r="F127" s="3"/>
      <c r="G127" s="11">
        <f>G126/E126*100</f>
        <v>-0.78431372549019673</v>
      </c>
      <c r="H127" s="11">
        <f>H126/E126*100</f>
        <v>-1.5686274509803935</v>
      </c>
      <c r="I127" s="11">
        <f>I126/E126*100</f>
        <v>-1.5686274509803935</v>
      </c>
      <c r="J127" s="11">
        <f>J126/E126*100</f>
        <v>7.0588235294117716</v>
      </c>
      <c r="K127" s="4"/>
      <c r="L127" s="4"/>
      <c r="M127" s="4"/>
      <c r="N127" s="4"/>
      <c r="O127" s="4"/>
      <c r="P127" s="4"/>
    </row>
    <row r="128" spans="2:16">
      <c r="B128" s="2"/>
      <c r="C128" s="3"/>
      <c r="D128" s="3"/>
      <c r="E128" s="3"/>
      <c r="F128" s="3"/>
      <c r="G128" s="3"/>
      <c r="H128" s="3"/>
      <c r="I128" s="3"/>
      <c r="J128" s="3"/>
      <c r="K128" s="4"/>
      <c r="L128" s="4"/>
      <c r="M128" s="4"/>
      <c r="N128" s="4"/>
      <c r="O128" s="4"/>
      <c r="P128" s="4"/>
    </row>
    <row r="129" spans="2:16">
      <c r="B129" s="2"/>
      <c r="C129" s="3" t="s">
        <v>34</v>
      </c>
      <c r="D129" s="7" t="s">
        <v>7</v>
      </c>
      <c r="E129" s="3"/>
      <c r="F129" s="3"/>
      <c r="G129" s="3"/>
      <c r="H129" s="3"/>
      <c r="I129" s="3"/>
      <c r="J129" s="3"/>
      <c r="K129" s="4"/>
      <c r="L129" s="4"/>
      <c r="M129" s="4"/>
      <c r="N129" s="4"/>
      <c r="O129" s="4"/>
      <c r="P129" s="4"/>
    </row>
    <row r="130" spans="2:16" ht="15.75">
      <c r="B130" s="2"/>
      <c r="C130" s="3"/>
      <c r="D130" s="3" t="s">
        <v>21</v>
      </c>
      <c r="E130" s="10">
        <v>4.87</v>
      </c>
      <c r="F130" s="3" t="s">
        <v>22</v>
      </c>
      <c r="G130" s="6" t="s">
        <v>23</v>
      </c>
      <c r="H130" s="6" t="s">
        <v>24</v>
      </c>
      <c r="I130" s="6" t="s">
        <v>25</v>
      </c>
      <c r="J130" s="6" t="s">
        <v>26</v>
      </c>
      <c r="K130" s="4"/>
      <c r="L130" s="4"/>
      <c r="M130" s="4"/>
      <c r="N130" s="4"/>
      <c r="O130" s="4"/>
      <c r="P130" s="4"/>
    </row>
    <row r="131" spans="2:16" ht="15.75">
      <c r="B131" s="2"/>
      <c r="C131" s="3"/>
      <c r="D131" s="3" t="s">
        <v>28</v>
      </c>
      <c r="E131" s="10">
        <v>7.42</v>
      </c>
      <c r="F131" s="10">
        <v>3.94</v>
      </c>
      <c r="G131" s="10">
        <v>3.92</v>
      </c>
      <c r="H131" s="10">
        <v>3.9</v>
      </c>
      <c r="I131" s="10">
        <v>3.9</v>
      </c>
      <c r="J131" s="10">
        <v>4.12</v>
      </c>
      <c r="K131" s="4"/>
      <c r="L131" s="4"/>
      <c r="M131" s="4"/>
      <c r="N131" s="4"/>
      <c r="O131" s="4"/>
      <c r="P131" s="4"/>
    </row>
    <row r="132" spans="2:16">
      <c r="B132" s="2"/>
      <c r="C132" s="3"/>
      <c r="D132" s="3"/>
      <c r="E132" s="3">
        <f>E131-E130</f>
        <v>2.5499999999999998</v>
      </c>
      <c r="F132" s="3"/>
      <c r="G132" s="3">
        <f>G131-F131</f>
        <v>-2.0000000000000018E-2</v>
      </c>
      <c r="H132" s="3">
        <f>H131-F131</f>
        <v>-4.0000000000000036E-2</v>
      </c>
      <c r="I132" s="3">
        <f>I131-F131</f>
        <v>-4.0000000000000036E-2</v>
      </c>
      <c r="J132" s="3">
        <f>J131-F131</f>
        <v>0.18000000000000016</v>
      </c>
      <c r="K132" s="4"/>
      <c r="L132" s="4"/>
      <c r="M132" s="4"/>
      <c r="N132" s="4"/>
      <c r="O132" s="4"/>
      <c r="P132" s="4"/>
    </row>
    <row r="133" spans="2:16">
      <c r="B133" s="2"/>
      <c r="C133" s="3"/>
      <c r="D133" s="3"/>
      <c r="E133" s="3"/>
      <c r="F133" s="3"/>
      <c r="G133" s="11">
        <f>G132/E132*100</f>
        <v>-0.78431372549019673</v>
      </c>
      <c r="H133" s="11">
        <f>H132/E132*100</f>
        <v>-1.5686274509803935</v>
      </c>
      <c r="I133" s="11">
        <f>I132/E132*100</f>
        <v>-1.5686274509803935</v>
      </c>
      <c r="J133" s="11">
        <f>J132/E132*100</f>
        <v>7.0588235294117716</v>
      </c>
      <c r="K133" s="4"/>
      <c r="L133" s="4"/>
      <c r="M133" s="4"/>
      <c r="N133" s="4"/>
      <c r="O133" s="4"/>
      <c r="P133" s="4"/>
    </row>
    <row r="134" spans="2:16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2:16">
      <c r="B135" s="2" t="s">
        <v>39</v>
      </c>
      <c r="C135" s="3"/>
      <c r="D135" s="3"/>
      <c r="E135" s="3"/>
      <c r="F135" s="3"/>
      <c r="G135" s="3"/>
      <c r="H135" s="3"/>
      <c r="I135" s="3"/>
      <c r="J135" s="3"/>
      <c r="K135" s="4"/>
      <c r="L135" s="4"/>
      <c r="M135" s="4"/>
      <c r="N135" s="4"/>
      <c r="O135" s="4"/>
      <c r="P135" s="4"/>
    </row>
    <row r="136" spans="2:16">
      <c r="B136" s="2"/>
      <c r="C136" s="3" t="s">
        <v>36</v>
      </c>
      <c r="D136" s="7" t="s">
        <v>20</v>
      </c>
      <c r="E136" s="3"/>
      <c r="F136" s="3"/>
      <c r="G136" s="3"/>
      <c r="H136" s="3"/>
      <c r="I136" s="3"/>
      <c r="J136" s="3"/>
      <c r="K136" s="4"/>
      <c r="L136" s="5"/>
      <c r="M136" s="6" t="str">
        <f t="shared" ref="M136:P136" si="29">G137</f>
        <v>500mM20ul</v>
      </c>
      <c r="N136" s="6" t="str">
        <f t="shared" si="29"/>
        <v>500mM40ul</v>
      </c>
      <c r="O136" s="6" t="str">
        <f t="shared" si="29"/>
        <v>500mM140ul</v>
      </c>
      <c r="P136" s="6" t="str">
        <f t="shared" si="29"/>
        <v>500mM400ul</v>
      </c>
    </row>
    <row r="137" spans="2:16" ht="15.75">
      <c r="B137" s="2"/>
      <c r="C137" s="3"/>
      <c r="D137" s="3" t="s">
        <v>21</v>
      </c>
      <c r="E137" s="10">
        <v>4.58</v>
      </c>
      <c r="F137" s="3" t="s">
        <v>22</v>
      </c>
      <c r="G137" s="6" t="s">
        <v>23</v>
      </c>
      <c r="H137" s="6" t="s">
        <v>24</v>
      </c>
      <c r="I137" s="6" t="s">
        <v>25</v>
      </c>
      <c r="J137" s="6" t="s">
        <v>26</v>
      </c>
      <c r="K137" s="4"/>
      <c r="L137" s="5" t="s">
        <v>20</v>
      </c>
      <c r="M137" s="8">
        <f t="shared" ref="M137:P137" si="30">AVERAGE(G140,G146)</f>
        <v>6.0869565217391148</v>
      </c>
      <c r="N137" s="8">
        <f t="shared" si="30"/>
        <v>4.3478260869565046</v>
      </c>
      <c r="O137" s="8">
        <f t="shared" si="30"/>
        <v>8.6956521739130093</v>
      </c>
      <c r="P137" s="8">
        <f t="shared" si="30"/>
        <v>30.43478260869561</v>
      </c>
    </row>
    <row r="138" spans="2:16" ht="15.75">
      <c r="B138" s="2"/>
      <c r="C138" s="3"/>
      <c r="D138" s="3" t="s">
        <v>28</v>
      </c>
      <c r="E138" s="10">
        <v>5.73</v>
      </c>
      <c r="F138" s="10">
        <v>3.45</v>
      </c>
      <c r="G138" s="10">
        <v>3.52</v>
      </c>
      <c r="H138" s="10">
        <v>3.5</v>
      </c>
      <c r="I138" s="10">
        <v>3.55</v>
      </c>
      <c r="J138" s="10">
        <v>3.8</v>
      </c>
      <c r="K138" s="4"/>
      <c r="L138" s="5" t="s">
        <v>27</v>
      </c>
      <c r="M138" s="8">
        <f t="shared" ref="M138:P138" si="31">AVERAGE(G152,G158)</f>
        <v>8.2396595001637358</v>
      </c>
      <c r="N138" s="8">
        <f t="shared" si="31"/>
        <v>13.40111802296677</v>
      </c>
      <c r="O138" s="8">
        <f t="shared" si="31"/>
        <v>42.17990226393588</v>
      </c>
      <c r="P138" s="8">
        <f t="shared" si="31"/>
        <v>62.246716868565599</v>
      </c>
    </row>
    <row r="139" spans="2:16">
      <c r="B139" s="2"/>
      <c r="C139" s="3"/>
      <c r="D139" s="3"/>
      <c r="E139" s="3">
        <f>E138-E137</f>
        <v>1.1500000000000004</v>
      </c>
      <c r="F139" s="3"/>
      <c r="G139" s="3">
        <f>G138-F138</f>
        <v>6.999999999999984E-2</v>
      </c>
      <c r="H139" s="3">
        <f>H138-F138</f>
        <v>4.9999999999999822E-2</v>
      </c>
      <c r="I139" s="3">
        <f>I138-F138</f>
        <v>9.9999999999999645E-2</v>
      </c>
      <c r="J139" s="3">
        <f>J138-F138</f>
        <v>0.34999999999999964</v>
      </c>
      <c r="K139" s="4"/>
      <c r="L139" s="4"/>
      <c r="M139" s="4"/>
      <c r="N139" s="4"/>
      <c r="O139" s="4"/>
      <c r="P139" s="4"/>
    </row>
    <row r="140" spans="2:16">
      <c r="B140" s="2"/>
      <c r="C140" s="3"/>
      <c r="D140" s="3"/>
      <c r="E140" s="3"/>
      <c r="F140" s="3"/>
      <c r="G140" s="11">
        <f>G139/E139*100</f>
        <v>6.0869565217391148</v>
      </c>
      <c r="H140" s="11">
        <f>H139/E139*100</f>
        <v>4.3478260869565046</v>
      </c>
      <c r="I140" s="11">
        <f>I139/E139*100</f>
        <v>8.6956521739130093</v>
      </c>
      <c r="J140" s="11">
        <f>J139/E139*100</f>
        <v>30.43478260869561</v>
      </c>
      <c r="K140" s="4"/>
      <c r="L140" s="4"/>
      <c r="M140" s="4"/>
      <c r="N140" s="4"/>
      <c r="O140" s="4"/>
      <c r="P140" s="4"/>
    </row>
    <row r="141" spans="2:16">
      <c r="B141" s="2"/>
      <c r="C141" s="3"/>
      <c r="D141" s="3"/>
      <c r="E141" s="3"/>
      <c r="F141" s="3"/>
      <c r="G141" s="3"/>
      <c r="H141" s="3"/>
      <c r="I141" s="3"/>
      <c r="J141" s="3"/>
      <c r="K141" s="4"/>
      <c r="L141" s="5" t="s">
        <v>29</v>
      </c>
      <c r="M141" s="3" t="s">
        <v>20</v>
      </c>
      <c r="N141" s="3" t="s">
        <v>27</v>
      </c>
      <c r="O141" s="4"/>
      <c r="P141" s="4"/>
    </row>
    <row r="142" spans="2:16">
      <c r="B142" s="2"/>
      <c r="C142" s="3" t="s">
        <v>36</v>
      </c>
      <c r="D142" s="7" t="s">
        <v>20</v>
      </c>
      <c r="E142" s="3"/>
      <c r="F142" s="3"/>
      <c r="G142" s="3"/>
      <c r="H142" s="3"/>
      <c r="I142" s="3"/>
      <c r="J142" s="3"/>
      <c r="K142" s="4"/>
      <c r="L142" s="6" t="s">
        <v>23</v>
      </c>
      <c r="M142" s="8">
        <f>M137</f>
        <v>6.0869565217391148</v>
      </c>
      <c r="N142" s="8">
        <f>M138</f>
        <v>8.2396595001637358</v>
      </c>
      <c r="O142" s="4"/>
      <c r="P142" s="4"/>
    </row>
    <row r="143" spans="2:16" ht="15.75">
      <c r="B143" s="2"/>
      <c r="C143" s="3"/>
      <c r="D143" s="3" t="s">
        <v>21</v>
      </c>
      <c r="E143" s="10">
        <v>4.58</v>
      </c>
      <c r="F143" s="3" t="s">
        <v>22</v>
      </c>
      <c r="G143" s="6" t="s">
        <v>23</v>
      </c>
      <c r="H143" s="6" t="s">
        <v>24</v>
      </c>
      <c r="I143" s="6" t="s">
        <v>25</v>
      </c>
      <c r="J143" s="6" t="s">
        <v>26</v>
      </c>
      <c r="K143" s="4"/>
      <c r="L143" s="6" t="s">
        <v>24</v>
      </c>
      <c r="M143" s="8">
        <f>N137</f>
        <v>4.3478260869565046</v>
      </c>
      <c r="N143" s="8">
        <f>N138</f>
        <v>13.40111802296677</v>
      </c>
      <c r="O143" s="4"/>
      <c r="P143" s="4"/>
    </row>
    <row r="144" spans="2:16" ht="15.75">
      <c r="B144" s="2"/>
      <c r="C144" s="3"/>
      <c r="D144" s="3" t="s">
        <v>28</v>
      </c>
      <c r="E144" s="10">
        <v>5.73</v>
      </c>
      <c r="F144" s="10">
        <v>3.45</v>
      </c>
      <c r="G144" s="10">
        <v>3.52</v>
      </c>
      <c r="H144" s="10">
        <v>3.5</v>
      </c>
      <c r="I144" s="10">
        <v>3.55</v>
      </c>
      <c r="J144" s="10">
        <v>3.8</v>
      </c>
      <c r="K144" s="4"/>
      <c r="L144" s="6" t="s">
        <v>25</v>
      </c>
      <c r="M144" s="8">
        <f>O137</f>
        <v>8.6956521739130093</v>
      </c>
      <c r="N144" s="8">
        <f>O138</f>
        <v>42.17990226393588</v>
      </c>
      <c r="O144" s="4"/>
      <c r="P144" s="4"/>
    </row>
    <row r="145" spans="2:16">
      <c r="B145" s="2"/>
      <c r="C145" s="3"/>
      <c r="D145" s="3"/>
      <c r="E145" s="3">
        <f>E144-E143</f>
        <v>1.1500000000000004</v>
      </c>
      <c r="F145" s="3"/>
      <c r="G145" s="3">
        <f>G144-F144</f>
        <v>6.999999999999984E-2</v>
      </c>
      <c r="H145" s="3">
        <f>H144-F144</f>
        <v>4.9999999999999822E-2</v>
      </c>
      <c r="I145" s="3">
        <f>I144-F144</f>
        <v>9.9999999999999645E-2</v>
      </c>
      <c r="J145" s="3">
        <f>J144-F144</f>
        <v>0.34999999999999964</v>
      </c>
      <c r="K145" s="4"/>
      <c r="L145" s="6" t="s">
        <v>26</v>
      </c>
      <c r="M145" s="8">
        <f>P137</f>
        <v>30.43478260869561</v>
      </c>
      <c r="N145" s="8">
        <f>P138</f>
        <v>62.246716868565599</v>
      </c>
      <c r="O145" s="4"/>
      <c r="P145" s="4"/>
    </row>
    <row r="146" spans="2:16">
      <c r="B146" s="2"/>
      <c r="C146" s="3"/>
      <c r="D146" s="3"/>
      <c r="E146" s="3"/>
      <c r="F146" s="3"/>
      <c r="G146" s="11">
        <f>G145/E145*100</f>
        <v>6.0869565217391148</v>
      </c>
      <c r="H146" s="11">
        <f>H145/E145*100</f>
        <v>4.3478260869565046</v>
      </c>
      <c r="I146" s="11">
        <f>I145/E145*100</f>
        <v>8.6956521739130093</v>
      </c>
      <c r="J146" s="11">
        <f>J145/E145*100</f>
        <v>30.43478260869561</v>
      </c>
      <c r="K146" s="4"/>
      <c r="L146" s="4"/>
      <c r="M146" s="4"/>
      <c r="N146" s="4"/>
      <c r="O146" s="4"/>
      <c r="P146" s="4"/>
    </row>
    <row r="147" spans="2:16">
      <c r="B147" s="2"/>
      <c r="C147" s="3"/>
      <c r="D147" s="3"/>
      <c r="E147" s="3"/>
      <c r="F147" s="3"/>
      <c r="G147" s="3"/>
      <c r="H147" s="3"/>
      <c r="I147" s="3"/>
      <c r="J147" s="3"/>
      <c r="K147" s="4"/>
      <c r="L147" s="4"/>
      <c r="M147" s="4"/>
      <c r="N147" s="4"/>
      <c r="O147" s="4"/>
      <c r="P147" s="4"/>
    </row>
    <row r="148" spans="2:16">
      <c r="B148" s="2"/>
      <c r="C148" s="3" t="s">
        <v>34</v>
      </c>
      <c r="D148" s="7" t="s">
        <v>7</v>
      </c>
      <c r="E148" s="3"/>
      <c r="F148" s="3"/>
      <c r="G148" s="3"/>
      <c r="H148" s="3"/>
      <c r="I148" s="3"/>
      <c r="J148" s="3"/>
      <c r="K148" s="4"/>
      <c r="L148" s="4"/>
      <c r="M148" s="4"/>
      <c r="N148" s="4"/>
      <c r="O148" s="4"/>
      <c r="P148" s="4"/>
    </row>
    <row r="149" spans="2:16" ht="15.75">
      <c r="B149" s="2"/>
      <c r="C149" s="3"/>
      <c r="D149" s="3" t="s">
        <v>21</v>
      </c>
      <c r="E149" s="10">
        <v>5.22</v>
      </c>
      <c r="F149" s="3" t="s">
        <v>22</v>
      </c>
      <c r="G149" s="6" t="s">
        <v>23</v>
      </c>
      <c r="H149" s="6" t="s">
        <v>24</v>
      </c>
      <c r="I149" s="6" t="s">
        <v>25</v>
      </c>
      <c r="J149" s="6" t="s">
        <v>26</v>
      </c>
      <c r="K149" s="4"/>
      <c r="L149" s="4"/>
      <c r="M149" s="4"/>
      <c r="N149" s="4"/>
      <c r="O149" s="4"/>
      <c r="P149" s="4"/>
    </row>
    <row r="150" spans="2:16" ht="15.75">
      <c r="B150" s="2"/>
      <c r="C150" s="3"/>
      <c r="D150" s="3" t="s">
        <v>28</v>
      </c>
      <c r="E150" s="10">
        <v>7.09</v>
      </c>
      <c r="F150" s="10">
        <v>10.53</v>
      </c>
      <c r="G150" s="10">
        <v>10.8</v>
      </c>
      <c r="H150" s="10">
        <v>11.01</v>
      </c>
      <c r="I150" s="10">
        <v>12.01</v>
      </c>
      <c r="J150" s="10">
        <v>12.54</v>
      </c>
      <c r="K150" s="4"/>
      <c r="L150" s="4"/>
      <c r="M150" s="4"/>
      <c r="N150" s="4"/>
      <c r="O150" s="4"/>
      <c r="P150" s="4"/>
    </row>
    <row r="151" spans="2:16">
      <c r="B151" s="2"/>
      <c r="C151" s="3"/>
      <c r="D151" s="3"/>
      <c r="E151" s="3">
        <f>E150-E149</f>
        <v>1.87</v>
      </c>
      <c r="F151" s="3"/>
      <c r="G151" s="3">
        <f>G150-F150</f>
        <v>0.27000000000000135</v>
      </c>
      <c r="H151" s="3">
        <f>H150-F150</f>
        <v>0.48000000000000043</v>
      </c>
      <c r="I151" s="3">
        <f>I150-F150</f>
        <v>1.4800000000000004</v>
      </c>
      <c r="J151" s="3">
        <f>J150-F150</f>
        <v>2.0099999999999998</v>
      </c>
      <c r="K151" s="4"/>
      <c r="L151" s="4"/>
      <c r="M151" s="4"/>
      <c r="N151" s="4"/>
      <c r="O151" s="4"/>
      <c r="P151" s="4"/>
    </row>
    <row r="152" spans="2:16">
      <c r="B152" s="2"/>
      <c r="C152" s="3"/>
      <c r="D152" s="3"/>
      <c r="E152" s="3"/>
      <c r="F152" s="3"/>
      <c r="G152" s="11">
        <f>G151/E151*100</f>
        <v>14.438502673796863</v>
      </c>
      <c r="H152" s="11">
        <f>H151/E151*100</f>
        <v>25.668449197860983</v>
      </c>
      <c r="I152" s="11">
        <f>I151/E151*100</f>
        <v>79.144385026737979</v>
      </c>
      <c r="J152" s="11">
        <f>J151/E151*100</f>
        <v>107.48663101604276</v>
      </c>
      <c r="K152" s="4"/>
      <c r="L152" s="4"/>
      <c r="M152" s="4"/>
      <c r="N152" s="4"/>
      <c r="O152" s="4"/>
      <c r="P152" s="4"/>
    </row>
    <row r="153" spans="2:16">
      <c r="B153" s="2"/>
      <c r="C153" s="3"/>
      <c r="D153" s="3"/>
      <c r="E153" s="3"/>
      <c r="F153" s="3"/>
      <c r="G153" s="3"/>
      <c r="H153" s="3"/>
      <c r="I153" s="3"/>
      <c r="J153" s="3"/>
      <c r="K153" s="4"/>
      <c r="L153" s="4"/>
      <c r="M153" s="4"/>
      <c r="N153" s="4"/>
      <c r="O153" s="4"/>
      <c r="P153" s="4"/>
    </row>
    <row r="154" spans="2:16">
      <c r="B154" s="2"/>
      <c r="C154" s="3" t="s">
        <v>37</v>
      </c>
      <c r="D154" s="7" t="s">
        <v>7</v>
      </c>
      <c r="E154" s="3"/>
      <c r="F154" s="3"/>
      <c r="G154" s="3"/>
      <c r="H154" s="3"/>
      <c r="I154" s="3"/>
      <c r="J154" s="3"/>
      <c r="K154" s="4"/>
      <c r="L154" s="4"/>
      <c r="M154" s="4"/>
      <c r="N154" s="4"/>
      <c r="O154" s="4"/>
      <c r="P154" s="4"/>
    </row>
    <row r="155" spans="2:16" ht="15.75">
      <c r="B155" s="2"/>
      <c r="C155" s="3"/>
      <c r="D155" s="3" t="s">
        <v>21</v>
      </c>
      <c r="E155" s="10">
        <v>4.95</v>
      </c>
      <c r="F155" s="3" t="s">
        <v>22</v>
      </c>
      <c r="G155" s="6" t="s">
        <v>23</v>
      </c>
      <c r="H155" s="6" t="s">
        <v>24</v>
      </c>
      <c r="I155" s="6" t="s">
        <v>25</v>
      </c>
      <c r="J155" s="6" t="s">
        <v>26</v>
      </c>
      <c r="K155" s="4"/>
      <c r="L155" s="4"/>
      <c r="M155" s="4"/>
      <c r="N155" s="4"/>
      <c r="O155" s="4"/>
      <c r="P155" s="4"/>
    </row>
    <row r="156" spans="2:16" ht="15.75">
      <c r="B156" s="2"/>
      <c r="C156" s="3"/>
      <c r="D156" s="3" t="s">
        <v>28</v>
      </c>
      <c r="E156" s="10">
        <v>9.36</v>
      </c>
      <c r="F156" s="10">
        <v>3.87</v>
      </c>
      <c r="G156" s="10">
        <v>3.96</v>
      </c>
      <c r="H156" s="10">
        <v>3.92</v>
      </c>
      <c r="I156" s="10">
        <v>4.0999999999999996</v>
      </c>
      <c r="J156" s="10">
        <v>4.62</v>
      </c>
      <c r="K156" s="4"/>
      <c r="L156" s="4"/>
      <c r="M156" s="4"/>
      <c r="N156" s="4"/>
      <c r="O156" s="4"/>
      <c r="P156" s="4"/>
    </row>
    <row r="157" spans="2:16">
      <c r="B157" s="2"/>
      <c r="C157" s="3"/>
      <c r="D157" s="3"/>
      <c r="E157" s="3">
        <f>E156-E155</f>
        <v>4.4099999999999993</v>
      </c>
      <c r="F157" s="3"/>
      <c r="G157" s="3">
        <f>G156-F156</f>
        <v>8.9999999999999858E-2</v>
      </c>
      <c r="H157" s="3">
        <f>H156-F156</f>
        <v>4.9999999999999822E-2</v>
      </c>
      <c r="I157" s="3">
        <f>I156-F156</f>
        <v>0.22999999999999954</v>
      </c>
      <c r="J157" s="3">
        <f>J156-F156</f>
        <v>0.75</v>
      </c>
      <c r="K157" s="4"/>
      <c r="L157" s="4"/>
      <c r="M157" s="4"/>
      <c r="N157" s="4"/>
      <c r="O157" s="4"/>
      <c r="P157" s="4"/>
    </row>
    <row r="158" spans="2:16">
      <c r="B158" s="2"/>
      <c r="C158" s="3"/>
      <c r="D158" s="3"/>
      <c r="E158" s="3"/>
      <c r="F158" s="3"/>
      <c r="G158" s="11">
        <f>G157/E157*100</f>
        <v>2.0408163265306092</v>
      </c>
      <c r="H158" s="11">
        <f>H157/E157*100</f>
        <v>1.1337868480725586</v>
      </c>
      <c r="I158" s="11">
        <f>I157/E157*100</f>
        <v>5.2154195011337769</v>
      </c>
      <c r="J158" s="11">
        <f>J157/E157*100</f>
        <v>17.006802721088437</v>
      </c>
      <c r="K158" s="4"/>
      <c r="L158" s="4"/>
      <c r="M158" s="4"/>
      <c r="N158" s="4"/>
      <c r="O158" s="4"/>
      <c r="P158" s="4"/>
    </row>
    <row r="159" spans="2:16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2:16">
      <c r="B160" s="16"/>
      <c r="C160" s="16"/>
      <c r="D160" s="16"/>
      <c r="E160" s="16"/>
      <c r="F160" s="16"/>
      <c r="G160" s="16"/>
      <c r="H160" s="16"/>
      <c r="I160" s="16"/>
      <c r="J160" s="16"/>
      <c r="K160" s="4"/>
      <c r="L160" s="4"/>
      <c r="M160" s="4"/>
      <c r="N160" s="4"/>
      <c r="O160" s="4"/>
      <c r="P160" s="4"/>
    </row>
    <row r="161" spans="2:16">
      <c r="B161" s="17" t="s">
        <v>40</v>
      </c>
      <c r="C161" s="18"/>
      <c r="D161" s="18"/>
      <c r="E161" s="18"/>
      <c r="F161" s="18"/>
      <c r="G161" s="18"/>
      <c r="H161" s="18"/>
      <c r="I161" s="18"/>
      <c r="J161" s="18"/>
      <c r="K161" s="4"/>
      <c r="L161" s="4"/>
      <c r="M161" s="4"/>
      <c r="N161" s="4"/>
      <c r="O161" s="4"/>
      <c r="P161" s="4"/>
    </row>
    <row r="162" spans="2:16">
      <c r="B162" s="2"/>
      <c r="C162" s="3" t="s">
        <v>34</v>
      </c>
      <c r="D162" s="7" t="s">
        <v>20</v>
      </c>
      <c r="E162" s="3"/>
      <c r="F162" s="3"/>
      <c r="G162" s="3"/>
      <c r="H162" s="3"/>
      <c r="I162" s="3"/>
      <c r="J162" s="3"/>
      <c r="K162" s="4"/>
      <c r="L162" s="5"/>
      <c r="M162" s="6" t="str">
        <f t="shared" ref="M162:P162" si="32">G163</f>
        <v>500mM20ul</v>
      </c>
      <c r="N162" s="6" t="str">
        <f t="shared" si="32"/>
        <v>500mM40ul</v>
      </c>
      <c r="O162" s="6" t="str">
        <f t="shared" si="32"/>
        <v>500mM140ul</v>
      </c>
      <c r="P162" s="6" t="str">
        <f t="shared" si="32"/>
        <v>500mM400ul</v>
      </c>
    </row>
    <row r="163" spans="2:16" ht="15.75">
      <c r="B163" s="2"/>
      <c r="C163" s="3"/>
      <c r="D163" s="3" t="s">
        <v>21</v>
      </c>
      <c r="E163" s="10">
        <v>4.9000000000000004</v>
      </c>
      <c r="F163" s="3" t="s">
        <v>22</v>
      </c>
      <c r="G163" s="6" t="s">
        <v>23</v>
      </c>
      <c r="H163" s="6" t="s">
        <v>24</v>
      </c>
      <c r="I163" s="6" t="s">
        <v>25</v>
      </c>
      <c r="J163" s="6" t="s">
        <v>26</v>
      </c>
      <c r="K163" s="4"/>
      <c r="L163" s="5" t="s">
        <v>14</v>
      </c>
      <c r="M163" s="8">
        <f t="shared" ref="M163:P163" si="33">AVERAGE(G166,G172)</f>
        <v>0.60431120338954836</v>
      </c>
      <c r="N163" s="8">
        <f t="shared" si="33"/>
        <v>0.75088761724706332</v>
      </c>
      <c r="O163" s="8">
        <f t="shared" si="33"/>
        <v>0.60571788682387773</v>
      </c>
      <c r="P163" s="8">
        <f t="shared" si="33"/>
        <v>7.7429482959436893</v>
      </c>
    </row>
    <row r="164" spans="2:16" ht="15.75">
      <c r="B164" s="2"/>
      <c r="C164" s="3"/>
      <c r="D164" s="3" t="s">
        <v>28</v>
      </c>
      <c r="E164" s="10">
        <v>11.27</v>
      </c>
      <c r="F164" s="10">
        <v>4.26</v>
      </c>
      <c r="G164" s="10">
        <v>4.2</v>
      </c>
      <c r="H164" s="10">
        <v>4.3099999999999996</v>
      </c>
      <c r="I164" s="10">
        <v>4.3600000000000003</v>
      </c>
      <c r="J164" s="10">
        <v>4.63</v>
      </c>
      <c r="K164" s="4"/>
      <c r="L164" s="5" t="s">
        <v>27</v>
      </c>
      <c r="M164" s="8">
        <f t="shared" ref="M164:P164" si="34">AVERAGE(G178,G184)</f>
        <v>6.9278631149134693</v>
      </c>
      <c r="N164" s="8">
        <f t="shared" si="34"/>
        <v>11.339685008749761</v>
      </c>
      <c r="O164" s="8">
        <f t="shared" si="34"/>
        <v>1.0489986389267107</v>
      </c>
      <c r="P164" s="8">
        <f t="shared" si="34"/>
        <v>10.494847365350957</v>
      </c>
    </row>
    <row r="165" spans="2:16">
      <c r="B165" s="2"/>
      <c r="C165" s="3"/>
      <c r="D165" s="3"/>
      <c r="E165" s="3">
        <f>E164-E163</f>
        <v>6.3699999999999992</v>
      </c>
      <c r="F165" s="3"/>
      <c r="G165" s="3">
        <f>G164-F164</f>
        <v>-5.9999999999999609E-2</v>
      </c>
      <c r="H165" s="3">
        <f>H164-F164</f>
        <v>4.9999999999999822E-2</v>
      </c>
      <c r="I165" s="3">
        <f>I164-F164</f>
        <v>0.10000000000000053</v>
      </c>
      <c r="J165" s="3">
        <f>J164-F164</f>
        <v>0.37000000000000011</v>
      </c>
      <c r="K165" s="4"/>
      <c r="L165" s="4"/>
      <c r="M165" s="4"/>
      <c r="N165" s="4"/>
      <c r="O165" s="4"/>
      <c r="P165" s="4"/>
    </row>
    <row r="166" spans="2:16">
      <c r="B166" s="2"/>
      <c r="C166" s="3"/>
      <c r="D166" s="3"/>
      <c r="E166" s="3"/>
      <c r="F166" s="3"/>
      <c r="G166" s="11">
        <f>G165/E165*100</f>
        <v>-0.94191522762950741</v>
      </c>
      <c r="H166" s="11">
        <f>H165/E165*100</f>
        <v>0.78492935635792516</v>
      </c>
      <c r="I166" s="11">
        <f>I165/E165*100</f>
        <v>1.5698587127158641</v>
      </c>
      <c r="J166" s="11">
        <f>J165/E165*100</f>
        <v>5.8084772370486686</v>
      </c>
      <c r="K166" s="4"/>
      <c r="L166" s="4"/>
      <c r="M166" s="4"/>
      <c r="N166" s="4"/>
      <c r="O166" s="4"/>
      <c r="P166" s="4"/>
    </row>
    <row r="167" spans="2:16">
      <c r="B167" s="2"/>
      <c r="C167" s="3"/>
      <c r="D167" s="3"/>
      <c r="E167" s="3"/>
      <c r="F167" s="3"/>
      <c r="G167" s="3"/>
      <c r="H167" s="3"/>
      <c r="I167" s="3"/>
      <c r="J167" s="3"/>
      <c r="K167" s="4"/>
      <c r="L167" s="5" t="s">
        <v>29</v>
      </c>
      <c r="M167" s="3" t="s">
        <v>20</v>
      </c>
      <c r="N167" s="3" t="s">
        <v>27</v>
      </c>
      <c r="O167" s="4"/>
      <c r="P167" s="4"/>
    </row>
    <row r="168" spans="2:16">
      <c r="B168" s="2"/>
      <c r="C168" s="3" t="s">
        <v>37</v>
      </c>
      <c r="D168" s="7" t="s">
        <v>20</v>
      </c>
      <c r="E168" s="3"/>
      <c r="F168" s="3"/>
      <c r="G168" s="3"/>
      <c r="H168" s="3"/>
      <c r="I168" s="3"/>
      <c r="J168" s="3"/>
      <c r="K168" s="4"/>
      <c r="L168" s="6" t="s">
        <v>23</v>
      </c>
      <c r="M168" s="8">
        <f>M163</f>
        <v>0.60431120338954836</v>
      </c>
      <c r="N168" s="8">
        <f>M164</f>
        <v>6.9278631149134693</v>
      </c>
      <c r="O168" s="4"/>
      <c r="P168" s="4"/>
    </row>
    <row r="169" spans="2:16" ht="15.75">
      <c r="B169" s="2"/>
      <c r="C169" s="3"/>
      <c r="D169" s="3" t="s">
        <v>21</v>
      </c>
      <c r="E169" s="10">
        <v>4.8499999999999996</v>
      </c>
      <c r="F169" s="3" t="s">
        <v>22</v>
      </c>
      <c r="G169" s="6" t="s">
        <v>23</v>
      </c>
      <c r="H169" s="6" t="s">
        <v>24</v>
      </c>
      <c r="I169" s="6" t="s">
        <v>25</v>
      </c>
      <c r="J169" s="6" t="s">
        <v>26</v>
      </c>
      <c r="K169" s="4"/>
      <c r="L169" s="6" t="s">
        <v>24</v>
      </c>
      <c r="M169" s="8">
        <f>N163</f>
        <v>0.75088761724706332</v>
      </c>
      <c r="N169" s="8">
        <f>N164</f>
        <v>11.339685008749761</v>
      </c>
      <c r="O169" s="4"/>
      <c r="P169" s="4"/>
    </row>
    <row r="170" spans="2:16" ht="15.75">
      <c r="B170" s="2"/>
      <c r="C170" s="3"/>
      <c r="D170" s="3" t="s">
        <v>28</v>
      </c>
      <c r="E170" s="10">
        <v>7.64</v>
      </c>
      <c r="F170" s="10">
        <v>3.85</v>
      </c>
      <c r="G170" s="10">
        <v>3.91</v>
      </c>
      <c r="H170" s="10">
        <v>3.87</v>
      </c>
      <c r="I170" s="10">
        <v>3.84</v>
      </c>
      <c r="J170" s="10">
        <v>4.12</v>
      </c>
      <c r="K170" s="4"/>
      <c r="L170" s="6" t="s">
        <v>25</v>
      </c>
      <c r="M170" s="8">
        <f>O163</f>
        <v>0.60571788682387773</v>
      </c>
      <c r="N170" s="8">
        <f>O164</f>
        <v>1.0489986389267107</v>
      </c>
      <c r="O170" s="4"/>
      <c r="P170" s="4"/>
    </row>
    <row r="171" spans="2:16">
      <c r="B171" s="2"/>
      <c r="C171" s="3"/>
      <c r="D171" s="3"/>
      <c r="E171" s="3">
        <f>E170-E169</f>
        <v>2.79</v>
      </c>
      <c r="F171" s="3"/>
      <c r="G171" s="3">
        <f>G170-F170</f>
        <v>6.0000000000000053E-2</v>
      </c>
      <c r="H171" s="3">
        <f>H170-F170</f>
        <v>2.0000000000000018E-2</v>
      </c>
      <c r="I171" s="3">
        <f>I170-F170</f>
        <v>-1.0000000000000231E-2</v>
      </c>
      <c r="J171" s="3">
        <f>J170-F170</f>
        <v>0.27</v>
      </c>
      <c r="K171" s="4"/>
      <c r="L171" s="6" t="s">
        <v>26</v>
      </c>
      <c r="M171" s="8">
        <f>P163</f>
        <v>7.7429482959436893</v>
      </c>
      <c r="N171" s="8">
        <f>P164</f>
        <v>10.494847365350957</v>
      </c>
      <c r="O171" s="4"/>
      <c r="P171" s="4"/>
    </row>
    <row r="172" spans="2:16">
      <c r="B172" s="2"/>
      <c r="C172" s="3"/>
      <c r="D172" s="3"/>
      <c r="E172" s="3"/>
      <c r="F172" s="3"/>
      <c r="G172" s="11">
        <f>G171/E171*100</f>
        <v>2.1505376344086042</v>
      </c>
      <c r="H172" s="11">
        <f>H171/E171*100</f>
        <v>0.71684587813620138</v>
      </c>
      <c r="I172" s="11">
        <f>I171/E171*100</f>
        <v>-0.35842293906810863</v>
      </c>
      <c r="J172" s="11">
        <f>J171/E171*100</f>
        <v>9.67741935483871</v>
      </c>
      <c r="K172" s="4"/>
      <c r="L172" s="4"/>
      <c r="M172" s="4"/>
      <c r="N172" s="4"/>
      <c r="O172" s="4"/>
      <c r="P172" s="4"/>
    </row>
    <row r="173" spans="2:16">
      <c r="B173" s="2"/>
      <c r="C173" s="3"/>
      <c r="D173" s="3"/>
      <c r="E173" s="3"/>
      <c r="F173" s="3"/>
      <c r="G173" s="3"/>
      <c r="H173" s="3"/>
      <c r="I173" s="3"/>
      <c r="J173" s="3"/>
      <c r="K173" s="4"/>
      <c r="L173" s="4"/>
      <c r="M173" s="4"/>
      <c r="N173" s="4"/>
      <c r="O173" s="4"/>
      <c r="P173" s="4"/>
    </row>
    <row r="174" spans="2:16">
      <c r="B174" s="2"/>
      <c r="C174" s="3" t="s">
        <v>36</v>
      </c>
      <c r="D174" s="7" t="s">
        <v>7</v>
      </c>
      <c r="E174" s="3"/>
      <c r="F174" s="3"/>
      <c r="G174" s="3"/>
      <c r="H174" s="3"/>
      <c r="I174" s="3"/>
      <c r="J174" s="3"/>
      <c r="K174" s="4"/>
      <c r="L174" s="4"/>
      <c r="M174" s="4"/>
      <c r="N174" s="4"/>
      <c r="O174" s="4"/>
      <c r="P174" s="4"/>
    </row>
    <row r="175" spans="2:16" ht="15.75">
      <c r="B175" s="2"/>
      <c r="C175" s="3"/>
      <c r="D175" s="3" t="s">
        <v>21</v>
      </c>
      <c r="E175" s="10">
        <v>4.8499999999999996</v>
      </c>
      <c r="F175" s="3" t="s">
        <v>22</v>
      </c>
      <c r="G175" s="6" t="s">
        <v>23</v>
      </c>
      <c r="H175" s="6" t="s">
        <v>24</v>
      </c>
      <c r="I175" s="6" t="s">
        <v>25</v>
      </c>
      <c r="J175" s="6" t="s">
        <v>26</v>
      </c>
      <c r="K175" s="4"/>
      <c r="L175" s="4"/>
      <c r="M175" s="4"/>
      <c r="N175" s="4"/>
      <c r="O175" s="4"/>
      <c r="P175" s="4"/>
    </row>
    <row r="176" spans="2:16" ht="15.75">
      <c r="B176" s="2"/>
      <c r="C176" s="3"/>
      <c r="D176" s="3" t="s">
        <v>28</v>
      </c>
      <c r="E176" s="10">
        <v>6.24</v>
      </c>
      <c r="F176" s="10">
        <v>4.24</v>
      </c>
      <c r="G176" s="10">
        <v>4.38</v>
      </c>
      <c r="H176" s="10">
        <v>4.42</v>
      </c>
      <c r="I176" s="10">
        <v>4.04</v>
      </c>
      <c r="J176" s="10">
        <v>4.25</v>
      </c>
      <c r="K176" s="4"/>
      <c r="L176" s="4"/>
      <c r="M176" s="4"/>
      <c r="N176" s="4"/>
      <c r="O176" s="4"/>
      <c r="P176" s="4"/>
    </row>
    <row r="177" spans="2:16">
      <c r="B177" s="2"/>
      <c r="C177" s="3"/>
      <c r="D177" s="3"/>
      <c r="E177" s="3">
        <f>E176-E175</f>
        <v>1.3900000000000006</v>
      </c>
      <c r="F177" s="3"/>
      <c r="G177" s="3">
        <f>G176-F176</f>
        <v>0.13999999999999968</v>
      </c>
      <c r="H177" s="3">
        <f>H176-F176</f>
        <v>0.17999999999999972</v>
      </c>
      <c r="I177" s="3">
        <f>I176-F176</f>
        <v>-0.20000000000000018</v>
      </c>
      <c r="J177" s="3">
        <f>J176-F176</f>
        <v>9.9999999999997868E-3</v>
      </c>
      <c r="K177" s="4"/>
      <c r="L177" s="4"/>
      <c r="M177" s="4"/>
      <c r="N177" s="4"/>
      <c r="O177" s="4"/>
      <c r="P177" s="4"/>
    </row>
    <row r="178" spans="2:16">
      <c r="B178" s="2"/>
      <c r="C178" s="3"/>
      <c r="D178" s="3"/>
      <c r="E178" s="3"/>
      <c r="F178" s="3"/>
      <c r="G178" s="11">
        <f>G177/E177*100</f>
        <v>10.071942446043138</v>
      </c>
      <c r="H178" s="11">
        <f>H177/E177*100</f>
        <v>12.949640287769759</v>
      </c>
      <c r="I178" s="11">
        <f>I177/E177*100</f>
        <v>-14.388489208633102</v>
      </c>
      <c r="J178" s="11">
        <f>J177/E177*100</f>
        <v>0.71942446043163899</v>
      </c>
      <c r="K178" s="4"/>
      <c r="L178" s="4"/>
      <c r="M178" s="4"/>
      <c r="N178" s="4"/>
      <c r="O178" s="4"/>
      <c r="P178" s="4"/>
    </row>
    <row r="179" spans="2:16">
      <c r="B179" s="2"/>
      <c r="C179" s="3"/>
      <c r="D179" s="3"/>
      <c r="E179" s="3"/>
      <c r="F179" s="3"/>
      <c r="G179" s="3"/>
      <c r="H179" s="3"/>
      <c r="I179" s="3"/>
      <c r="J179" s="3"/>
      <c r="K179" s="4"/>
      <c r="L179" s="4"/>
      <c r="M179" s="4"/>
      <c r="N179" s="4"/>
      <c r="O179" s="4"/>
      <c r="P179" s="4"/>
    </row>
    <row r="180" spans="2:16">
      <c r="B180" s="2"/>
      <c r="C180" s="3" t="s">
        <v>32</v>
      </c>
      <c r="D180" s="7" t="s">
        <v>7</v>
      </c>
      <c r="E180" s="3"/>
      <c r="F180" s="3"/>
      <c r="G180" s="3"/>
      <c r="H180" s="3"/>
      <c r="I180" s="3"/>
      <c r="J180" s="3"/>
      <c r="K180" s="4"/>
      <c r="L180" s="4"/>
      <c r="M180" s="4"/>
      <c r="N180" s="4"/>
      <c r="O180" s="4"/>
      <c r="P180" s="4"/>
    </row>
    <row r="181" spans="2:16" ht="15.75">
      <c r="B181" s="2"/>
      <c r="C181" s="3"/>
      <c r="D181" s="3" t="s">
        <v>21</v>
      </c>
      <c r="E181" s="10">
        <v>4.99</v>
      </c>
      <c r="F181" s="3" t="s">
        <v>22</v>
      </c>
      <c r="G181" s="6" t="s">
        <v>23</v>
      </c>
      <c r="H181" s="6" t="s">
        <v>24</v>
      </c>
      <c r="I181" s="6" t="s">
        <v>25</v>
      </c>
      <c r="J181" s="6" t="s">
        <v>26</v>
      </c>
      <c r="K181" s="4"/>
      <c r="L181" s="4"/>
      <c r="M181" s="4"/>
      <c r="N181" s="4"/>
      <c r="O181" s="4"/>
      <c r="P181" s="4"/>
    </row>
    <row r="182" spans="2:16" ht="15.75">
      <c r="B182" s="2"/>
      <c r="C182" s="3"/>
      <c r="D182" s="3" t="s">
        <v>28</v>
      </c>
      <c r="E182" s="10">
        <v>8.69</v>
      </c>
      <c r="F182" s="10">
        <v>8.52</v>
      </c>
      <c r="G182" s="19">
        <v>8.66</v>
      </c>
      <c r="H182" s="10">
        <v>8.8800000000000008</v>
      </c>
      <c r="I182" s="10">
        <v>9.1300000000000008</v>
      </c>
      <c r="J182" s="10">
        <v>9.27</v>
      </c>
      <c r="K182" s="4"/>
      <c r="L182" s="4"/>
      <c r="M182" s="4"/>
      <c r="N182" s="4"/>
      <c r="O182" s="4"/>
      <c r="P182" s="4"/>
    </row>
    <row r="183" spans="2:16">
      <c r="B183" s="2"/>
      <c r="C183" s="3"/>
      <c r="D183" s="3"/>
      <c r="E183" s="3">
        <f>E182-E181</f>
        <v>3.6999999999999993</v>
      </c>
      <c r="F183" s="3"/>
      <c r="G183" s="3">
        <f>G182-F182</f>
        <v>0.14000000000000057</v>
      </c>
      <c r="H183" s="3">
        <f>H182-F182</f>
        <v>0.36000000000000121</v>
      </c>
      <c r="I183" s="3">
        <f>I182-F182</f>
        <v>0.61000000000000121</v>
      </c>
      <c r="J183" s="3">
        <f>J182-F182</f>
        <v>0.75</v>
      </c>
      <c r="K183" s="4"/>
      <c r="L183" s="4"/>
      <c r="M183" s="4"/>
      <c r="N183" s="4"/>
      <c r="O183" s="4"/>
      <c r="P183" s="4"/>
    </row>
    <row r="184" spans="2:16">
      <c r="B184" s="2"/>
      <c r="C184" s="3"/>
      <c r="D184" s="3"/>
      <c r="E184" s="3"/>
      <c r="F184" s="3"/>
      <c r="G184" s="11">
        <f>G183/E183*100</f>
        <v>3.7837837837837998</v>
      </c>
      <c r="H184" s="11">
        <f>H183/E183*100</f>
        <v>9.7297297297297636</v>
      </c>
      <c r="I184" s="11">
        <f>I183/E183*100</f>
        <v>16.486486486486523</v>
      </c>
      <c r="J184" s="11">
        <f>J183/E183*100</f>
        <v>20.270270270270274</v>
      </c>
      <c r="K184" s="4"/>
      <c r="L184" s="4"/>
      <c r="M184" s="4"/>
      <c r="N184" s="4"/>
      <c r="O184" s="4"/>
      <c r="P184" s="4"/>
    </row>
  </sheetData>
  <dataValidations count="2">
    <dataValidation type="list" allowBlank="1" showInputMessage="1" showErrorMessage="1" sqref="D98 D46 D72 D124 D149 D175">
      <formula1>"EHT,control"</formula1>
    </dataValidation>
    <dataValidation type="list" allowBlank="1" showInputMessage="1" showErrorMessage="1" sqref="D85 D91 D97 D103 D33 D39 D45 D111 D117 D123 D51 D59 D65 D71 D77 D129 D136 D142 D148 D154 D162 D168 D174 D180">
      <formula1>"STK16-IN1,control"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155"/>
  <sheetViews>
    <sheetView tabSelected="1" zoomScale="90" zoomScaleNormal="90" workbookViewId="0">
      <selection activeCell="J25" sqref="J25"/>
    </sheetView>
  </sheetViews>
  <sheetFormatPr baseColWidth="10" defaultRowHeight="15"/>
  <sheetData>
    <row r="4" spans="2:13">
      <c r="B4" t="s">
        <v>7</v>
      </c>
      <c r="C4" t="s">
        <v>11</v>
      </c>
      <c r="D4" t="s">
        <v>0</v>
      </c>
      <c r="E4" t="s">
        <v>1</v>
      </c>
      <c r="F4" t="s">
        <v>2</v>
      </c>
      <c r="G4" t="s">
        <v>3</v>
      </c>
      <c r="H4" t="s">
        <v>4</v>
      </c>
      <c r="L4" t="s">
        <v>5</v>
      </c>
      <c r="M4" t="s">
        <v>6</v>
      </c>
    </row>
    <row r="6" spans="2:13">
      <c r="C6">
        <v>1</v>
      </c>
      <c r="D6">
        <v>0.14025245441795556</v>
      </c>
      <c r="E6">
        <v>2.6904272511301275</v>
      </c>
      <c r="F6">
        <v>1.1658182275253433</v>
      </c>
      <c r="G6">
        <v>1.5325670498084307</v>
      </c>
      <c r="H6">
        <v>7.2033898305084705</v>
      </c>
      <c r="L6">
        <f>AVERAGE(D6:H6)</f>
        <v>2.5464909626780652</v>
      </c>
      <c r="M6">
        <f>STDEV(D6:H6)</f>
        <v>2.7582470602563083</v>
      </c>
    </row>
    <row r="7" spans="2:13">
      <c r="C7">
        <v>3</v>
      </c>
      <c r="D7">
        <v>-1.4025245441795182</v>
      </c>
      <c r="E7">
        <v>7.8658295910692093</v>
      </c>
      <c r="F7">
        <v>6.080480512834332</v>
      </c>
      <c r="G7">
        <v>6.8965517241379208</v>
      </c>
      <c r="H7">
        <v>3.3898305084745792</v>
      </c>
      <c r="L7">
        <f t="shared" ref="L7:L9" si="0">AVERAGE(D7:H7)</f>
        <v>4.5660335584673044</v>
      </c>
      <c r="M7">
        <f t="shared" ref="M7:M9" si="1">STDEV(D7:H7)</f>
        <v>3.7289629186400739</v>
      </c>
    </row>
    <row r="8" spans="2:13">
      <c r="C8">
        <v>10</v>
      </c>
      <c r="D8">
        <v>7.2931276297335206</v>
      </c>
      <c r="E8">
        <v>13.210750910431425</v>
      </c>
      <c r="F8">
        <v>33.062640845386568</v>
      </c>
      <c r="G8">
        <v>16.858237547892738</v>
      </c>
      <c r="H8">
        <v>4.6610169491525557</v>
      </c>
      <c r="L8">
        <f t="shared" si="0"/>
        <v>15.017154776519362</v>
      </c>
      <c r="M8">
        <f t="shared" si="1"/>
        <v>11.171419272230454</v>
      </c>
    </row>
    <row r="9" spans="2:13">
      <c r="C9">
        <v>30</v>
      </c>
      <c r="D9">
        <v>10.65918653576438</v>
      </c>
      <c r="E9">
        <v>15.370651712504749</v>
      </c>
      <c r="F9">
        <v>32.999793501584662</v>
      </c>
      <c r="G9">
        <v>16.475095785440605</v>
      </c>
      <c r="H9">
        <v>8.0508474576270963</v>
      </c>
      <c r="L9">
        <f t="shared" si="0"/>
        <v>16.7111149985843</v>
      </c>
      <c r="M9">
        <f t="shared" si="1"/>
        <v>9.731388213719212</v>
      </c>
    </row>
    <row r="11" spans="2:13">
      <c r="C11">
        <v>1</v>
      </c>
      <c r="D11">
        <f>D6/$D$9*100</f>
        <v>1.3157894736842404</v>
      </c>
      <c r="E11">
        <f>E6/$E$9*100</f>
        <v>17.503664135082435</v>
      </c>
      <c r="F11">
        <f>F6/$F$8*100</f>
        <v>3.526089258801651</v>
      </c>
      <c r="G11">
        <f>G6/$G$8*100</f>
        <v>9.0909090909090917</v>
      </c>
      <c r="H11">
        <f>H6/$H$9*100</f>
        <v>89.473684210526514</v>
      </c>
      <c r="L11">
        <f t="shared" ref="L10:L14" si="2">AVERAGE(D11:H11)</f>
        <v>24.182027233800788</v>
      </c>
      <c r="M11">
        <f t="shared" ref="M10:M14" si="3">STDEV(D11:H11)</f>
        <v>37.029972502611471</v>
      </c>
    </row>
    <row r="12" spans="2:13">
      <c r="C12">
        <v>3</v>
      </c>
      <c r="D12">
        <f t="shared" ref="D12:D14" si="4">D7/$D$9*100</f>
        <v>-13.157894736842055</v>
      </c>
      <c r="E12">
        <f t="shared" ref="E12:E14" si="5">E7/$E$9*100</f>
        <v>51.174340152864083</v>
      </c>
      <c r="F12">
        <f t="shared" ref="F12:F14" si="6">F7/$F$8*100</f>
        <v>18.390788991323962</v>
      </c>
      <c r="G12">
        <f t="shared" ref="G12:G14" si="7">G7/$G$8*100</f>
        <v>40.909090909090807</v>
      </c>
      <c r="H12">
        <f t="shared" ref="H12:H14" si="8">H7/$H$9*100</f>
        <v>42.105263157894889</v>
      </c>
      <c r="L12">
        <f t="shared" si="2"/>
        <v>27.884317694866336</v>
      </c>
      <c r="M12">
        <f t="shared" si="3"/>
        <v>25.927280236137925</v>
      </c>
    </row>
    <row r="13" spans="2:13">
      <c r="C13">
        <v>10</v>
      </c>
      <c r="D13">
        <f t="shared" si="4"/>
        <v>68.421052631578917</v>
      </c>
      <c r="E13">
        <f t="shared" si="5"/>
        <v>85.947890548348425</v>
      </c>
      <c r="F13">
        <f t="shared" si="6"/>
        <v>100</v>
      </c>
      <c r="G13">
        <f t="shared" si="7"/>
        <v>100</v>
      </c>
      <c r="H13">
        <f t="shared" si="8"/>
        <v>57.894736842105587</v>
      </c>
      <c r="L13">
        <f t="shared" si="2"/>
        <v>82.452736004406589</v>
      </c>
      <c r="M13">
        <f t="shared" si="3"/>
        <v>18.894526415598531</v>
      </c>
    </row>
    <row r="14" spans="2:13">
      <c r="C14">
        <v>30</v>
      </c>
      <c r="D14">
        <f t="shared" si="4"/>
        <v>100</v>
      </c>
      <c r="E14">
        <f t="shared" si="5"/>
        <v>100</v>
      </c>
      <c r="F14">
        <f t="shared" si="6"/>
        <v>99.809914325671073</v>
      </c>
      <c r="G14">
        <f t="shared" si="7"/>
        <v>97.727272727272577</v>
      </c>
      <c r="H14">
        <f t="shared" si="8"/>
        <v>100</v>
      </c>
      <c r="L14">
        <f t="shared" si="2"/>
        <v>99.507437410588722</v>
      </c>
      <c r="M14">
        <f t="shared" si="3"/>
        <v>0.99854047205739671</v>
      </c>
    </row>
    <row r="17" spans="2:16">
      <c r="B17" t="s">
        <v>12</v>
      </c>
      <c r="C17" t="s">
        <v>11</v>
      </c>
      <c r="D17" t="s">
        <v>0</v>
      </c>
      <c r="E17" t="s">
        <v>1</v>
      </c>
      <c r="F17" t="s">
        <v>2</v>
      </c>
      <c r="G17" t="s">
        <v>3</v>
      </c>
      <c r="H17" t="s">
        <v>4</v>
      </c>
      <c r="L17" t="s">
        <v>5</v>
      </c>
      <c r="M17" t="s">
        <v>6</v>
      </c>
    </row>
    <row r="18" spans="2:16">
      <c r="B18" t="s">
        <v>13</v>
      </c>
    </row>
    <row r="19" spans="2:16">
      <c r="C19">
        <v>1</v>
      </c>
      <c r="D19">
        <v>0.9070294784580506</v>
      </c>
      <c r="E19">
        <v>1.1980267794221278</v>
      </c>
      <c r="F19">
        <v>1.4285714285714299</v>
      </c>
      <c r="G19">
        <v>-0.36832412523020291</v>
      </c>
      <c r="H19">
        <v>0.31746031746031783</v>
      </c>
      <c r="L19">
        <f>AVERAGE(D19:H19)</f>
        <v>0.69655277573634466</v>
      </c>
      <c r="M19">
        <f>STDEV(D19:H19)</f>
        <v>0.72617178287813267</v>
      </c>
    </row>
    <row r="20" spans="2:16">
      <c r="C20">
        <v>3</v>
      </c>
      <c r="D20">
        <v>-0.9070294784580506</v>
      </c>
      <c r="E20">
        <v>25.017618040873856</v>
      </c>
      <c r="F20">
        <v>1.4285714285714299</v>
      </c>
      <c r="G20">
        <v>4.9243391988417979</v>
      </c>
      <c r="H20">
        <v>-0.95238095238095333</v>
      </c>
      <c r="L20">
        <f t="shared" ref="L20:L22" si="9">AVERAGE(D20:H20)</f>
        <v>5.9022236474896168</v>
      </c>
      <c r="M20">
        <f t="shared" ref="M20:M22" si="10">STDEV(D20:H20)</f>
        <v>10.951251724565088</v>
      </c>
    </row>
    <row r="21" spans="2:16">
      <c r="C21">
        <v>10</v>
      </c>
      <c r="D21">
        <v>1.1337868480725584</v>
      </c>
      <c r="E21">
        <v>39.534883720930239</v>
      </c>
      <c r="F21">
        <v>15</v>
      </c>
      <c r="G21">
        <v>11.482318312947758</v>
      </c>
      <c r="H21">
        <v>12.698412698412698</v>
      </c>
      <c r="L21">
        <f t="shared" si="9"/>
        <v>15.969880316072651</v>
      </c>
      <c r="M21">
        <f t="shared" si="10"/>
        <v>14.205636520365585</v>
      </c>
    </row>
    <row r="22" spans="2:16">
      <c r="C22">
        <v>30</v>
      </c>
      <c r="D22">
        <v>11.564625850340141</v>
      </c>
      <c r="E22">
        <v>18.181818181818176</v>
      </c>
      <c r="F22">
        <v>18.928571428571438</v>
      </c>
      <c r="G22">
        <v>13.44729026283013</v>
      </c>
      <c r="H22">
        <v>9.2063492063492092</v>
      </c>
      <c r="L22">
        <f t="shared" si="9"/>
        <v>14.265730985981818</v>
      </c>
      <c r="M22">
        <f t="shared" si="10"/>
        <v>4.2024093708735766</v>
      </c>
    </row>
    <row r="24" spans="2:16">
      <c r="C24">
        <v>1</v>
      </c>
      <c r="D24">
        <f>D19/$D$9*100</f>
        <v>8.5093686597446023</v>
      </c>
      <c r="E24">
        <f>E19/$E$9*100</f>
        <v>7.7942484276543507</v>
      </c>
      <c r="F24">
        <f>F19/$F$8*100</f>
        <v>4.3208025494756184</v>
      </c>
      <c r="G24">
        <f>G19/$G$8*100</f>
        <v>-2.1848317428427926</v>
      </c>
      <c r="H24">
        <f>H19/$H$9*100</f>
        <v>3.9431913116123796</v>
      </c>
      <c r="L24">
        <f t="shared" ref="L23:L27" si="11">AVERAGE(D24:H24)</f>
        <v>4.4765558411288326</v>
      </c>
      <c r="M24">
        <f t="shared" ref="M23:M27" si="12">STDEV(D24:H24)</f>
        <v>4.2412699949949086</v>
      </c>
    </row>
    <row r="25" spans="2:16">
      <c r="C25">
        <v>3</v>
      </c>
      <c r="D25">
        <f t="shared" ref="D25:D27" si="13">D20/$D$9*100</f>
        <v>-8.5093686597446023</v>
      </c>
      <c r="E25">
        <f t="shared" ref="E25:E27" si="14">E20/$E$9*100</f>
        <v>162.76224657748796</v>
      </c>
      <c r="F25">
        <f t="shared" ref="F25:F27" si="15">F20/$F$8*100</f>
        <v>4.3208025494756184</v>
      </c>
      <c r="G25">
        <f t="shared" ref="G25:G27" si="16">G20/$G$8*100</f>
        <v>29.210284793129727</v>
      </c>
      <c r="H25">
        <f t="shared" ref="H25:H27" si="17">H20/$H$9*100</f>
        <v>-11.829573934837137</v>
      </c>
      <c r="L25">
        <f t="shared" si="11"/>
        <v>35.190878265102313</v>
      </c>
      <c r="M25">
        <f t="shared" si="12"/>
        <v>73.116033796355609</v>
      </c>
    </row>
    <row r="26" spans="2:16">
      <c r="C26">
        <v>10</v>
      </c>
      <c r="D26">
        <f t="shared" si="13"/>
        <v>10.636710824680708</v>
      </c>
      <c r="E26">
        <f t="shared" si="14"/>
        <v>257.21019811259367</v>
      </c>
      <c r="F26">
        <f t="shared" si="15"/>
        <v>45.368426769493944</v>
      </c>
      <c r="G26">
        <f t="shared" si="16"/>
        <v>68.111024538167314</v>
      </c>
      <c r="H26">
        <f t="shared" si="17"/>
        <v>157.72765246449501</v>
      </c>
      <c r="L26">
        <f t="shared" si="11"/>
        <v>107.81080254188615</v>
      </c>
      <c r="M26">
        <f t="shared" si="12"/>
        <v>99.661675269129944</v>
      </c>
    </row>
    <row r="27" spans="2:16">
      <c r="C27">
        <v>30</v>
      </c>
      <c r="D27">
        <f t="shared" si="13"/>
        <v>108.49445041174364</v>
      </c>
      <c r="E27">
        <f t="shared" si="14"/>
        <v>118.28918201969543</v>
      </c>
      <c r="F27">
        <f t="shared" si="15"/>
        <v>57.250633780551915</v>
      </c>
      <c r="G27">
        <f t="shared" si="16"/>
        <v>79.766880877242272</v>
      </c>
      <c r="H27">
        <f t="shared" si="17"/>
        <v>114.35254803675892</v>
      </c>
      <c r="L27">
        <f t="shared" si="11"/>
        <v>95.630739025198437</v>
      </c>
      <c r="M27">
        <f t="shared" si="12"/>
        <v>26.239668043656611</v>
      </c>
    </row>
    <row r="30" spans="2:16" ht="15.75">
      <c r="B30" s="20" t="s">
        <v>17</v>
      </c>
    </row>
    <row r="32" spans="2:16">
      <c r="B32" s="2" t="s">
        <v>41</v>
      </c>
      <c r="C32" s="3"/>
      <c r="D32" s="3"/>
      <c r="E32" s="3"/>
      <c r="F32" s="3"/>
      <c r="G32" s="3"/>
      <c r="H32" s="3"/>
      <c r="I32" s="3"/>
      <c r="J32" s="3"/>
      <c r="K32" s="4"/>
      <c r="L32" s="21"/>
      <c r="M32" s="6" t="str">
        <f t="shared" ref="M32:P32" si="18">G34</f>
        <v>500mM20ul</v>
      </c>
      <c r="N32" s="6" t="str">
        <f t="shared" si="18"/>
        <v>500mM40ul</v>
      </c>
      <c r="O32" s="6" t="str">
        <f t="shared" si="18"/>
        <v>500mM140ul</v>
      </c>
      <c r="P32" s="6" t="str">
        <f t="shared" si="18"/>
        <v>500mM400ul</v>
      </c>
    </row>
    <row r="33" spans="2:16">
      <c r="B33" s="2"/>
      <c r="C33" s="3" t="s">
        <v>36</v>
      </c>
      <c r="D33" s="7" t="s">
        <v>20</v>
      </c>
      <c r="E33" s="3"/>
      <c r="F33" s="3"/>
      <c r="G33" s="3"/>
      <c r="H33" s="3"/>
      <c r="I33" s="3"/>
      <c r="J33" s="3"/>
      <c r="K33" s="4"/>
      <c r="L33" s="21" t="s">
        <v>20</v>
      </c>
      <c r="M33" s="8">
        <f t="shared" ref="M33:P33" si="19">AVERAGE(G37,G43)</f>
        <v>0.9070294784580506</v>
      </c>
      <c r="N33" s="8">
        <f t="shared" si="19"/>
        <v>-0.9070294784580506</v>
      </c>
      <c r="O33" s="8">
        <f t="shared" si="19"/>
        <v>1.1337868480725584</v>
      </c>
      <c r="P33" s="8">
        <f t="shared" si="19"/>
        <v>11.564625850340141</v>
      </c>
    </row>
    <row r="34" spans="2:16" ht="15.75">
      <c r="B34" s="2"/>
      <c r="C34" s="3"/>
      <c r="D34" s="3" t="s">
        <v>21</v>
      </c>
      <c r="E34" s="22">
        <v>4.91</v>
      </c>
      <c r="F34" s="3" t="s">
        <v>22</v>
      </c>
      <c r="G34" s="6" t="s">
        <v>23</v>
      </c>
      <c r="H34" s="6" t="s">
        <v>24</v>
      </c>
      <c r="I34" s="6" t="s">
        <v>25</v>
      </c>
      <c r="J34" s="6" t="s">
        <v>26</v>
      </c>
      <c r="K34" s="4"/>
      <c r="L34" s="21" t="s">
        <v>42</v>
      </c>
      <c r="M34" s="8">
        <f t="shared" ref="M34:P34" si="20">AVERAGE(G49,G55)</f>
        <v>0.14025245441795556</v>
      </c>
      <c r="N34" s="8">
        <f t="shared" si="20"/>
        <v>-1.4025245441795182</v>
      </c>
      <c r="O34" s="8">
        <f t="shared" si="20"/>
        <v>7.2931276297335206</v>
      </c>
      <c r="P34" s="8">
        <f t="shared" si="20"/>
        <v>10.65918653576438</v>
      </c>
    </row>
    <row r="35" spans="2:16" ht="15.75">
      <c r="B35" s="2"/>
      <c r="C35" s="3"/>
      <c r="D35" s="3" t="s">
        <v>28</v>
      </c>
      <c r="E35" s="22">
        <v>9.32</v>
      </c>
      <c r="F35" s="22">
        <v>3.85</v>
      </c>
      <c r="G35" s="22">
        <v>3.89</v>
      </c>
      <c r="H35" s="22">
        <v>3.81</v>
      </c>
      <c r="I35" s="22">
        <v>3.9</v>
      </c>
      <c r="J35" s="22">
        <v>4.3600000000000003</v>
      </c>
      <c r="K35" s="4"/>
      <c r="L35" s="4"/>
      <c r="M35" s="4"/>
      <c r="N35" s="4"/>
      <c r="O35" s="4"/>
      <c r="P35" s="4"/>
    </row>
    <row r="36" spans="2:16">
      <c r="B36" s="2"/>
      <c r="C36" s="3"/>
      <c r="D36" s="3"/>
      <c r="E36" s="3">
        <f>E35-E34</f>
        <v>4.41</v>
      </c>
      <c r="F36" s="3"/>
      <c r="G36" s="3">
        <f>G35-F35</f>
        <v>4.0000000000000036E-2</v>
      </c>
      <c r="H36" s="3">
        <f>H35-F35</f>
        <v>-4.0000000000000036E-2</v>
      </c>
      <c r="I36" s="3">
        <f>I35-F35</f>
        <v>4.9999999999999822E-2</v>
      </c>
      <c r="J36" s="3">
        <f>J35-F35</f>
        <v>0.51000000000000023</v>
      </c>
      <c r="K36" s="4"/>
      <c r="L36" s="4"/>
      <c r="M36" s="4"/>
      <c r="N36" s="4"/>
      <c r="O36" s="4"/>
      <c r="P36" s="4"/>
    </row>
    <row r="37" spans="2:16">
      <c r="B37" s="2"/>
      <c r="C37" s="3"/>
      <c r="D37" s="3"/>
      <c r="E37" s="3"/>
      <c r="F37" s="3"/>
      <c r="G37" s="11">
        <f>G36/E36*100</f>
        <v>0.9070294784580506</v>
      </c>
      <c r="H37" s="11">
        <f>H36/E36*100</f>
        <v>-0.9070294784580506</v>
      </c>
      <c r="I37" s="11">
        <f>I36/E36*100</f>
        <v>1.1337868480725584</v>
      </c>
      <c r="J37" s="11">
        <f>J36/E36*100</f>
        <v>11.564625850340141</v>
      </c>
      <c r="K37" s="4"/>
      <c r="L37" s="21" t="s">
        <v>29</v>
      </c>
      <c r="M37" s="3" t="s">
        <v>20</v>
      </c>
      <c r="N37" s="3" t="s">
        <v>42</v>
      </c>
      <c r="O37" s="4"/>
      <c r="P37" s="4"/>
    </row>
    <row r="38" spans="2:16">
      <c r="B38" s="2"/>
      <c r="C38" s="3"/>
      <c r="D38" s="3"/>
      <c r="E38" s="3"/>
      <c r="F38" s="3"/>
      <c r="G38" s="3"/>
      <c r="H38" s="3"/>
      <c r="I38" s="3"/>
      <c r="J38" s="3"/>
      <c r="K38" s="4"/>
      <c r="L38" s="6" t="s">
        <v>23</v>
      </c>
      <c r="M38" s="8">
        <f>M33</f>
        <v>0.9070294784580506</v>
      </c>
      <c r="N38" s="8">
        <f>M34</f>
        <v>0.14025245441795556</v>
      </c>
      <c r="O38" s="4"/>
      <c r="P38" s="4"/>
    </row>
    <row r="39" spans="2:16">
      <c r="B39" s="2"/>
      <c r="C39" s="3" t="s">
        <v>36</v>
      </c>
      <c r="D39" s="7" t="s">
        <v>20</v>
      </c>
      <c r="E39" s="3"/>
      <c r="F39" s="3"/>
      <c r="G39" s="3"/>
      <c r="H39" s="3"/>
      <c r="I39" s="3"/>
      <c r="J39" s="3"/>
      <c r="K39" s="4"/>
      <c r="L39" s="6" t="s">
        <v>24</v>
      </c>
      <c r="M39" s="8">
        <f>N33</f>
        <v>-0.9070294784580506</v>
      </c>
      <c r="N39" s="8">
        <f>N34</f>
        <v>-1.4025245441795182</v>
      </c>
      <c r="O39" s="4"/>
      <c r="P39" s="4"/>
    </row>
    <row r="40" spans="2:16" ht="15.75">
      <c r="B40" s="2"/>
      <c r="C40" s="3"/>
      <c r="D40" s="3" t="s">
        <v>21</v>
      </c>
      <c r="E40" s="22">
        <v>4.91</v>
      </c>
      <c r="F40" s="3" t="s">
        <v>22</v>
      </c>
      <c r="G40" s="6" t="s">
        <v>23</v>
      </c>
      <c r="H40" s="6" t="s">
        <v>24</v>
      </c>
      <c r="I40" s="6" t="s">
        <v>25</v>
      </c>
      <c r="J40" s="6" t="s">
        <v>26</v>
      </c>
      <c r="K40" s="4"/>
      <c r="L40" s="6" t="s">
        <v>25</v>
      </c>
      <c r="M40" s="8">
        <f>O33</f>
        <v>1.1337868480725584</v>
      </c>
      <c r="N40" s="8">
        <f>O34</f>
        <v>7.2931276297335206</v>
      </c>
      <c r="O40" s="4"/>
      <c r="P40" s="4"/>
    </row>
    <row r="41" spans="2:16" ht="15.75">
      <c r="B41" s="2"/>
      <c r="C41" s="3"/>
      <c r="D41" s="3" t="s">
        <v>28</v>
      </c>
      <c r="E41" s="22">
        <v>9.32</v>
      </c>
      <c r="F41" s="22">
        <v>3.85</v>
      </c>
      <c r="G41" s="22">
        <v>3.89</v>
      </c>
      <c r="H41" s="22">
        <v>3.81</v>
      </c>
      <c r="I41" s="22">
        <v>3.9</v>
      </c>
      <c r="J41" s="22">
        <v>4.3600000000000003</v>
      </c>
      <c r="K41" s="4"/>
      <c r="L41" s="6" t="s">
        <v>26</v>
      </c>
      <c r="M41" s="8">
        <f>P33</f>
        <v>11.564625850340141</v>
      </c>
      <c r="N41" s="8">
        <f>P34</f>
        <v>10.65918653576438</v>
      </c>
      <c r="O41" s="4"/>
      <c r="P41" s="4"/>
    </row>
    <row r="42" spans="2:16">
      <c r="B42" s="2"/>
      <c r="C42" s="3"/>
      <c r="D42" s="3"/>
      <c r="E42" s="3">
        <f>E41-E40</f>
        <v>4.41</v>
      </c>
      <c r="F42" s="3"/>
      <c r="G42" s="3">
        <f>G41-F41</f>
        <v>4.0000000000000036E-2</v>
      </c>
      <c r="H42" s="3">
        <f>H41-F41</f>
        <v>-4.0000000000000036E-2</v>
      </c>
      <c r="I42" s="3">
        <f>I41-F41</f>
        <v>4.9999999999999822E-2</v>
      </c>
      <c r="J42" s="3">
        <f>J41-F41</f>
        <v>0.51000000000000023</v>
      </c>
      <c r="K42" s="4"/>
      <c r="L42" s="4"/>
      <c r="M42" s="4"/>
      <c r="N42" s="4"/>
      <c r="O42" s="4"/>
      <c r="P42" s="4"/>
    </row>
    <row r="43" spans="2:16">
      <c r="B43" s="2"/>
      <c r="C43" s="3"/>
      <c r="D43" s="3"/>
      <c r="E43" s="3"/>
      <c r="F43" s="3"/>
      <c r="G43" s="11">
        <f>G42/E42*100</f>
        <v>0.9070294784580506</v>
      </c>
      <c r="H43" s="11">
        <f>H42/E42*100</f>
        <v>-0.9070294784580506</v>
      </c>
      <c r="I43" s="11">
        <f>I42/E42*100</f>
        <v>1.1337868480725584</v>
      </c>
      <c r="J43" s="11">
        <f>J42/E42*100</f>
        <v>11.564625850340141</v>
      </c>
      <c r="K43" s="4"/>
      <c r="L43" s="4"/>
      <c r="M43" s="4"/>
      <c r="N43" s="4"/>
      <c r="O43" s="4"/>
      <c r="P43" s="4"/>
    </row>
    <row r="44" spans="2:16">
      <c r="B44" s="2"/>
      <c r="C44" s="3"/>
      <c r="D44" s="3"/>
      <c r="E44" s="3"/>
      <c r="F44" s="3"/>
      <c r="G44" s="3"/>
      <c r="H44" s="3"/>
      <c r="I44" s="3"/>
      <c r="J44" s="3"/>
      <c r="K44" s="4"/>
      <c r="L44" s="4"/>
      <c r="M44" s="4"/>
      <c r="N44" s="4"/>
      <c r="O44" s="4"/>
      <c r="P44" s="4"/>
    </row>
    <row r="45" spans="2:16">
      <c r="B45" s="2"/>
      <c r="C45" s="3" t="s">
        <v>32</v>
      </c>
      <c r="D45" s="7" t="s">
        <v>7</v>
      </c>
      <c r="E45" s="3"/>
      <c r="F45" s="3"/>
      <c r="G45" s="3"/>
      <c r="H45" s="3"/>
      <c r="I45" s="3"/>
      <c r="J45" s="3"/>
      <c r="K45" s="4"/>
      <c r="L45" s="4"/>
      <c r="M45" s="4"/>
      <c r="N45" s="4"/>
      <c r="O45" s="4"/>
      <c r="P45" s="4"/>
    </row>
    <row r="46" spans="2:16" ht="15.75">
      <c r="B46" s="2"/>
      <c r="C46" s="3"/>
      <c r="D46" s="3" t="s">
        <v>21</v>
      </c>
      <c r="E46" s="22">
        <v>4.8899999999999997</v>
      </c>
      <c r="F46" s="3" t="s">
        <v>22</v>
      </c>
      <c r="G46" s="6" t="s">
        <v>23</v>
      </c>
      <c r="H46" s="6" t="s">
        <v>24</v>
      </c>
      <c r="I46" s="6" t="s">
        <v>25</v>
      </c>
      <c r="J46" s="6" t="s">
        <v>26</v>
      </c>
      <c r="K46" s="4"/>
      <c r="L46" s="4"/>
      <c r="M46" s="4"/>
      <c r="N46" s="4"/>
      <c r="O46" s="4"/>
      <c r="P46" s="4"/>
    </row>
    <row r="47" spans="2:16" ht="15.75">
      <c r="B47" s="2"/>
      <c r="C47" s="3"/>
      <c r="D47" s="3" t="s">
        <v>28</v>
      </c>
      <c r="E47" s="22">
        <v>12.02</v>
      </c>
      <c r="F47" s="22">
        <v>3.32</v>
      </c>
      <c r="G47" s="22">
        <v>3.33</v>
      </c>
      <c r="H47" s="22">
        <v>3.22</v>
      </c>
      <c r="I47" s="22">
        <v>3.84</v>
      </c>
      <c r="J47" s="22">
        <v>4.08</v>
      </c>
      <c r="K47" s="4"/>
      <c r="L47" s="4"/>
      <c r="M47" s="4"/>
      <c r="N47" s="4"/>
      <c r="O47" s="4"/>
      <c r="P47" s="4"/>
    </row>
    <row r="48" spans="2:16">
      <c r="B48" s="2"/>
      <c r="C48" s="3"/>
      <c r="D48" s="3"/>
      <c r="E48" s="3">
        <f>E47-E46</f>
        <v>7.13</v>
      </c>
      <c r="F48" s="3"/>
      <c r="G48" s="3">
        <f>G47-F47</f>
        <v>1.0000000000000231E-2</v>
      </c>
      <c r="H48" s="3">
        <f>H47-F47</f>
        <v>-9.9999999999999645E-2</v>
      </c>
      <c r="I48" s="3">
        <f>I47-F47</f>
        <v>0.52</v>
      </c>
      <c r="J48" s="3">
        <f>J47-F47</f>
        <v>0.76000000000000023</v>
      </c>
      <c r="K48" s="4"/>
      <c r="L48" s="4"/>
      <c r="M48" s="4"/>
      <c r="N48" s="4"/>
      <c r="O48" s="4"/>
      <c r="P48" s="4"/>
    </row>
    <row r="49" spans="2:16">
      <c r="B49" s="2"/>
      <c r="C49" s="3"/>
      <c r="D49" s="3"/>
      <c r="E49" s="3"/>
      <c r="F49" s="3"/>
      <c r="G49" s="11">
        <f>G48/E48*100</f>
        <v>0.14025245441795556</v>
      </c>
      <c r="H49" s="11">
        <f>H48/E48*100</f>
        <v>-1.4025245441795182</v>
      </c>
      <c r="I49" s="11">
        <f>I48/E48*100</f>
        <v>7.2931276297335206</v>
      </c>
      <c r="J49" s="11">
        <f>J48/E48*100</f>
        <v>10.65918653576438</v>
      </c>
      <c r="K49" s="4"/>
      <c r="L49" s="4"/>
      <c r="M49" s="4"/>
      <c r="N49" s="4"/>
      <c r="O49" s="4"/>
      <c r="P49" s="4"/>
    </row>
    <row r="50" spans="2:16">
      <c r="B50" s="2"/>
      <c r="C50" s="3"/>
      <c r="D50" s="3"/>
      <c r="E50" s="3"/>
      <c r="F50" s="3"/>
      <c r="G50" s="3"/>
      <c r="H50" s="3"/>
      <c r="I50" s="3"/>
      <c r="J50" s="3"/>
      <c r="K50" s="4"/>
      <c r="L50" s="4"/>
      <c r="M50" s="4"/>
      <c r="N50" s="4"/>
      <c r="O50" s="4"/>
      <c r="P50" s="4"/>
    </row>
    <row r="51" spans="2:16">
      <c r="B51" s="2"/>
      <c r="C51" s="3" t="s">
        <v>32</v>
      </c>
      <c r="D51" s="7" t="s">
        <v>7</v>
      </c>
      <c r="E51" s="3"/>
      <c r="F51" s="3"/>
      <c r="G51" s="3"/>
      <c r="H51" s="3"/>
      <c r="I51" s="3"/>
      <c r="J51" s="3"/>
      <c r="K51" s="4"/>
      <c r="L51" s="4"/>
      <c r="M51" s="4"/>
      <c r="N51" s="4"/>
      <c r="O51" s="4"/>
      <c r="P51" s="4"/>
    </row>
    <row r="52" spans="2:16" ht="15.75">
      <c r="B52" s="2"/>
      <c r="C52" s="3"/>
      <c r="D52" s="3" t="s">
        <v>21</v>
      </c>
      <c r="E52" s="22">
        <v>4.8899999999999997</v>
      </c>
      <c r="F52" s="3" t="s">
        <v>22</v>
      </c>
      <c r="G52" s="6" t="s">
        <v>23</v>
      </c>
      <c r="H52" s="6" t="s">
        <v>24</v>
      </c>
      <c r="I52" s="6" t="s">
        <v>25</v>
      </c>
      <c r="J52" s="6" t="s">
        <v>26</v>
      </c>
      <c r="K52" s="4"/>
      <c r="L52" s="4"/>
      <c r="M52" s="4"/>
      <c r="N52" s="4"/>
      <c r="O52" s="4"/>
      <c r="P52" s="4"/>
    </row>
    <row r="53" spans="2:16" ht="15.75">
      <c r="B53" s="2"/>
      <c r="C53" s="3"/>
      <c r="D53" s="3" t="s">
        <v>28</v>
      </c>
      <c r="E53" s="22">
        <v>12.02</v>
      </c>
      <c r="F53" s="22">
        <v>3.32</v>
      </c>
      <c r="G53" s="22">
        <v>3.33</v>
      </c>
      <c r="H53" s="22">
        <v>3.22</v>
      </c>
      <c r="I53" s="22">
        <v>3.84</v>
      </c>
      <c r="J53" s="22">
        <v>4.08</v>
      </c>
      <c r="K53" s="4"/>
      <c r="L53" s="4"/>
      <c r="M53" s="4"/>
      <c r="N53" s="4"/>
      <c r="O53" s="4"/>
      <c r="P53" s="4"/>
    </row>
    <row r="54" spans="2:16">
      <c r="B54" s="2"/>
      <c r="C54" s="3"/>
      <c r="D54" s="3"/>
      <c r="E54" s="3">
        <f>E53-E52</f>
        <v>7.13</v>
      </c>
      <c r="F54" s="3"/>
      <c r="G54" s="3">
        <f>G53-F53</f>
        <v>1.0000000000000231E-2</v>
      </c>
      <c r="H54" s="3">
        <f>H53-F53</f>
        <v>-9.9999999999999645E-2</v>
      </c>
      <c r="I54" s="3">
        <f>I53-F53</f>
        <v>0.52</v>
      </c>
      <c r="J54" s="3">
        <f>J53-F53</f>
        <v>0.76000000000000023</v>
      </c>
      <c r="K54" s="4"/>
      <c r="L54" s="4"/>
      <c r="M54" s="4"/>
      <c r="N54" s="4"/>
      <c r="O54" s="4"/>
      <c r="P54" s="4"/>
    </row>
    <row r="55" spans="2:16">
      <c r="B55" s="2"/>
      <c r="C55" s="3"/>
      <c r="D55" s="3"/>
      <c r="E55" s="3"/>
      <c r="F55" s="3"/>
      <c r="G55" s="11">
        <f>G54/E54*100</f>
        <v>0.14025245441795556</v>
      </c>
      <c r="H55" s="11">
        <f>H54/E54*100</f>
        <v>-1.4025245441795182</v>
      </c>
      <c r="I55" s="11">
        <f>I54/E54*100</f>
        <v>7.2931276297335206</v>
      </c>
      <c r="J55" s="11">
        <f>J54/E54*100</f>
        <v>10.65918653576438</v>
      </c>
      <c r="K55" s="4"/>
      <c r="L55" s="4"/>
      <c r="M55" s="4"/>
      <c r="N55" s="4"/>
      <c r="O55" s="4"/>
      <c r="P55" s="4"/>
    </row>
    <row r="56" spans="2:16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2:16">
      <c r="B57" s="2" t="s">
        <v>43</v>
      </c>
      <c r="C57" s="3"/>
      <c r="D57" s="3"/>
      <c r="E57" s="3"/>
      <c r="F57" s="3"/>
      <c r="G57" s="3"/>
      <c r="H57" s="3"/>
      <c r="I57" s="3"/>
      <c r="J57" s="3"/>
      <c r="K57" s="4"/>
      <c r="L57" s="21"/>
      <c r="M57" s="6" t="str">
        <f t="shared" ref="M57:P57" si="21">G59</f>
        <v>500mM20ul</v>
      </c>
      <c r="N57" s="6" t="str">
        <f t="shared" si="21"/>
        <v>500mM40ul</v>
      </c>
      <c r="O57" s="6" t="str">
        <f t="shared" si="21"/>
        <v>500mM140ul</v>
      </c>
      <c r="P57" s="6" t="str">
        <f t="shared" si="21"/>
        <v>500mM400ul</v>
      </c>
    </row>
    <row r="58" spans="2:16">
      <c r="B58" s="2"/>
      <c r="C58" s="3" t="s">
        <v>36</v>
      </c>
      <c r="D58" s="7" t="s">
        <v>20</v>
      </c>
      <c r="E58" s="3"/>
      <c r="F58" s="3"/>
      <c r="G58" s="3"/>
      <c r="H58" s="3"/>
      <c r="I58" s="3"/>
      <c r="J58" s="3"/>
      <c r="K58" s="4"/>
      <c r="L58" s="21" t="s">
        <v>20</v>
      </c>
      <c r="M58" s="8">
        <f t="shared" ref="M58:P58" si="22">AVERAGE(G62,G68)</f>
        <v>1.1980267794221278</v>
      </c>
      <c r="N58" s="8">
        <f t="shared" si="22"/>
        <v>25.017618040873856</v>
      </c>
      <c r="O58" s="8">
        <f t="shared" si="22"/>
        <v>39.534883720930239</v>
      </c>
      <c r="P58" s="8">
        <f t="shared" si="22"/>
        <v>18.181818181818176</v>
      </c>
    </row>
    <row r="59" spans="2:16" ht="15.75">
      <c r="B59" s="2"/>
      <c r="C59" s="3"/>
      <c r="D59" s="3" t="s">
        <v>21</v>
      </c>
      <c r="E59" s="22">
        <v>5.04</v>
      </c>
      <c r="F59" s="3" t="s">
        <v>22</v>
      </c>
      <c r="G59" s="6" t="s">
        <v>23</v>
      </c>
      <c r="H59" s="6" t="s">
        <v>24</v>
      </c>
      <c r="I59" s="6" t="s">
        <v>25</v>
      </c>
      <c r="J59" s="6" t="s">
        <v>26</v>
      </c>
      <c r="K59" s="4"/>
      <c r="L59" s="21" t="s">
        <v>42</v>
      </c>
      <c r="M59" s="8">
        <f t="shared" ref="M59:P59" si="23">AVERAGE(G74,G80)</f>
        <v>2.6904272511301275</v>
      </c>
      <c r="N59" s="8">
        <f t="shared" si="23"/>
        <v>7.8658295910692093</v>
      </c>
      <c r="O59" s="8">
        <f t="shared" si="23"/>
        <v>13.210750910431425</v>
      </c>
      <c r="P59" s="8">
        <f t="shared" si="23"/>
        <v>15.370651712504749</v>
      </c>
    </row>
    <row r="60" spans="2:16" ht="15.75">
      <c r="B60" s="2"/>
      <c r="C60" s="3"/>
      <c r="D60" s="3" t="s">
        <v>28</v>
      </c>
      <c r="E60" s="22">
        <v>19.23</v>
      </c>
      <c r="F60" s="22">
        <v>3.52</v>
      </c>
      <c r="G60" s="22">
        <v>3.69</v>
      </c>
      <c r="H60" s="22">
        <v>7.07</v>
      </c>
      <c r="I60" s="22">
        <v>9.1300000000000008</v>
      </c>
      <c r="J60" s="22">
        <v>6.1</v>
      </c>
      <c r="K60" s="4"/>
      <c r="L60" s="4"/>
      <c r="M60" s="4"/>
      <c r="N60" s="4"/>
      <c r="O60" s="4"/>
      <c r="P60" s="4"/>
    </row>
    <row r="61" spans="2:16">
      <c r="B61" s="2"/>
      <c r="C61" s="3"/>
      <c r="D61" s="3"/>
      <c r="E61" s="3">
        <f>E60-E59</f>
        <v>14.190000000000001</v>
      </c>
      <c r="F61" s="3"/>
      <c r="G61" s="3">
        <f>G60-F60</f>
        <v>0.16999999999999993</v>
      </c>
      <c r="H61" s="3">
        <f>H60-F60</f>
        <v>3.5500000000000003</v>
      </c>
      <c r="I61" s="3">
        <f>I60-F60</f>
        <v>5.6100000000000012</v>
      </c>
      <c r="J61" s="3">
        <f>J60-F60</f>
        <v>2.5799999999999996</v>
      </c>
      <c r="K61" s="4"/>
      <c r="L61" s="4"/>
      <c r="M61" s="4"/>
      <c r="N61" s="4"/>
      <c r="O61" s="4"/>
      <c r="P61" s="4"/>
    </row>
    <row r="62" spans="2:16">
      <c r="B62" s="2"/>
      <c r="C62" s="3"/>
      <c r="D62" s="3"/>
      <c r="E62" s="3"/>
      <c r="F62" s="3"/>
      <c r="G62" s="11">
        <f>G61/E61*100</f>
        <v>1.1980267794221278</v>
      </c>
      <c r="H62" s="11">
        <f>H61/E61*100</f>
        <v>25.017618040873856</v>
      </c>
      <c r="I62" s="11">
        <f>I61/E61*100</f>
        <v>39.534883720930239</v>
      </c>
      <c r="J62" s="11">
        <f>J61/E61*100</f>
        <v>18.181818181818176</v>
      </c>
      <c r="K62" s="4"/>
      <c r="L62" s="21" t="s">
        <v>29</v>
      </c>
      <c r="M62" s="3" t="s">
        <v>20</v>
      </c>
      <c r="N62" s="3" t="s">
        <v>42</v>
      </c>
      <c r="O62" s="4"/>
      <c r="P62" s="4"/>
    </row>
    <row r="63" spans="2:16">
      <c r="B63" s="2"/>
      <c r="C63" s="3"/>
      <c r="D63" s="3"/>
      <c r="E63" s="3"/>
      <c r="F63" s="3"/>
      <c r="G63" s="3"/>
      <c r="H63" s="3"/>
      <c r="I63" s="3"/>
      <c r="J63" s="3"/>
      <c r="K63" s="4"/>
      <c r="L63" s="6" t="s">
        <v>23</v>
      </c>
      <c r="M63" s="8">
        <f>M58</f>
        <v>1.1980267794221278</v>
      </c>
      <c r="N63" s="8">
        <f>M59</f>
        <v>2.6904272511301275</v>
      </c>
      <c r="O63" s="4"/>
      <c r="P63" s="4"/>
    </row>
    <row r="64" spans="2:16">
      <c r="B64" s="2"/>
      <c r="C64" s="3" t="s">
        <v>36</v>
      </c>
      <c r="D64" s="7" t="s">
        <v>20</v>
      </c>
      <c r="E64" s="3"/>
      <c r="F64" s="3"/>
      <c r="G64" s="3"/>
      <c r="H64" s="3"/>
      <c r="I64" s="3"/>
      <c r="J64" s="3"/>
      <c r="K64" s="4"/>
      <c r="L64" s="6" t="s">
        <v>24</v>
      </c>
      <c r="M64" s="8">
        <f>N58</f>
        <v>25.017618040873856</v>
      </c>
      <c r="N64" s="8">
        <f>N59</f>
        <v>7.8658295910692093</v>
      </c>
      <c r="O64" s="4"/>
      <c r="P64" s="4"/>
    </row>
    <row r="65" spans="2:16" ht="15.75">
      <c r="B65" s="2"/>
      <c r="C65" s="3"/>
      <c r="D65" s="3" t="s">
        <v>21</v>
      </c>
      <c r="E65" s="22">
        <v>5.04</v>
      </c>
      <c r="F65" s="3" t="s">
        <v>22</v>
      </c>
      <c r="G65" s="6" t="s">
        <v>23</v>
      </c>
      <c r="H65" s="6" t="s">
        <v>24</v>
      </c>
      <c r="I65" s="6" t="s">
        <v>25</v>
      </c>
      <c r="J65" s="6" t="s">
        <v>26</v>
      </c>
      <c r="K65" s="4"/>
      <c r="L65" s="6" t="s">
        <v>25</v>
      </c>
      <c r="M65" s="8">
        <f>O58</f>
        <v>39.534883720930239</v>
      </c>
      <c r="N65" s="8">
        <f>O59</f>
        <v>13.210750910431425</v>
      </c>
      <c r="O65" s="4"/>
      <c r="P65" s="4"/>
    </row>
    <row r="66" spans="2:16" ht="15.75">
      <c r="B66" s="2"/>
      <c r="C66" s="3"/>
      <c r="D66" s="3" t="s">
        <v>28</v>
      </c>
      <c r="E66" s="22">
        <v>19.23</v>
      </c>
      <c r="F66" s="22">
        <v>3.52</v>
      </c>
      <c r="G66" s="22">
        <v>3.69</v>
      </c>
      <c r="H66" s="22">
        <v>7.07</v>
      </c>
      <c r="I66" s="22">
        <v>9.1300000000000008</v>
      </c>
      <c r="J66" s="22">
        <v>6.1</v>
      </c>
      <c r="K66" s="4"/>
      <c r="L66" s="6" t="s">
        <v>26</v>
      </c>
      <c r="M66" s="8">
        <f>P58</f>
        <v>18.181818181818176</v>
      </c>
      <c r="N66" s="8">
        <f>P59</f>
        <v>15.370651712504749</v>
      </c>
      <c r="O66" s="4"/>
      <c r="P66" s="4"/>
    </row>
    <row r="67" spans="2:16">
      <c r="B67" s="2"/>
      <c r="C67" s="3"/>
      <c r="D67" s="3"/>
      <c r="E67" s="3">
        <f>E66-E65</f>
        <v>14.190000000000001</v>
      </c>
      <c r="F67" s="3"/>
      <c r="G67" s="3">
        <f>G66-F66</f>
        <v>0.16999999999999993</v>
      </c>
      <c r="H67" s="3">
        <f>H66-F66</f>
        <v>3.5500000000000003</v>
      </c>
      <c r="I67" s="3">
        <f>I66-F66</f>
        <v>5.6100000000000012</v>
      </c>
      <c r="J67" s="3">
        <f>J66-F66</f>
        <v>2.5799999999999996</v>
      </c>
      <c r="K67" s="4"/>
      <c r="L67" s="4"/>
      <c r="M67" s="4"/>
      <c r="N67" s="4"/>
      <c r="O67" s="4"/>
      <c r="P67" s="4"/>
    </row>
    <row r="68" spans="2:16">
      <c r="B68" s="2"/>
      <c r="C68" s="3"/>
      <c r="D68" s="3"/>
      <c r="E68" s="3"/>
      <c r="F68" s="3"/>
      <c r="G68" s="11">
        <f>G67/E67*100</f>
        <v>1.1980267794221278</v>
      </c>
      <c r="H68" s="11">
        <f>H67/E67*100</f>
        <v>25.017618040873856</v>
      </c>
      <c r="I68" s="11">
        <f>I67/E67*100</f>
        <v>39.534883720930239</v>
      </c>
      <c r="J68" s="11">
        <f>J67/E67*100</f>
        <v>18.181818181818176</v>
      </c>
      <c r="K68" s="4"/>
      <c r="L68" s="4"/>
      <c r="M68" s="4"/>
      <c r="N68" s="4"/>
      <c r="O68" s="4"/>
      <c r="P68" s="4"/>
    </row>
    <row r="69" spans="2:16">
      <c r="B69" s="2"/>
      <c r="C69" s="3"/>
      <c r="D69" s="3"/>
      <c r="E69" s="3"/>
      <c r="F69" s="3"/>
      <c r="G69" s="3"/>
      <c r="H69" s="3"/>
      <c r="I69" s="3"/>
      <c r="J69" s="3"/>
      <c r="K69" s="4"/>
      <c r="L69" s="4"/>
      <c r="M69" s="4"/>
      <c r="N69" s="4"/>
      <c r="O69" s="4"/>
      <c r="P69" s="4"/>
    </row>
    <row r="70" spans="2:16">
      <c r="B70" s="2"/>
      <c r="C70" s="3" t="s">
        <v>34</v>
      </c>
      <c r="D70" s="7" t="s">
        <v>7</v>
      </c>
      <c r="E70" s="3"/>
      <c r="F70" s="3"/>
      <c r="G70" s="3"/>
      <c r="H70" s="3"/>
      <c r="I70" s="3"/>
      <c r="J70" s="3"/>
      <c r="K70" s="4"/>
      <c r="L70" s="4"/>
      <c r="M70" s="4"/>
      <c r="N70" s="4"/>
      <c r="O70" s="4"/>
      <c r="P70" s="4"/>
    </row>
    <row r="71" spans="2:16" ht="15.75">
      <c r="B71" s="2"/>
      <c r="C71" s="3"/>
      <c r="D71" s="3" t="s">
        <v>21</v>
      </c>
      <c r="E71" s="22">
        <v>4.93</v>
      </c>
      <c r="F71" s="3" t="s">
        <v>22</v>
      </c>
      <c r="G71" s="6" t="s">
        <v>23</v>
      </c>
      <c r="H71" s="6" t="s">
        <v>24</v>
      </c>
      <c r="I71" s="6" t="s">
        <v>25</v>
      </c>
      <c r="J71" s="6" t="s">
        <v>26</v>
      </c>
      <c r="K71" s="4"/>
      <c r="L71" s="4"/>
      <c r="M71" s="4"/>
      <c r="N71" s="4"/>
      <c r="O71" s="4"/>
      <c r="P71" s="4"/>
    </row>
    <row r="72" spans="2:16" ht="15.75">
      <c r="B72" s="2"/>
      <c r="C72" s="3"/>
      <c r="D72" s="3" t="s">
        <v>28</v>
      </c>
      <c r="E72" s="22">
        <v>9.2200000000000006</v>
      </c>
      <c r="F72" s="22">
        <v>4.46</v>
      </c>
      <c r="G72" s="22">
        <v>4.66</v>
      </c>
      <c r="H72" s="22">
        <v>4.71</v>
      </c>
      <c r="I72" s="22">
        <v>4.7300000000000004</v>
      </c>
      <c r="J72" s="22">
        <v>5.21</v>
      </c>
      <c r="K72" s="4"/>
      <c r="L72" s="4"/>
      <c r="M72" s="4"/>
      <c r="N72" s="4"/>
      <c r="O72" s="4"/>
      <c r="P72" s="4"/>
    </row>
    <row r="73" spans="2:16">
      <c r="B73" s="2"/>
      <c r="C73" s="3"/>
      <c r="D73" s="3"/>
      <c r="E73" s="3">
        <f>E72-E71</f>
        <v>4.2900000000000009</v>
      </c>
      <c r="F73" s="3"/>
      <c r="G73" s="3">
        <f>G72-F72</f>
        <v>0.20000000000000018</v>
      </c>
      <c r="H73" s="3">
        <f>H72-F72</f>
        <v>0.25</v>
      </c>
      <c r="I73" s="3">
        <f>I72-F72</f>
        <v>0.27000000000000046</v>
      </c>
      <c r="J73" s="3">
        <f>J72-F72</f>
        <v>0.75</v>
      </c>
      <c r="K73" s="4"/>
      <c r="L73" s="4"/>
      <c r="M73" s="4"/>
      <c r="N73" s="4"/>
      <c r="O73" s="4"/>
      <c r="P73" s="4"/>
    </row>
    <row r="74" spans="2:16">
      <c r="B74" s="2"/>
      <c r="C74" s="3"/>
      <c r="D74" s="3"/>
      <c r="E74" s="3"/>
      <c r="F74" s="3"/>
      <c r="G74" s="11">
        <f>G73/E73*100</f>
        <v>4.6620046620046649</v>
      </c>
      <c r="H74" s="11">
        <f>H73/E73*100</f>
        <v>5.8275058275058269</v>
      </c>
      <c r="I74" s="11">
        <f>I73/E73*100</f>
        <v>6.2937062937063022</v>
      </c>
      <c r="J74" s="11">
        <f>J73/E73*100</f>
        <v>17.48251748251748</v>
      </c>
      <c r="K74" s="4"/>
      <c r="L74" s="4"/>
      <c r="M74" s="4"/>
      <c r="N74" s="4"/>
      <c r="O74" s="4"/>
      <c r="P74" s="4"/>
    </row>
    <row r="75" spans="2:16">
      <c r="B75" s="2"/>
      <c r="C75" s="3"/>
      <c r="D75" s="3"/>
      <c r="E75" s="3"/>
      <c r="F75" s="3"/>
      <c r="G75" s="3"/>
      <c r="H75" s="3"/>
      <c r="I75" s="3"/>
      <c r="J75" s="3"/>
      <c r="K75" s="4"/>
      <c r="L75" s="4"/>
      <c r="M75" s="4"/>
      <c r="N75" s="4"/>
      <c r="O75" s="4"/>
      <c r="P75" s="4"/>
    </row>
    <row r="76" spans="2:16">
      <c r="B76" s="2"/>
      <c r="C76" s="3" t="s">
        <v>37</v>
      </c>
      <c r="D76" s="7" t="s">
        <v>7</v>
      </c>
      <c r="E76" s="3"/>
      <c r="F76" s="3"/>
      <c r="G76" s="3"/>
      <c r="H76" s="3"/>
      <c r="I76" s="3"/>
      <c r="J76" s="3"/>
      <c r="K76" s="4"/>
      <c r="L76" s="4"/>
      <c r="M76" s="4"/>
      <c r="N76" s="4"/>
      <c r="O76" s="4"/>
      <c r="P76" s="4"/>
    </row>
    <row r="77" spans="2:16" ht="15.75">
      <c r="B77" s="2"/>
      <c r="C77" s="3"/>
      <c r="D77" s="3" t="s">
        <v>21</v>
      </c>
      <c r="E77" s="22">
        <v>5.18</v>
      </c>
      <c r="F77" s="3" t="s">
        <v>22</v>
      </c>
      <c r="G77" s="6" t="s">
        <v>23</v>
      </c>
      <c r="H77" s="6" t="s">
        <v>24</v>
      </c>
      <c r="I77" s="6" t="s">
        <v>25</v>
      </c>
      <c r="J77" s="6" t="s">
        <v>26</v>
      </c>
      <c r="K77" s="4"/>
      <c r="L77" s="4"/>
      <c r="M77" s="4"/>
      <c r="N77" s="4"/>
      <c r="O77" s="4"/>
      <c r="P77" s="4"/>
    </row>
    <row r="78" spans="2:16" ht="15.75">
      <c r="B78" s="2"/>
      <c r="C78" s="3"/>
      <c r="D78" s="3" t="s">
        <v>28</v>
      </c>
      <c r="E78" s="22">
        <v>17.7</v>
      </c>
      <c r="F78" s="22">
        <v>4.5</v>
      </c>
      <c r="G78" s="22">
        <v>4.59</v>
      </c>
      <c r="H78" s="22">
        <v>5.74</v>
      </c>
      <c r="I78" s="22">
        <v>7.02</v>
      </c>
      <c r="J78" s="22">
        <v>6.16</v>
      </c>
      <c r="K78" s="4"/>
      <c r="L78" s="4"/>
      <c r="M78" s="4"/>
      <c r="N78" s="4"/>
      <c r="O78" s="4"/>
      <c r="P78" s="4"/>
    </row>
    <row r="79" spans="2:16">
      <c r="B79" s="2"/>
      <c r="C79" s="3"/>
      <c r="D79" s="3"/>
      <c r="E79" s="3">
        <f>E78-E77</f>
        <v>12.52</v>
      </c>
      <c r="F79" s="3"/>
      <c r="G79" s="3">
        <f>G78-F78</f>
        <v>8.9999999999999858E-2</v>
      </c>
      <c r="H79" s="3">
        <f>H78-F78</f>
        <v>1.2400000000000002</v>
      </c>
      <c r="I79" s="3">
        <f>I78-F78</f>
        <v>2.5199999999999996</v>
      </c>
      <c r="J79" s="3">
        <f>J78-F78</f>
        <v>1.6600000000000001</v>
      </c>
      <c r="K79" s="4"/>
      <c r="L79" s="4"/>
      <c r="M79" s="4"/>
      <c r="N79" s="4"/>
      <c r="O79" s="4"/>
      <c r="P79" s="4"/>
    </row>
    <row r="80" spans="2:16">
      <c r="B80" s="2"/>
      <c r="C80" s="3"/>
      <c r="D80" s="3"/>
      <c r="E80" s="3"/>
      <c r="F80" s="3"/>
      <c r="G80" s="11">
        <f>G79/E79*100</f>
        <v>0.71884984025558996</v>
      </c>
      <c r="H80" s="11">
        <f>H79/E79*100</f>
        <v>9.9041533546325908</v>
      </c>
      <c r="I80" s="11">
        <f>I79/E79*100</f>
        <v>20.127795527156547</v>
      </c>
      <c r="J80" s="11">
        <f>J79/E79*100</f>
        <v>13.258785942492016</v>
      </c>
      <c r="K80" s="4"/>
      <c r="L80" s="4"/>
      <c r="M80" s="4"/>
      <c r="N80" s="4"/>
      <c r="O80" s="4"/>
      <c r="P80" s="4"/>
    </row>
    <row r="81" spans="2:16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2:16">
      <c r="B82" s="2" t="s">
        <v>35</v>
      </c>
      <c r="C82" s="3"/>
      <c r="D82" s="3"/>
      <c r="E82" s="3"/>
      <c r="F82" s="3"/>
      <c r="G82" s="3"/>
      <c r="H82" s="3"/>
      <c r="I82" s="3"/>
      <c r="J82" s="3"/>
      <c r="K82" s="4"/>
      <c r="L82" s="21"/>
      <c r="M82" s="6" t="str">
        <f t="shared" ref="M82:P82" si="24">G84</f>
        <v>500mM20ul</v>
      </c>
      <c r="N82" s="6" t="str">
        <f t="shared" si="24"/>
        <v>500mM40ul</v>
      </c>
      <c r="O82" s="6" t="str">
        <f t="shared" si="24"/>
        <v>500mM140ul</v>
      </c>
      <c r="P82" s="6" t="str">
        <f t="shared" si="24"/>
        <v>500mM400ul</v>
      </c>
    </row>
    <row r="83" spans="2:16">
      <c r="B83" s="2"/>
      <c r="C83" s="3" t="s">
        <v>36</v>
      </c>
      <c r="D83" s="7" t="s">
        <v>20</v>
      </c>
      <c r="E83" s="3"/>
      <c r="F83" s="3"/>
      <c r="G83" s="3"/>
      <c r="H83" s="3"/>
      <c r="I83" s="3"/>
      <c r="J83" s="3"/>
      <c r="K83" s="4"/>
      <c r="L83" s="21" t="s">
        <v>20</v>
      </c>
      <c r="M83" s="8">
        <f t="shared" ref="M83:P83" si="25">AVERAGE(G87,G93)</f>
        <v>1.4285714285714299</v>
      </c>
      <c r="N83" s="8">
        <f t="shared" si="25"/>
        <v>1.4285714285714299</v>
      </c>
      <c r="O83" s="8">
        <f t="shared" si="25"/>
        <v>15</v>
      </c>
      <c r="P83" s="8">
        <f t="shared" si="25"/>
        <v>18.928571428571438</v>
      </c>
    </row>
    <row r="84" spans="2:16" ht="15.75">
      <c r="B84" s="2"/>
      <c r="C84" s="3"/>
      <c r="D84" s="3" t="s">
        <v>21</v>
      </c>
      <c r="E84" s="22">
        <v>5.04</v>
      </c>
      <c r="F84" s="3" t="s">
        <v>22</v>
      </c>
      <c r="G84" s="6" t="s">
        <v>23</v>
      </c>
      <c r="H84" s="6" t="s">
        <v>24</v>
      </c>
      <c r="I84" s="6" t="s">
        <v>25</v>
      </c>
      <c r="J84" s="6" t="s">
        <v>26</v>
      </c>
      <c r="K84" s="4"/>
      <c r="L84" s="21" t="s">
        <v>42</v>
      </c>
      <c r="M84" s="8">
        <f t="shared" ref="M84:P84" si="26">AVERAGE(G99,G105)</f>
        <v>1.1658182275253433</v>
      </c>
      <c r="N84" s="8">
        <f t="shared" si="26"/>
        <v>6.080480512834332</v>
      </c>
      <c r="O84" s="8">
        <f t="shared" si="26"/>
        <v>33.062640845386568</v>
      </c>
      <c r="P84" s="8">
        <f t="shared" si="26"/>
        <v>32.999793501584662</v>
      </c>
    </row>
    <row r="85" spans="2:16" ht="15.75">
      <c r="B85" s="2"/>
      <c r="C85" s="3"/>
      <c r="D85" s="3" t="s">
        <v>28</v>
      </c>
      <c r="E85" s="22">
        <v>7.84</v>
      </c>
      <c r="F85" s="22">
        <v>4.8</v>
      </c>
      <c r="G85" s="22">
        <v>4.84</v>
      </c>
      <c r="H85" s="22">
        <v>4.84</v>
      </c>
      <c r="I85" s="22">
        <v>5.22</v>
      </c>
      <c r="J85" s="22">
        <v>5.33</v>
      </c>
      <c r="K85" s="4"/>
      <c r="L85" s="4"/>
      <c r="M85" s="4"/>
      <c r="N85" s="4"/>
      <c r="O85" s="4"/>
      <c r="P85" s="4"/>
    </row>
    <row r="86" spans="2:16">
      <c r="B86" s="2"/>
      <c r="C86" s="3"/>
      <c r="D86" s="3"/>
      <c r="E86" s="3">
        <f>E85-E84</f>
        <v>2.8</v>
      </c>
      <c r="F86" s="3"/>
      <c r="G86" s="3">
        <f>G85-F85</f>
        <v>4.0000000000000036E-2</v>
      </c>
      <c r="H86" s="3">
        <f>H85-F85</f>
        <v>4.0000000000000036E-2</v>
      </c>
      <c r="I86" s="3">
        <f>I85-F85</f>
        <v>0.41999999999999993</v>
      </c>
      <c r="J86" s="3">
        <f>J85-F85</f>
        <v>0.53000000000000025</v>
      </c>
      <c r="K86" s="4"/>
      <c r="L86" s="4"/>
      <c r="M86" s="4"/>
      <c r="N86" s="4"/>
      <c r="O86" s="4"/>
      <c r="P86" s="4"/>
    </row>
    <row r="87" spans="2:16">
      <c r="B87" s="2"/>
      <c r="C87" s="3"/>
      <c r="D87" s="3"/>
      <c r="E87" s="3"/>
      <c r="F87" s="3"/>
      <c r="G87" s="11">
        <f>G86/E86*100</f>
        <v>1.4285714285714299</v>
      </c>
      <c r="H87" s="11">
        <f>H86/E86*100</f>
        <v>1.4285714285714299</v>
      </c>
      <c r="I87" s="11">
        <f>I86/E86*100</f>
        <v>15</v>
      </c>
      <c r="J87" s="11">
        <f>J86/E86*100</f>
        <v>18.928571428571438</v>
      </c>
      <c r="K87" s="4"/>
      <c r="L87" s="21" t="s">
        <v>29</v>
      </c>
      <c r="M87" s="3" t="s">
        <v>20</v>
      </c>
      <c r="N87" s="3" t="s">
        <v>42</v>
      </c>
      <c r="O87" s="4"/>
      <c r="P87" s="4"/>
    </row>
    <row r="88" spans="2:16">
      <c r="B88" s="2"/>
      <c r="C88" s="3"/>
      <c r="D88" s="3"/>
      <c r="E88" s="3"/>
      <c r="F88" s="3"/>
      <c r="G88" s="3"/>
      <c r="H88" s="3"/>
      <c r="I88" s="3"/>
      <c r="J88" s="3"/>
      <c r="K88" s="4"/>
      <c r="L88" s="6" t="s">
        <v>23</v>
      </c>
      <c r="M88" s="8">
        <f>M83</f>
        <v>1.4285714285714299</v>
      </c>
      <c r="N88" s="8">
        <f>M84</f>
        <v>1.1658182275253433</v>
      </c>
      <c r="O88" s="4"/>
      <c r="P88" s="4"/>
    </row>
    <row r="89" spans="2:16">
      <c r="B89" s="2"/>
      <c r="C89" s="3" t="s">
        <v>36</v>
      </c>
      <c r="D89" s="7" t="s">
        <v>20</v>
      </c>
      <c r="E89" s="3"/>
      <c r="F89" s="3"/>
      <c r="G89" s="3"/>
      <c r="H89" s="3"/>
      <c r="I89" s="3"/>
      <c r="J89" s="3"/>
      <c r="K89" s="4"/>
      <c r="L89" s="6" t="s">
        <v>24</v>
      </c>
      <c r="M89" s="8">
        <f>N83</f>
        <v>1.4285714285714299</v>
      </c>
      <c r="N89" s="8">
        <f>N84</f>
        <v>6.080480512834332</v>
      </c>
      <c r="O89" s="4"/>
      <c r="P89" s="4"/>
    </row>
    <row r="90" spans="2:16" ht="15.75">
      <c r="B90" s="2"/>
      <c r="C90" s="3"/>
      <c r="D90" s="3" t="s">
        <v>21</v>
      </c>
      <c r="E90" s="22">
        <v>5.04</v>
      </c>
      <c r="F90" s="3" t="s">
        <v>22</v>
      </c>
      <c r="G90" s="6" t="s">
        <v>23</v>
      </c>
      <c r="H90" s="6" t="s">
        <v>24</v>
      </c>
      <c r="I90" s="6" t="s">
        <v>25</v>
      </c>
      <c r="J90" s="6" t="s">
        <v>26</v>
      </c>
      <c r="K90" s="4"/>
      <c r="L90" s="6" t="s">
        <v>25</v>
      </c>
      <c r="M90" s="8">
        <f>O83</f>
        <v>15</v>
      </c>
      <c r="N90" s="8">
        <f>O84</f>
        <v>33.062640845386568</v>
      </c>
      <c r="O90" s="4"/>
      <c r="P90" s="4"/>
    </row>
    <row r="91" spans="2:16" ht="15.75">
      <c r="B91" s="2"/>
      <c r="C91" s="3"/>
      <c r="D91" s="3" t="s">
        <v>28</v>
      </c>
      <c r="E91" s="22">
        <v>7.84</v>
      </c>
      <c r="F91" s="22">
        <v>4.8</v>
      </c>
      <c r="G91" s="22">
        <v>4.84</v>
      </c>
      <c r="H91" s="22">
        <v>4.84</v>
      </c>
      <c r="I91" s="22">
        <v>5.22</v>
      </c>
      <c r="J91" s="22">
        <v>5.33</v>
      </c>
      <c r="K91" s="4"/>
      <c r="L91" s="6" t="s">
        <v>26</v>
      </c>
      <c r="M91" s="8">
        <f>P83</f>
        <v>18.928571428571438</v>
      </c>
      <c r="N91" s="8">
        <f>P84</f>
        <v>32.999793501584662</v>
      </c>
      <c r="O91" s="4"/>
      <c r="P91" s="4"/>
    </row>
    <row r="92" spans="2:16">
      <c r="B92" s="2"/>
      <c r="C92" s="3"/>
      <c r="D92" s="3"/>
      <c r="E92" s="3">
        <f>E91-E90</f>
        <v>2.8</v>
      </c>
      <c r="F92" s="3"/>
      <c r="G92" s="3">
        <f>G91-F91</f>
        <v>4.0000000000000036E-2</v>
      </c>
      <c r="H92" s="3">
        <f>H91-F91</f>
        <v>4.0000000000000036E-2</v>
      </c>
      <c r="I92" s="3">
        <f>I91-F91</f>
        <v>0.41999999999999993</v>
      </c>
      <c r="J92" s="3">
        <f>J91-F91</f>
        <v>0.53000000000000025</v>
      </c>
      <c r="K92" s="4"/>
      <c r="L92" s="4"/>
      <c r="M92" s="4"/>
      <c r="N92" s="4"/>
      <c r="O92" s="4"/>
      <c r="P92" s="4"/>
    </row>
    <row r="93" spans="2:16">
      <c r="B93" s="2"/>
      <c r="C93" s="3"/>
      <c r="D93" s="3"/>
      <c r="E93" s="3"/>
      <c r="F93" s="3"/>
      <c r="G93" s="11">
        <f>G92/E92*100</f>
        <v>1.4285714285714299</v>
      </c>
      <c r="H93" s="11">
        <f>H92/E92*100</f>
        <v>1.4285714285714299</v>
      </c>
      <c r="I93" s="11">
        <f>I92/E92*100</f>
        <v>15</v>
      </c>
      <c r="J93" s="11">
        <f>J92/E92*100</f>
        <v>18.928571428571438</v>
      </c>
      <c r="K93" s="4"/>
      <c r="L93" s="4"/>
      <c r="M93" s="4"/>
      <c r="N93" s="4"/>
      <c r="O93" s="4"/>
      <c r="P93" s="4"/>
    </row>
    <row r="94" spans="2:16">
      <c r="B94" s="2"/>
      <c r="C94" s="3"/>
      <c r="D94" s="3"/>
      <c r="E94" s="3"/>
      <c r="F94" s="3"/>
      <c r="G94" s="3"/>
      <c r="H94" s="3"/>
      <c r="I94" s="3"/>
      <c r="J94" s="3"/>
      <c r="K94" s="4"/>
      <c r="L94" s="4"/>
      <c r="M94" s="4"/>
      <c r="N94" s="4"/>
      <c r="O94" s="4"/>
      <c r="P94" s="4"/>
    </row>
    <row r="95" spans="2:16">
      <c r="B95" s="2"/>
      <c r="C95" s="3" t="s">
        <v>34</v>
      </c>
      <c r="D95" s="7" t="s">
        <v>7</v>
      </c>
      <c r="E95" s="3"/>
      <c r="F95" s="3"/>
      <c r="G95" s="3"/>
      <c r="H95" s="3"/>
      <c r="I95" s="3"/>
      <c r="J95" s="3"/>
      <c r="K95" s="4"/>
      <c r="L95" s="4"/>
      <c r="M95" s="4"/>
      <c r="N95" s="4"/>
      <c r="O95" s="4"/>
      <c r="P95" s="4"/>
    </row>
    <row r="96" spans="2:16" ht="15.75">
      <c r="B96" s="2"/>
      <c r="C96" s="3"/>
      <c r="D96" s="3" t="s">
        <v>21</v>
      </c>
      <c r="E96" s="22">
        <v>5.0999999999999996</v>
      </c>
      <c r="F96" s="3" t="s">
        <v>22</v>
      </c>
      <c r="G96" s="6" t="s">
        <v>23</v>
      </c>
      <c r="H96" s="6" t="s">
        <v>24</v>
      </c>
      <c r="I96" s="6" t="s">
        <v>25</v>
      </c>
      <c r="J96" s="6" t="s">
        <v>26</v>
      </c>
      <c r="K96" s="4"/>
      <c r="L96" s="4"/>
      <c r="M96" s="4"/>
      <c r="N96" s="4"/>
      <c r="O96" s="4"/>
      <c r="P96" s="4"/>
    </row>
    <row r="97" spans="2:16" ht="15.75">
      <c r="B97" s="2"/>
      <c r="C97" s="3"/>
      <c r="D97" s="3" t="s">
        <v>28</v>
      </c>
      <c r="E97" s="22">
        <v>7.81</v>
      </c>
      <c r="F97" s="22">
        <v>4.54</v>
      </c>
      <c r="G97" s="22">
        <v>4.59</v>
      </c>
      <c r="H97" s="22">
        <v>4.83</v>
      </c>
      <c r="I97" s="22">
        <v>5.91</v>
      </c>
      <c r="J97" s="22">
        <v>5.9</v>
      </c>
      <c r="K97" s="4"/>
      <c r="L97" s="4"/>
      <c r="M97" s="4"/>
      <c r="N97" s="4"/>
      <c r="O97" s="4"/>
      <c r="P97" s="4"/>
    </row>
    <row r="98" spans="2:16">
      <c r="B98" s="2"/>
      <c r="C98" s="3"/>
      <c r="D98" s="3"/>
      <c r="E98" s="3">
        <f>E97-E96</f>
        <v>2.71</v>
      </c>
      <c r="F98" s="3"/>
      <c r="G98" s="3">
        <f>G97-F97</f>
        <v>4.9999999999999822E-2</v>
      </c>
      <c r="H98" s="3">
        <f>H97-F97</f>
        <v>0.29000000000000004</v>
      </c>
      <c r="I98" s="3">
        <f>I97-F97</f>
        <v>1.37</v>
      </c>
      <c r="J98" s="3">
        <f>J97-F97</f>
        <v>1.3600000000000003</v>
      </c>
      <c r="K98" s="4"/>
      <c r="L98" s="4"/>
      <c r="M98" s="4"/>
      <c r="N98" s="4"/>
      <c r="O98" s="4"/>
      <c r="P98" s="4"/>
    </row>
    <row r="99" spans="2:16">
      <c r="B99" s="2"/>
      <c r="C99" s="3"/>
      <c r="D99" s="3"/>
      <c r="E99" s="3"/>
      <c r="F99" s="3"/>
      <c r="G99" s="11">
        <f>G98/E98*100</f>
        <v>1.8450184501844953</v>
      </c>
      <c r="H99" s="11">
        <f>H98/E98*100</f>
        <v>10.701107011070112</v>
      </c>
      <c r="I99" s="11">
        <f>I98/E98*100</f>
        <v>50.553505535055351</v>
      </c>
      <c r="J99" s="11">
        <f>J98/E98*100</f>
        <v>50.18450184501846</v>
      </c>
      <c r="K99" s="4"/>
      <c r="L99" s="4"/>
      <c r="M99" s="4"/>
      <c r="N99" s="4"/>
      <c r="O99" s="4"/>
      <c r="P99" s="4"/>
    </row>
    <row r="100" spans="2:16">
      <c r="B100" s="2"/>
      <c r="C100" s="3"/>
      <c r="D100" s="3"/>
      <c r="E100" s="3"/>
      <c r="F100" s="3"/>
      <c r="G100" s="3"/>
      <c r="H100" s="3"/>
      <c r="I100" s="3"/>
      <c r="J100" s="3"/>
      <c r="K100" s="4"/>
      <c r="L100" s="4"/>
      <c r="M100" s="4"/>
      <c r="N100" s="4"/>
      <c r="O100" s="4"/>
      <c r="P100" s="4"/>
    </row>
    <row r="101" spans="2:16">
      <c r="B101" s="2"/>
      <c r="C101" s="3" t="s">
        <v>37</v>
      </c>
      <c r="D101" s="7" t="s">
        <v>7</v>
      </c>
      <c r="E101" s="3"/>
      <c r="F101" s="3"/>
      <c r="G101" s="3"/>
      <c r="H101" s="3"/>
      <c r="I101" s="3"/>
      <c r="J101" s="3"/>
      <c r="K101" s="4"/>
      <c r="L101" s="4"/>
      <c r="M101" s="4"/>
      <c r="N101" s="4"/>
      <c r="O101" s="4"/>
      <c r="P101" s="4"/>
    </row>
    <row r="102" spans="2:16" ht="15.75">
      <c r="B102" s="2"/>
      <c r="C102" s="3"/>
      <c r="D102" s="3" t="s">
        <v>21</v>
      </c>
      <c r="E102" s="22">
        <v>4.84</v>
      </c>
      <c r="F102" s="3" t="s">
        <v>22</v>
      </c>
      <c r="G102" s="6" t="s">
        <v>23</v>
      </c>
      <c r="H102" s="6" t="s">
        <v>24</v>
      </c>
      <c r="I102" s="6" t="s">
        <v>25</v>
      </c>
      <c r="J102" s="6" t="s">
        <v>26</v>
      </c>
      <c r="K102" s="4"/>
      <c r="L102" s="4"/>
      <c r="M102" s="4"/>
      <c r="N102" s="4"/>
      <c r="O102" s="4"/>
      <c r="P102" s="4"/>
    </row>
    <row r="103" spans="2:16" ht="15.75">
      <c r="B103" s="2"/>
      <c r="C103" s="3"/>
      <c r="D103" s="3" t="s">
        <v>28</v>
      </c>
      <c r="E103" s="22">
        <v>8.9499999999999993</v>
      </c>
      <c r="F103" s="22">
        <v>4.01</v>
      </c>
      <c r="G103" s="22">
        <v>4.03</v>
      </c>
      <c r="H103" s="22">
        <v>4.07</v>
      </c>
      <c r="I103" s="22">
        <v>4.6500000000000004</v>
      </c>
      <c r="J103" s="22">
        <v>4.66</v>
      </c>
      <c r="K103" s="4"/>
      <c r="L103" s="4"/>
      <c r="M103" s="4"/>
      <c r="N103" s="4"/>
      <c r="O103" s="4"/>
      <c r="P103" s="4"/>
    </row>
    <row r="104" spans="2:16">
      <c r="B104" s="2"/>
      <c r="C104" s="3"/>
      <c r="D104" s="3"/>
      <c r="E104" s="3">
        <f>E103-E102</f>
        <v>4.1099999999999994</v>
      </c>
      <c r="F104" s="3"/>
      <c r="G104" s="3">
        <f>G103-F103</f>
        <v>2.0000000000000462E-2</v>
      </c>
      <c r="H104" s="3">
        <f>H103-F103</f>
        <v>6.0000000000000497E-2</v>
      </c>
      <c r="I104" s="3">
        <f>I103-F103</f>
        <v>0.64000000000000057</v>
      </c>
      <c r="J104" s="3">
        <f>J103-F103</f>
        <v>0.65000000000000036</v>
      </c>
      <c r="K104" s="4"/>
      <c r="L104" s="4"/>
      <c r="M104" s="4"/>
      <c r="N104" s="4"/>
      <c r="O104" s="4"/>
      <c r="P104" s="4"/>
    </row>
    <row r="105" spans="2:16">
      <c r="B105" s="2"/>
      <c r="C105" s="3"/>
      <c r="D105" s="3"/>
      <c r="E105" s="3"/>
      <c r="F105" s="3"/>
      <c r="G105" s="11">
        <f>G104/E104*100</f>
        <v>0.48661800486619133</v>
      </c>
      <c r="H105" s="11">
        <f>H104/E104*100</f>
        <v>1.4598540145985524</v>
      </c>
      <c r="I105" s="11">
        <f>I104/E104*100</f>
        <v>15.571776155717778</v>
      </c>
      <c r="J105" s="11">
        <f>J104/E104*100</f>
        <v>15.815085158150863</v>
      </c>
      <c r="K105" s="4"/>
      <c r="L105" s="4"/>
      <c r="M105" s="4"/>
      <c r="N105" s="4"/>
      <c r="O105" s="4"/>
      <c r="P105" s="4"/>
    </row>
    <row r="106" spans="2:16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2:16">
      <c r="B107" s="2" t="s">
        <v>38</v>
      </c>
      <c r="C107" s="3"/>
      <c r="D107" s="3"/>
      <c r="E107" s="3"/>
      <c r="F107" s="3"/>
      <c r="G107" s="3"/>
      <c r="H107" s="3"/>
      <c r="I107" s="3"/>
      <c r="J107" s="3"/>
      <c r="K107" s="4"/>
      <c r="L107" s="21"/>
      <c r="M107" s="6" t="str">
        <f t="shared" ref="M107:P107" si="27">G109</f>
        <v>500mM20ul</v>
      </c>
      <c r="N107" s="6" t="str">
        <f t="shared" si="27"/>
        <v>500mM40ul</v>
      </c>
      <c r="O107" s="6" t="str">
        <f t="shared" si="27"/>
        <v>500mM140ul</v>
      </c>
      <c r="P107" s="6" t="str">
        <f t="shared" si="27"/>
        <v>500mM400ul</v>
      </c>
    </row>
    <row r="108" spans="2:16">
      <c r="B108" s="2"/>
      <c r="C108" s="3" t="s">
        <v>36</v>
      </c>
      <c r="D108" s="7" t="s">
        <v>20</v>
      </c>
      <c r="E108" s="3"/>
      <c r="F108" s="3"/>
      <c r="G108" s="3"/>
      <c r="H108" s="3"/>
      <c r="I108" s="3"/>
      <c r="J108" s="3"/>
      <c r="K108" s="4"/>
      <c r="L108" s="21" t="s">
        <v>20</v>
      </c>
      <c r="M108" s="8">
        <f t="shared" ref="M108:P108" si="28">AVERAGE(G112,G118)</f>
        <v>-0.36832412523020291</v>
      </c>
      <c r="N108" s="8">
        <f t="shared" si="28"/>
        <v>4.9243391988417979</v>
      </c>
      <c r="O108" s="8">
        <f t="shared" si="28"/>
        <v>11.482318312947758</v>
      </c>
      <c r="P108" s="8">
        <f t="shared" si="28"/>
        <v>13.44729026283013</v>
      </c>
    </row>
    <row r="109" spans="2:16" ht="15.75">
      <c r="B109" s="2"/>
      <c r="C109" s="3"/>
      <c r="D109" s="3" t="s">
        <v>21</v>
      </c>
      <c r="E109" s="22">
        <v>4.6900000000000004</v>
      </c>
      <c r="F109" s="3" t="s">
        <v>22</v>
      </c>
      <c r="G109" s="6" t="s">
        <v>23</v>
      </c>
      <c r="H109" s="6" t="s">
        <v>24</v>
      </c>
      <c r="I109" s="6" t="s">
        <v>25</v>
      </c>
      <c r="J109" s="6" t="s">
        <v>26</v>
      </c>
      <c r="K109" s="4"/>
      <c r="L109" s="21" t="s">
        <v>42</v>
      </c>
      <c r="M109" s="8">
        <f t="shared" ref="M109:P109" si="29">AVERAGE(G124,G130)</f>
        <v>1.5325670498084307</v>
      </c>
      <c r="N109" s="8">
        <f t="shared" si="29"/>
        <v>6.8965517241379208</v>
      </c>
      <c r="O109" s="8">
        <f t="shared" si="29"/>
        <v>16.858237547892738</v>
      </c>
      <c r="P109" s="8">
        <f t="shared" si="29"/>
        <v>16.475095785440605</v>
      </c>
    </row>
    <row r="110" spans="2:16" ht="15.75">
      <c r="B110" s="2"/>
      <c r="C110" s="3"/>
      <c r="D110" s="3" t="s">
        <v>28</v>
      </c>
      <c r="E110" s="22">
        <v>11.61</v>
      </c>
      <c r="F110" s="22">
        <v>3.75</v>
      </c>
      <c r="G110" s="22">
        <v>3.75</v>
      </c>
      <c r="H110" s="22">
        <v>3.96</v>
      </c>
      <c r="I110" s="22">
        <v>4.5999999999999996</v>
      </c>
      <c r="J110" s="22">
        <v>4.7699999999999996</v>
      </c>
      <c r="K110" s="4"/>
      <c r="L110" s="4"/>
      <c r="M110" s="4"/>
      <c r="N110" s="4"/>
      <c r="O110" s="4"/>
      <c r="P110" s="4"/>
    </row>
    <row r="111" spans="2:16">
      <c r="B111" s="2"/>
      <c r="C111" s="3"/>
      <c r="D111" s="3"/>
      <c r="E111" s="3">
        <f>E110-E109</f>
        <v>6.919999999999999</v>
      </c>
      <c r="F111" s="3"/>
      <c r="G111" s="3">
        <f>G110-F110</f>
        <v>0</v>
      </c>
      <c r="H111" s="3">
        <f>H110-F110</f>
        <v>0.20999999999999996</v>
      </c>
      <c r="I111" s="3">
        <f>I110-F110</f>
        <v>0.84999999999999964</v>
      </c>
      <c r="J111" s="3">
        <f>J110-F110</f>
        <v>1.0199999999999996</v>
      </c>
      <c r="K111" s="4"/>
      <c r="L111" s="4"/>
      <c r="M111" s="4"/>
      <c r="N111" s="4"/>
      <c r="O111" s="4"/>
      <c r="P111" s="4"/>
    </row>
    <row r="112" spans="2:16">
      <c r="B112" s="2"/>
      <c r="C112" s="3"/>
      <c r="D112" s="3"/>
      <c r="E112" s="3"/>
      <c r="F112" s="3"/>
      <c r="G112" s="11">
        <f>G111/E111*100</f>
        <v>0</v>
      </c>
      <c r="H112" s="11">
        <f>H111/E111*100</f>
        <v>3.0346820809248554</v>
      </c>
      <c r="I112" s="11">
        <f>I111/E111*100</f>
        <v>12.283236994219649</v>
      </c>
      <c r="J112" s="11">
        <f>J111/E111*100</f>
        <v>14.73988439306358</v>
      </c>
      <c r="K112" s="4"/>
      <c r="L112" s="21" t="s">
        <v>29</v>
      </c>
      <c r="M112" s="3" t="s">
        <v>20</v>
      </c>
      <c r="N112" s="3" t="s">
        <v>42</v>
      </c>
      <c r="O112" s="4"/>
      <c r="P112" s="4"/>
    </row>
    <row r="113" spans="2:16">
      <c r="B113" s="2"/>
      <c r="C113" s="3"/>
      <c r="D113" s="3"/>
      <c r="E113" s="3"/>
      <c r="F113" s="3"/>
      <c r="G113" s="3"/>
      <c r="H113" s="3"/>
      <c r="I113" s="3"/>
      <c r="J113" s="3"/>
      <c r="K113" s="4"/>
      <c r="L113" s="6" t="s">
        <v>23</v>
      </c>
      <c r="M113" s="8">
        <f>M108</f>
        <v>-0.36832412523020291</v>
      </c>
      <c r="N113" s="8">
        <f>M109</f>
        <v>1.5325670498084307</v>
      </c>
      <c r="O113" s="4"/>
      <c r="P113" s="4"/>
    </row>
    <row r="114" spans="2:16">
      <c r="B114" s="2"/>
      <c r="C114" s="3" t="s">
        <v>32</v>
      </c>
      <c r="D114" s="7" t="s">
        <v>20</v>
      </c>
      <c r="E114" s="3"/>
      <c r="F114" s="3"/>
      <c r="G114" s="3"/>
      <c r="H114" s="3"/>
      <c r="I114" s="3"/>
      <c r="J114" s="3"/>
      <c r="K114" s="4"/>
      <c r="L114" s="6" t="s">
        <v>24</v>
      </c>
      <c r="M114" s="8">
        <f>N108</f>
        <v>4.9243391988417979</v>
      </c>
      <c r="N114" s="8">
        <f>N109</f>
        <v>6.8965517241379208</v>
      </c>
      <c r="O114" s="4"/>
      <c r="P114" s="4"/>
    </row>
    <row r="115" spans="2:16" ht="15.75">
      <c r="B115" s="2"/>
      <c r="C115" s="3"/>
      <c r="D115" s="3" t="s">
        <v>21</v>
      </c>
      <c r="E115" s="22">
        <v>4.83</v>
      </c>
      <c r="F115" s="3" t="s">
        <v>22</v>
      </c>
      <c r="G115" s="6" t="s">
        <v>23</v>
      </c>
      <c r="H115" s="6" t="s">
        <v>24</v>
      </c>
      <c r="I115" s="6" t="s">
        <v>25</v>
      </c>
      <c r="J115" s="6" t="s">
        <v>26</v>
      </c>
      <c r="K115" s="4"/>
      <c r="L115" s="6" t="s">
        <v>25</v>
      </c>
      <c r="M115" s="8">
        <f>O108</f>
        <v>11.482318312947758</v>
      </c>
      <c r="N115" s="8">
        <f>O109</f>
        <v>16.858237547892738</v>
      </c>
      <c r="O115" s="4"/>
      <c r="P115" s="4"/>
    </row>
    <row r="116" spans="2:16" ht="15.75">
      <c r="B116" s="2"/>
      <c r="C116" s="3"/>
      <c r="D116" s="3" t="s">
        <v>28</v>
      </c>
      <c r="E116" s="22">
        <v>10.26</v>
      </c>
      <c r="F116" s="22">
        <v>3.89</v>
      </c>
      <c r="G116" s="22">
        <v>3.85</v>
      </c>
      <c r="H116" s="22">
        <v>4.26</v>
      </c>
      <c r="I116" s="22">
        <v>4.47</v>
      </c>
      <c r="J116" s="22">
        <v>4.55</v>
      </c>
      <c r="K116" s="4"/>
      <c r="L116" s="6" t="s">
        <v>26</v>
      </c>
      <c r="M116" s="8">
        <f>P108</f>
        <v>13.44729026283013</v>
      </c>
      <c r="N116" s="8">
        <f>P109</f>
        <v>16.475095785440605</v>
      </c>
      <c r="O116" s="4"/>
      <c r="P116" s="4"/>
    </row>
    <row r="117" spans="2:16">
      <c r="B117" s="2"/>
      <c r="C117" s="3"/>
      <c r="D117" s="3"/>
      <c r="E117" s="3">
        <f>E116-E115</f>
        <v>5.43</v>
      </c>
      <c r="F117" s="3"/>
      <c r="G117" s="3">
        <f>G116-F116</f>
        <v>-4.0000000000000036E-2</v>
      </c>
      <c r="H117" s="3">
        <f>H116-F116</f>
        <v>0.36999999999999966</v>
      </c>
      <c r="I117" s="3">
        <f>I116-F116</f>
        <v>0.57999999999999963</v>
      </c>
      <c r="J117" s="3">
        <f>J116-F116</f>
        <v>0.6599999999999997</v>
      </c>
      <c r="K117" s="4"/>
      <c r="L117" s="4"/>
      <c r="M117" s="4"/>
      <c r="N117" s="4"/>
      <c r="O117" s="4"/>
      <c r="P117" s="4"/>
    </row>
    <row r="118" spans="2:16">
      <c r="B118" s="2"/>
      <c r="C118" s="3"/>
      <c r="D118" s="3"/>
      <c r="E118" s="3"/>
      <c r="F118" s="3"/>
      <c r="G118" s="11">
        <f>G117/E117*100</f>
        <v>-0.73664825046040583</v>
      </c>
      <c r="H118" s="11">
        <f>H117/E117*100</f>
        <v>6.8139963167587414</v>
      </c>
      <c r="I118" s="11">
        <f>I117/E117*100</f>
        <v>10.681399631675868</v>
      </c>
      <c r="J118" s="11">
        <f>J117/E117*100</f>
        <v>12.15469613259668</v>
      </c>
      <c r="K118" s="4"/>
      <c r="L118" s="4"/>
      <c r="M118" s="4"/>
      <c r="N118" s="4"/>
      <c r="O118" s="4"/>
      <c r="P118" s="4"/>
    </row>
    <row r="119" spans="2:16">
      <c r="B119" s="2"/>
      <c r="C119" s="3"/>
      <c r="D119" s="3"/>
      <c r="E119" s="3"/>
      <c r="F119" s="3"/>
      <c r="G119" s="3"/>
      <c r="H119" s="3"/>
      <c r="I119" s="3"/>
      <c r="J119" s="3"/>
      <c r="K119" s="4"/>
      <c r="L119" s="4"/>
      <c r="M119" s="4"/>
      <c r="N119" s="4"/>
      <c r="O119" s="4"/>
      <c r="P119" s="4"/>
    </row>
    <row r="120" spans="2:16">
      <c r="B120" s="2"/>
      <c r="C120" s="3" t="s">
        <v>34</v>
      </c>
      <c r="D120" s="7" t="s">
        <v>7</v>
      </c>
      <c r="E120" s="3"/>
      <c r="F120" s="3"/>
      <c r="G120" s="3"/>
      <c r="H120" s="3"/>
      <c r="I120" s="3"/>
      <c r="J120" s="3"/>
      <c r="K120" s="4"/>
      <c r="L120" s="4"/>
      <c r="M120" s="4"/>
      <c r="N120" s="4"/>
      <c r="O120" s="4"/>
      <c r="P120" s="4"/>
    </row>
    <row r="121" spans="2:16" ht="15.75">
      <c r="B121" s="2"/>
      <c r="C121" s="3"/>
      <c r="D121" s="3" t="s">
        <v>21</v>
      </c>
      <c r="E121" s="22">
        <v>4.99</v>
      </c>
      <c r="F121" s="3" t="s">
        <v>22</v>
      </c>
      <c r="G121" s="6" t="s">
        <v>23</v>
      </c>
      <c r="H121" s="6" t="s">
        <v>24</v>
      </c>
      <c r="I121" s="6" t="s">
        <v>25</v>
      </c>
      <c r="J121" s="6" t="s">
        <v>26</v>
      </c>
      <c r="K121" s="4"/>
      <c r="L121" s="4"/>
      <c r="M121" s="4"/>
      <c r="N121" s="4"/>
      <c r="O121" s="4"/>
      <c r="P121" s="4"/>
    </row>
    <row r="122" spans="2:16" ht="15.75">
      <c r="B122" s="2"/>
      <c r="C122" s="3"/>
      <c r="D122" s="3" t="s">
        <v>28</v>
      </c>
      <c r="E122" s="22">
        <v>7.6</v>
      </c>
      <c r="F122" s="22">
        <v>4.75</v>
      </c>
      <c r="G122" s="22">
        <v>4.79</v>
      </c>
      <c r="H122" s="22">
        <v>4.93</v>
      </c>
      <c r="I122" s="22">
        <v>5.19</v>
      </c>
      <c r="J122" s="22">
        <v>5.18</v>
      </c>
      <c r="K122" s="4"/>
      <c r="L122" s="4"/>
      <c r="M122" s="4"/>
      <c r="N122" s="4"/>
      <c r="O122" s="4"/>
      <c r="P122" s="4"/>
    </row>
    <row r="123" spans="2:16">
      <c r="B123" s="2"/>
      <c r="C123" s="3"/>
      <c r="D123" s="3"/>
      <c r="E123" s="3">
        <f>E122-E121</f>
        <v>2.6099999999999994</v>
      </c>
      <c r="F123" s="3"/>
      <c r="G123" s="3">
        <f>G122-F122</f>
        <v>4.0000000000000036E-2</v>
      </c>
      <c r="H123" s="3">
        <f>H122-F122</f>
        <v>0.17999999999999972</v>
      </c>
      <c r="I123" s="3">
        <f>I122-F122</f>
        <v>0.44000000000000039</v>
      </c>
      <c r="J123" s="3">
        <f>J122-F122</f>
        <v>0.42999999999999972</v>
      </c>
      <c r="K123" s="4"/>
      <c r="L123" s="4"/>
      <c r="M123" s="4"/>
      <c r="N123" s="4"/>
      <c r="O123" s="4"/>
      <c r="P123" s="4"/>
    </row>
    <row r="124" spans="2:16">
      <c r="B124" s="2"/>
      <c r="C124" s="3"/>
      <c r="D124" s="3"/>
      <c r="E124" s="3"/>
      <c r="F124" s="3"/>
      <c r="G124" s="11">
        <f>G123/E123*100</f>
        <v>1.5325670498084307</v>
      </c>
      <c r="H124" s="11">
        <f>H123/E123*100</f>
        <v>6.8965517241379208</v>
      </c>
      <c r="I124" s="11">
        <f>I123/E123*100</f>
        <v>16.858237547892738</v>
      </c>
      <c r="J124" s="11">
        <f>J123/E123*100</f>
        <v>16.475095785440605</v>
      </c>
      <c r="K124" s="4"/>
      <c r="L124" s="4"/>
      <c r="M124" s="4"/>
      <c r="N124" s="4"/>
      <c r="O124" s="4"/>
      <c r="P124" s="4"/>
    </row>
    <row r="125" spans="2:16">
      <c r="B125" s="2"/>
      <c r="C125" s="3"/>
      <c r="D125" s="3"/>
      <c r="E125" s="3"/>
      <c r="F125" s="3"/>
      <c r="G125" s="3"/>
      <c r="H125" s="3"/>
      <c r="I125" s="3"/>
      <c r="J125" s="3"/>
      <c r="K125" s="4"/>
      <c r="L125" s="4"/>
      <c r="M125" s="4"/>
      <c r="N125" s="4"/>
      <c r="O125" s="4"/>
      <c r="P125" s="4"/>
    </row>
    <row r="126" spans="2:16">
      <c r="B126" s="2"/>
      <c r="C126" s="3" t="s">
        <v>34</v>
      </c>
      <c r="D126" s="7" t="s">
        <v>7</v>
      </c>
      <c r="E126" s="3"/>
      <c r="F126" s="3"/>
      <c r="G126" s="3"/>
      <c r="H126" s="3"/>
      <c r="I126" s="3"/>
      <c r="J126" s="3"/>
      <c r="K126" s="4"/>
      <c r="L126" s="4"/>
      <c r="M126" s="4"/>
      <c r="N126" s="4"/>
      <c r="O126" s="4"/>
      <c r="P126" s="4"/>
    </row>
    <row r="127" spans="2:16" ht="15.75">
      <c r="B127" s="2"/>
      <c r="C127" s="3"/>
      <c r="D127" s="3" t="s">
        <v>21</v>
      </c>
      <c r="E127" s="22">
        <v>4.99</v>
      </c>
      <c r="F127" s="3" t="s">
        <v>22</v>
      </c>
      <c r="G127" s="6" t="s">
        <v>23</v>
      </c>
      <c r="H127" s="6" t="s">
        <v>24</v>
      </c>
      <c r="I127" s="6" t="s">
        <v>25</v>
      </c>
      <c r="J127" s="6" t="s">
        <v>26</v>
      </c>
      <c r="K127" s="4"/>
      <c r="L127" s="4"/>
      <c r="M127" s="4"/>
      <c r="N127" s="4"/>
      <c r="O127" s="4"/>
      <c r="P127" s="4"/>
    </row>
    <row r="128" spans="2:16" ht="15.75">
      <c r="B128" s="2"/>
      <c r="C128" s="3"/>
      <c r="D128" s="3" t="s">
        <v>28</v>
      </c>
      <c r="E128" s="22">
        <v>7.6</v>
      </c>
      <c r="F128" s="22">
        <v>4.75</v>
      </c>
      <c r="G128" s="22">
        <v>4.79</v>
      </c>
      <c r="H128" s="22">
        <v>4.93</v>
      </c>
      <c r="I128" s="22">
        <v>5.19</v>
      </c>
      <c r="J128" s="22">
        <v>5.18</v>
      </c>
      <c r="K128" s="4"/>
      <c r="L128" s="4"/>
      <c r="M128" s="4"/>
      <c r="N128" s="4"/>
      <c r="O128" s="4"/>
      <c r="P128" s="4"/>
    </row>
    <row r="129" spans="2:16">
      <c r="B129" s="2"/>
      <c r="C129" s="3"/>
      <c r="D129" s="3"/>
      <c r="E129" s="3">
        <f>E128-E127</f>
        <v>2.6099999999999994</v>
      </c>
      <c r="F129" s="3"/>
      <c r="G129" s="3">
        <f>G128-F128</f>
        <v>4.0000000000000036E-2</v>
      </c>
      <c r="H129" s="3">
        <f>H128-F128</f>
        <v>0.17999999999999972</v>
      </c>
      <c r="I129" s="3">
        <f>I128-F128</f>
        <v>0.44000000000000039</v>
      </c>
      <c r="J129" s="3">
        <f>J128-F128</f>
        <v>0.42999999999999972</v>
      </c>
      <c r="K129" s="4"/>
      <c r="L129" s="4"/>
      <c r="M129" s="4"/>
      <c r="N129" s="4"/>
      <c r="O129" s="4"/>
      <c r="P129" s="4"/>
    </row>
    <row r="130" spans="2:16">
      <c r="B130" s="2"/>
      <c r="C130" s="3"/>
      <c r="D130" s="3"/>
      <c r="E130" s="3"/>
      <c r="F130" s="3"/>
      <c r="G130" s="11">
        <f>G129/E129*100</f>
        <v>1.5325670498084307</v>
      </c>
      <c r="H130" s="11">
        <f>H129/E129*100</f>
        <v>6.8965517241379208</v>
      </c>
      <c r="I130" s="11">
        <f>I129/E129*100</f>
        <v>16.858237547892738</v>
      </c>
      <c r="J130" s="11">
        <f>J129/E129*100</f>
        <v>16.475095785440605</v>
      </c>
      <c r="K130" s="4"/>
      <c r="L130" s="4"/>
      <c r="M130" s="4"/>
      <c r="N130" s="4"/>
      <c r="O130" s="4"/>
      <c r="P130" s="4"/>
    </row>
    <row r="131" spans="2:16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2:16">
      <c r="B132" s="2" t="s">
        <v>39</v>
      </c>
      <c r="C132" s="3"/>
      <c r="D132" s="3"/>
      <c r="E132" s="3"/>
      <c r="F132" s="3"/>
      <c r="G132" s="3"/>
      <c r="H132" s="3"/>
      <c r="I132" s="3"/>
      <c r="J132" s="3"/>
      <c r="K132" s="4"/>
      <c r="L132" s="21"/>
      <c r="M132" s="6" t="str">
        <f t="shared" ref="M132:P132" si="30">G134</f>
        <v>500mM20ul</v>
      </c>
      <c r="N132" s="6" t="str">
        <f t="shared" si="30"/>
        <v>500mM40ul</v>
      </c>
      <c r="O132" s="6" t="str">
        <f t="shared" si="30"/>
        <v>500mM140ul</v>
      </c>
      <c r="P132" s="6" t="str">
        <f t="shared" si="30"/>
        <v>500mM400ul</v>
      </c>
    </row>
    <row r="133" spans="2:16">
      <c r="B133" s="2"/>
      <c r="C133" s="3" t="s">
        <v>36</v>
      </c>
      <c r="D133" s="7" t="s">
        <v>20</v>
      </c>
      <c r="E133" s="3"/>
      <c r="F133" s="3"/>
      <c r="G133" s="3"/>
      <c r="H133" s="3"/>
      <c r="I133" s="3"/>
      <c r="J133" s="3"/>
      <c r="K133" s="4"/>
      <c r="L133" s="21" t="s">
        <v>20</v>
      </c>
      <c r="M133" s="8">
        <f t="shared" ref="M133:P133" si="31">AVERAGE(G137,G143)</f>
        <v>0.31746031746031783</v>
      </c>
      <c r="N133" s="8">
        <f t="shared" si="31"/>
        <v>-0.95238095238095333</v>
      </c>
      <c r="O133" s="8">
        <f t="shared" si="31"/>
        <v>12.698412698412698</v>
      </c>
      <c r="P133" s="8">
        <f t="shared" si="31"/>
        <v>9.2063492063492092</v>
      </c>
    </row>
    <row r="134" spans="2:16" ht="15.75">
      <c r="B134" s="2"/>
      <c r="C134" s="3"/>
      <c r="D134" s="3" t="s">
        <v>21</v>
      </c>
      <c r="E134" s="22">
        <v>4.49</v>
      </c>
      <c r="F134" s="3" t="s">
        <v>22</v>
      </c>
      <c r="G134" s="6" t="s">
        <v>23</v>
      </c>
      <c r="H134" s="6" t="s">
        <v>24</v>
      </c>
      <c r="I134" s="6" t="s">
        <v>25</v>
      </c>
      <c r="J134" s="6" t="s">
        <v>26</v>
      </c>
      <c r="K134" s="4"/>
      <c r="L134" s="21" t="s">
        <v>42</v>
      </c>
      <c r="M134" s="8">
        <f t="shared" ref="M134:P134" si="32">AVERAGE(G149,G155)</f>
        <v>7.2033898305084705</v>
      </c>
      <c r="N134" s="8">
        <f t="shared" si="32"/>
        <v>3.3898305084745792</v>
      </c>
      <c r="O134" s="8">
        <f t="shared" si="32"/>
        <v>4.6610169491525557</v>
      </c>
      <c r="P134" s="8">
        <f t="shared" si="32"/>
        <v>8.0508474576270963</v>
      </c>
    </row>
    <row r="135" spans="2:16" ht="15.75">
      <c r="B135" s="2"/>
      <c r="C135" s="3"/>
      <c r="D135" s="3" t="s">
        <v>28</v>
      </c>
      <c r="E135" s="22">
        <v>7.64</v>
      </c>
      <c r="F135" s="22">
        <v>1.08</v>
      </c>
      <c r="G135" s="22">
        <v>1.0900000000000001</v>
      </c>
      <c r="H135" s="22">
        <v>1.05</v>
      </c>
      <c r="I135" s="22">
        <v>1.48</v>
      </c>
      <c r="J135" s="22">
        <v>1.37</v>
      </c>
      <c r="K135" s="4"/>
      <c r="L135" s="4"/>
      <c r="M135" s="4"/>
      <c r="N135" s="4"/>
      <c r="O135" s="4"/>
      <c r="P135" s="4"/>
    </row>
    <row r="136" spans="2:16">
      <c r="B136" s="2"/>
      <c r="C136" s="3"/>
      <c r="D136" s="3"/>
      <c r="E136" s="3">
        <f>E135-E134</f>
        <v>3.1499999999999995</v>
      </c>
      <c r="F136" s="3"/>
      <c r="G136" s="3">
        <f>G135-F135</f>
        <v>1.0000000000000009E-2</v>
      </c>
      <c r="H136" s="3">
        <f>H135-F135</f>
        <v>-3.0000000000000027E-2</v>
      </c>
      <c r="I136" s="3">
        <f>I135-F135</f>
        <v>0.39999999999999991</v>
      </c>
      <c r="J136" s="3">
        <f>J135-F135</f>
        <v>0.29000000000000004</v>
      </c>
      <c r="K136" s="4"/>
      <c r="L136" s="4"/>
      <c r="M136" s="4"/>
      <c r="N136" s="4"/>
      <c r="O136" s="4"/>
      <c r="P136" s="4"/>
    </row>
    <row r="137" spans="2:16">
      <c r="B137" s="2"/>
      <c r="C137" s="3"/>
      <c r="D137" s="3"/>
      <c r="E137" s="3"/>
      <c r="F137" s="3"/>
      <c r="G137" s="11">
        <f>G136/E136*100</f>
        <v>0.31746031746031783</v>
      </c>
      <c r="H137" s="11">
        <f>H136/E136*100</f>
        <v>-0.95238095238095333</v>
      </c>
      <c r="I137" s="11">
        <f>I136/E136*100</f>
        <v>12.698412698412698</v>
      </c>
      <c r="J137" s="11">
        <f>J136/E136*100</f>
        <v>9.2063492063492092</v>
      </c>
      <c r="K137" s="4"/>
      <c r="L137" s="21" t="s">
        <v>29</v>
      </c>
      <c r="M137" s="3" t="s">
        <v>20</v>
      </c>
      <c r="N137" s="3" t="s">
        <v>42</v>
      </c>
      <c r="O137" s="4"/>
      <c r="P137" s="4"/>
    </row>
    <row r="138" spans="2:16">
      <c r="B138" s="2"/>
      <c r="C138" s="3"/>
      <c r="D138" s="3"/>
      <c r="E138" s="3"/>
      <c r="F138" s="3"/>
      <c r="G138" s="3"/>
      <c r="H138" s="3"/>
      <c r="I138" s="3"/>
      <c r="J138" s="3"/>
      <c r="K138" s="4"/>
      <c r="L138" s="6" t="s">
        <v>23</v>
      </c>
      <c r="M138" s="8">
        <f>M133</f>
        <v>0.31746031746031783</v>
      </c>
      <c r="N138" s="8">
        <f>M134</f>
        <v>7.2033898305084705</v>
      </c>
      <c r="O138" s="4"/>
      <c r="P138" s="4"/>
    </row>
    <row r="139" spans="2:16">
      <c r="B139" s="2"/>
      <c r="C139" s="3" t="s">
        <v>36</v>
      </c>
      <c r="D139" s="7" t="s">
        <v>20</v>
      </c>
      <c r="E139" s="3"/>
      <c r="F139" s="3"/>
      <c r="G139" s="3"/>
      <c r="H139" s="3"/>
      <c r="I139" s="3"/>
      <c r="J139" s="3"/>
      <c r="K139" s="4"/>
      <c r="L139" s="6" t="s">
        <v>24</v>
      </c>
      <c r="M139" s="8">
        <f>N133</f>
        <v>-0.95238095238095333</v>
      </c>
      <c r="N139" s="8">
        <f>N134</f>
        <v>3.3898305084745792</v>
      </c>
      <c r="O139" s="4"/>
      <c r="P139" s="4"/>
    </row>
    <row r="140" spans="2:16" ht="15.75">
      <c r="B140" s="2"/>
      <c r="C140" s="3"/>
      <c r="D140" s="3" t="s">
        <v>21</v>
      </c>
      <c r="E140" s="22">
        <v>4.49</v>
      </c>
      <c r="F140" s="3" t="s">
        <v>22</v>
      </c>
      <c r="G140" s="6" t="s">
        <v>23</v>
      </c>
      <c r="H140" s="6" t="s">
        <v>24</v>
      </c>
      <c r="I140" s="6" t="s">
        <v>25</v>
      </c>
      <c r="J140" s="6" t="s">
        <v>26</v>
      </c>
      <c r="K140" s="4"/>
      <c r="L140" s="6" t="s">
        <v>25</v>
      </c>
      <c r="M140" s="8">
        <f>O133</f>
        <v>12.698412698412698</v>
      </c>
      <c r="N140" s="8">
        <f>O134</f>
        <v>4.6610169491525557</v>
      </c>
      <c r="O140" s="4"/>
      <c r="P140" s="4"/>
    </row>
    <row r="141" spans="2:16" ht="15.75">
      <c r="B141" s="2"/>
      <c r="C141" s="3"/>
      <c r="D141" s="3" t="s">
        <v>28</v>
      </c>
      <c r="E141" s="22">
        <v>7.64</v>
      </c>
      <c r="F141" s="22">
        <v>1.08</v>
      </c>
      <c r="G141" s="22">
        <v>1.0900000000000001</v>
      </c>
      <c r="H141" s="22">
        <v>1.05</v>
      </c>
      <c r="I141" s="22">
        <v>1.48</v>
      </c>
      <c r="J141" s="22">
        <v>1.37</v>
      </c>
      <c r="K141" s="4"/>
      <c r="L141" s="6" t="s">
        <v>26</v>
      </c>
      <c r="M141" s="8">
        <f>P133</f>
        <v>9.2063492063492092</v>
      </c>
      <c r="N141" s="8">
        <f>P134</f>
        <v>8.0508474576270963</v>
      </c>
      <c r="O141" s="4"/>
      <c r="P141" s="4"/>
    </row>
    <row r="142" spans="2:16">
      <c r="B142" s="2"/>
      <c r="C142" s="3"/>
      <c r="D142" s="3"/>
      <c r="E142" s="3">
        <f>E141-E140</f>
        <v>3.1499999999999995</v>
      </c>
      <c r="F142" s="3"/>
      <c r="G142" s="3">
        <f>G141-F141</f>
        <v>1.0000000000000009E-2</v>
      </c>
      <c r="H142" s="3">
        <f>H141-F141</f>
        <v>-3.0000000000000027E-2</v>
      </c>
      <c r="I142" s="3">
        <f>I141-F141</f>
        <v>0.39999999999999991</v>
      </c>
      <c r="J142" s="3">
        <f>J141-F141</f>
        <v>0.29000000000000004</v>
      </c>
      <c r="K142" s="4"/>
      <c r="L142" s="4"/>
      <c r="M142" s="4"/>
      <c r="N142" s="4"/>
      <c r="O142" s="4"/>
      <c r="P142" s="4"/>
    </row>
    <row r="143" spans="2:16">
      <c r="B143" s="2"/>
      <c r="C143" s="3"/>
      <c r="D143" s="3"/>
      <c r="E143" s="3"/>
      <c r="F143" s="3"/>
      <c r="G143" s="11">
        <f>G142/E142*100</f>
        <v>0.31746031746031783</v>
      </c>
      <c r="H143" s="11">
        <f>H142/E142*100</f>
        <v>-0.95238095238095333</v>
      </c>
      <c r="I143" s="11">
        <f>I142/E142*100</f>
        <v>12.698412698412698</v>
      </c>
      <c r="J143" s="11">
        <f>J142/E142*100</f>
        <v>9.2063492063492092</v>
      </c>
      <c r="K143" s="4"/>
      <c r="L143" s="4"/>
      <c r="M143" s="4"/>
      <c r="N143" s="4"/>
      <c r="O143" s="4"/>
      <c r="P143" s="4"/>
    </row>
    <row r="144" spans="2:16">
      <c r="B144" s="2"/>
      <c r="C144" s="3"/>
      <c r="D144" s="3"/>
      <c r="E144" s="3"/>
      <c r="F144" s="3"/>
      <c r="G144" s="3"/>
      <c r="H144" s="3"/>
      <c r="I144" s="3"/>
      <c r="J144" s="3"/>
      <c r="K144" s="4"/>
      <c r="L144" s="4"/>
      <c r="M144" s="4"/>
      <c r="N144" s="4"/>
      <c r="O144" s="4"/>
      <c r="P144" s="4"/>
    </row>
    <row r="145" spans="2:16">
      <c r="B145" s="2"/>
      <c r="C145" s="3" t="s">
        <v>34</v>
      </c>
      <c r="D145" s="7" t="s">
        <v>7</v>
      </c>
      <c r="E145" s="3"/>
      <c r="F145" s="3"/>
      <c r="G145" s="3"/>
      <c r="H145" s="3"/>
      <c r="I145" s="3"/>
      <c r="J145" s="3"/>
      <c r="K145" s="4"/>
      <c r="L145" s="4"/>
      <c r="M145" s="4"/>
      <c r="N145" s="4"/>
      <c r="O145" s="4"/>
      <c r="P145" s="4"/>
    </row>
    <row r="146" spans="2:16" ht="15.75">
      <c r="B146" s="2"/>
      <c r="C146" s="3"/>
      <c r="D146" s="3" t="s">
        <v>21</v>
      </c>
      <c r="E146" s="22">
        <v>5.05</v>
      </c>
      <c r="F146" s="3" t="s">
        <v>22</v>
      </c>
      <c r="G146" s="6" t="s">
        <v>23</v>
      </c>
      <c r="H146" s="6" t="s">
        <v>24</v>
      </c>
      <c r="I146" s="6" t="s">
        <v>25</v>
      </c>
      <c r="J146" s="6" t="s">
        <v>26</v>
      </c>
      <c r="K146" s="4"/>
      <c r="L146" s="4"/>
      <c r="M146" s="4"/>
      <c r="N146" s="4"/>
      <c r="O146" s="4"/>
      <c r="P146" s="4"/>
    </row>
    <row r="147" spans="2:16" ht="15.75">
      <c r="B147" s="2"/>
      <c r="C147" s="3"/>
      <c r="D147" s="3" t="s">
        <v>28</v>
      </c>
      <c r="E147" s="22">
        <v>7.41</v>
      </c>
      <c r="F147" s="22">
        <v>5.08</v>
      </c>
      <c r="G147" s="22">
        <v>5.25</v>
      </c>
      <c r="H147" s="22">
        <v>5.16</v>
      </c>
      <c r="I147" s="22">
        <v>5.19</v>
      </c>
      <c r="J147" s="22">
        <v>5.27</v>
      </c>
      <c r="K147" s="4"/>
      <c r="L147" s="4"/>
      <c r="M147" s="4"/>
      <c r="N147" s="4"/>
      <c r="O147" s="4"/>
      <c r="P147" s="4"/>
    </row>
    <row r="148" spans="2:16">
      <c r="B148" s="2"/>
      <c r="C148" s="3"/>
      <c r="D148" s="3"/>
      <c r="E148" s="3">
        <f>E147-E146</f>
        <v>2.3600000000000003</v>
      </c>
      <c r="F148" s="3"/>
      <c r="G148" s="3">
        <f>G147-F147</f>
        <v>0.16999999999999993</v>
      </c>
      <c r="H148" s="3">
        <f>H147-F147</f>
        <v>8.0000000000000071E-2</v>
      </c>
      <c r="I148" s="3">
        <f>I147-F147</f>
        <v>0.11000000000000032</v>
      </c>
      <c r="J148" s="3">
        <f>J147-F147</f>
        <v>0.1899999999999995</v>
      </c>
      <c r="K148" s="4"/>
      <c r="L148" s="4"/>
      <c r="M148" s="4"/>
      <c r="N148" s="4"/>
      <c r="O148" s="4"/>
      <c r="P148" s="4"/>
    </row>
    <row r="149" spans="2:16">
      <c r="B149" s="2"/>
      <c r="C149" s="3"/>
      <c r="D149" s="3"/>
      <c r="E149" s="3"/>
      <c r="F149" s="3"/>
      <c r="G149" s="11">
        <f>G148/E148*100</f>
        <v>7.2033898305084705</v>
      </c>
      <c r="H149" s="11">
        <f>H148/E148*100</f>
        <v>3.3898305084745792</v>
      </c>
      <c r="I149" s="11">
        <f>I148/E148*100</f>
        <v>4.6610169491525557</v>
      </c>
      <c r="J149" s="11">
        <f>J148/E148*100</f>
        <v>8.0508474576270963</v>
      </c>
      <c r="K149" s="4"/>
      <c r="L149" s="4"/>
      <c r="M149" s="4"/>
      <c r="N149" s="4"/>
      <c r="O149" s="4"/>
      <c r="P149" s="4"/>
    </row>
    <row r="150" spans="2:16">
      <c r="B150" s="2"/>
      <c r="C150" s="3"/>
      <c r="D150" s="3"/>
      <c r="E150" s="3"/>
      <c r="F150" s="3"/>
      <c r="G150" s="3"/>
      <c r="H150" s="3"/>
      <c r="I150" s="3"/>
      <c r="J150" s="3"/>
      <c r="K150" s="4"/>
      <c r="L150" s="4"/>
      <c r="M150" s="4"/>
      <c r="N150" s="4"/>
      <c r="O150" s="4"/>
      <c r="P150" s="4"/>
    </row>
    <row r="151" spans="2:16">
      <c r="B151" s="2"/>
      <c r="C151" s="3" t="s">
        <v>34</v>
      </c>
      <c r="D151" s="7" t="s">
        <v>7</v>
      </c>
      <c r="E151" s="3"/>
      <c r="F151" s="3"/>
      <c r="G151" s="3"/>
      <c r="H151" s="3"/>
      <c r="I151" s="3"/>
      <c r="J151" s="3"/>
      <c r="K151" s="4"/>
      <c r="L151" s="4"/>
      <c r="M151" s="4"/>
      <c r="N151" s="4"/>
      <c r="O151" s="4"/>
      <c r="P151" s="4"/>
    </row>
    <row r="152" spans="2:16" ht="15.75">
      <c r="B152" s="2"/>
      <c r="C152" s="3"/>
      <c r="D152" s="3" t="s">
        <v>21</v>
      </c>
      <c r="E152" s="22">
        <v>5.05</v>
      </c>
      <c r="F152" s="3" t="s">
        <v>22</v>
      </c>
      <c r="G152" s="6" t="s">
        <v>23</v>
      </c>
      <c r="H152" s="6" t="s">
        <v>24</v>
      </c>
      <c r="I152" s="6" t="s">
        <v>25</v>
      </c>
      <c r="J152" s="6" t="s">
        <v>26</v>
      </c>
      <c r="K152" s="4"/>
      <c r="L152" s="4"/>
      <c r="M152" s="4"/>
      <c r="N152" s="4"/>
      <c r="O152" s="4"/>
      <c r="P152" s="4"/>
    </row>
    <row r="153" spans="2:16" ht="15.75">
      <c r="B153" s="2"/>
      <c r="C153" s="3"/>
      <c r="D153" s="3" t="s">
        <v>28</v>
      </c>
      <c r="E153" s="22">
        <v>7.41</v>
      </c>
      <c r="F153" s="22">
        <v>5.08</v>
      </c>
      <c r="G153" s="22">
        <v>5.25</v>
      </c>
      <c r="H153" s="22">
        <v>5.16</v>
      </c>
      <c r="I153" s="22">
        <v>5.19</v>
      </c>
      <c r="J153" s="22">
        <v>5.27</v>
      </c>
      <c r="K153" s="4"/>
      <c r="L153" s="4"/>
      <c r="M153" s="4"/>
      <c r="N153" s="4"/>
      <c r="O153" s="4"/>
      <c r="P153" s="4"/>
    </row>
    <row r="154" spans="2:16">
      <c r="B154" s="2"/>
      <c r="C154" s="3"/>
      <c r="D154" s="3"/>
      <c r="E154" s="3">
        <f>E153-E152</f>
        <v>2.3600000000000003</v>
      </c>
      <c r="F154" s="3"/>
      <c r="G154" s="3">
        <f>G153-F153</f>
        <v>0.16999999999999993</v>
      </c>
      <c r="H154" s="3">
        <f>H153-F153</f>
        <v>8.0000000000000071E-2</v>
      </c>
      <c r="I154" s="3">
        <f>I153-F153</f>
        <v>0.11000000000000032</v>
      </c>
      <c r="J154" s="3">
        <f>J153-F153</f>
        <v>0.1899999999999995</v>
      </c>
      <c r="K154" s="4"/>
      <c r="L154" s="4"/>
      <c r="M154" s="4"/>
      <c r="N154" s="4"/>
      <c r="O154" s="4"/>
      <c r="P154" s="4"/>
    </row>
    <row r="155" spans="2:16">
      <c r="B155" s="2"/>
      <c r="C155" s="3"/>
      <c r="D155" s="3"/>
      <c r="E155" s="3"/>
      <c r="F155" s="3"/>
      <c r="G155" s="11">
        <f>G154/E154*100</f>
        <v>7.2033898305084705</v>
      </c>
      <c r="H155" s="11">
        <f>H154/E154*100</f>
        <v>3.3898305084745792</v>
      </c>
      <c r="I155" s="11">
        <f>I154/E154*100</f>
        <v>4.6610169491525557</v>
      </c>
      <c r="J155" s="11">
        <f>J154/E154*100</f>
        <v>8.0508474576270963</v>
      </c>
      <c r="K155" s="4"/>
      <c r="L155" s="4"/>
      <c r="M155" s="4"/>
      <c r="N155" s="4"/>
      <c r="O155" s="4"/>
      <c r="P155" s="4"/>
    </row>
  </sheetData>
  <dataValidations count="2">
    <dataValidation type="list" allowBlank="1" showInputMessage="1" showErrorMessage="1" sqref="D33 D39 D45 D51 D58 D64 D70 D76 D83 D89 D95 D101 D108 D114 D120 D126 D133 D139 D145 D151">
      <formula1>"STK16-IN1,control"</formula1>
    </dataValidation>
    <dataValidation type="list" allowBlank="1" showInputMessage="1" showErrorMessage="1" sqref="D46 D71 D96 D121 D146">
      <formula1>"EHT,control"</formula1>
    </dataValidation>
  </dataValidation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160"/>
  <sheetViews>
    <sheetView zoomScale="80" zoomScaleNormal="80" workbookViewId="0">
      <selection activeCell="J8" sqref="J8"/>
    </sheetView>
  </sheetViews>
  <sheetFormatPr baseColWidth="10" defaultRowHeight="15"/>
  <sheetData>
    <row r="4" spans="2:16">
      <c r="B4" t="s">
        <v>7</v>
      </c>
      <c r="C4" t="s">
        <v>11</v>
      </c>
      <c r="D4" t="s">
        <v>0</v>
      </c>
      <c r="E4" t="s">
        <v>1</v>
      </c>
      <c r="F4" t="s">
        <v>2</v>
      </c>
      <c r="G4" t="s">
        <v>3</v>
      </c>
      <c r="H4" t="s">
        <v>4</v>
      </c>
      <c r="O4" t="s">
        <v>5</v>
      </c>
      <c r="P4" t="s">
        <v>6</v>
      </c>
    </row>
    <row r="6" spans="2:16">
      <c r="C6">
        <v>1</v>
      </c>
      <c r="D6">
        <v>1.9972882770129217</v>
      </c>
      <c r="E6">
        <v>5.5961955827907524</v>
      </c>
      <c r="F6">
        <v>0.41647738163333969</v>
      </c>
      <c r="G6">
        <v>0.38010712438652322</v>
      </c>
      <c r="H6">
        <v>3.1958138730323467</v>
      </c>
      <c r="O6">
        <f>AVERAGE(D6:H6)</f>
        <v>2.3171764477711769</v>
      </c>
      <c r="P6">
        <f>STDEV(D6:H6)</f>
        <v>2.1789443062123164</v>
      </c>
    </row>
    <row r="7" spans="2:16">
      <c r="C7">
        <v>3</v>
      </c>
      <c r="D7">
        <v>1.1107634543178855</v>
      </c>
      <c r="E7">
        <v>4.0019149751053202</v>
      </c>
      <c r="F7">
        <v>1.0096878721243148</v>
      </c>
      <c r="G7">
        <v>0.73706785870574842</v>
      </c>
      <c r="H7">
        <v>7.2798823732918283</v>
      </c>
      <c r="O7">
        <f t="shared" ref="O7:O9" si="0">AVERAGE(D7:H7)</f>
        <v>2.8278633067090193</v>
      </c>
      <c r="P7">
        <f t="shared" ref="P7:P9" si="1">STDEV(D7:H7)</f>
        <v>2.8206599630530236</v>
      </c>
    </row>
    <row r="8" spans="2:16">
      <c r="C8">
        <v>10</v>
      </c>
      <c r="D8">
        <v>2.9568210262828361</v>
      </c>
      <c r="E8">
        <v>12.132643942295413</v>
      </c>
      <c r="F8">
        <v>4.2108813865776433</v>
      </c>
      <c r="G8">
        <v>4.9821700464012775</v>
      </c>
      <c r="H8">
        <v>7.124199965403907</v>
      </c>
      <c r="O8">
        <f t="shared" si="0"/>
        <v>6.2813432733922152</v>
      </c>
      <c r="P8">
        <f t="shared" si="1"/>
        <v>3.6046927258499766</v>
      </c>
    </row>
    <row r="9" spans="2:16">
      <c r="C9">
        <v>30</v>
      </c>
      <c r="D9">
        <v>6.8314559866499778</v>
      </c>
      <c r="E9">
        <v>13.513596323247793</v>
      </c>
      <c r="F9">
        <v>15.890434528004878</v>
      </c>
      <c r="G9">
        <v>4.7911219127598006</v>
      </c>
      <c r="H9">
        <v>27.522055007784118</v>
      </c>
      <c r="O9">
        <f t="shared" si="0"/>
        <v>13.709732751689312</v>
      </c>
      <c r="P9">
        <f t="shared" si="1"/>
        <v>8.9781190456959106</v>
      </c>
    </row>
    <row r="11" spans="2:16">
      <c r="C11">
        <v>1</v>
      </c>
      <c r="D11">
        <f>D6/$D$9*100</f>
        <v>29.236641221373887</v>
      </c>
      <c r="E11">
        <f>E6/$E$9*100</f>
        <v>41.411593545705308</v>
      </c>
      <c r="F11">
        <f>F6/$F$9*100</f>
        <v>2.6209313590471743</v>
      </c>
      <c r="G11">
        <f>G6/$G$9*100</f>
        <v>7.933572372145556</v>
      </c>
      <c r="H11">
        <f>H6/$H$9*100</f>
        <v>11.611828666603813</v>
      </c>
      <c r="O11">
        <f t="shared" ref="O10:O14" si="2">AVERAGE(D11:H11)</f>
        <v>18.562913432975151</v>
      </c>
      <c r="P11">
        <f t="shared" ref="P10:P14" si="3">STDEV(D11:H11)</f>
        <v>16.212941675224023</v>
      </c>
    </row>
    <row r="12" spans="2:16">
      <c r="C12">
        <v>3</v>
      </c>
      <c r="D12">
        <f t="shared" ref="D12:D14" si="4">D7/$D$9*100</f>
        <v>16.259541984732653</v>
      </c>
      <c r="E12">
        <f t="shared" ref="E12:E14" si="5">E7/$E$9*100</f>
        <v>29.613989343611824</v>
      </c>
      <c r="F12">
        <f t="shared" ref="F12:F14" si="6">F7/$F$9*100</f>
        <v>6.3540608052276211</v>
      </c>
      <c r="G12">
        <f t="shared" ref="G12:G14" si="7">G7/$G$9*100</f>
        <v>15.384034723532631</v>
      </c>
      <c r="H12">
        <f t="shared" ref="H12:H14" si="8">H7/$H$9*100</f>
        <v>26.451085760975495</v>
      </c>
      <c r="O12">
        <f t="shared" si="2"/>
        <v>18.812542523616042</v>
      </c>
      <c r="P12">
        <f t="shared" si="3"/>
        <v>9.3341421728029967</v>
      </c>
    </row>
    <row r="13" spans="2:16">
      <c r="C13">
        <v>10</v>
      </c>
      <c r="D13">
        <f t="shared" si="4"/>
        <v>43.282442748091356</v>
      </c>
      <c r="E13">
        <f t="shared" si="5"/>
        <v>89.781015002078377</v>
      </c>
      <c r="F13">
        <f t="shared" si="6"/>
        <v>26.499472869395095</v>
      </c>
      <c r="G13">
        <f t="shared" si="7"/>
        <v>103.98754481977748</v>
      </c>
      <c r="H13">
        <f t="shared" si="8"/>
        <v>25.885421576946033</v>
      </c>
      <c r="O13">
        <f t="shared" si="2"/>
        <v>57.887179403257676</v>
      </c>
      <c r="P13">
        <f t="shared" si="3"/>
        <v>36.62328289127624</v>
      </c>
    </row>
    <row r="14" spans="2:16">
      <c r="C14">
        <v>30</v>
      </c>
      <c r="D14">
        <f t="shared" si="4"/>
        <v>100</v>
      </c>
      <c r="E14">
        <f t="shared" si="5"/>
        <v>100</v>
      </c>
      <c r="F14">
        <f t="shared" si="6"/>
        <v>100</v>
      </c>
      <c r="G14">
        <f t="shared" si="7"/>
        <v>100</v>
      </c>
      <c r="H14">
        <f t="shared" si="8"/>
        <v>100</v>
      </c>
      <c r="O14">
        <f t="shared" si="2"/>
        <v>100</v>
      </c>
      <c r="P14">
        <f t="shared" si="3"/>
        <v>0</v>
      </c>
    </row>
    <row r="17" spans="2:17">
      <c r="B17" t="s">
        <v>14</v>
      </c>
      <c r="C17" t="s">
        <v>11</v>
      </c>
      <c r="D17" t="s">
        <v>0</v>
      </c>
      <c r="E17" t="s">
        <v>1</v>
      </c>
      <c r="F17" t="s">
        <v>2</v>
      </c>
      <c r="G17" t="s">
        <v>3</v>
      </c>
      <c r="H17" t="s">
        <v>4</v>
      </c>
      <c r="O17" t="s">
        <v>5</v>
      </c>
      <c r="P17" t="s">
        <v>6</v>
      </c>
    </row>
    <row r="18" spans="2:17">
      <c r="B18" t="s">
        <v>16</v>
      </c>
    </row>
    <row r="19" spans="2:17">
      <c r="C19">
        <v>1</v>
      </c>
      <c r="D19">
        <v>1.3157894736842075</v>
      </c>
      <c r="E19">
        <v>0.93645787866612462</v>
      </c>
      <c r="F19">
        <v>0.58403634003893556</v>
      </c>
      <c r="G19">
        <v>0.14860663661475326</v>
      </c>
      <c r="H19">
        <v>1.2254901960784379</v>
      </c>
      <c r="O19">
        <f>AVERAGE(D19:H19)</f>
        <v>0.84207610501649177</v>
      </c>
      <c r="P19">
        <f>STDEV(D19:H19)</f>
        <v>0.48161267217331544</v>
      </c>
    </row>
    <row r="20" spans="2:17">
      <c r="C20">
        <v>3</v>
      </c>
      <c r="D20">
        <v>1.5037593984962419</v>
      </c>
      <c r="E20">
        <v>1.526862822747475</v>
      </c>
      <c r="F20">
        <v>1.5574302401038287</v>
      </c>
      <c r="G20" s="1">
        <v>-0.22643329456789876</v>
      </c>
      <c r="H20">
        <v>2.2058823529411837</v>
      </c>
      <c r="O20">
        <f t="shared" ref="O20:O22" si="9">AVERAGE(D20:H20)</f>
        <v>1.3135003039441659</v>
      </c>
      <c r="P20">
        <f t="shared" ref="P20:P22" si="10">STDEV(D20:H20)</f>
        <v>0.9095280521296687</v>
      </c>
    </row>
    <row r="21" spans="2:17">
      <c r="C21">
        <v>10</v>
      </c>
      <c r="D21">
        <v>8.4586466165413565</v>
      </c>
      <c r="E21">
        <v>6.0474713517503043</v>
      </c>
      <c r="F21">
        <v>3.2446463335496429</v>
      </c>
      <c r="G21">
        <v>1.0166531300827422</v>
      </c>
      <c r="H21">
        <v>8.8235294117647136</v>
      </c>
      <c r="O21">
        <f t="shared" si="9"/>
        <v>5.5181893687377519</v>
      </c>
      <c r="P21">
        <f t="shared" si="10"/>
        <v>3.3646889709346302</v>
      </c>
    </row>
    <row r="22" spans="2:17">
      <c r="C22">
        <v>30</v>
      </c>
      <c r="D22">
        <v>10.526315789473676</v>
      </c>
      <c r="E22">
        <v>8.6518051311994935</v>
      </c>
      <c r="F22">
        <v>14.471122647631407</v>
      </c>
      <c r="G22">
        <v>1.119430252490347</v>
      </c>
      <c r="H22">
        <v>32.352941176470587</v>
      </c>
      <c r="O22">
        <f t="shared" si="9"/>
        <v>13.424322999453102</v>
      </c>
      <c r="P22">
        <f t="shared" si="10"/>
        <v>11.640168960338293</v>
      </c>
    </row>
    <row r="24" spans="2:17">
      <c r="C24">
        <v>1</v>
      </c>
      <c r="D24">
        <f>D19/$D$9*100</f>
        <v>19.260747288067456</v>
      </c>
      <c r="E24">
        <f>E19/$E$6*100</f>
        <v>16.733830417683951</v>
      </c>
      <c r="F24">
        <f>F19/$F$9*100</f>
        <v>3.6753956539680868</v>
      </c>
      <c r="G24">
        <f>G19/$G$9*100</f>
        <v>3.1017085208994879</v>
      </c>
      <c r="H24">
        <f>H19/$H$9*100</f>
        <v>4.4527568734668614</v>
      </c>
      <c r="O24">
        <f t="shared" ref="O23:O27" si="11">AVERAGE(D24:H24)</f>
        <v>9.4448877508171698</v>
      </c>
      <c r="P24">
        <f t="shared" ref="P23:P27" si="12">STDEV(D24:H24)</f>
        <v>7.8728031245382342</v>
      </c>
    </row>
    <row r="25" spans="2:17">
      <c r="C25">
        <v>3</v>
      </c>
      <c r="D25">
        <f t="shared" ref="D25:D27" si="13">D20/$D$9*100</f>
        <v>22.012282614934307</v>
      </c>
      <c r="E25">
        <f t="shared" ref="E25:E27" si="14">E20/$E$6*100</f>
        <v>27.28394317458876</v>
      </c>
      <c r="F25">
        <f t="shared" ref="F25:F27" si="15">F20/$F$9*100</f>
        <v>9.8010550772482343</v>
      </c>
      <c r="G25">
        <f t="shared" ref="G25:G27" si="16">G20/$G$9*100</f>
        <v>-4.7261017083463814</v>
      </c>
      <c r="H25">
        <f t="shared" ref="H25:H27" si="17">H20/$H$9*100</f>
        <v>8.0149623722403351</v>
      </c>
      <c r="O25">
        <f t="shared" si="11"/>
        <v>12.47722830613305</v>
      </c>
      <c r="P25">
        <f t="shared" si="12"/>
        <v>12.58157730444006</v>
      </c>
    </row>
    <row r="26" spans="2:17">
      <c r="C26">
        <v>10</v>
      </c>
      <c r="D26">
        <f t="shared" si="13"/>
        <v>123.81908970900541</v>
      </c>
      <c r="E26">
        <f t="shared" si="14"/>
        <v>108.06397421754346</v>
      </c>
      <c r="F26">
        <f t="shared" si="15"/>
        <v>20.418864744267154</v>
      </c>
      <c r="G26">
        <f t="shared" si="16"/>
        <v>21.219521201812327</v>
      </c>
      <c r="H26">
        <f t="shared" si="17"/>
        <v>32.059849488961262</v>
      </c>
      <c r="O26">
        <f t="shared" si="11"/>
        <v>61.116259872317926</v>
      </c>
      <c r="P26">
        <f t="shared" si="12"/>
        <v>50.566875182491813</v>
      </c>
    </row>
    <row r="27" spans="2:17">
      <c r="C27">
        <v>30</v>
      </c>
      <c r="D27">
        <f t="shared" si="13"/>
        <v>154.08597830453991</v>
      </c>
      <c r="E27">
        <f t="shared" si="14"/>
        <v>154.60155034261592</v>
      </c>
      <c r="F27">
        <f t="shared" si="15"/>
        <v>91.068136759431511</v>
      </c>
      <c r="G27">
        <f t="shared" si="16"/>
        <v>23.364678938957088</v>
      </c>
      <c r="H27">
        <f t="shared" si="17"/>
        <v>117.55278145952452</v>
      </c>
      <c r="O27">
        <f t="shared" si="11"/>
        <v>108.13462516101379</v>
      </c>
      <c r="P27">
        <f t="shared" si="12"/>
        <v>54.398098469681301</v>
      </c>
    </row>
    <row r="30" spans="2:17" ht="15.75">
      <c r="B30" s="20" t="s">
        <v>17</v>
      </c>
    </row>
    <row r="32" spans="2:17">
      <c r="B32" s="2" t="s">
        <v>18</v>
      </c>
      <c r="C32" s="3"/>
      <c r="D32" s="3"/>
      <c r="E32" s="3"/>
      <c r="F32" s="3"/>
      <c r="G32" s="3"/>
      <c r="H32" s="3"/>
      <c r="I32" s="3"/>
      <c r="J32" s="3"/>
      <c r="K32" s="4"/>
      <c r="L32" s="5"/>
      <c r="M32" s="6" t="str">
        <f>G34</f>
        <v>500mM20ul</v>
      </c>
      <c r="N32" s="6" t="str">
        <f>H34</f>
        <v>500mM40ul</v>
      </c>
      <c r="O32" s="6" t="str">
        <f>I34</f>
        <v>500mM140ul</v>
      </c>
      <c r="P32" s="6" t="str">
        <f>J34</f>
        <v>500mM600ul</v>
      </c>
      <c r="Q32" s="4"/>
    </row>
    <row r="33" spans="2:17">
      <c r="B33" s="2"/>
      <c r="C33" s="3" t="s">
        <v>31</v>
      </c>
      <c r="D33" s="7" t="s">
        <v>44</v>
      </c>
      <c r="E33" s="3"/>
      <c r="F33" s="3"/>
      <c r="G33" s="3"/>
      <c r="H33" s="3"/>
      <c r="I33" s="3"/>
      <c r="J33" s="3"/>
      <c r="K33" s="4"/>
      <c r="L33" s="5" t="s">
        <v>44</v>
      </c>
      <c r="M33" s="8">
        <f>AVERAGE(G37,G43)</f>
        <v>1.3157894736842075</v>
      </c>
      <c r="N33" s="8">
        <f>AVERAGE(H37,H43)</f>
        <v>1.5037593984962419</v>
      </c>
      <c r="O33" s="8">
        <f>AVERAGE(I37,I43)</f>
        <v>8.4586466165413565</v>
      </c>
      <c r="P33" s="8">
        <f>AVERAGE(J37,J43)</f>
        <v>10.526315789473676</v>
      </c>
      <c r="Q33" s="4"/>
    </row>
    <row r="34" spans="2:17" ht="15.75">
      <c r="B34" s="2"/>
      <c r="C34" s="3"/>
      <c r="D34" s="3" t="s">
        <v>21</v>
      </c>
      <c r="E34" s="10">
        <v>4.57</v>
      </c>
      <c r="F34" s="3" t="s">
        <v>22</v>
      </c>
      <c r="G34" s="6" t="s">
        <v>23</v>
      </c>
      <c r="H34" s="6" t="s">
        <v>24</v>
      </c>
      <c r="I34" s="6" t="s">
        <v>25</v>
      </c>
      <c r="J34" s="6" t="s">
        <v>30</v>
      </c>
      <c r="K34" s="4"/>
      <c r="L34" s="5" t="s">
        <v>27</v>
      </c>
      <c r="M34" s="8">
        <f>AVERAGE(G49,G55)</f>
        <v>1.9972882770129217</v>
      </c>
      <c r="N34" s="8">
        <f>AVERAGE(H49,H55)</f>
        <v>1.1107634543178855</v>
      </c>
      <c r="O34" s="8">
        <f>AVERAGE(I49,I55)</f>
        <v>2.9568210262828361</v>
      </c>
      <c r="P34" s="8">
        <f>AVERAGE(J49,J55)</f>
        <v>6.8314559866499778</v>
      </c>
      <c r="Q34" s="4"/>
    </row>
    <row r="35" spans="2:17" ht="15.75">
      <c r="B35" s="2"/>
      <c r="C35" s="3"/>
      <c r="D35" s="3" t="s">
        <v>28</v>
      </c>
      <c r="E35" s="10">
        <v>9.89</v>
      </c>
      <c r="F35" s="10">
        <v>3.75</v>
      </c>
      <c r="G35" s="10">
        <v>3.82</v>
      </c>
      <c r="H35" s="10">
        <v>3.83</v>
      </c>
      <c r="I35" s="10">
        <v>4.2</v>
      </c>
      <c r="J35" s="10">
        <v>4.3099999999999996</v>
      </c>
      <c r="K35" s="4"/>
      <c r="L35" s="4"/>
      <c r="M35" s="4"/>
      <c r="N35" s="4"/>
      <c r="O35" s="4"/>
      <c r="P35" s="4"/>
      <c r="Q35" s="4"/>
    </row>
    <row r="36" spans="2:17">
      <c r="B36" s="2"/>
      <c r="C36" s="3"/>
      <c r="D36" s="3"/>
      <c r="E36" s="3">
        <f>E35-E34</f>
        <v>5.32</v>
      </c>
      <c r="F36" s="3"/>
      <c r="G36" s="3">
        <f>G35-F35</f>
        <v>6.999999999999984E-2</v>
      </c>
      <c r="H36" s="3">
        <f>H35-F35</f>
        <v>8.0000000000000071E-2</v>
      </c>
      <c r="I36" s="3">
        <f>I35-F35</f>
        <v>0.45000000000000018</v>
      </c>
      <c r="J36" s="3">
        <f>J35-F35</f>
        <v>0.55999999999999961</v>
      </c>
      <c r="K36" s="4"/>
      <c r="L36" s="4"/>
      <c r="M36" s="4"/>
      <c r="N36" s="4"/>
      <c r="O36" s="4"/>
      <c r="P36" s="4"/>
      <c r="Q36" s="4"/>
    </row>
    <row r="37" spans="2:17">
      <c r="B37" s="2"/>
      <c r="C37" s="3"/>
      <c r="D37" s="3"/>
      <c r="E37" s="3"/>
      <c r="F37" s="3"/>
      <c r="G37" s="11">
        <f>G36/E36*100</f>
        <v>1.3157894736842075</v>
      </c>
      <c r="H37" s="11">
        <f>H36/E36*100</f>
        <v>1.5037593984962419</v>
      </c>
      <c r="I37" s="11">
        <f>I36/E36*100</f>
        <v>8.4586466165413565</v>
      </c>
      <c r="J37" s="11">
        <f>J36/E36*100</f>
        <v>10.526315789473676</v>
      </c>
      <c r="K37" s="4"/>
      <c r="L37" s="5" t="s">
        <v>29</v>
      </c>
      <c r="M37" s="3" t="s">
        <v>44</v>
      </c>
      <c r="N37" s="3" t="s">
        <v>27</v>
      </c>
      <c r="O37" s="4"/>
      <c r="P37" s="4"/>
      <c r="Q37" s="4"/>
    </row>
    <row r="38" spans="2:17">
      <c r="B38" s="2"/>
      <c r="C38" s="3"/>
      <c r="D38" s="3"/>
      <c r="E38" s="3"/>
      <c r="F38" s="3"/>
      <c r="G38" s="3"/>
      <c r="H38" s="3"/>
      <c r="I38" s="3"/>
      <c r="J38" s="3"/>
      <c r="K38" s="4"/>
      <c r="L38" s="6" t="s">
        <v>23</v>
      </c>
      <c r="M38" s="8">
        <f>M33</f>
        <v>1.3157894736842075</v>
      </c>
      <c r="N38" s="8">
        <f>M34</f>
        <v>1.9972882770129217</v>
      </c>
      <c r="O38" s="4"/>
      <c r="P38" s="4"/>
      <c r="Q38" s="4"/>
    </row>
    <row r="39" spans="2:17">
      <c r="B39" s="2"/>
      <c r="C39" s="3" t="s">
        <v>31</v>
      </c>
      <c r="D39" s="7" t="s">
        <v>44</v>
      </c>
      <c r="E39" s="3"/>
      <c r="F39" s="3"/>
      <c r="G39" s="3"/>
      <c r="H39" s="3"/>
      <c r="I39" s="3"/>
      <c r="J39" s="3"/>
      <c r="K39" s="4"/>
      <c r="L39" s="6" t="s">
        <v>24</v>
      </c>
      <c r="M39" s="8">
        <f>N33</f>
        <v>1.5037593984962419</v>
      </c>
      <c r="N39" s="8">
        <f>N34</f>
        <v>1.1107634543178855</v>
      </c>
      <c r="O39" s="4"/>
      <c r="P39" s="4"/>
      <c r="Q39" s="4"/>
    </row>
    <row r="40" spans="2:17" ht="15.75">
      <c r="B40" s="2"/>
      <c r="C40" s="3"/>
      <c r="D40" s="3" t="s">
        <v>21</v>
      </c>
      <c r="E40" s="10">
        <v>4.57</v>
      </c>
      <c r="F40" s="3" t="s">
        <v>22</v>
      </c>
      <c r="G40" s="6" t="s">
        <v>23</v>
      </c>
      <c r="H40" s="6" t="s">
        <v>24</v>
      </c>
      <c r="I40" s="6" t="s">
        <v>25</v>
      </c>
      <c r="J40" s="6" t="s">
        <v>30</v>
      </c>
      <c r="K40" s="4"/>
      <c r="L40" s="6" t="s">
        <v>25</v>
      </c>
      <c r="M40" s="8">
        <f>O33</f>
        <v>8.4586466165413565</v>
      </c>
      <c r="N40" s="8">
        <f>O34</f>
        <v>2.9568210262828361</v>
      </c>
      <c r="O40" s="4"/>
      <c r="P40" s="4"/>
      <c r="Q40" s="4"/>
    </row>
    <row r="41" spans="2:17" ht="15.75">
      <c r="B41" s="2"/>
      <c r="C41" s="3"/>
      <c r="D41" s="3" t="s">
        <v>28</v>
      </c>
      <c r="E41" s="10">
        <v>9.89</v>
      </c>
      <c r="F41" s="10">
        <v>3.75</v>
      </c>
      <c r="G41" s="10">
        <v>3.82</v>
      </c>
      <c r="H41" s="10">
        <v>3.83</v>
      </c>
      <c r="I41" s="10">
        <v>4.2</v>
      </c>
      <c r="J41" s="10">
        <v>4.3099999999999996</v>
      </c>
      <c r="K41" s="4"/>
      <c r="L41" s="6" t="s">
        <v>30</v>
      </c>
      <c r="M41" s="8">
        <f>P33</f>
        <v>10.526315789473676</v>
      </c>
      <c r="N41" s="8">
        <f>P34</f>
        <v>6.8314559866499778</v>
      </c>
      <c r="O41" s="4"/>
      <c r="P41" s="4"/>
      <c r="Q41" s="4"/>
    </row>
    <row r="42" spans="2:17">
      <c r="B42" s="2"/>
      <c r="C42" s="3"/>
      <c r="D42" s="3"/>
      <c r="E42" s="3">
        <f>E41-E40</f>
        <v>5.32</v>
      </c>
      <c r="F42" s="3"/>
      <c r="G42" s="3">
        <f>G41-F41</f>
        <v>6.999999999999984E-2</v>
      </c>
      <c r="H42" s="3">
        <f>H41-F41</f>
        <v>8.0000000000000071E-2</v>
      </c>
      <c r="I42" s="3">
        <f>I41-F41</f>
        <v>0.45000000000000018</v>
      </c>
      <c r="J42" s="3">
        <f>J41-F41</f>
        <v>0.55999999999999961</v>
      </c>
      <c r="K42" s="4"/>
      <c r="L42" s="4"/>
      <c r="M42" s="4"/>
      <c r="N42" s="4"/>
      <c r="O42" s="4"/>
      <c r="P42" s="4"/>
      <c r="Q42" s="4"/>
    </row>
    <row r="43" spans="2:17">
      <c r="B43" s="2"/>
      <c r="C43" s="3"/>
      <c r="D43" s="3"/>
      <c r="E43" s="3"/>
      <c r="F43" s="3"/>
      <c r="G43" s="11">
        <f>G42/E42*100</f>
        <v>1.3157894736842075</v>
      </c>
      <c r="H43" s="11">
        <f>H42/E42*100</f>
        <v>1.5037593984962419</v>
      </c>
      <c r="I43" s="11">
        <f>I42/E42*100</f>
        <v>8.4586466165413565</v>
      </c>
      <c r="J43" s="11">
        <f>J42/E42*100</f>
        <v>10.526315789473676</v>
      </c>
      <c r="K43" s="4"/>
      <c r="L43" s="4"/>
      <c r="M43" s="4"/>
      <c r="N43" s="4"/>
      <c r="O43" s="4"/>
      <c r="P43" s="4"/>
      <c r="Q43" s="4"/>
    </row>
    <row r="44" spans="2:17">
      <c r="B44" s="2"/>
      <c r="C44" s="3"/>
      <c r="D44" s="3"/>
      <c r="E44" s="3"/>
      <c r="F44" s="3"/>
      <c r="G44" s="3"/>
      <c r="H44" s="3"/>
      <c r="I44" s="3"/>
      <c r="J44" s="3"/>
      <c r="K44" s="4"/>
      <c r="L44" s="4"/>
      <c r="M44" s="4"/>
      <c r="N44" s="4"/>
      <c r="O44" s="4"/>
      <c r="P44" s="4"/>
      <c r="Q44" s="4"/>
    </row>
    <row r="45" spans="2:17">
      <c r="B45" s="2"/>
      <c r="C45" s="3" t="s">
        <v>32</v>
      </c>
      <c r="D45" s="7" t="s">
        <v>7</v>
      </c>
      <c r="E45" s="3"/>
      <c r="F45" s="3"/>
      <c r="G45" s="3"/>
      <c r="H45" s="3"/>
      <c r="I45" s="3"/>
      <c r="J45" s="3"/>
      <c r="K45" s="4"/>
      <c r="L45" s="4"/>
      <c r="M45" s="4"/>
      <c r="N45" s="4"/>
      <c r="O45" s="4"/>
      <c r="P45" s="4"/>
      <c r="Q45" s="4"/>
    </row>
    <row r="46" spans="2:17" ht="15.75">
      <c r="B46" s="2"/>
      <c r="C46" s="3"/>
      <c r="D46" s="3" t="s">
        <v>21</v>
      </c>
      <c r="E46" s="10">
        <v>5.19</v>
      </c>
      <c r="F46" s="3" t="s">
        <v>22</v>
      </c>
      <c r="G46" s="6" t="s">
        <v>23</v>
      </c>
      <c r="H46" s="6" t="s">
        <v>24</v>
      </c>
      <c r="I46" s="6" t="s">
        <v>25</v>
      </c>
      <c r="J46" s="6" t="s">
        <v>30</v>
      </c>
      <c r="K46" s="4"/>
      <c r="L46" s="4"/>
      <c r="M46" s="4"/>
      <c r="N46" s="4"/>
      <c r="O46" s="4"/>
      <c r="P46" s="4"/>
      <c r="Q46" s="4"/>
    </row>
    <row r="47" spans="2:17" ht="15.75">
      <c r="B47" s="2"/>
      <c r="C47" s="3"/>
      <c r="D47" s="3" t="s">
        <v>28</v>
      </c>
      <c r="E47" s="10">
        <v>7.23</v>
      </c>
      <c r="F47" s="10">
        <v>6.36</v>
      </c>
      <c r="G47" s="10">
        <v>6.38</v>
      </c>
      <c r="H47" s="10">
        <v>6.38</v>
      </c>
      <c r="I47" s="10">
        <v>6.43</v>
      </c>
      <c r="J47" s="10">
        <v>6.57</v>
      </c>
      <c r="K47" s="4"/>
      <c r="L47" s="4"/>
      <c r="M47" s="4"/>
      <c r="N47" s="4"/>
      <c r="O47" s="4"/>
      <c r="P47" s="4"/>
      <c r="Q47" s="4"/>
    </row>
    <row r="48" spans="2:17">
      <c r="B48" s="2"/>
      <c r="C48" s="3"/>
      <c r="D48" s="3"/>
      <c r="E48" s="3">
        <f>E47-E46</f>
        <v>2.04</v>
      </c>
      <c r="F48" s="3"/>
      <c r="G48" s="3">
        <f>G47-F47</f>
        <v>1.9999999999999574E-2</v>
      </c>
      <c r="H48" s="3">
        <f>H47-F47</f>
        <v>1.9999999999999574E-2</v>
      </c>
      <c r="I48" s="3">
        <f>I47-F47</f>
        <v>6.9999999999999396E-2</v>
      </c>
      <c r="J48" s="3">
        <f>J47-F47</f>
        <v>0.20999999999999996</v>
      </c>
      <c r="K48" s="4"/>
      <c r="L48" s="4"/>
      <c r="M48" s="4"/>
      <c r="N48" s="4"/>
      <c r="O48" s="4"/>
      <c r="P48" s="4"/>
      <c r="Q48" s="4"/>
    </row>
    <row r="49" spans="2:17">
      <c r="B49" s="2"/>
      <c r="C49" s="3"/>
      <c r="D49" s="3"/>
      <c r="E49" s="3"/>
      <c r="F49" s="3"/>
      <c r="G49" s="11">
        <f>G48/E48*100</f>
        <v>0.9803921568627243</v>
      </c>
      <c r="H49" s="11">
        <f>H48/E48*100</f>
        <v>0.9803921568627243</v>
      </c>
      <c r="I49" s="11">
        <f>I48/E48*100</f>
        <v>3.4313725490195783</v>
      </c>
      <c r="J49" s="11">
        <f>J48/E48*100</f>
        <v>10.294117647058822</v>
      </c>
      <c r="K49" s="4"/>
      <c r="L49" s="4"/>
      <c r="M49" s="4"/>
      <c r="N49" s="4"/>
      <c r="O49" s="4"/>
      <c r="P49" s="4"/>
      <c r="Q49" s="4"/>
    </row>
    <row r="50" spans="2:17">
      <c r="B50" s="2"/>
      <c r="C50" s="3"/>
      <c r="D50" s="3"/>
      <c r="E50" s="3"/>
      <c r="F50" s="3"/>
      <c r="G50" s="3"/>
      <c r="H50" s="3"/>
      <c r="I50" s="3"/>
      <c r="J50" s="3"/>
      <c r="K50" s="4"/>
      <c r="L50" s="4"/>
      <c r="M50" s="4"/>
      <c r="N50" s="4"/>
      <c r="O50" s="4"/>
      <c r="P50" s="4"/>
      <c r="Q50" s="4"/>
    </row>
    <row r="51" spans="2:17">
      <c r="B51" s="2"/>
      <c r="C51" s="3" t="s">
        <v>45</v>
      </c>
      <c r="D51" s="7" t="s">
        <v>7</v>
      </c>
      <c r="E51" s="3"/>
      <c r="F51" s="3"/>
      <c r="G51" s="3"/>
      <c r="H51" s="3"/>
      <c r="I51" s="3"/>
      <c r="J51" s="3"/>
      <c r="K51" s="4"/>
      <c r="L51" s="4"/>
      <c r="M51" s="4"/>
      <c r="N51" s="4"/>
      <c r="O51" s="4"/>
      <c r="P51" s="4"/>
      <c r="Q51" s="4"/>
    </row>
    <row r="52" spans="2:17" ht="15.75">
      <c r="B52" s="2"/>
      <c r="C52" s="3"/>
      <c r="D52" s="3" t="s">
        <v>21</v>
      </c>
      <c r="E52" s="10">
        <v>3.92</v>
      </c>
      <c r="F52" s="3" t="s">
        <v>22</v>
      </c>
      <c r="G52" s="6" t="s">
        <v>23</v>
      </c>
      <c r="H52" s="6" t="s">
        <v>24</v>
      </c>
      <c r="I52" s="6" t="s">
        <v>25</v>
      </c>
      <c r="J52" s="6" t="s">
        <v>30</v>
      </c>
      <c r="K52" s="4"/>
      <c r="L52" s="4"/>
      <c r="M52" s="4"/>
      <c r="N52" s="4"/>
      <c r="O52" s="4"/>
      <c r="P52" s="4"/>
      <c r="Q52" s="4"/>
    </row>
    <row r="53" spans="2:17" ht="15.75">
      <c r="B53" s="2"/>
      <c r="C53" s="3"/>
      <c r="D53" s="3" t="s">
        <v>28</v>
      </c>
      <c r="E53" s="10">
        <v>9.56</v>
      </c>
      <c r="F53" s="10">
        <v>2.89</v>
      </c>
      <c r="G53" s="10">
        <v>3.06</v>
      </c>
      <c r="H53" s="10">
        <v>2.96</v>
      </c>
      <c r="I53" s="10">
        <v>3.03</v>
      </c>
      <c r="J53" s="10">
        <v>3.08</v>
      </c>
      <c r="K53" s="4"/>
      <c r="L53" s="4"/>
      <c r="M53" s="4"/>
      <c r="N53" s="4"/>
      <c r="O53" s="4"/>
      <c r="P53" s="4"/>
      <c r="Q53" s="4"/>
    </row>
    <row r="54" spans="2:17">
      <c r="B54" s="2"/>
      <c r="C54" s="3"/>
      <c r="D54" s="3"/>
      <c r="E54" s="3">
        <f>E53-E52</f>
        <v>5.6400000000000006</v>
      </c>
      <c r="F54" s="3"/>
      <c r="G54" s="3">
        <f>G53-F53</f>
        <v>0.16999999999999993</v>
      </c>
      <c r="H54" s="3">
        <f>H53-F53</f>
        <v>6.999999999999984E-2</v>
      </c>
      <c r="I54" s="3">
        <f>I53-F53</f>
        <v>0.13999999999999968</v>
      </c>
      <c r="J54" s="3">
        <f>J53-F53</f>
        <v>0.18999999999999995</v>
      </c>
      <c r="K54" s="4"/>
      <c r="L54" s="4"/>
      <c r="M54" s="4"/>
      <c r="N54" s="4"/>
      <c r="O54" s="4"/>
      <c r="P54" s="4"/>
      <c r="Q54" s="4"/>
    </row>
    <row r="55" spans="2:17">
      <c r="B55" s="2"/>
      <c r="C55" s="3"/>
      <c r="D55" s="3"/>
      <c r="E55" s="3"/>
      <c r="F55" s="3"/>
      <c r="G55" s="11">
        <f>G54/E54*100</f>
        <v>3.014184397163119</v>
      </c>
      <c r="H55" s="11">
        <f>H54/E54*100</f>
        <v>1.2411347517730467</v>
      </c>
      <c r="I55" s="11">
        <f>I54/E54*100</f>
        <v>2.4822695035460933</v>
      </c>
      <c r="J55" s="11">
        <f>J54/E54*100</f>
        <v>3.3687943262411335</v>
      </c>
      <c r="K55" s="4"/>
      <c r="L55" s="4"/>
      <c r="M55" s="4"/>
      <c r="N55" s="4"/>
      <c r="O55" s="4"/>
      <c r="P55" s="4"/>
      <c r="Q55" s="4"/>
    </row>
    <row r="56" spans="2:17">
      <c r="B56" s="12"/>
      <c r="C56" s="13"/>
      <c r="D56" s="13"/>
      <c r="E56" s="13"/>
      <c r="F56" s="13"/>
      <c r="G56" s="14"/>
      <c r="H56" s="14"/>
      <c r="I56" s="14"/>
      <c r="J56" s="14"/>
      <c r="K56" s="15"/>
      <c r="L56" s="15"/>
      <c r="M56" s="15"/>
      <c r="N56" s="15"/>
      <c r="O56" s="15"/>
      <c r="P56" s="15"/>
      <c r="Q56" s="4"/>
    </row>
    <row r="57" spans="2:17">
      <c r="B57" s="12"/>
      <c r="C57" s="13"/>
      <c r="D57" s="13"/>
      <c r="E57" s="13"/>
      <c r="F57" s="13"/>
      <c r="G57" s="14"/>
      <c r="H57" s="14"/>
      <c r="I57" s="14"/>
      <c r="J57" s="14"/>
      <c r="K57" s="15"/>
      <c r="L57" s="15"/>
      <c r="M57" s="15"/>
      <c r="N57" s="15"/>
      <c r="O57" s="15"/>
      <c r="P57" s="15"/>
      <c r="Q57" s="4"/>
    </row>
    <row r="58" spans="2:17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2:17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2:17">
      <c r="B60" s="2" t="s">
        <v>43</v>
      </c>
      <c r="C60" s="3"/>
      <c r="D60" s="3"/>
      <c r="E60" s="3"/>
      <c r="F60" s="3"/>
      <c r="G60" s="3"/>
      <c r="H60" s="3"/>
      <c r="I60" s="3"/>
      <c r="J60" s="3"/>
      <c r="K60" s="4"/>
      <c r="L60" s="5"/>
      <c r="M60" s="6" t="str">
        <f>G62</f>
        <v>500mM20ul</v>
      </c>
      <c r="N60" s="6" t="str">
        <f>H62</f>
        <v>500mM40ul</v>
      </c>
      <c r="O60" s="6" t="str">
        <f>I62</f>
        <v>500mM140ul</v>
      </c>
      <c r="P60" s="6" t="str">
        <f>J62</f>
        <v>500mM600ul</v>
      </c>
      <c r="Q60" s="4"/>
    </row>
    <row r="61" spans="2:17">
      <c r="B61" s="2"/>
      <c r="C61" s="3" t="s">
        <v>31</v>
      </c>
      <c r="D61" s="7" t="s">
        <v>44</v>
      </c>
      <c r="E61" s="3"/>
      <c r="F61" s="3"/>
      <c r="G61" s="3"/>
      <c r="H61" s="3"/>
      <c r="I61" s="3"/>
      <c r="J61" s="3"/>
      <c r="K61" s="4"/>
      <c r="L61" s="5" t="s">
        <v>44</v>
      </c>
      <c r="M61" s="8">
        <f>AVERAGE(G65,G71)</f>
        <v>0.93645787866612462</v>
      </c>
      <c r="N61" s="8">
        <f>AVERAGE(H65,H71)</f>
        <v>1.526862822747475</v>
      </c>
      <c r="O61" s="8">
        <f>AVERAGE(I65,I71)</f>
        <v>6.0474713517503043</v>
      </c>
      <c r="P61" s="8">
        <f>AVERAGE(J65,J71)</f>
        <v>8.6518051311994935</v>
      </c>
      <c r="Q61" s="4"/>
    </row>
    <row r="62" spans="2:17" ht="15.75">
      <c r="B62" s="2"/>
      <c r="C62" s="3"/>
      <c r="D62" s="3" t="s">
        <v>21</v>
      </c>
      <c r="E62" s="10">
        <v>4.08</v>
      </c>
      <c r="F62" s="3" t="s">
        <v>22</v>
      </c>
      <c r="G62" s="6" t="s">
        <v>23</v>
      </c>
      <c r="H62" s="6" t="s">
        <v>24</v>
      </c>
      <c r="I62" s="6" t="s">
        <v>25</v>
      </c>
      <c r="J62" s="6" t="s">
        <v>30</v>
      </c>
      <c r="K62" s="4"/>
      <c r="L62" s="5" t="s">
        <v>27</v>
      </c>
      <c r="M62" s="8">
        <f>AVERAGE(G77,G83)</f>
        <v>5.5961955827907524</v>
      </c>
      <c r="N62" s="8">
        <f>AVERAGE(H77,H83)</f>
        <v>4.0019149751053202</v>
      </c>
      <c r="O62" s="8">
        <f>AVERAGE(I77,I83)</f>
        <v>12.132643942295413</v>
      </c>
      <c r="P62" s="8">
        <f>AVERAGE(J77,J83)</f>
        <v>13.513596323247793</v>
      </c>
      <c r="Q62" s="4"/>
    </row>
    <row r="63" spans="2:17" ht="15.75">
      <c r="B63" s="2"/>
      <c r="C63" s="3"/>
      <c r="D63" s="3" t="s">
        <v>28</v>
      </c>
      <c r="E63" s="10">
        <v>11.65</v>
      </c>
      <c r="F63" s="10">
        <v>2.65</v>
      </c>
      <c r="G63" s="10">
        <v>2.72</v>
      </c>
      <c r="H63" s="10">
        <v>2.71</v>
      </c>
      <c r="I63" s="10">
        <v>3.03</v>
      </c>
      <c r="J63" s="10">
        <v>3.22</v>
      </c>
      <c r="K63" s="4"/>
      <c r="L63" s="4"/>
      <c r="M63" s="4"/>
      <c r="N63" s="4"/>
      <c r="O63" s="4"/>
      <c r="P63" s="4"/>
      <c r="Q63" s="4"/>
    </row>
    <row r="64" spans="2:17">
      <c r="B64" s="2"/>
      <c r="C64" s="3"/>
      <c r="D64" s="3"/>
      <c r="E64" s="3">
        <f>E63-E62</f>
        <v>7.57</v>
      </c>
      <c r="F64" s="3"/>
      <c r="G64" s="3">
        <f>G63-F63</f>
        <v>7.0000000000000284E-2</v>
      </c>
      <c r="H64" s="3">
        <f>H63-F63</f>
        <v>6.0000000000000053E-2</v>
      </c>
      <c r="I64" s="3">
        <f>I63-F63</f>
        <v>0.37999999999999989</v>
      </c>
      <c r="J64" s="3">
        <f>J63-F63</f>
        <v>0.57000000000000028</v>
      </c>
      <c r="K64" s="4"/>
      <c r="L64" s="4"/>
      <c r="M64" s="4"/>
      <c r="N64" s="4"/>
      <c r="O64" s="4"/>
      <c r="P64" s="4"/>
      <c r="Q64" s="4"/>
    </row>
    <row r="65" spans="2:17">
      <c r="B65" s="2"/>
      <c r="C65" s="3"/>
      <c r="D65" s="3"/>
      <c r="E65" s="3"/>
      <c r="F65" s="3"/>
      <c r="G65" s="11">
        <f>G64/E64*100</f>
        <v>0.92470277410832602</v>
      </c>
      <c r="H65" s="11">
        <f>H64/E64*100</f>
        <v>0.79260237780713405</v>
      </c>
      <c r="I65" s="11">
        <f>I64/E64*100</f>
        <v>5.0198150594451771</v>
      </c>
      <c r="J65" s="11">
        <f>J64/E64*100</f>
        <v>7.529722589167771</v>
      </c>
      <c r="K65" s="4"/>
      <c r="L65" s="5" t="s">
        <v>29</v>
      </c>
      <c r="M65" s="3" t="s">
        <v>44</v>
      </c>
      <c r="N65" s="3" t="s">
        <v>27</v>
      </c>
      <c r="O65" s="4"/>
      <c r="P65" s="4"/>
      <c r="Q65" s="4"/>
    </row>
    <row r="66" spans="2:17">
      <c r="B66" s="2"/>
      <c r="C66" s="3"/>
      <c r="D66" s="3"/>
      <c r="E66" s="3"/>
      <c r="F66" s="3"/>
      <c r="G66" s="3"/>
      <c r="H66" s="3"/>
      <c r="I66" s="3"/>
      <c r="J66" s="3"/>
      <c r="K66" s="4"/>
      <c r="L66" s="6" t="s">
        <v>23</v>
      </c>
      <c r="M66" s="8">
        <f>M61</f>
        <v>0.93645787866612462</v>
      </c>
      <c r="N66" s="8">
        <f>M62</f>
        <v>5.5961955827907524</v>
      </c>
      <c r="O66" s="4"/>
      <c r="P66" s="4"/>
      <c r="Q66" s="4"/>
    </row>
    <row r="67" spans="2:17">
      <c r="B67" s="2"/>
      <c r="C67" s="3" t="s">
        <v>34</v>
      </c>
      <c r="D67" s="7" t="s">
        <v>44</v>
      </c>
      <c r="E67" s="3"/>
      <c r="F67" s="3"/>
      <c r="G67" s="3"/>
      <c r="H67" s="3"/>
      <c r="I67" s="3"/>
      <c r="J67" s="3"/>
      <c r="K67" s="4"/>
      <c r="L67" s="6" t="s">
        <v>24</v>
      </c>
      <c r="M67" s="8">
        <f>N61</f>
        <v>1.526862822747475</v>
      </c>
      <c r="N67" s="8">
        <f>N62</f>
        <v>4.0019149751053202</v>
      </c>
      <c r="O67" s="4"/>
      <c r="P67" s="4"/>
      <c r="Q67" s="4"/>
    </row>
    <row r="68" spans="2:17" ht="15.75">
      <c r="B68" s="2"/>
      <c r="C68" s="3"/>
      <c r="D68" s="3" t="s">
        <v>21</v>
      </c>
      <c r="E68" s="10">
        <v>3.77</v>
      </c>
      <c r="F68" s="3" t="s">
        <v>22</v>
      </c>
      <c r="G68" s="6" t="s">
        <v>23</v>
      </c>
      <c r="H68" s="6" t="s">
        <v>24</v>
      </c>
      <c r="I68" s="6" t="s">
        <v>25</v>
      </c>
      <c r="J68" s="6" t="s">
        <v>30</v>
      </c>
      <c r="K68" s="4"/>
      <c r="L68" s="6" t="s">
        <v>25</v>
      </c>
      <c r="M68" s="8">
        <f>O61</f>
        <v>6.0474713517503043</v>
      </c>
      <c r="N68" s="8">
        <f>O62</f>
        <v>12.132643942295413</v>
      </c>
      <c r="O68" s="4"/>
      <c r="P68" s="4"/>
      <c r="Q68" s="4"/>
    </row>
    <row r="69" spans="2:17" ht="15.75">
      <c r="B69" s="2"/>
      <c r="C69" s="3"/>
      <c r="D69" s="3" t="s">
        <v>28</v>
      </c>
      <c r="E69" s="10">
        <v>17.48</v>
      </c>
      <c r="F69" s="10">
        <v>2.2200000000000002</v>
      </c>
      <c r="G69" s="10">
        <v>2.35</v>
      </c>
      <c r="H69" s="10">
        <v>2.5299999999999998</v>
      </c>
      <c r="I69" s="10">
        <v>3.19</v>
      </c>
      <c r="J69" s="10">
        <v>3.56</v>
      </c>
      <c r="K69" s="4"/>
      <c r="L69" s="6" t="s">
        <v>30</v>
      </c>
      <c r="M69" s="8">
        <f>P61</f>
        <v>8.6518051311994935</v>
      </c>
      <c r="N69" s="8">
        <f>P62</f>
        <v>13.513596323247793</v>
      </c>
      <c r="O69" s="4"/>
      <c r="P69" s="4"/>
      <c r="Q69" s="4"/>
    </row>
    <row r="70" spans="2:17">
      <c r="B70" s="2"/>
      <c r="C70" s="3"/>
      <c r="D70" s="3"/>
      <c r="E70" s="3">
        <f>E69-E68</f>
        <v>13.71</v>
      </c>
      <c r="F70" s="3"/>
      <c r="G70" s="3">
        <f>G69-F69</f>
        <v>0.12999999999999989</v>
      </c>
      <c r="H70" s="3">
        <f>H69-F69</f>
        <v>0.30999999999999961</v>
      </c>
      <c r="I70" s="3">
        <f>I69-F69</f>
        <v>0.96999999999999975</v>
      </c>
      <c r="J70" s="3">
        <f>J69-F69</f>
        <v>1.3399999999999999</v>
      </c>
      <c r="K70" s="4"/>
      <c r="L70" s="4"/>
      <c r="M70" s="4"/>
      <c r="N70" s="4"/>
      <c r="O70" s="4"/>
      <c r="P70" s="4"/>
      <c r="Q70" s="4"/>
    </row>
    <row r="71" spans="2:17">
      <c r="B71" s="2"/>
      <c r="C71" s="3"/>
      <c r="D71" s="3"/>
      <c r="E71" s="3"/>
      <c r="F71" s="3"/>
      <c r="G71" s="11">
        <f>G70/E70*100</f>
        <v>0.94821298322392333</v>
      </c>
      <c r="H71" s="11">
        <f>H70/E70*100</f>
        <v>2.2611232676878159</v>
      </c>
      <c r="I71" s="11">
        <f>I70/E70*100</f>
        <v>7.0751276440554314</v>
      </c>
      <c r="J71" s="11">
        <f>J70/E70*100</f>
        <v>9.773887673231215</v>
      </c>
      <c r="K71" s="4"/>
      <c r="L71" s="4"/>
      <c r="M71" s="4"/>
      <c r="N71" s="4"/>
      <c r="O71" s="4"/>
      <c r="P71" s="4"/>
      <c r="Q71" s="4"/>
    </row>
    <row r="72" spans="2:17">
      <c r="B72" s="2"/>
      <c r="C72" s="3"/>
      <c r="D72" s="3"/>
      <c r="E72" s="3"/>
      <c r="F72" s="3"/>
      <c r="G72" s="3"/>
      <c r="H72" s="3"/>
      <c r="I72" s="3"/>
      <c r="J72" s="3"/>
      <c r="K72" s="4"/>
      <c r="L72" s="4"/>
      <c r="M72" s="4"/>
      <c r="N72" s="4"/>
      <c r="O72" s="4"/>
      <c r="P72" s="4"/>
      <c r="Q72" s="4"/>
    </row>
    <row r="73" spans="2:17">
      <c r="B73" s="2"/>
      <c r="C73" s="3" t="s">
        <v>32</v>
      </c>
      <c r="D73" s="7" t="s">
        <v>7</v>
      </c>
      <c r="E73" s="3"/>
      <c r="F73" s="3"/>
      <c r="G73" s="3"/>
      <c r="H73" s="3"/>
      <c r="I73" s="3"/>
      <c r="J73" s="3"/>
      <c r="K73" s="4"/>
      <c r="L73" s="4"/>
      <c r="M73" s="4"/>
      <c r="N73" s="4"/>
      <c r="O73" s="4"/>
      <c r="P73" s="4"/>
      <c r="Q73" s="4"/>
    </row>
    <row r="74" spans="2:17" ht="15.75">
      <c r="B74" s="2"/>
      <c r="C74" s="3"/>
      <c r="D74" s="3" t="s">
        <v>21</v>
      </c>
      <c r="E74" s="10">
        <v>4.4000000000000004</v>
      </c>
      <c r="F74" s="3" t="s">
        <v>22</v>
      </c>
      <c r="G74" s="6" t="s">
        <v>23</v>
      </c>
      <c r="H74" s="6" t="s">
        <v>24</v>
      </c>
      <c r="I74" s="6" t="s">
        <v>25</v>
      </c>
      <c r="J74" s="6" t="s">
        <v>30</v>
      </c>
      <c r="K74" s="4"/>
      <c r="L74" s="4"/>
      <c r="M74" s="4"/>
      <c r="N74" s="4"/>
      <c r="O74" s="4"/>
      <c r="P74" s="4"/>
      <c r="Q74" s="4"/>
    </row>
    <row r="75" spans="2:17" ht="15.75">
      <c r="B75" s="2"/>
      <c r="C75" s="3"/>
      <c r="D75" s="3" t="s">
        <v>28</v>
      </c>
      <c r="E75" s="10">
        <v>8.1300000000000008</v>
      </c>
      <c r="F75" s="10">
        <v>2.4900000000000002</v>
      </c>
      <c r="G75" s="10">
        <v>2.57</v>
      </c>
      <c r="H75" s="10">
        <v>2.65</v>
      </c>
      <c r="I75" s="10">
        <v>2.88</v>
      </c>
      <c r="J75" s="10">
        <v>2.88</v>
      </c>
      <c r="K75" s="4"/>
      <c r="L75" s="4"/>
      <c r="M75" s="4"/>
      <c r="N75" s="4"/>
      <c r="O75" s="4"/>
      <c r="P75" s="4"/>
      <c r="Q75" s="4"/>
    </row>
    <row r="76" spans="2:17">
      <c r="B76" s="2"/>
      <c r="C76" s="3"/>
      <c r="D76" s="3"/>
      <c r="E76" s="3">
        <f>E75-E74</f>
        <v>3.7300000000000004</v>
      </c>
      <c r="F76" s="3"/>
      <c r="G76" s="3">
        <f>G75-F75</f>
        <v>7.9999999999999627E-2</v>
      </c>
      <c r="H76" s="3">
        <f>H75-F75</f>
        <v>0.1599999999999997</v>
      </c>
      <c r="I76" s="3">
        <f>I75-F75</f>
        <v>0.38999999999999968</v>
      </c>
      <c r="J76" s="3">
        <f>J75-F75</f>
        <v>0.38999999999999968</v>
      </c>
      <c r="K76" s="4"/>
      <c r="L76" s="4"/>
      <c r="M76" s="4"/>
      <c r="N76" s="4"/>
      <c r="O76" s="4"/>
      <c r="P76" s="4"/>
      <c r="Q76" s="4"/>
    </row>
    <row r="77" spans="2:17">
      <c r="B77" s="2"/>
      <c r="C77" s="3"/>
      <c r="D77" s="3"/>
      <c r="E77" s="3"/>
      <c r="F77" s="3"/>
      <c r="G77" s="11">
        <f>G76/E76*100</f>
        <v>2.1447721179624559</v>
      </c>
      <c r="H77" s="11">
        <f>H76/E76*100</f>
        <v>4.2895442359249252</v>
      </c>
      <c r="I77" s="11">
        <f>I76/E76*100</f>
        <v>10.455764075067014</v>
      </c>
      <c r="J77" s="11">
        <f>J76/E76*100</f>
        <v>10.455764075067014</v>
      </c>
      <c r="K77" s="4"/>
      <c r="L77" s="4"/>
      <c r="M77" s="4"/>
      <c r="N77" s="4"/>
      <c r="O77" s="4"/>
      <c r="P77" s="4"/>
      <c r="Q77" s="4"/>
    </row>
    <row r="78" spans="2:17">
      <c r="B78" s="2"/>
      <c r="C78" s="3"/>
      <c r="D78" s="3"/>
      <c r="E78" s="3"/>
      <c r="F78" s="3"/>
      <c r="G78" s="3"/>
      <c r="H78" s="3"/>
      <c r="I78" s="3"/>
      <c r="J78" s="3"/>
      <c r="K78" s="4"/>
      <c r="L78" s="4"/>
      <c r="M78" s="4"/>
      <c r="N78" s="4"/>
      <c r="O78" s="4"/>
      <c r="P78" s="4"/>
      <c r="Q78" s="4"/>
    </row>
    <row r="79" spans="2:17">
      <c r="B79" s="2"/>
      <c r="C79" s="3" t="s">
        <v>45</v>
      </c>
      <c r="D79" s="7" t="s">
        <v>7</v>
      </c>
      <c r="E79" s="3"/>
      <c r="F79" s="3"/>
      <c r="G79" s="3"/>
      <c r="H79" s="3"/>
      <c r="I79" s="3"/>
      <c r="J79" s="3"/>
      <c r="K79" s="4"/>
      <c r="L79" s="4"/>
      <c r="M79" s="4"/>
      <c r="N79" s="4"/>
      <c r="O79" s="4"/>
      <c r="P79" s="4"/>
      <c r="Q79" s="4"/>
    </row>
    <row r="80" spans="2:17" ht="15.75">
      <c r="B80" s="2"/>
      <c r="C80" s="3"/>
      <c r="D80" s="3" t="s">
        <v>21</v>
      </c>
      <c r="E80" s="10">
        <v>3.94</v>
      </c>
      <c r="F80" s="3" t="s">
        <v>22</v>
      </c>
      <c r="G80" s="6" t="s">
        <v>23</v>
      </c>
      <c r="H80" s="6" t="s">
        <v>24</v>
      </c>
      <c r="I80" s="6" t="s">
        <v>25</v>
      </c>
      <c r="J80" s="6" t="s">
        <v>30</v>
      </c>
      <c r="K80" s="4"/>
      <c r="L80" s="4"/>
      <c r="M80" s="4"/>
      <c r="N80" s="4"/>
      <c r="O80" s="4"/>
      <c r="P80" s="4"/>
      <c r="Q80" s="4"/>
    </row>
    <row r="81" spans="2:17" ht="15.75">
      <c r="B81" s="2"/>
      <c r="C81" s="3"/>
      <c r="D81" s="3" t="s">
        <v>28</v>
      </c>
      <c r="E81" s="10">
        <v>14.44</v>
      </c>
      <c r="F81" s="10">
        <v>2.67</v>
      </c>
      <c r="G81" s="10">
        <v>3.62</v>
      </c>
      <c r="H81" s="10">
        <v>3.06</v>
      </c>
      <c r="I81" s="10">
        <v>4.12</v>
      </c>
      <c r="J81" s="10">
        <v>4.41</v>
      </c>
      <c r="K81" s="4"/>
      <c r="L81" s="4"/>
      <c r="M81" s="4"/>
      <c r="N81" s="4"/>
      <c r="O81" s="4"/>
      <c r="P81" s="4"/>
      <c r="Q81" s="4"/>
    </row>
    <row r="82" spans="2:17">
      <c r="B82" s="2"/>
      <c r="C82" s="3"/>
      <c r="D82" s="3"/>
      <c r="E82" s="3">
        <f>E81-E80</f>
        <v>10.5</v>
      </c>
      <c r="F82" s="3"/>
      <c r="G82" s="3">
        <f>G81-F81</f>
        <v>0.95000000000000018</v>
      </c>
      <c r="H82" s="3">
        <f>H81-F81</f>
        <v>0.39000000000000012</v>
      </c>
      <c r="I82" s="3">
        <f>I81-F81</f>
        <v>1.4500000000000002</v>
      </c>
      <c r="J82" s="3">
        <f>J81-F81</f>
        <v>1.7400000000000002</v>
      </c>
      <c r="K82" s="4"/>
      <c r="L82" s="4"/>
      <c r="M82" s="4"/>
      <c r="N82" s="4"/>
      <c r="O82" s="4"/>
      <c r="P82" s="4"/>
      <c r="Q82" s="4"/>
    </row>
    <row r="83" spans="2:17">
      <c r="B83" s="2"/>
      <c r="C83" s="3"/>
      <c r="D83" s="3"/>
      <c r="E83" s="3"/>
      <c r="F83" s="3"/>
      <c r="G83" s="11">
        <f>G82/E82*100</f>
        <v>9.0476190476190492</v>
      </c>
      <c r="H83" s="11">
        <f>H82/E82*100</f>
        <v>3.7142857142857157</v>
      </c>
      <c r="I83" s="11">
        <f>I82/E82*100</f>
        <v>13.80952380952381</v>
      </c>
      <c r="J83" s="11">
        <f>J82/E82*100</f>
        <v>16.571428571428573</v>
      </c>
      <c r="K83" s="4"/>
      <c r="L83" s="4"/>
      <c r="M83" s="4"/>
      <c r="N83" s="4"/>
      <c r="O83" s="4"/>
      <c r="P83" s="4"/>
      <c r="Q83" s="4"/>
    </row>
    <row r="84" spans="2:17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2:17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2:17">
      <c r="B86" s="2" t="s">
        <v>35</v>
      </c>
      <c r="C86" s="3"/>
      <c r="D86" s="3"/>
      <c r="E86" s="3"/>
      <c r="F86" s="3"/>
      <c r="G86" s="3"/>
      <c r="H86" s="3"/>
      <c r="I86" s="3"/>
      <c r="J86" s="3"/>
      <c r="K86" s="4"/>
      <c r="L86" s="5"/>
      <c r="M86" s="6" t="str">
        <f>G88</f>
        <v>500mM20ul</v>
      </c>
      <c r="N86" s="6" t="str">
        <f>H88</f>
        <v>500mM40ul</v>
      </c>
      <c r="O86" s="6" t="str">
        <f>I88</f>
        <v>500mM140ul</v>
      </c>
      <c r="P86" s="6" t="str">
        <f>J88</f>
        <v>500mM600ul</v>
      </c>
      <c r="Q86" s="4"/>
    </row>
    <row r="87" spans="2:17">
      <c r="B87" s="2"/>
      <c r="C87" s="3" t="s">
        <v>32</v>
      </c>
      <c r="D87" s="7" t="s">
        <v>44</v>
      </c>
      <c r="E87" s="3"/>
      <c r="F87" s="3"/>
      <c r="G87" s="3"/>
      <c r="H87" s="3"/>
      <c r="I87" s="3"/>
      <c r="J87" s="3"/>
      <c r="K87" s="4"/>
      <c r="L87" s="5" t="s">
        <v>44</v>
      </c>
      <c r="M87" s="8">
        <f>AVERAGE(G91,G97)</f>
        <v>0.58403634003893556</v>
      </c>
      <c r="N87" s="8">
        <f>AVERAGE(H91,H97)</f>
        <v>1.5574302401038287</v>
      </c>
      <c r="O87" s="8">
        <f>AVERAGE(I91,I97)</f>
        <v>3.2446463335496429</v>
      </c>
      <c r="P87" s="8">
        <f>AVERAGE(J91,J97)</f>
        <v>14.471122647631407</v>
      </c>
      <c r="Q87" s="4"/>
    </row>
    <row r="88" spans="2:17" ht="15.75">
      <c r="B88" s="2"/>
      <c r="C88" s="3"/>
      <c r="D88" s="3" t="s">
        <v>21</v>
      </c>
      <c r="E88" s="10">
        <v>4.82</v>
      </c>
      <c r="F88" s="3" t="s">
        <v>22</v>
      </c>
      <c r="G88" s="6" t="s">
        <v>23</v>
      </c>
      <c r="H88" s="6" t="s">
        <v>24</v>
      </c>
      <c r="I88" s="6" t="s">
        <v>25</v>
      </c>
      <c r="J88" s="6" t="s">
        <v>30</v>
      </c>
      <c r="K88" s="4"/>
      <c r="L88" s="5" t="s">
        <v>27</v>
      </c>
      <c r="M88" s="8">
        <f>AVERAGE(G103,G109)</f>
        <v>0.41647738163333969</v>
      </c>
      <c r="N88" s="8">
        <f>AVERAGE(H103,H109)</f>
        <v>1.0096878721243148</v>
      </c>
      <c r="O88" s="8">
        <f>AVERAGE(I103,I109)</f>
        <v>4.2108813865776433</v>
      </c>
      <c r="P88" s="8">
        <f>AVERAGE(J103,J109)</f>
        <v>15.890434528004878</v>
      </c>
      <c r="Q88" s="4"/>
    </row>
    <row r="89" spans="2:17" ht="15.75">
      <c r="B89" s="2"/>
      <c r="C89" s="3"/>
      <c r="D89" s="3" t="s">
        <v>28</v>
      </c>
      <c r="E89" s="10">
        <v>20.23</v>
      </c>
      <c r="F89" s="10">
        <v>0.52</v>
      </c>
      <c r="G89" s="10">
        <v>0.61</v>
      </c>
      <c r="H89" s="10">
        <v>0.76</v>
      </c>
      <c r="I89" s="10">
        <v>1.02</v>
      </c>
      <c r="J89" s="10">
        <v>2.75</v>
      </c>
      <c r="K89" s="4"/>
      <c r="L89" s="4"/>
      <c r="M89" s="4"/>
      <c r="N89" s="4"/>
      <c r="O89" s="4"/>
      <c r="P89" s="4"/>
      <c r="Q89" s="4"/>
    </row>
    <row r="90" spans="2:17">
      <c r="B90" s="2"/>
      <c r="C90" s="3"/>
      <c r="D90" s="3"/>
      <c r="E90" s="3">
        <f>E89-E88</f>
        <v>15.41</v>
      </c>
      <c r="F90" s="3"/>
      <c r="G90" s="3">
        <f>G89-F89</f>
        <v>8.9999999999999969E-2</v>
      </c>
      <c r="H90" s="3">
        <f>H89-F89</f>
        <v>0.24</v>
      </c>
      <c r="I90" s="3">
        <f>I89-F89</f>
        <v>0.5</v>
      </c>
      <c r="J90" s="3">
        <f>J89-F89</f>
        <v>2.23</v>
      </c>
      <c r="K90" s="4"/>
      <c r="L90" s="4"/>
      <c r="M90" s="4"/>
      <c r="N90" s="4"/>
      <c r="O90" s="4"/>
      <c r="P90" s="4"/>
      <c r="Q90" s="4"/>
    </row>
    <row r="91" spans="2:17">
      <c r="B91" s="2"/>
      <c r="C91" s="3"/>
      <c r="D91" s="3"/>
      <c r="E91" s="3"/>
      <c r="F91" s="3"/>
      <c r="G91" s="11">
        <f>G90/E90*100</f>
        <v>0.58403634003893556</v>
      </c>
      <c r="H91" s="11">
        <f>H90/E90*100</f>
        <v>1.5574302401038287</v>
      </c>
      <c r="I91" s="11">
        <f>I90/E90*100</f>
        <v>3.2446463335496429</v>
      </c>
      <c r="J91" s="11">
        <f>J90/E90*100</f>
        <v>14.471122647631407</v>
      </c>
      <c r="K91" s="4"/>
      <c r="L91" s="5" t="s">
        <v>29</v>
      </c>
      <c r="M91" s="3" t="s">
        <v>44</v>
      </c>
      <c r="N91" s="3" t="s">
        <v>27</v>
      </c>
      <c r="O91" s="4"/>
      <c r="P91" s="4"/>
      <c r="Q91" s="4"/>
    </row>
    <row r="92" spans="2:17">
      <c r="B92" s="2"/>
      <c r="C92" s="3"/>
      <c r="D92" s="3"/>
      <c r="E92" s="3"/>
      <c r="F92" s="3"/>
      <c r="G92" s="3"/>
      <c r="H92" s="3"/>
      <c r="I92" s="3"/>
      <c r="J92" s="3"/>
      <c r="K92" s="4"/>
      <c r="L92" s="6" t="s">
        <v>23</v>
      </c>
      <c r="M92" s="8">
        <f>M87</f>
        <v>0.58403634003893556</v>
      </c>
      <c r="N92" s="8">
        <f>M88</f>
        <v>0.41647738163333969</v>
      </c>
      <c r="O92" s="4"/>
      <c r="P92" s="4"/>
      <c r="Q92" s="4"/>
    </row>
    <row r="93" spans="2:17">
      <c r="B93" s="2"/>
      <c r="C93" s="3" t="s">
        <v>32</v>
      </c>
      <c r="D93" s="7" t="s">
        <v>44</v>
      </c>
      <c r="E93" s="3"/>
      <c r="F93" s="3"/>
      <c r="G93" s="3"/>
      <c r="H93" s="3"/>
      <c r="I93" s="3"/>
      <c r="J93" s="3"/>
      <c r="K93" s="4"/>
      <c r="L93" s="6" t="s">
        <v>24</v>
      </c>
      <c r="M93" s="8">
        <f>N87</f>
        <v>1.5574302401038287</v>
      </c>
      <c r="N93" s="8">
        <f>N88</f>
        <v>1.0096878721243148</v>
      </c>
      <c r="O93" s="4"/>
      <c r="P93" s="4"/>
      <c r="Q93" s="4"/>
    </row>
    <row r="94" spans="2:17" ht="15.75">
      <c r="B94" s="2"/>
      <c r="C94" s="3"/>
      <c r="D94" s="3" t="s">
        <v>21</v>
      </c>
      <c r="E94" s="10">
        <v>4.82</v>
      </c>
      <c r="F94" s="3" t="s">
        <v>22</v>
      </c>
      <c r="G94" s="6" t="s">
        <v>23</v>
      </c>
      <c r="H94" s="6" t="s">
        <v>24</v>
      </c>
      <c r="I94" s="6" t="s">
        <v>25</v>
      </c>
      <c r="J94" s="6" t="s">
        <v>30</v>
      </c>
      <c r="K94" s="4"/>
      <c r="L94" s="6" t="s">
        <v>25</v>
      </c>
      <c r="M94" s="8">
        <f>O87</f>
        <v>3.2446463335496429</v>
      </c>
      <c r="N94" s="8">
        <f>O88</f>
        <v>4.2108813865776433</v>
      </c>
      <c r="O94" s="4"/>
      <c r="P94" s="4"/>
      <c r="Q94" s="4"/>
    </row>
    <row r="95" spans="2:17" ht="15.75">
      <c r="B95" s="2"/>
      <c r="C95" s="3"/>
      <c r="D95" s="3" t="s">
        <v>28</v>
      </c>
      <c r="E95" s="10">
        <v>20.23</v>
      </c>
      <c r="F95" s="10">
        <v>0.52</v>
      </c>
      <c r="G95" s="10">
        <v>0.61</v>
      </c>
      <c r="H95" s="10">
        <v>0.76</v>
      </c>
      <c r="I95" s="10">
        <v>1.02</v>
      </c>
      <c r="J95" s="10">
        <v>2.75</v>
      </c>
      <c r="K95" s="4"/>
      <c r="L95" s="6" t="s">
        <v>30</v>
      </c>
      <c r="M95" s="8">
        <f>P87</f>
        <v>14.471122647631407</v>
      </c>
      <c r="N95" s="8">
        <f>P88</f>
        <v>15.890434528004878</v>
      </c>
      <c r="O95" s="4"/>
      <c r="P95" s="4"/>
      <c r="Q95" s="4"/>
    </row>
    <row r="96" spans="2:17">
      <c r="B96" s="2"/>
      <c r="C96" s="3"/>
      <c r="D96" s="3"/>
      <c r="E96" s="3">
        <f>E95-E94</f>
        <v>15.41</v>
      </c>
      <c r="F96" s="3"/>
      <c r="G96" s="3">
        <f>G95-F95</f>
        <v>8.9999999999999969E-2</v>
      </c>
      <c r="H96" s="3">
        <f>H95-F95</f>
        <v>0.24</v>
      </c>
      <c r="I96" s="3">
        <f>I95-F95</f>
        <v>0.5</v>
      </c>
      <c r="J96" s="3">
        <f>J95-F95</f>
        <v>2.23</v>
      </c>
      <c r="K96" s="4"/>
      <c r="L96" s="4"/>
      <c r="M96" s="4"/>
      <c r="N96" s="4"/>
      <c r="O96" s="4"/>
      <c r="P96" s="4"/>
      <c r="Q96" s="4"/>
    </row>
    <row r="97" spans="2:17">
      <c r="B97" s="2"/>
      <c r="C97" s="3"/>
      <c r="D97" s="3"/>
      <c r="E97" s="3"/>
      <c r="F97" s="3"/>
      <c r="G97" s="11">
        <f>G96/E96*100</f>
        <v>0.58403634003893556</v>
      </c>
      <c r="H97" s="11">
        <f>H96/E96*100</f>
        <v>1.5574302401038287</v>
      </c>
      <c r="I97" s="11">
        <f>I96/E96*100</f>
        <v>3.2446463335496429</v>
      </c>
      <c r="J97" s="11">
        <f>J96/E96*100</f>
        <v>14.471122647631407</v>
      </c>
      <c r="K97" s="4"/>
      <c r="L97" s="4"/>
      <c r="M97" s="4"/>
      <c r="N97" s="4"/>
      <c r="O97" s="4"/>
      <c r="P97" s="4"/>
      <c r="Q97" s="4"/>
    </row>
    <row r="98" spans="2:17">
      <c r="B98" s="2"/>
      <c r="C98" s="3"/>
      <c r="D98" s="3"/>
      <c r="E98" s="3"/>
      <c r="F98" s="3"/>
      <c r="G98" s="3"/>
      <c r="H98" s="3"/>
      <c r="I98" s="3"/>
      <c r="J98" s="3"/>
      <c r="K98" s="4"/>
      <c r="L98" s="4"/>
      <c r="M98" s="4"/>
      <c r="N98" s="4"/>
      <c r="O98" s="4"/>
      <c r="P98" s="4"/>
      <c r="Q98" s="4"/>
    </row>
    <row r="99" spans="2:17">
      <c r="B99" s="2"/>
      <c r="C99" s="3" t="s">
        <v>31</v>
      </c>
      <c r="D99" s="7" t="s">
        <v>7</v>
      </c>
      <c r="E99" s="3"/>
      <c r="F99" s="3"/>
      <c r="G99" s="3"/>
      <c r="H99" s="3"/>
      <c r="I99" s="3"/>
      <c r="J99" s="3"/>
      <c r="K99" s="4"/>
      <c r="L99" s="4"/>
      <c r="M99" s="4"/>
      <c r="N99" s="4"/>
      <c r="O99" s="4"/>
      <c r="P99" s="4"/>
      <c r="Q99" s="4"/>
    </row>
    <row r="100" spans="2:17" ht="15.75">
      <c r="B100" s="2"/>
      <c r="C100" s="3"/>
      <c r="D100" s="3" t="s">
        <v>21</v>
      </c>
      <c r="E100" s="10">
        <v>5.12</v>
      </c>
      <c r="F100" s="3" t="s">
        <v>22</v>
      </c>
      <c r="G100" s="6" t="s">
        <v>23</v>
      </c>
      <c r="H100" s="6" t="s">
        <v>24</v>
      </c>
      <c r="I100" s="6" t="s">
        <v>25</v>
      </c>
      <c r="J100" s="6" t="s">
        <v>30</v>
      </c>
      <c r="K100" s="4"/>
      <c r="L100" s="4"/>
      <c r="M100" s="4"/>
      <c r="N100" s="4"/>
      <c r="O100" s="4"/>
      <c r="P100" s="4"/>
      <c r="Q100" s="4"/>
    </row>
    <row r="101" spans="2:17" ht="15.75">
      <c r="B101" s="2"/>
      <c r="C101" s="3"/>
      <c r="D101" s="3" t="s">
        <v>28</v>
      </c>
      <c r="E101" s="10">
        <v>8.65</v>
      </c>
      <c r="F101" s="10">
        <v>3.84</v>
      </c>
      <c r="G101" s="10">
        <v>3.86</v>
      </c>
      <c r="H101" s="10">
        <v>3.9</v>
      </c>
      <c r="I101" s="10">
        <v>4</v>
      </c>
      <c r="J101" s="10">
        <v>4.55</v>
      </c>
      <c r="K101" s="4"/>
      <c r="L101" s="4"/>
      <c r="M101" s="4"/>
      <c r="N101" s="4"/>
      <c r="O101" s="4"/>
      <c r="P101" s="4"/>
      <c r="Q101" s="4"/>
    </row>
    <row r="102" spans="2:17">
      <c r="B102" s="2"/>
      <c r="C102" s="3"/>
      <c r="D102" s="3"/>
      <c r="E102" s="3">
        <f>E101-E100</f>
        <v>3.5300000000000002</v>
      </c>
      <c r="F102" s="3"/>
      <c r="G102" s="3">
        <f>G101-F101</f>
        <v>2.0000000000000018E-2</v>
      </c>
      <c r="H102" s="3">
        <f>H101-F101</f>
        <v>6.0000000000000053E-2</v>
      </c>
      <c r="I102" s="3">
        <f>I101-F101</f>
        <v>0.16000000000000014</v>
      </c>
      <c r="J102" s="3">
        <f>J101-F101</f>
        <v>0.71</v>
      </c>
      <c r="K102" s="4"/>
      <c r="L102" s="4"/>
      <c r="M102" s="4"/>
      <c r="N102" s="4"/>
      <c r="O102" s="4"/>
      <c r="P102" s="4"/>
      <c r="Q102" s="4"/>
    </row>
    <row r="103" spans="2:17">
      <c r="B103" s="2"/>
      <c r="C103" s="3"/>
      <c r="D103" s="3"/>
      <c r="E103" s="3"/>
      <c r="F103" s="3"/>
      <c r="G103" s="11">
        <f>G102/E102*100</f>
        <v>0.5665722379603404</v>
      </c>
      <c r="H103" s="11">
        <f>H102/E102*100</f>
        <v>1.6997167138810214</v>
      </c>
      <c r="I103" s="11">
        <f>I102/E102*100</f>
        <v>4.5325779036827232</v>
      </c>
      <c r="J103" s="11">
        <f>J102/E102*100</f>
        <v>20.113314447592064</v>
      </c>
      <c r="K103" s="4"/>
      <c r="L103" s="4"/>
      <c r="M103" s="4"/>
      <c r="N103" s="4"/>
      <c r="O103" s="4"/>
      <c r="P103" s="4"/>
      <c r="Q103" s="4"/>
    </row>
    <row r="104" spans="2:17">
      <c r="B104" s="2"/>
      <c r="C104" s="3"/>
      <c r="D104" s="3"/>
      <c r="E104" s="3"/>
      <c r="F104" s="3"/>
      <c r="G104" s="3"/>
      <c r="H104" s="3"/>
      <c r="I104" s="3"/>
      <c r="J104" s="3"/>
      <c r="K104" s="4"/>
      <c r="L104" s="4"/>
      <c r="M104" s="4"/>
      <c r="N104" s="4"/>
      <c r="O104" s="4"/>
      <c r="P104" s="4"/>
      <c r="Q104" s="4"/>
    </row>
    <row r="105" spans="2:17">
      <c r="B105" s="2"/>
      <c r="C105" s="3" t="s">
        <v>45</v>
      </c>
      <c r="D105" s="7" t="s">
        <v>7</v>
      </c>
      <c r="E105" s="3"/>
      <c r="F105" s="3"/>
      <c r="G105" s="3"/>
      <c r="H105" s="3"/>
      <c r="I105" s="3"/>
      <c r="J105" s="3"/>
      <c r="K105" s="4"/>
      <c r="L105" s="4"/>
      <c r="M105" s="4"/>
      <c r="N105" s="4"/>
      <c r="O105" s="4"/>
      <c r="P105" s="4"/>
      <c r="Q105" s="4"/>
    </row>
    <row r="106" spans="2:17" ht="15.75">
      <c r="B106" s="2"/>
      <c r="C106" s="3"/>
      <c r="D106" s="3" t="s">
        <v>21</v>
      </c>
      <c r="E106" s="10">
        <v>4.57</v>
      </c>
      <c r="F106" s="3" t="s">
        <v>22</v>
      </c>
      <c r="G106" s="6" t="s">
        <v>23</v>
      </c>
      <c r="H106" s="6" t="s">
        <v>24</v>
      </c>
      <c r="I106" s="6" t="s">
        <v>25</v>
      </c>
      <c r="J106" s="6" t="s">
        <v>30</v>
      </c>
      <c r="K106" s="4"/>
      <c r="L106" s="4"/>
      <c r="M106" s="4"/>
      <c r="N106" s="4"/>
      <c r="O106" s="4"/>
      <c r="P106" s="4"/>
      <c r="Q106" s="4"/>
    </row>
    <row r="107" spans="2:17" ht="15.75">
      <c r="B107" s="2"/>
      <c r="C107" s="3"/>
      <c r="D107" s="3" t="s">
        <v>28</v>
      </c>
      <c r="E107" s="10">
        <v>23.34</v>
      </c>
      <c r="F107" s="10">
        <v>2.46</v>
      </c>
      <c r="G107" s="10">
        <v>2.5099999999999998</v>
      </c>
      <c r="H107" s="10">
        <v>2.52</v>
      </c>
      <c r="I107" s="10">
        <v>3.19</v>
      </c>
      <c r="J107" s="10">
        <v>4.6500000000000004</v>
      </c>
      <c r="K107" s="4"/>
      <c r="L107" s="4"/>
      <c r="M107" s="4"/>
      <c r="N107" s="4"/>
      <c r="O107" s="4"/>
      <c r="P107" s="4"/>
      <c r="Q107" s="4"/>
    </row>
    <row r="108" spans="2:17">
      <c r="B108" s="2"/>
      <c r="C108" s="3"/>
      <c r="D108" s="3"/>
      <c r="E108" s="3">
        <f>E107-E106</f>
        <v>18.77</v>
      </c>
      <c r="F108" s="3"/>
      <c r="G108" s="3">
        <f>G107-F107</f>
        <v>4.9999999999999822E-2</v>
      </c>
      <c r="H108" s="3">
        <f>H107-F107</f>
        <v>6.0000000000000053E-2</v>
      </c>
      <c r="I108" s="3">
        <f>I107-F107</f>
        <v>0.73</v>
      </c>
      <c r="J108" s="3">
        <f>J107-F107</f>
        <v>2.1900000000000004</v>
      </c>
      <c r="K108" s="4"/>
      <c r="L108" s="4"/>
      <c r="M108" s="4"/>
      <c r="N108" s="4"/>
      <c r="O108" s="4"/>
      <c r="P108" s="4"/>
      <c r="Q108" s="4"/>
    </row>
    <row r="109" spans="2:17">
      <c r="B109" s="2"/>
      <c r="C109" s="3"/>
      <c r="D109" s="3"/>
      <c r="E109" s="3"/>
      <c r="F109" s="3"/>
      <c r="G109" s="11">
        <f>G108/E108*100</f>
        <v>0.26638252530633894</v>
      </c>
      <c r="H109" s="11">
        <f>H108/E108*100</f>
        <v>0.31965903036760818</v>
      </c>
      <c r="I109" s="11">
        <f>I108/E108*100</f>
        <v>3.8891848694725626</v>
      </c>
      <c r="J109" s="11">
        <f>J108/E108*100</f>
        <v>11.66755460841769</v>
      </c>
      <c r="K109" s="4"/>
      <c r="L109" s="4"/>
      <c r="M109" s="4"/>
      <c r="N109" s="4"/>
      <c r="O109" s="4"/>
      <c r="P109" s="4"/>
      <c r="Q109" s="4"/>
    </row>
    <row r="110" spans="2:17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2:17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2:17">
      <c r="B112" s="2" t="s">
        <v>38</v>
      </c>
      <c r="C112" s="3"/>
      <c r="D112" s="3"/>
      <c r="E112" s="3"/>
      <c r="F112" s="3"/>
      <c r="G112" s="3"/>
      <c r="H112" s="3"/>
      <c r="I112" s="3"/>
      <c r="J112" s="3"/>
      <c r="K112" s="4"/>
      <c r="L112" s="5"/>
      <c r="M112" s="6" t="str">
        <f>G114</f>
        <v>500mM20ul</v>
      </c>
      <c r="N112" s="6" t="str">
        <f>H114</f>
        <v>500mM40ul</v>
      </c>
      <c r="O112" s="6" t="str">
        <f>I114</f>
        <v>500mM140ul</v>
      </c>
      <c r="P112" s="6" t="str">
        <f>J114</f>
        <v>500mM600ul</v>
      </c>
      <c r="Q112" s="4"/>
    </row>
    <row r="113" spans="2:17">
      <c r="B113" s="2"/>
      <c r="C113" s="3" t="s">
        <v>31</v>
      </c>
      <c r="D113" s="7" t="s">
        <v>44</v>
      </c>
      <c r="E113" s="3"/>
      <c r="F113" s="3"/>
      <c r="G113" s="3"/>
      <c r="H113" s="3"/>
      <c r="I113" s="3"/>
      <c r="J113" s="3"/>
      <c r="K113" s="4"/>
      <c r="L113" s="5" t="s">
        <v>44</v>
      </c>
      <c r="M113" s="8">
        <f>AVERAGE(G117,G123)</f>
        <v>0.14860663661475326</v>
      </c>
      <c r="N113" s="8">
        <f>AVERAGE(H117,H123)</f>
        <v>-0.22643329456789876</v>
      </c>
      <c r="O113" s="8">
        <f>AVERAGE(I117,I123)</f>
        <v>1.0166531300827422</v>
      </c>
      <c r="P113" s="8">
        <f>AVERAGE(J117,J123)</f>
        <v>1.119430252490347</v>
      </c>
      <c r="Q113" s="4"/>
    </row>
    <row r="114" spans="2:17" ht="15.75">
      <c r="B114" s="2"/>
      <c r="C114" s="3"/>
      <c r="D114" s="3" t="s">
        <v>21</v>
      </c>
      <c r="E114" s="10">
        <v>4.88</v>
      </c>
      <c r="F114" s="3" t="s">
        <v>22</v>
      </c>
      <c r="G114" s="6" t="s">
        <v>23</v>
      </c>
      <c r="H114" s="6" t="s">
        <v>24</v>
      </c>
      <c r="I114" s="6" t="s">
        <v>25</v>
      </c>
      <c r="J114" s="6" t="s">
        <v>30</v>
      </c>
      <c r="K114" s="4"/>
      <c r="L114" s="5" t="s">
        <v>27</v>
      </c>
      <c r="M114" s="8">
        <f>AVERAGE(G129,G135)</f>
        <v>0.38010712438652322</v>
      </c>
      <c r="N114" s="8">
        <f>AVERAGE(H129,H135)</f>
        <v>0.73706785870574842</v>
      </c>
      <c r="O114" s="8">
        <f>AVERAGE(I129,I135)</f>
        <v>4.9821700464012775</v>
      </c>
      <c r="P114" s="8">
        <f>AVERAGE(J129,J135)</f>
        <v>4.7911219127598006</v>
      </c>
      <c r="Q114" s="4"/>
    </row>
    <row r="115" spans="2:17" ht="15.75">
      <c r="B115" s="2"/>
      <c r="C115" s="3"/>
      <c r="D115" s="3" t="s">
        <v>28</v>
      </c>
      <c r="E115" s="10">
        <v>15.79</v>
      </c>
      <c r="F115" s="10">
        <v>3.33</v>
      </c>
      <c r="G115" s="10">
        <v>3.35</v>
      </c>
      <c r="H115" s="10">
        <v>3.38</v>
      </c>
      <c r="I115" s="10">
        <v>3.44</v>
      </c>
      <c r="J115" s="10">
        <v>3.45</v>
      </c>
      <c r="K115" s="4"/>
      <c r="L115" s="4"/>
      <c r="M115" s="4"/>
      <c r="N115" s="4"/>
      <c r="O115" s="4"/>
      <c r="P115" s="4"/>
      <c r="Q115" s="4"/>
    </row>
    <row r="116" spans="2:17">
      <c r="B116" s="2"/>
      <c r="C116" s="3"/>
      <c r="D116" s="3"/>
      <c r="E116" s="3">
        <f>E115-E114</f>
        <v>10.91</v>
      </c>
      <c r="F116" s="3"/>
      <c r="G116" s="3">
        <f>G115-F115</f>
        <v>2.0000000000000018E-2</v>
      </c>
      <c r="H116" s="3">
        <f>H115-F115</f>
        <v>4.9999999999999822E-2</v>
      </c>
      <c r="I116" s="3">
        <f>I115-F115</f>
        <v>0.10999999999999988</v>
      </c>
      <c r="J116" s="3">
        <f>J115-F115</f>
        <v>0.12000000000000011</v>
      </c>
      <c r="K116" s="4"/>
      <c r="L116" s="4"/>
      <c r="M116" s="4"/>
      <c r="N116" s="4"/>
      <c r="O116" s="4"/>
      <c r="P116" s="4"/>
      <c r="Q116" s="4"/>
    </row>
    <row r="117" spans="2:17">
      <c r="B117" s="2"/>
      <c r="C117" s="3"/>
      <c r="D117" s="3"/>
      <c r="E117" s="3"/>
      <c r="F117" s="3"/>
      <c r="G117" s="11">
        <f>G116/E116*100</f>
        <v>0.18331805682859778</v>
      </c>
      <c r="H117" s="11">
        <f>H116/E116*100</f>
        <v>0.45829514207149241</v>
      </c>
      <c r="I117" s="11">
        <f>I116/E116*100</f>
        <v>1.0082493125572858</v>
      </c>
      <c r="J117" s="11">
        <f>J116/E116*100</f>
        <v>1.0999083409715866</v>
      </c>
      <c r="K117" s="4"/>
      <c r="L117" s="5" t="s">
        <v>29</v>
      </c>
      <c r="M117" s="3" t="s">
        <v>44</v>
      </c>
      <c r="N117" s="3" t="s">
        <v>27</v>
      </c>
      <c r="O117" s="4"/>
      <c r="P117" s="4"/>
      <c r="Q117" s="4"/>
    </row>
    <row r="118" spans="2:17">
      <c r="B118" s="2"/>
      <c r="C118" s="3"/>
      <c r="D118" s="3"/>
      <c r="E118" s="3"/>
      <c r="F118" s="3"/>
      <c r="G118" s="3"/>
      <c r="H118" s="3"/>
      <c r="I118" s="3"/>
      <c r="J118" s="3"/>
      <c r="K118" s="4"/>
      <c r="L118" s="6" t="s">
        <v>23</v>
      </c>
      <c r="M118" s="8">
        <f>M113</f>
        <v>0.14860663661475326</v>
      </c>
      <c r="N118" s="8">
        <f>M114</f>
        <v>0.38010712438652322</v>
      </c>
      <c r="O118" s="4"/>
      <c r="P118" s="4"/>
      <c r="Q118" s="4"/>
    </row>
    <row r="119" spans="2:17">
      <c r="B119" s="2"/>
      <c r="C119" s="3" t="s">
        <v>32</v>
      </c>
      <c r="D119" s="7" t="s">
        <v>44</v>
      </c>
      <c r="E119" s="3"/>
      <c r="F119" s="3"/>
      <c r="G119" s="3"/>
      <c r="H119" s="3"/>
      <c r="I119" s="3"/>
      <c r="J119" s="3"/>
      <c r="K119" s="4"/>
      <c r="L119" s="6" t="s">
        <v>24</v>
      </c>
      <c r="M119" s="8">
        <f>N113</f>
        <v>-0.22643329456789876</v>
      </c>
      <c r="N119" s="8">
        <f>N114</f>
        <v>0.73706785870574842</v>
      </c>
      <c r="O119" s="4"/>
      <c r="P119" s="4"/>
      <c r="Q119" s="4"/>
    </row>
    <row r="120" spans="2:17" ht="15.75">
      <c r="B120" s="2"/>
      <c r="C120" s="3"/>
      <c r="D120" s="3" t="s">
        <v>21</v>
      </c>
      <c r="E120" s="10">
        <v>4.8499999999999996</v>
      </c>
      <c r="F120" s="3" t="s">
        <v>22</v>
      </c>
      <c r="G120" s="6" t="s">
        <v>23</v>
      </c>
      <c r="H120" s="6" t="s">
        <v>24</v>
      </c>
      <c r="I120" s="6" t="s">
        <v>25</v>
      </c>
      <c r="J120" s="6" t="s">
        <v>30</v>
      </c>
      <c r="K120" s="4"/>
      <c r="L120" s="6" t="s">
        <v>25</v>
      </c>
      <c r="M120" s="8">
        <f>O113</f>
        <v>1.0166531300827422</v>
      </c>
      <c r="N120" s="8">
        <f>O114</f>
        <v>4.9821700464012775</v>
      </c>
      <c r="O120" s="4"/>
      <c r="P120" s="4"/>
      <c r="Q120" s="4"/>
    </row>
    <row r="121" spans="2:17" ht="15.75">
      <c r="B121" s="2"/>
      <c r="C121" s="3"/>
      <c r="D121" s="3" t="s">
        <v>28</v>
      </c>
      <c r="E121" s="10">
        <v>13.63</v>
      </c>
      <c r="F121" s="10">
        <v>3.45</v>
      </c>
      <c r="G121" s="10">
        <v>3.46</v>
      </c>
      <c r="H121" s="10">
        <v>3.37</v>
      </c>
      <c r="I121" s="10">
        <v>3.54</v>
      </c>
      <c r="J121" s="10">
        <v>3.55</v>
      </c>
      <c r="K121" s="4"/>
      <c r="L121" s="6" t="s">
        <v>30</v>
      </c>
      <c r="M121" s="8">
        <f>P113</f>
        <v>1.119430252490347</v>
      </c>
      <c r="N121" s="8">
        <f>P114</f>
        <v>4.7911219127598006</v>
      </c>
      <c r="O121" s="4"/>
      <c r="P121" s="4"/>
      <c r="Q121" s="4"/>
    </row>
    <row r="122" spans="2:17">
      <c r="B122" s="2"/>
      <c r="C122" s="3"/>
      <c r="D122" s="3"/>
      <c r="E122" s="3">
        <f>E121-E120</f>
        <v>8.7800000000000011</v>
      </c>
      <c r="F122" s="3"/>
      <c r="G122" s="3">
        <f>G121-F121</f>
        <v>9.9999999999997868E-3</v>
      </c>
      <c r="H122" s="3">
        <f>H121-F121</f>
        <v>-8.0000000000000071E-2</v>
      </c>
      <c r="I122" s="3">
        <f>I121-F121</f>
        <v>8.9999999999999858E-2</v>
      </c>
      <c r="J122" s="3">
        <f>J121-F121</f>
        <v>9.9999999999999645E-2</v>
      </c>
      <c r="K122" s="4"/>
      <c r="L122" s="4"/>
      <c r="M122" s="4"/>
      <c r="N122" s="4"/>
      <c r="O122" s="4"/>
      <c r="P122" s="4"/>
      <c r="Q122" s="4"/>
    </row>
    <row r="123" spans="2:17">
      <c r="B123" s="2"/>
      <c r="C123" s="3"/>
      <c r="D123" s="3"/>
      <c r="E123" s="3"/>
      <c r="F123" s="3"/>
      <c r="G123" s="11">
        <f>G122/E122*100</f>
        <v>0.11389521640090873</v>
      </c>
      <c r="H123" s="11">
        <f>H122/E122*100</f>
        <v>-0.91116173120728994</v>
      </c>
      <c r="I123" s="11">
        <f>I122/E122*100</f>
        <v>1.0250569476081988</v>
      </c>
      <c r="J123" s="11">
        <f>J122/E122*100</f>
        <v>1.1389521640091074</v>
      </c>
      <c r="K123" s="4"/>
      <c r="L123" s="4"/>
      <c r="M123" s="4"/>
      <c r="N123" s="4"/>
      <c r="O123" s="4"/>
      <c r="P123" s="4"/>
      <c r="Q123" s="4"/>
    </row>
    <row r="124" spans="2:17">
      <c r="B124" s="2"/>
      <c r="C124" s="3"/>
      <c r="D124" s="3"/>
      <c r="E124" s="3"/>
      <c r="F124" s="3"/>
      <c r="G124" s="3"/>
      <c r="H124" s="3"/>
      <c r="I124" s="3"/>
      <c r="J124" s="3"/>
      <c r="K124" s="4"/>
      <c r="L124" s="4"/>
      <c r="M124" s="4"/>
      <c r="N124" s="4"/>
      <c r="O124" s="4"/>
      <c r="P124" s="4"/>
      <c r="Q124" s="4"/>
    </row>
    <row r="125" spans="2:17">
      <c r="B125" s="2"/>
      <c r="C125" s="3" t="s">
        <v>34</v>
      </c>
      <c r="D125" s="7" t="s">
        <v>7</v>
      </c>
      <c r="E125" s="3"/>
      <c r="F125" s="3"/>
      <c r="G125" s="3"/>
      <c r="H125" s="3"/>
      <c r="I125" s="3"/>
      <c r="J125" s="3"/>
      <c r="K125" s="4"/>
      <c r="L125" s="4"/>
      <c r="M125" s="4"/>
      <c r="N125" s="4"/>
      <c r="O125" s="4"/>
      <c r="P125" s="4"/>
      <c r="Q125" s="4"/>
    </row>
    <row r="126" spans="2:17" ht="15.75">
      <c r="B126" s="2"/>
      <c r="C126" s="3"/>
      <c r="D126" s="3" t="s">
        <v>21</v>
      </c>
      <c r="E126" s="10">
        <v>4.8</v>
      </c>
      <c r="F126" s="3" t="s">
        <v>22</v>
      </c>
      <c r="G126" s="6" t="s">
        <v>23</v>
      </c>
      <c r="H126" s="6" t="s">
        <v>24</v>
      </c>
      <c r="I126" s="6" t="s">
        <v>25</v>
      </c>
      <c r="J126" s="6" t="s">
        <v>30</v>
      </c>
      <c r="K126" s="4"/>
      <c r="L126" s="4"/>
      <c r="M126" s="4"/>
      <c r="N126" s="4"/>
      <c r="O126" s="4"/>
      <c r="P126" s="4"/>
      <c r="Q126" s="4"/>
    </row>
    <row r="127" spans="2:17" ht="15.75">
      <c r="B127" s="2"/>
      <c r="C127" s="3"/>
      <c r="D127" s="3" t="s">
        <v>28</v>
      </c>
      <c r="E127" s="10">
        <v>24.41</v>
      </c>
      <c r="F127" s="10">
        <v>2.82</v>
      </c>
      <c r="G127" s="10">
        <v>2.83</v>
      </c>
      <c r="H127" s="10">
        <v>2.97</v>
      </c>
      <c r="I127" s="10">
        <v>3.87</v>
      </c>
      <c r="J127" s="10">
        <v>4.5599999999999996</v>
      </c>
      <c r="K127" s="4"/>
      <c r="L127" s="4"/>
      <c r="M127" s="4"/>
      <c r="N127" s="4"/>
      <c r="O127" s="4"/>
      <c r="P127" s="4"/>
      <c r="Q127" s="4"/>
    </row>
    <row r="128" spans="2:17">
      <c r="B128" s="2"/>
      <c r="C128" s="3"/>
      <c r="D128" s="3"/>
      <c r="E128" s="3">
        <f>E127-E126</f>
        <v>19.61</v>
      </c>
      <c r="F128" s="3"/>
      <c r="G128" s="3">
        <f>G127-F127</f>
        <v>1.0000000000000231E-2</v>
      </c>
      <c r="H128" s="3">
        <f>H127-F127</f>
        <v>0.15000000000000036</v>
      </c>
      <c r="I128" s="3">
        <f>I127-F127</f>
        <v>1.0500000000000003</v>
      </c>
      <c r="J128" s="3">
        <f>J127-F127</f>
        <v>1.7399999999999998</v>
      </c>
      <c r="K128" s="4"/>
      <c r="L128" s="4"/>
      <c r="M128" s="4"/>
      <c r="N128" s="4"/>
      <c r="O128" s="4"/>
      <c r="P128" s="4"/>
      <c r="Q128" s="4"/>
    </row>
    <row r="129" spans="2:17">
      <c r="B129" s="2"/>
      <c r="C129" s="3"/>
      <c r="D129" s="3"/>
      <c r="E129" s="3"/>
      <c r="F129" s="3"/>
      <c r="G129" s="11">
        <f>G128/E128*100</f>
        <v>5.09943906170333E-2</v>
      </c>
      <c r="H129" s="11">
        <f>H128/E128*100</f>
        <v>0.76491585925548378</v>
      </c>
      <c r="I129" s="11">
        <f>I128/E128*100</f>
        <v>5.3544110147883748</v>
      </c>
      <c r="J129" s="11">
        <f>J128/E128*100</f>
        <v>8.8730239673635882</v>
      </c>
      <c r="K129" s="4"/>
      <c r="L129" s="4"/>
      <c r="M129" s="4"/>
      <c r="N129" s="4"/>
      <c r="O129" s="4"/>
      <c r="P129" s="4"/>
      <c r="Q129" s="4"/>
    </row>
    <row r="130" spans="2:17">
      <c r="B130" s="2"/>
      <c r="C130" s="3"/>
      <c r="D130" s="3"/>
      <c r="E130" s="3"/>
      <c r="F130" s="3"/>
      <c r="G130" s="3"/>
      <c r="H130" s="3"/>
      <c r="I130" s="3"/>
      <c r="J130" s="3"/>
      <c r="K130" s="4"/>
      <c r="L130" s="4"/>
      <c r="M130" s="4"/>
      <c r="N130" s="4"/>
      <c r="O130" s="4"/>
      <c r="P130" s="4"/>
      <c r="Q130" s="4"/>
    </row>
    <row r="131" spans="2:17">
      <c r="B131" s="2"/>
      <c r="C131" s="3" t="s">
        <v>45</v>
      </c>
      <c r="D131" s="7" t="s">
        <v>7</v>
      </c>
      <c r="E131" s="3"/>
      <c r="F131" s="3"/>
      <c r="G131" s="3"/>
      <c r="H131" s="3"/>
      <c r="I131" s="3"/>
      <c r="J131" s="3"/>
      <c r="K131" s="4"/>
      <c r="L131" s="4"/>
      <c r="M131" s="4"/>
      <c r="N131" s="4"/>
      <c r="O131" s="4"/>
      <c r="P131" s="4"/>
      <c r="Q131" s="4"/>
    </row>
    <row r="132" spans="2:17" ht="15.75">
      <c r="B132" s="2"/>
      <c r="C132" s="3"/>
      <c r="D132" s="3" t="s">
        <v>21</v>
      </c>
      <c r="E132" s="10">
        <v>5.0199999999999996</v>
      </c>
      <c r="F132" s="3" t="s">
        <v>22</v>
      </c>
      <c r="G132" s="6" t="s">
        <v>23</v>
      </c>
      <c r="H132" s="6" t="s">
        <v>24</v>
      </c>
      <c r="I132" s="6" t="s">
        <v>25</v>
      </c>
      <c r="J132" s="6" t="s">
        <v>30</v>
      </c>
      <c r="K132" s="4"/>
      <c r="L132" s="4"/>
      <c r="M132" s="4"/>
      <c r="N132" s="4"/>
      <c r="O132" s="4"/>
      <c r="P132" s="4"/>
      <c r="Q132" s="4"/>
    </row>
    <row r="133" spans="2:17" ht="15.75">
      <c r="B133" s="2"/>
      <c r="C133" s="3"/>
      <c r="D133" s="3" t="s">
        <v>28</v>
      </c>
      <c r="E133" s="10">
        <v>7.84</v>
      </c>
      <c r="F133" s="10">
        <v>4.62</v>
      </c>
      <c r="G133" s="10">
        <v>4.6399999999999997</v>
      </c>
      <c r="H133" s="10">
        <v>4.6399999999999997</v>
      </c>
      <c r="I133" s="10">
        <v>4.75</v>
      </c>
      <c r="J133" s="10">
        <v>4.6399999999999997</v>
      </c>
      <c r="K133" s="4"/>
      <c r="L133" s="4"/>
      <c r="M133" s="4"/>
      <c r="N133" s="4"/>
      <c r="O133" s="4"/>
      <c r="P133" s="4"/>
      <c r="Q133" s="4"/>
    </row>
    <row r="134" spans="2:17">
      <c r="B134" s="2"/>
      <c r="C134" s="3"/>
      <c r="D134" s="3"/>
      <c r="E134" s="3">
        <f>E133-E132</f>
        <v>2.8200000000000003</v>
      </c>
      <c r="F134" s="3"/>
      <c r="G134" s="3">
        <f>G133-F133</f>
        <v>1.9999999999999574E-2</v>
      </c>
      <c r="H134" s="3">
        <f>H133-F133</f>
        <v>1.9999999999999574E-2</v>
      </c>
      <c r="I134" s="3">
        <f>I133-F133</f>
        <v>0.12999999999999989</v>
      </c>
      <c r="J134" s="3">
        <f>J133-F133</f>
        <v>1.9999999999999574E-2</v>
      </c>
      <c r="K134" s="4"/>
      <c r="L134" s="4"/>
      <c r="M134" s="4"/>
      <c r="N134" s="4"/>
      <c r="O134" s="4"/>
      <c r="P134" s="4"/>
      <c r="Q134" s="4"/>
    </row>
    <row r="135" spans="2:17">
      <c r="B135" s="2"/>
      <c r="C135" s="3"/>
      <c r="D135" s="3"/>
      <c r="E135" s="3"/>
      <c r="F135" s="3"/>
      <c r="G135" s="11">
        <f>G134/E134*100</f>
        <v>0.70921985815601318</v>
      </c>
      <c r="H135" s="11">
        <f>H134/E134*100</f>
        <v>0.70921985815601318</v>
      </c>
      <c r="I135" s="11">
        <f>I134/E134*100</f>
        <v>4.6099290780141802</v>
      </c>
      <c r="J135" s="11">
        <f>J134/E134*100</f>
        <v>0.70921985815601318</v>
      </c>
      <c r="K135" s="4"/>
      <c r="L135" s="4"/>
      <c r="M135" s="4"/>
      <c r="N135" s="4"/>
      <c r="O135" s="4"/>
      <c r="P135" s="4"/>
      <c r="Q135" s="4"/>
    </row>
    <row r="136" spans="2:17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2:17">
      <c r="B137" s="2" t="s">
        <v>39</v>
      </c>
      <c r="C137" s="3"/>
      <c r="D137" s="3"/>
      <c r="E137" s="3"/>
      <c r="F137" s="3"/>
      <c r="G137" s="3"/>
      <c r="H137" s="3"/>
      <c r="I137" s="3"/>
      <c r="J137" s="3"/>
      <c r="K137" s="4"/>
      <c r="L137" s="5"/>
      <c r="M137" s="6" t="str">
        <f>G139</f>
        <v>500mM20ul</v>
      </c>
      <c r="N137" s="6" t="str">
        <f>H139</f>
        <v>500mM40ul</v>
      </c>
      <c r="O137" s="6" t="str">
        <f>I139</f>
        <v>500mM140ul</v>
      </c>
      <c r="P137" s="6" t="str">
        <f>J139</f>
        <v>500mM600ul</v>
      </c>
      <c r="Q137" s="4"/>
    </row>
    <row r="138" spans="2:17">
      <c r="B138" s="2"/>
      <c r="C138" s="3" t="s">
        <v>31</v>
      </c>
      <c r="D138" s="7" t="s">
        <v>44</v>
      </c>
      <c r="E138" s="3"/>
      <c r="F138" s="3"/>
      <c r="G138" s="3"/>
      <c r="H138" s="3"/>
      <c r="I138" s="3"/>
      <c r="J138" s="3"/>
      <c r="K138" s="4"/>
      <c r="L138" s="5" t="s">
        <v>44</v>
      </c>
      <c r="M138" s="8">
        <f>AVERAGE(G142,G148)</f>
        <v>1.2254901960784379</v>
      </c>
      <c r="N138" s="8">
        <f>AVERAGE(H142,H148)</f>
        <v>2.2058823529411837</v>
      </c>
      <c r="O138" s="8">
        <f>AVERAGE(I142,I148)</f>
        <v>8.8235294117647136</v>
      </c>
      <c r="P138" s="8">
        <f>AVERAGE(J142,J148)</f>
        <v>32.352941176470587</v>
      </c>
      <c r="Q138" s="4"/>
    </row>
    <row r="139" spans="2:17" ht="15.75">
      <c r="B139" s="2"/>
      <c r="C139" s="3"/>
      <c r="D139" s="3" t="s">
        <v>21</v>
      </c>
      <c r="E139" s="10">
        <v>4.24</v>
      </c>
      <c r="F139" s="3" t="s">
        <v>22</v>
      </c>
      <c r="G139" s="6" t="s">
        <v>23</v>
      </c>
      <c r="H139" s="6" t="s">
        <v>24</v>
      </c>
      <c r="I139" s="6" t="s">
        <v>25</v>
      </c>
      <c r="J139" s="6" t="s">
        <v>30</v>
      </c>
      <c r="K139" s="4"/>
      <c r="L139" s="5" t="s">
        <v>27</v>
      </c>
      <c r="M139" s="8">
        <f>AVERAGE(G154,G160)</f>
        <v>3.1958138730323467</v>
      </c>
      <c r="N139" s="8">
        <f>AVERAGE(H154,H160)</f>
        <v>7.2798823732918283</v>
      </c>
      <c r="O139" s="8">
        <f>AVERAGE(I154,I160)</f>
        <v>7.124199965403907</v>
      </c>
      <c r="P139" s="8">
        <f>AVERAGE(J154,J160)</f>
        <v>27.522055007784118</v>
      </c>
      <c r="Q139" s="4"/>
    </row>
    <row r="140" spans="2:17" ht="15.75">
      <c r="B140" s="2"/>
      <c r="C140" s="3"/>
      <c r="D140" s="3" t="s">
        <v>28</v>
      </c>
      <c r="E140" s="10">
        <v>8.32</v>
      </c>
      <c r="F140" s="10">
        <v>3.36</v>
      </c>
      <c r="G140" s="10">
        <v>3.41</v>
      </c>
      <c r="H140" s="10">
        <v>3.45</v>
      </c>
      <c r="I140" s="10">
        <v>3.72</v>
      </c>
      <c r="J140" s="10">
        <v>4.68</v>
      </c>
      <c r="K140" s="4"/>
      <c r="L140" s="4"/>
      <c r="M140" s="4"/>
      <c r="N140" s="4"/>
      <c r="O140" s="4"/>
      <c r="P140" s="4"/>
      <c r="Q140" s="4"/>
    </row>
    <row r="141" spans="2:17">
      <c r="B141" s="2"/>
      <c r="C141" s="3"/>
      <c r="D141" s="3"/>
      <c r="E141" s="3">
        <f>E140-E139</f>
        <v>4.08</v>
      </c>
      <c r="F141" s="3"/>
      <c r="G141" s="3">
        <f>G140-F140</f>
        <v>5.0000000000000266E-2</v>
      </c>
      <c r="H141" s="3">
        <f>H140-F140</f>
        <v>9.0000000000000302E-2</v>
      </c>
      <c r="I141" s="3">
        <f>I140-F140</f>
        <v>0.36000000000000032</v>
      </c>
      <c r="J141" s="3">
        <f>J140-F140</f>
        <v>1.3199999999999998</v>
      </c>
      <c r="K141" s="4"/>
      <c r="L141" s="4"/>
      <c r="M141" s="4"/>
      <c r="N141" s="4"/>
      <c r="O141" s="4"/>
      <c r="P141" s="4"/>
      <c r="Q141" s="4"/>
    </row>
    <row r="142" spans="2:17">
      <c r="B142" s="2"/>
      <c r="C142" s="3"/>
      <c r="D142" s="3"/>
      <c r="E142" s="3"/>
      <c r="F142" s="3"/>
      <c r="G142" s="11">
        <f>G141/E141*100</f>
        <v>1.2254901960784379</v>
      </c>
      <c r="H142" s="11">
        <f>H141/E141*100</f>
        <v>2.2058823529411837</v>
      </c>
      <c r="I142" s="11">
        <f>I141/E141*100</f>
        <v>8.8235294117647136</v>
      </c>
      <c r="J142" s="11">
        <f>J141/E141*100</f>
        <v>32.352941176470587</v>
      </c>
      <c r="K142" s="4"/>
      <c r="L142" s="5" t="s">
        <v>29</v>
      </c>
      <c r="M142" s="3" t="s">
        <v>44</v>
      </c>
      <c r="N142" s="3" t="s">
        <v>27</v>
      </c>
      <c r="O142" s="4"/>
      <c r="P142" s="4"/>
      <c r="Q142" s="4"/>
    </row>
    <row r="143" spans="2:17">
      <c r="B143" s="2"/>
      <c r="C143" s="3"/>
      <c r="D143" s="3"/>
      <c r="E143" s="3"/>
      <c r="F143" s="3"/>
      <c r="G143" s="3"/>
      <c r="H143" s="3"/>
      <c r="I143" s="3"/>
      <c r="J143" s="3"/>
      <c r="K143" s="4"/>
      <c r="L143" s="6" t="s">
        <v>23</v>
      </c>
      <c r="M143" s="8">
        <f>M138</f>
        <v>1.2254901960784379</v>
      </c>
      <c r="N143" s="8">
        <f>M139</f>
        <v>3.1958138730323467</v>
      </c>
      <c r="O143" s="4"/>
      <c r="P143" s="4"/>
      <c r="Q143" s="4"/>
    </row>
    <row r="144" spans="2:17">
      <c r="B144" s="2"/>
      <c r="C144" s="3" t="s">
        <v>31</v>
      </c>
      <c r="D144" s="7" t="s">
        <v>44</v>
      </c>
      <c r="E144" s="3"/>
      <c r="F144" s="3"/>
      <c r="G144" s="3"/>
      <c r="H144" s="3"/>
      <c r="I144" s="3"/>
      <c r="J144" s="3"/>
      <c r="K144" s="4"/>
      <c r="L144" s="6" t="s">
        <v>24</v>
      </c>
      <c r="M144" s="8">
        <f>N138</f>
        <v>2.2058823529411837</v>
      </c>
      <c r="N144" s="8">
        <f>N139</f>
        <v>7.2798823732918283</v>
      </c>
      <c r="O144" s="4"/>
      <c r="P144" s="4"/>
      <c r="Q144" s="4"/>
    </row>
    <row r="145" spans="2:17" ht="15.75">
      <c r="B145" s="2"/>
      <c r="C145" s="3"/>
      <c r="D145" s="3" t="s">
        <v>21</v>
      </c>
      <c r="E145" s="10">
        <v>4.24</v>
      </c>
      <c r="F145" s="3" t="s">
        <v>22</v>
      </c>
      <c r="G145" s="6" t="s">
        <v>23</v>
      </c>
      <c r="H145" s="6" t="s">
        <v>24</v>
      </c>
      <c r="I145" s="6" t="s">
        <v>25</v>
      </c>
      <c r="J145" s="6" t="s">
        <v>30</v>
      </c>
      <c r="K145" s="4"/>
      <c r="L145" s="6" t="s">
        <v>25</v>
      </c>
      <c r="M145" s="8">
        <f>O138</f>
        <v>8.8235294117647136</v>
      </c>
      <c r="N145" s="8">
        <f>O139</f>
        <v>7.124199965403907</v>
      </c>
      <c r="O145" s="4"/>
      <c r="P145" s="4"/>
      <c r="Q145" s="4"/>
    </row>
    <row r="146" spans="2:17" ht="15.75">
      <c r="B146" s="2"/>
      <c r="C146" s="3"/>
      <c r="D146" s="3" t="s">
        <v>28</v>
      </c>
      <c r="E146" s="10">
        <v>8.32</v>
      </c>
      <c r="F146" s="10">
        <v>3.36</v>
      </c>
      <c r="G146" s="10">
        <v>3.41</v>
      </c>
      <c r="H146" s="10">
        <v>3.45</v>
      </c>
      <c r="I146" s="10">
        <v>3.72</v>
      </c>
      <c r="J146" s="10">
        <v>4.68</v>
      </c>
      <c r="K146" s="4"/>
      <c r="L146" s="6" t="s">
        <v>30</v>
      </c>
      <c r="M146" s="8">
        <f>P138</f>
        <v>32.352941176470587</v>
      </c>
      <c r="N146" s="8">
        <f>P139</f>
        <v>27.522055007784118</v>
      </c>
      <c r="O146" s="4"/>
      <c r="P146" s="4"/>
      <c r="Q146" s="4"/>
    </row>
    <row r="147" spans="2:17">
      <c r="B147" s="2"/>
      <c r="C147" s="3"/>
      <c r="D147" s="3"/>
      <c r="E147" s="3">
        <f>E146-E145</f>
        <v>4.08</v>
      </c>
      <c r="F147" s="3"/>
      <c r="G147" s="3">
        <f>G146-F146</f>
        <v>5.0000000000000266E-2</v>
      </c>
      <c r="H147" s="3">
        <f>H146-F146</f>
        <v>9.0000000000000302E-2</v>
      </c>
      <c r="I147" s="3">
        <f>I146-F146</f>
        <v>0.36000000000000032</v>
      </c>
      <c r="J147" s="3">
        <f>J146-F146</f>
        <v>1.3199999999999998</v>
      </c>
      <c r="K147" s="4"/>
      <c r="L147" s="4"/>
      <c r="M147" s="4"/>
      <c r="N147" s="4"/>
      <c r="O147" s="4"/>
      <c r="P147" s="4"/>
      <c r="Q147" s="4"/>
    </row>
    <row r="148" spans="2:17">
      <c r="B148" s="2"/>
      <c r="C148" s="3"/>
      <c r="D148" s="3"/>
      <c r="E148" s="3"/>
      <c r="F148" s="3"/>
      <c r="G148" s="11">
        <f>G147/E147*100</f>
        <v>1.2254901960784379</v>
      </c>
      <c r="H148" s="11">
        <f>H147/E147*100</f>
        <v>2.2058823529411837</v>
      </c>
      <c r="I148" s="11">
        <f>I147/E147*100</f>
        <v>8.8235294117647136</v>
      </c>
      <c r="J148" s="11">
        <f>J147/E147*100</f>
        <v>32.352941176470587</v>
      </c>
      <c r="K148" s="4"/>
      <c r="L148" s="4"/>
      <c r="M148" s="4"/>
      <c r="N148" s="4"/>
      <c r="O148" s="4"/>
      <c r="P148" s="4"/>
      <c r="Q148" s="4"/>
    </row>
    <row r="149" spans="2:17">
      <c r="B149" s="2"/>
      <c r="C149" s="3"/>
      <c r="D149" s="3"/>
      <c r="E149" s="3"/>
      <c r="F149" s="3"/>
      <c r="G149" s="3"/>
      <c r="H149" s="3"/>
      <c r="I149" s="3"/>
      <c r="J149" s="3"/>
      <c r="K149" s="4"/>
      <c r="L149" s="4"/>
      <c r="M149" s="4"/>
      <c r="N149" s="4"/>
      <c r="O149" s="4"/>
      <c r="P149" s="4"/>
      <c r="Q149" s="4"/>
    </row>
    <row r="150" spans="2:17">
      <c r="B150" s="2"/>
      <c r="C150" s="3" t="s">
        <v>32</v>
      </c>
      <c r="D150" s="7" t="s">
        <v>7</v>
      </c>
      <c r="E150" s="3"/>
      <c r="F150" s="3"/>
      <c r="G150" s="3"/>
      <c r="H150" s="3"/>
      <c r="I150" s="3"/>
      <c r="J150" s="3"/>
      <c r="K150" s="4"/>
      <c r="L150" s="4"/>
      <c r="M150" s="4"/>
      <c r="N150" s="4"/>
      <c r="O150" s="4"/>
      <c r="P150" s="4"/>
      <c r="Q150" s="4"/>
    </row>
    <row r="151" spans="2:17" ht="15.75">
      <c r="B151" s="2"/>
      <c r="C151" s="3"/>
      <c r="D151" s="3" t="s">
        <v>21</v>
      </c>
      <c r="E151" s="10">
        <v>4.84</v>
      </c>
      <c r="F151" s="3" t="s">
        <v>22</v>
      </c>
      <c r="G151" s="6" t="s">
        <v>23</v>
      </c>
      <c r="H151" s="6" t="s">
        <v>24</v>
      </c>
      <c r="I151" s="6" t="s">
        <v>25</v>
      </c>
      <c r="J151" s="6" t="s">
        <v>30</v>
      </c>
      <c r="K151" s="4"/>
      <c r="L151" s="4"/>
      <c r="M151" s="4"/>
      <c r="N151" s="4"/>
      <c r="O151" s="4"/>
      <c r="P151" s="4"/>
      <c r="Q151" s="4"/>
    </row>
    <row r="152" spans="2:17" ht="15.75">
      <c r="B152" s="2"/>
      <c r="C152" s="3"/>
      <c r="D152" s="3" t="s">
        <v>28</v>
      </c>
      <c r="E152" s="10">
        <v>9.5399999999999991</v>
      </c>
      <c r="F152" s="10">
        <v>5.15</v>
      </c>
      <c r="G152" s="10">
        <v>5.16</v>
      </c>
      <c r="H152" s="10">
        <v>5.2</v>
      </c>
      <c r="I152" s="10">
        <v>5.3</v>
      </c>
      <c r="J152" s="10">
        <v>5.88</v>
      </c>
      <c r="K152" s="4"/>
      <c r="L152" s="4"/>
      <c r="M152" s="4"/>
      <c r="N152" s="4"/>
      <c r="O152" s="4"/>
      <c r="P152" s="4"/>
      <c r="Q152" s="4"/>
    </row>
    <row r="153" spans="2:17">
      <c r="B153" s="2"/>
      <c r="C153" s="3"/>
      <c r="D153" s="3"/>
      <c r="E153" s="3">
        <f>E152-E151</f>
        <v>4.6999999999999993</v>
      </c>
      <c r="F153" s="3"/>
      <c r="G153" s="3">
        <f>G152-F152</f>
        <v>9.9999999999997868E-3</v>
      </c>
      <c r="H153" s="3">
        <f>H152-F152</f>
        <v>4.9999999999999822E-2</v>
      </c>
      <c r="I153" s="3">
        <f>I152-F152</f>
        <v>0.14999999999999947</v>
      </c>
      <c r="J153" s="3">
        <f>J152-F152</f>
        <v>0.72999999999999954</v>
      </c>
      <c r="K153" s="4"/>
      <c r="L153" s="4"/>
      <c r="M153" s="4"/>
      <c r="N153" s="4"/>
      <c r="O153" s="4"/>
      <c r="P153" s="4"/>
      <c r="Q153" s="4"/>
    </row>
    <row r="154" spans="2:17">
      <c r="B154" s="2"/>
      <c r="C154" s="3"/>
      <c r="D154" s="3"/>
      <c r="E154" s="3"/>
      <c r="F154" s="3"/>
      <c r="G154" s="11">
        <f>G153/E153*100</f>
        <v>0.21276595744680402</v>
      </c>
      <c r="H154" s="11">
        <f>H153/E153*100</f>
        <v>1.063829787234039</v>
      </c>
      <c r="I154" s="11">
        <f>I153/E153*100</f>
        <v>3.1914893617021169</v>
      </c>
      <c r="J154" s="11">
        <f>J153/E153*100</f>
        <v>15.531914893617014</v>
      </c>
      <c r="K154" s="4"/>
      <c r="L154" s="4"/>
      <c r="M154" s="4"/>
      <c r="N154" s="4"/>
      <c r="O154" s="4"/>
      <c r="P154" s="4"/>
      <c r="Q154" s="4"/>
    </row>
    <row r="155" spans="2:17">
      <c r="B155" s="2"/>
      <c r="C155" s="3"/>
      <c r="D155" s="3"/>
      <c r="E155" s="3"/>
      <c r="F155" s="3"/>
      <c r="G155" s="3"/>
      <c r="H155" s="3"/>
      <c r="I155" s="3"/>
      <c r="J155" s="3"/>
      <c r="K155" s="4"/>
      <c r="L155" s="4"/>
      <c r="M155" s="4"/>
      <c r="N155" s="4"/>
      <c r="O155" s="4"/>
      <c r="P155" s="4"/>
      <c r="Q155" s="4"/>
    </row>
    <row r="156" spans="2:17">
      <c r="B156" s="2"/>
      <c r="C156" s="3" t="s">
        <v>45</v>
      </c>
      <c r="D156" s="7" t="s">
        <v>7</v>
      </c>
      <c r="E156" s="3"/>
      <c r="F156" s="3"/>
      <c r="G156" s="3"/>
      <c r="H156" s="3"/>
      <c r="I156" s="3"/>
      <c r="J156" s="3"/>
      <c r="K156" s="4"/>
      <c r="L156" s="4"/>
      <c r="M156" s="4"/>
      <c r="N156" s="4"/>
      <c r="O156" s="4"/>
      <c r="P156" s="4"/>
      <c r="Q156" s="4"/>
    </row>
    <row r="157" spans="2:17" ht="15.75">
      <c r="B157" s="2"/>
      <c r="C157" s="3"/>
      <c r="D157" s="3" t="s">
        <v>21</v>
      </c>
      <c r="E157" s="10">
        <v>4.46</v>
      </c>
      <c r="F157" s="3" t="s">
        <v>22</v>
      </c>
      <c r="G157" s="6" t="s">
        <v>23</v>
      </c>
      <c r="H157" s="6" t="s">
        <v>24</v>
      </c>
      <c r="I157" s="6" t="s">
        <v>25</v>
      </c>
      <c r="J157" s="6" t="s">
        <v>30</v>
      </c>
      <c r="K157" s="4"/>
      <c r="L157" s="4"/>
      <c r="M157" s="4"/>
      <c r="N157" s="4"/>
      <c r="O157" s="4"/>
      <c r="P157" s="4"/>
      <c r="Q157" s="4"/>
    </row>
    <row r="158" spans="2:17" ht="15.75">
      <c r="B158" s="2"/>
      <c r="C158" s="3"/>
      <c r="D158" s="3" t="s">
        <v>28</v>
      </c>
      <c r="E158" s="10">
        <v>5.69</v>
      </c>
      <c r="F158" s="10">
        <v>3.0139999999999998</v>
      </c>
      <c r="G158" s="10">
        <v>3.09</v>
      </c>
      <c r="H158" s="10">
        <v>3.18</v>
      </c>
      <c r="I158" s="10">
        <v>3.15</v>
      </c>
      <c r="J158" s="10">
        <v>3.5</v>
      </c>
      <c r="K158" s="4"/>
      <c r="L158" s="4"/>
      <c r="M158" s="4"/>
      <c r="N158" s="4"/>
      <c r="O158" s="4"/>
      <c r="P158" s="4"/>
      <c r="Q158" s="4"/>
    </row>
    <row r="159" spans="2:17">
      <c r="B159" s="2"/>
      <c r="C159" s="3"/>
      <c r="D159" s="3"/>
      <c r="E159" s="3">
        <f>E158-E157</f>
        <v>1.2300000000000004</v>
      </c>
      <c r="F159" s="3"/>
      <c r="G159" s="3">
        <f>G158-F158</f>
        <v>7.6000000000000068E-2</v>
      </c>
      <c r="H159" s="3">
        <f>H158-F158</f>
        <v>0.16600000000000037</v>
      </c>
      <c r="I159" s="3">
        <f>I158-F158</f>
        <v>0.13600000000000012</v>
      </c>
      <c r="J159" s="3">
        <f>J158-F158</f>
        <v>0.48600000000000021</v>
      </c>
      <c r="K159" s="4"/>
      <c r="L159" s="4"/>
      <c r="M159" s="4"/>
      <c r="N159" s="4"/>
      <c r="O159" s="4"/>
      <c r="P159" s="4"/>
      <c r="Q159" s="4"/>
    </row>
    <row r="160" spans="2:17">
      <c r="B160" s="2"/>
      <c r="C160" s="3"/>
      <c r="D160" s="3"/>
      <c r="E160" s="3"/>
      <c r="F160" s="3"/>
      <c r="G160" s="11">
        <f>G159/E159*100</f>
        <v>6.1788617886178896</v>
      </c>
      <c r="H160" s="11">
        <f>H159/E159*100</f>
        <v>13.495934959349617</v>
      </c>
      <c r="I160" s="11">
        <f>I159/E159*100</f>
        <v>11.056910569105698</v>
      </c>
      <c r="J160" s="11">
        <f>J159/E159*100</f>
        <v>39.512195121951223</v>
      </c>
      <c r="K160" s="4"/>
      <c r="L160" s="4"/>
      <c r="M160" s="4"/>
      <c r="N160" s="4"/>
      <c r="O160" s="4"/>
      <c r="P160" s="4"/>
      <c r="Q160" s="4"/>
    </row>
  </sheetData>
  <dataValidations count="2">
    <dataValidation type="list" allowBlank="1" showInputMessage="1" showErrorMessage="1" sqref="D100 D126 D74 D46 D151">
      <formula1>"EHT,control"</formula1>
    </dataValidation>
    <dataValidation type="list" allowBlank="1" showInputMessage="1" showErrorMessage="1" sqref="D87 D93 D99 D105 D113 D119 D125 D131 D61 D67 D73 D79 D33 D39 D45 D51 D138 D144 D150 D156">
      <formula1>"STK16-IN1,control"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205"/>
  <sheetViews>
    <sheetView zoomScale="90" zoomScaleNormal="90" workbookViewId="0">
      <selection activeCell="S25" sqref="S25"/>
    </sheetView>
  </sheetViews>
  <sheetFormatPr baseColWidth="10" defaultRowHeight="15"/>
  <sheetData>
    <row r="4" spans="2:14">
      <c r="B4" t="s">
        <v>7</v>
      </c>
      <c r="C4" t="s">
        <v>11</v>
      </c>
      <c r="D4" t="s">
        <v>0</v>
      </c>
      <c r="E4" t="s">
        <v>1</v>
      </c>
      <c r="F4" t="s">
        <v>2</v>
      </c>
      <c r="G4" t="s">
        <v>3</v>
      </c>
      <c r="H4" t="s">
        <v>4</v>
      </c>
      <c r="I4" t="s">
        <v>8</v>
      </c>
      <c r="J4" t="s">
        <v>9</v>
      </c>
      <c r="M4" t="s">
        <v>5</v>
      </c>
      <c r="N4" t="s">
        <v>6</v>
      </c>
    </row>
    <row r="6" spans="2:14">
      <c r="C6">
        <v>1</v>
      </c>
      <c r="D6">
        <v>11.541850220264362</v>
      </c>
      <c r="E6">
        <v>0.72551897672467947</v>
      </c>
      <c r="F6">
        <v>3.069952687712179</v>
      </c>
      <c r="G6">
        <v>2.6904272511301275</v>
      </c>
      <c r="H6">
        <v>4.0476568285200196</v>
      </c>
      <c r="I6">
        <v>0.79624844482724721</v>
      </c>
      <c r="J6">
        <v>1.5325670498084307</v>
      </c>
      <c r="M6">
        <f>AVERAGE(D6:J6)</f>
        <v>3.486317351283863</v>
      </c>
      <c r="N6">
        <f>STDEV(D6:J6)</f>
        <v>3.7569742041411351</v>
      </c>
    </row>
    <row r="7" spans="2:14">
      <c r="C7">
        <v>3</v>
      </c>
      <c r="D7">
        <v>21.732221522970413</v>
      </c>
      <c r="E7">
        <v>0.59516320682184032</v>
      </c>
      <c r="F7">
        <v>5.5030605971505739</v>
      </c>
      <c r="G7">
        <v>7.8658295910692093</v>
      </c>
      <c r="H7">
        <v>5.6212313551253557</v>
      </c>
      <c r="I7">
        <v>2.7552875873289375</v>
      </c>
      <c r="J7">
        <v>6.8965517241379208</v>
      </c>
      <c r="M7">
        <f t="shared" ref="M7:M9" si="0">AVERAGE(D7:J7)</f>
        <v>7.2813350835148922</v>
      </c>
      <c r="N7">
        <f t="shared" ref="N7:N9" si="1">STDEV(D7:J7)</f>
        <v>6.8364953959044135</v>
      </c>
    </row>
    <row r="8" spans="2:14">
      <c r="C8">
        <v>10</v>
      </c>
      <c r="D8">
        <v>28.64852108244181</v>
      </c>
      <c r="E8">
        <v>8.8883064234290909</v>
      </c>
      <c r="F8">
        <v>24.570313544144781</v>
      </c>
      <c r="G8">
        <v>13.210750910431425</v>
      </c>
      <c r="H8">
        <v>11.590235903945814</v>
      </c>
      <c r="I8">
        <v>12.247104986123073</v>
      </c>
      <c r="J8">
        <v>16.858237547892738</v>
      </c>
      <c r="M8">
        <f t="shared" si="0"/>
        <v>16.573352914058393</v>
      </c>
      <c r="N8">
        <f t="shared" si="1"/>
        <v>7.3457145436058449</v>
      </c>
    </row>
    <row r="9" spans="2:14">
      <c r="C9">
        <v>30</v>
      </c>
      <c r="D9">
        <v>38.171806167400845</v>
      </c>
      <c r="E9">
        <v>9.2239812679108102</v>
      </c>
      <c r="F9">
        <v>27.727807329395102</v>
      </c>
      <c r="G9">
        <v>15.370651712504749</v>
      </c>
      <c r="H9">
        <v>-7.8533269861419628</v>
      </c>
      <c r="I9">
        <v>17.749066896353717</v>
      </c>
      <c r="J9">
        <v>16.475095785440605</v>
      </c>
      <c r="M9">
        <f t="shared" si="0"/>
        <v>16.695011738980551</v>
      </c>
      <c r="N9">
        <f t="shared" si="1"/>
        <v>14.400959648027117</v>
      </c>
    </row>
    <row r="11" spans="2:14">
      <c r="C11">
        <v>1</v>
      </c>
      <c r="D11">
        <f>D6/$D$9*100</f>
        <v>30.236583958453693</v>
      </c>
      <c r="E11">
        <f>E6/$E$9*100</f>
        <v>7.8655729630401368</v>
      </c>
      <c r="F11">
        <f>F6/$F$9*100</f>
        <v>11.07174704166971</v>
      </c>
      <c r="G11">
        <f>G6/$G$9*100</f>
        <v>17.503664135082435</v>
      </c>
      <c r="H11">
        <f>H6/$H$8*100</f>
        <v>34.922989161437371</v>
      </c>
      <c r="I11">
        <f>I6/$I$9*100</f>
        <v>4.4861425644343287</v>
      </c>
      <c r="J11">
        <f>J6/$J$8*100</f>
        <v>9.0909090909090917</v>
      </c>
      <c r="M11">
        <f t="shared" ref="M10:M14" si="2">AVERAGE(D11:J11)</f>
        <v>16.45394413071811</v>
      </c>
      <c r="N11">
        <f t="shared" ref="N10:N14" si="3">STDEV(D11:J11)</f>
        <v>11.778082902874765</v>
      </c>
    </row>
    <row r="12" spans="2:14">
      <c r="C12">
        <v>3</v>
      </c>
      <c r="D12">
        <f t="shared" ref="D12:D14" si="4">D7/$D$9*100</f>
        <v>56.932651883604024</v>
      </c>
      <c r="E12">
        <f t="shared" ref="E12:E14" si="5">E7/$E$9*100</f>
        <v>6.4523462216076464</v>
      </c>
      <c r="F12">
        <f t="shared" ref="F12:F14" si="6">F7/$F$9*100</f>
        <v>19.846721133685207</v>
      </c>
      <c r="G12">
        <f t="shared" ref="G12:G14" si="7">G7/$G$9*100</f>
        <v>51.174340152864083</v>
      </c>
      <c r="H12">
        <f t="shared" ref="H12:H14" si="8">H7/$H$8*100</f>
        <v>48.499714774672078</v>
      </c>
      <c r="I12">
        <f t="shared" ref="I12:I14" si="9">I7/$I$9*100</f>
        <v>15.523563032459867</v>
      </c>
      <c r="J12">
        <f t="shared" ref="J12:J14" si="10">J7/$J$8*100</f>
        <v>40.909090909090807</v>
      </c>
      <c r="M12">
        <f t="shared" si="2"/>
        <v>34.191204015426244</v>
      </c>
      <c r="N12">
        <f t="shared" si="3"/>
        <v>19.912948423017362</v>
      </c>
    </row>
    <row r="13" spans="2:14">
      <c r="C13">
        <v>10</v>
      </c>
      <c r="D13">
        <f t="shared" si="4"/>
        <v>75.0515208968759</v>
      </c>
      <c r="E13">
        <f t="shared" si="5"/>
        <v>96.360846420520232</v>
      </c>
      <c r="F13">
        <f t="shared" si="6"/>
        <v>88.612537054442939</v>
      </c>
      <c r="G13">
        <f t="shared" si="7"/>
        <v>85.947890548348425</v>
      </c>
      <c r="H13">
        <f t="shared" si="8"/>
        <v>100</v>
      </c>
      <c r="I13">
        <f t="shared" si="9"/>
        <v>69.001401919551384</v>
      </c>
      <c r="J13">
        <f t="shared" si="10"/>
        <v>100</v>
      </c>
      <c r="M13">
        <f t="shared" si="2"/>
        <v>87.853456691391258</v>
      </c>
      <c r="N13">
        <f t="shared" si="3"/>
        <v>12.185713104762906</v>
      </c>
    </row>
    <row r="14" spans="2:14">
      <c r="C14">
        <v>30</v>
      </c>
      <c r="D14">
        <f t="shared" si="4"/>
        <v>100</v>
      </c>
      <c r="E14">
        <f t="shared" si="5"/>
        <v>100</v>
      </c>
      <c r="F14">
        <f t="shared" si="6"/>
        <v>100</v>
      </c>
      <c r="G14">
        <f t="shared" si="7"/>
        <v>100</v>
      </c>
      <c r="H14">
        <f t="shared" si="8"/>
        <v>-67.758128921848368</v>
      </c>
      <c r="I14">
        <f t="shared" si="9"/>
        <v>100</v>
      </c>
      <c r="J14">
        <f t="shared" si="10"/>
        <v>97.727272727272577</v>
      </c>
      <c r="M14">
        <f t="shared" si="2"/>
        <v>75.709877686489179</v>
      </c>
      <c r="N14">
        <f t="shared" si="3"/>
        <v>63.269114127113767</v>
      </c>
    </row>
    <row r="17" spans="2:16">
      <c r="B17" t="s">
        <v>14</v>
      </c>
      <c r="C17" t="s">
        <v>11</v>
      </c>
      <c r="D17" t="s">
        <v>0</v>
      </c>
      <c r="E17" t="s">
        <v>1</v>
      </c>
      <c r="F17" t="s">
        <v>2</v>
      </c>
      <c r="G17" t="s">
        <v>3</v>
      </c>
      <c r="H17" t="s">
        <v>4</v>
      </c>
      <c r="I17" t="s">
        <v>8</v>
      </c>
      <c r="J17" t="s">
        <v>9</v>
      </c>
      <c r="M17" t="s">
        <v>5</v>
      </c>
      <c r="N17" t="s">
        <v>6</v>
      </c>
    </row>
    <row r="18" spans="2:16">
      <c r="B18" t="s">
        <v>10</v>
      </c>
    </row>
    <row r="19" spans="2:16">
      <c r="C19">
        <v>1</v>
      </c>
      <c r="D19">
        <v>0.54054054054052914</v>
      </c>
      <c r="E19">
        <v>-0.19841269841269424</v>
      </c>
      <c r="F19">
        <v>3.2782585890554494E-3</v>
      </c>
      <c r="G19">
        <v>4.5939306904500938</v>
      </c>
      <c r="H19">
        <v>-1.1668771043771022</v>
      </c>
      <c r="I19">
        <v>1.4765060953958979</v>
      </c>
      <c r="J19">
        <v>0</v>
      </c>
      <c r="M19">
        <f>AVERAGE(D19:J19)</f>
        <v>0.74985225459796856</v>
      </c>
      <c r="N19">
        <f>STDEV(D19:J19)</f>
        <v>1.8726756798263744</v>
      </c>
    </row>
    <row r="20" spans="2:16">
      <c r="C20">
        <v>3</v>
      </c>
      <c r="D20">
        <v>1.6216216216216113</v>
      </c>
      <c r="E20">
        <v>-0.89516426725727893</v>
      </c>
      <c r="F20">
        <v>3.8503147128245558</v>
      </c>
      <c r="G20">
        <v>15.698575261705901</v>
      </c>
      <c r="H20">
        <v>-0.25883838383837587</v>
      </c>
      <c r="I20">
        <v>7.2405018345366283</v>
      </c>
      <c r="J20">
        <v>3.5934291581108795</v>
      </c>
      <c r="M20">
        <f t="shared" ref="M20:M22" si="11">AVERAGE(D20:J20)</f>
        <v>4.4072057053862741</v>
      </c>
      <c r="N20">
        <f t="shared" ref="N20:N22" si="12">STDEV(D20:J20)</f>
        <v>5.6883144357011313</v>
      </c>
    </row>
    <row r="21" spans="2:16">
      <c r="C21">
        <v>10</v>
      </c>
      <c r="D21">
        <v>17.027027027027028</v>
      </c>
      <c r="E21">
        <v>1.162790697674416</v>
      </c>
      <c r="F21">
        <v>14.152242328874907</v>
      </c>
      <c r="G21">
        <v>45.246778277464941</v>
      </c>
      <c r="H21">
        <v>19.389730639730647</v>
      </c>
      <c r="I21">
        <v>14.012013256006624</v>
      </c>
      <c r="J21">
        <v>5.8521560574948603</v>
      </c>
      <c r="M21">
        <f t="shared" si="11"/>
        <v>16.691819754896205</v>
      </c>
      <c r="N21">
        <f t="shared" si="12"/>
        <v>14.112976370409758</v>
      </c>
    </row>
    <row r="22" spans="2:16">
      <c r="C22">
        <v>30</v>
      </c>
      <c r="D22">
        <v>11.351351351351353</v>
      </c>
      <c r="E22">
        <v>5.83702473237358</v>
      </c>
      <c r="F22">
        <v>17.179714135851068</v>
      </c>
      <c r="G22">
        <v>32.460413438645553</v>
      </c>
      <c r="H22">
        <v>30.982744107744111</v>
      </c>
      <c r="I22">
        <v>10.107705053852523</v>
      </c>
      <c r="J22">
        <v>10.266940451745379</v>
      </c>
      <c r="M22">
        <f t="shared" si="11"/>
        <v>16.883699038794798</v>
      </c>
      <c r="N22">
        <f t="shared" si="12"/>
        <v>10.675799744739189</v>
      </c>
    </row>
    <row r="24" spans="2:16">
      <c r="C24">
        <v>1</v>
      </c>
      <c r="D24">
        <f>D19/$D$9*100</f>
        <v>1.4160727374806721</v>
      </c>
      <c r="E24">
        <f>E19/$E$9*100</f>
        <v>-2.1510527032719553</v>
      </c>
      <c r="F24">
        <f>F19/$F$9*100</f>
        <v>1.1822999742139967E-2</v>
      </c>
      <c r="G24">
        <f>G19/$G$9*100</f>
        <v>29.887676699568406</v>
      </c>
      <c r="H24">
        <f>H19/$H$8*100</f>
        <v>-10.067759742317644</v>
      </c>
      <c r="I24">
        <f>I19/$I$9*100</f>
        <v>8.318781511264822</v>
      </c>
      <c r="J24">
        <f>J19/$J$8*100</f>
        <v>0</v>
      </c>
      <c r="M24">
        <f t="shared" ref="M23:M27" si="13">AVERAGE(D24:J24)</f>
        <v>3.9165059289237769</v>
      </c>
      <c r="N24">
        <f t="shared" ref="N23:N27" si="14">STDEV(D24:J24)</f>
        <v>12.669480581522565</v>
      </c>
    </row>
    <row r="25" spans="2:16">
      <c r="C25">
        <v>3</v>
      </c>
      <c r="D25">
        <f t="shared" ref="D25:D27" si="15">D20/$D$9*100</f>
        <v>4.2482182124420786</v>
      </c>
      <c r="E25">
        <f t="shared" ref="E25:E27" si="16">E20/$E$9*100</f>
        <v>-9.7047494054595962</v>
      </c>
      <c r="F25">
        <f t="shared" ref="F25:F27" si="17">F20/$F$9*100</f>
        <v>13.886113197067404</v>
      </c>
      <c r="G25">
        <f t="shared" ref="G25:G27" si="18">G20/$G$9*100</f>
        <v>102.13343946199997</v>
      </c>
      <c r="H25">
        <f t="shared" ref="H25:H27" si="19">H20/$H$8*100</f>
        <v>-2.2332451727773388</v>
      </c>
      <c r="I25">
        <f t="shared" ref="I25:I27" si="20">I20/$I$9*100</f>
        <v>40.793704124378962</v>
      </c>
      <c r="J25">
        <f t="shared" ref="J25:J27" si="21">J20/$J$8*100</f>
        <v>21.315568415157692</v>
      </c>
      <c r="M25">
        <f t="shared" si="13"/>
        <v>24.348435547544167</v>
      </c>
      <c r="N25">
        <f t="shared" si="14"/>
        <v>38.100385074219972</v>
      </c>
    </row>
    <row r="26" spans="2:16">
      <c r="C26">
        <v>10</v>
      </c>
      <c r="D26">
        <f t="shared" si="15"/>
        <v>44.606291230642114</v>
      </c>
      <c r="E26">
        <f t="shared" si="16"/>
        <v>12.606169330803322</v>
      </c>
      <c r="F26">
        <f t="shared" si="17"/>
        <v>51.039889886538845</v>
      </c>
      <c r="G26">
        <f t="shared" si="18"/>
        <v>294.37124153073194</v>
      </c>
      <c r="H26">
        <f t="shared" si="19"/>
        <v>167.29366684529305</v>
      </c>
      <c r="I26">
        <f t="shared" si="20"/>
        <v>78.945069832855168</v>
      </c>
      <c r="J26">
        <f t="shared" si="21"/>
        <v>34.71392570468538</v>
      </c>
      <c r="M26">
        <f t="shared" si="13"/>
        <v>97.653750623078537</v>
      </c>
      <c r="N26">
        <f t="shared" si="14"/>
        <v>100.06572965017551</v>
      </c>
    </row>
    <row r="27" spans="2:16">
      <c r="C27">
        <v>30</v>
      </c>
      <c r="D27">
        <f t="shared" si="15"/>
        <v>29.737527487094745</v>
      </c>
      <c r="E27">
        <f t="shared" si="16"/>
        <v>63.280969061374073</v>
      </c>
      <c r="F27">
        <f t="shared" si="17"/>
        <v>61.958430148345421</v>
      </c>
      <c r="G27">
        <f t="shared" si="18"/>
        <v>211.18436645231822</v>
      </c>
      <c r="H27">
        <f t="shared" si="19"/>
        <v>267.31763153497383</v>
      </c>
      <c r="I27">
        <f t="shared" si="20"/>
        <v>56.947810906775054</v>
      </c>
      <c r="J27">
        <f t="shared" si="21"/>
        <v>60.901624043307756</v>
      </c>
      <c r="M27">
        <f t="shared" si="13"/>
        <v>107.33262280488415</v>
      </c>
      <c r="N27">
        <f t="shared" si="14"/>
        <v>92.281470663700233</v>
      </c>
    </row>
    <row r="30" spans="2:16" ht="15.75">
      <c r="B30" s="20" t="s">
        <v>17</v>
      </c>
    </row>
    <row r="32" spans="2:16">
      <c r="B32" s="23" t="s">
        <v>41</v>
      </c>
      <c r="C32" s="18"/>
      <c r="D32" s="18"/>
      <c r="E32" s="18"/>
      <c r="F32" s="18"/>
      <c r="G32" s="18"/>
      <c r="H32" s="18"/>
      <c r="I32" s="18"/>
      <c r="J32" s="18"/>
      <c r="K32" s="4"/>
      <c r="L32" s="21"/>
      <c r="M32" s="6" t="str">
        <f>G34</f>
        <v>500mM20ul</v>
      </c>
      <c r="N32" s="6" t="str">
        <f>H34</f>
        <v>500mM40ul</v>
      </c>
      <c r="O32" s="6" t="str">
        <f>I34</f>
        <v>500mM140ul</v>
      </c>
      <c r="P32" s="6" t="str">
        <f>J34</f>
        <v>500mM400ul</v>
      </c>
    </row>
    <row r="33" spans="2:16">
      <c r="B33" s="2"/>
      <c r="C33" s="3" t="s">
        <v>37</v>
      </c>
      <c r="D33" s="7" t="s">
        <v>14</v>
      </c>
      <c r="E33" s="3"/>
      <c r="F33" s="3"/>
      <c r="G33" s="3"/>
      <c r="H33" s="3"/>
      <c r="I33" s="3"/>
      <c r="J33" s="3"/>
      <c r="K33" s="4"/>
      <c r="L33" s="21" t="s">
        <v>14</v>
      </c>
      <c r="M33" s="8">
        <f>AVERAGE(G37,G43)</f>
        <v>0.54054054054052914</v>
      </c>
      <c r="N33" s="8">
        <f>AVERAGE(H37,H43)</f>
        <v>1.6216216216216113</v>
      </c>
      <c r="O33" s="8">
        <f>AVERAGE(I37,I43)</f>
        <v>17.027027027027028</v>
      </c>
      <c r="P33" s="8">
        <f>AVERAGE(J37,J43)</f>
        <v>11.351351351351353</v>
      </c>
    </row>
    <row r="34" spans="2:16" ht="15.75">
      <c r="B34" s="2"/>
      <c r="C34" s="3"/>
      <c r="D34" s="3" t="s">
        <v>21</v>
      </c>
      <c r="E34" s="24">
        <v>4.9800000000000004</v>
      </c>
      <c r="F34" s="3" t="s">
        <v>22</v>
      </c>
      <c r="G34" s="6" t="s">
        <v>23</v>
      </c>
      <c r="H34" s="6" t="s">
        <v>24</v>
      </c>
      <c r="I34" s="6" t="s">
        <v>25</v>
      </c>
      <c r="J34" s="6" t="s">
        <v>26</v>
      </c>
      <c r="K34" s="4"/>
      <c r="L34" s="21" t="s">
        <v>42</v>
      </c>
      <c r="M34" s="8">
        <f>AVERAGE(G49,G55)</f>
        <v>11.541850220264362</v>
      </c>
      <c r="N34" s="8">
        <f>AVERAGE(H49,H55)</f>
        <v>21.732221522970413</v>
      </c>
      <c r="O34" s="8">
        <f>AVERAGE(I49,I55)</f>
        <v>28.64852108244181</v>
      </c>
      <c r="P34" s="8">
        <f>AVERAGE(J49,J55)</f>
        <v>38.171806167400845</v>
      </c>
    </row>
    <row r="35" spans="2:16" ht="15.75">
      <c r="B35" s="2"/>
      <c r="C35" s="3"/>
      <c r="D35" s="3" t="s">
        <v>28</v>
      </c>
      <c r="E35" s="24">
        <v>8.68</v>
      </c>
      <c r="F35" s="24">
        <v>4.25</v>
      </c>
      <c r="G35" s="24">
        <v>4.2699999999999996</v>
      </c>
      <c r="H35" s="24">
        <v>4.3099999999999996</v>
      </c>
      <c r="I35" s="24">
        <v>4.88</v>
      </c>
      <c r="J35" s="24">
        <v>4.67</v>
      </c>
      <c r="K35" s="4"/>
      <c r="L35" s="4"/>
      <c r="M35" s="4"/>
      <c r="N35" s="4"/>
      <c r="O35" s="4"/>
      <c r="P35" s="4"/>
    </row>
    <row r="36" spans="2:16">
      <c r="B36" s="2"/>
      <c r="C36" s="3"/>
      <c r="D36" s="3"/>
      <c r="E36" s="3">
        <f>E35-E34</f>
        <v>3.6999999999999993</v>
      </c>
      <c r="F36" s="3"/>
      <c r="G36" s="3">
        <f>G35-F35</f>
        <v>1.9999999999999574E-2</v>
      </c>
      <c r="H36" s="3">
        <f>H35-F35</f>
        <v>5.9999999999999609E-2</v>
      </c>
      <c r="I36" s="3">
        <f>I35-F35</f>
        <v>0.62999999999999989</v>
      </c>
      <c r="J36" s="3">
        <f>J35-F35</f>
        <v>0.41999999999999993</v>
      </c>
      <c r="K36" s="4"/>
      <c r="L36" s="4"/>
      <c r="M36" s="4"/>
      <c r="N36" s="4"/>
      <c r="O36" s="4"/>
      <c r="P36" s="4"/>
    </row>
    <row r="37" spans="2:16">
      <c r="B37" s="2"/>
      <c r="C37" s="3"/>
      <c r="D37" s="3"/>
      <c r="E37" s="3"/>
      <c r="F37" s="3"/>
      <c r="G37" s="11">
        <f>G36/E36*100</f>
        <v>0.54054054054052914</v>
      </c>
      <c r="H37" s="11">
        <f>H36/E36*100</f>
        <v>1.6216216216216113</v>
      </c>
      <c r="I37" s="11">
        <f>I36/E36*100</f>
        <v>17.027027027027028</v>
      </c>
      <c r="J37" s="11">
        <f>J36/E36*100</f>
        <v>11.351351351351353</v>
      </c>
      <c r="K37" s="4"/>
      <c r="L37" s="21" t="s">
        <v>29</v>
      </c>
      <c r="M37" s="3" t="s">
        <v>14</v>
      </c>
      <c r="N37" s="3" t="s">
        <v>42</v>
      </c>
      <c r="O37" s="4"/>
      <c r="P37" s="4"/>
    </row>
    <row r="38" spans="2:16">
      <c r="B38" s="2"/>
      <c r="C38" s="3"/>
      <c r="D38" s="3"/>
      <c r="E38" s="3"/>
      <c r="F38" s="3"/>
      <c r="G38" s="3"/>
      <c r="H38" s="3"/>
      <c r="I38" s="3"/>
      <c r="J38" s="3"/>
      <c r="K38" s="4"/>
      <c r="L38" s="6" t="s">
        <v>23</v>
      </c>
      <c r="M38" s="8">
        <f>M33</f>
        <v>0.54054054054052914</v>
      </c>
      <c r="N38" s="8">
        <f>M34</f>
        <v>11.541850220264362</v>
      </c>
      <c r="O38" s="4"/>
      <c r="P38" s="4"/>
    </row>
    <row r="39" spans="2:16">
      <c r="B39" s="2"/>
      <c r="C39" s="3" t="s">
        <v>37</v>
      </c>
      <c r="D39" s="7" t="s">
        <v>14</v>
      </c>
      <c r="E39" s="3"/>
      <c r="F39" s="3"/>
      <c r="G39" s="3"/>
      <c r="H39" s="3"/>
      <c r="I39" s="3"/>
      <c r="J39" s="3"/>
      <c r="K39" s="4"/>
      <c r="L39" s="6" t="s">
        <v>24</v>
      </c>
      <c r="M39" s="8">
        <f>N33</f>
        <v>1.6216216216216113</v>
      </c>
      <c r="N39" s="8">
        <f>N34</f>
        <v>21.732221522970413</v>
      </c>
      <c r="O39" s="4"/>
      <c r="P39" s="4"/>
    </row>
    <row r="40" spans="2:16" ht="15.75">
      <c r="B40" s="2"/>
      <c r="C40" s="3"/>
      <c r="D40" s="3" t="s">
        <v>21</v>
      </c>
      <c r="E40" s="24">
        <v>4.9800000000000004</v>
      </c>
      <c r="F40" s="3" t="s">
        <v>22</v>
      </c>
      <c r="G40" s="6" t="s">
        <v>23</v>
      </c>
      <c r="H40" s="6" t="s">
        <v>24</v>
      </c>
      <c r="I40" s="6" t="s">
        <v>25</v>
      </c>
      <c r="J40" s="6" t="s">
        <v>26</v>
      </c>
      <c r="K40" s="4"/>
      <c r="L40" s="6" t="s">
        <v>25</v>
      </c>
      <c r="M40" s="8">
        <f>O33</f>
        <v>17.027027027027028</v>
      </c>
      <c r="N40" s="8">
        <f>O34</f>
        <v>28.64852108244181</v>
      </c>
      <c r="O40" s="4"/>
      <c r="P40" s="4"/>
    </row>
    <row r="41" spans="2:16" ht="15.75">
      <c r="B41" s="2"/>
      <c r="C41" s="3"/>
      <c r="D41" s="3" t="s">
        <v>28</v>
      </c>
      <c r="E41" s="24">
        <v>8.68</v>
      </c>
      <c r="F41" s="24">
        <v>4.25</v>
      </c>
      <c r="G41" s="24">
        <v>4.2699999999999996</v>
      </c>
      <c r="H41" s="24">
        <v>4.3099999999999996</v>
      </c>
      <c r="I41" s="24">
        <v>4.88</v>
      </c>
      <c r="J41" s="24">
        <v>4.67</v>
      </c>
      <c r="K41" s="4"/>
      <c r="L41" s="6" t="s">
        <v>26</v>
      </c>
      <c r="M41" s="8">
        <f>P33</f>
        <v>11.351351351351353</v>
      </c>
      <c r="N41" s="8">
        <f>P34</f>
        <v>38.171806167400845</v>
      </c>
      <c r="O41" s="4"/>
      <c r="P41" s="4"/>
    </row>
    <row r="42" spans="2:16">
      <c r="B42" s="2"/>
      <c r="C42" s="3"/>
      <c r="D42" s="3"/>
      <c r="E42" s="3">
        <f>E41-E40</f>
        <v>3.6999999999999993</v>
      </c>
      <c r="F42" s="3"/>
      <c r="G42" s="3">
        <f>G41-F41</f>
        <v>1.9999999999999574E-2</v>
      </c>
      <c r="H42" s="3">
        <f>H41-F41</f>
        <v>5.9999999999999609E-2</v>
      </c>
      <c r="I42" s="3">
        <f>I41-F41</f>
        <v>0.62999999999999989</v>
      </c>
      <c r="J42" s="3">
        <f>J41-F41</f>
        <v>0.41999999999999993</v>
      </c>
      <c r="K42" s="4"/>
      <c r="L42" s="4"/>
      <c r="M42" s="4"/>
      <c r="N42" s="4"/>
      <c r="O42" s="4"/>
      <c r="P42" s="4"/>
    </row>
    <row r="43" spans="2:16">
      <c r="B43" s="2"/>
      <c r="C43" s="3"/>
      <c r="D43" s="3"/>
      <c r="E43" s="3"/>
      <c r="F43" s="3"/>
      <c r="G43" s="11">
        <f>G42/E42*100</f>
        <v>0.54054054054052914</v>
      </c>
      <c r="H43" s="11">
        <f>H42/E42*100</f>
        <v>1.6216216216216113</v>
      </c>
      <c r="I43" s="11">
        <f>I42/E42*100</f>
        <v>17.027027027027028</v>
      </c>
      <c r="J43" s="11">
        <f>J42/E42*100</f>
        <v>11.351351351351353</v>
      </c>
      <c r="K43" s="4"/>
      <c r="L43" s="4"/>
      <c r="M43" s="4"/>
      <c r="N43" s="4"/>
      <c r="O43" s="4"/>
      <c r="P43" s="4"/>
    </row>
    <row r="44" spans="2:16">
      <c r="B44" s="2"/>
      <c r="C44" s="3"/>
      <c r="D44" s="3"/>
      <c r="E44" s="3"/>
      <c r="F44" s="3"/>
      <c r="G44" s="3"/>
      <c r="H44" s="3"/>
      <c r="I44" s="3"/>
      <c r="J44" s="3"/>
      <c r="K44" s="4"/>
      <c r="L44" s="4"/>
      <c r="M44" s="4"/>
      <c r="N44" s="4"/>
      <c r="O44" s="4"/>
      <c r="P44" s="4"/>
    </row>
    <row r="45" spans="2:16">
      <c r="B45" s="2"/>
      <c r="C45" s="3" t="s">
        <v>36</v>
      </c>
      <c r="D45" s="7" t="s">
        <v>7</v>
      </c>
      <c r="E45" s="3"/>
      <c r="F45" s="3"/>
      <c r="G45" s="3"/>
      <c r="H45" s="3"/>
      <c r="I45" s="3"/>
      <c r="J45" s="3"/>
      <c r="K45" s="4"/>
      <c r="L45" s="4"/>
      <c r="M45" s="4"/>
      <c r="N45" s="4"/>
      <c r="O45" s="4"/>
      <c r="P45" s="4"/>
    </row>
    <row r="46" spans="2:16" ht="15.75">
      <c r="B46" s="2"/>
      <c r="C46" s="3"/>
      <c r="D46" s="3" t="s">
        <v>21</v>
      </c>
      <c r="E46" s="24">
        <v>4.78</v>
      </c>
      <c r="F46" s="3" t="s">
        <v>22</v>
      </c>
      <c r="G46" s="6" t="s">
        <v>23</v>
      </c>
      <c r="H46" s="6" t="s">
        <v>24</v>
      </c>
      <c r="I46" s="6" t="s">
        <v>25</v>
      </c>
      <c r="J46" s="6" t="s">
        <v>26</v>
      </c>
      <c r="K46" s="4"/>
      <c r="L46" s="4"/>
      <c r="M46" s="4"/>
      <c r="N46" s="4"/>
      <c r="O46" s="4"/>
      <c r="P46" s="4"/>
    </row>
    <row r="47" spans="2:16" ht="15.75">
      <c r="B47" s="2"/>
      <c r="C47" s="3"/>
      <c r="D47" s="3" t="s">
        <v>28</v>
      </c>
      <c r="E47" s="24">
        <v>7.05</v>
      </c>
      <c r="F47" s="24">
        <v>4.58</v>
      </c>
      <c r="G47" s="24">
        <v>4.6500000000000004</v>
      </c>
      <c r="H47" s="24">
        <v>4.6100000000000003</v>
      </c>
      <c r="I47" s="24">
        <v>4.47</v>
      </c>
      <c r="J47" s="24">
        <v>4.2699999999999996</v>
      </c>
      <c r="K47" s="4"/>
      <c r="L47" s="4"/>
      <c r="M47" s="4"/>
      <c r="N47" s="4"/>
      <c r="O47" s="4"/>
      <c r="P47" s="4"/>
    </row>
    <row r="48" spans="2:16">
      <c r="B48" s="2"/>
      <c r="C48" s="3"/>
      <c r="D48" s="3"/>
      <c r="E48" s="3">
        <f>E47-E46</f>
        <v>2.2699999999999996</v>
      </c>
      <c r="F48" s="3"/>
      <c r="G48" s="3">
        <f>G47-F47</f>
        <v>7.0000000000000284E-2</v>
      </c>
      <c r="H48" s="3">
        <f>H47-F47</f>
        <v>3.0000000000000249E-2</v>
      </c>
      <c r="I48" s="3">
        <f>I47-F47</f>
        <v>-0.11000000000000032</v>
      </c>
      <c r="J48" s="3">
        <f>J47-F47</f>
        <v>-0.3100000000000005</v>
      </c>
      <c r="K48" s="4"/>
      <c r="L48" s="4"/>
      <c r="M48" s="4"/>
      <c r="N48" s="4"/>
      <c r="O48" s="4"/>
      <c r="P48" s="4"/>
    </row>
    <row r="49" spans="2:16">
      <c r="B49" s="2"/>
      <c r="C49" s="3"/>
      <c r="D49" s="3"/>
      <c r="E49" s="3"/>
      <c r="F49" s="3"/>
      <c r="G49" s="11">
        <f>G48/E48*100</f>
        <v>3.0837004405286477</v>
      </c>
      <c r="H49" s="11">
        <f>H48/E48*100</f>
        <v>1.3215859030837116</v>
      </c>
      <c r="I49" s="11">
        <f>I48/E48*100</f>
        <v>-4.8458149779735828</v>
      </c>
      <c r="J49" s="11">
        <f>J48/E48*100</f>
        <v>-13.656387665198263</v>
      </c>
      <c r="K49" s="4"/>
      <c r="L49" s="4"/>
      <c r="M49" s="4"/>
      <c r="N49" s="4"/>
      <c r="O49" s="4"/>
      <c r="P49" s="4"/>
    </row>
    <row r="50" spans="2:16">
      <c r="B50" s="2"/>
      <c r="C50" s="3"/>
      <c r="D50" s="3"/>
      <c r="E50" s="3"/>
      <c r="F50" s="3"/>
      <c r="G50" s="3"/>
      <c r="H50" s="3"/>
      <c r="I50" s="3"/>
      <c r="J50" s="3"/>
      <c r="K50" s="4"/>
      <c r="L50" s="4"/>
      <c r="M50" s="4"/>
      <c r="N50" s="4"/>
      <c r="O50" s="4"/>
      <c r="P50" s="4"/>
    </row>
    <row r="51" spans="2:16">
      <c r="B51" s="2"/>
      <c r="C51" s="3" t="s">
        <v>32</v>
      </c>
      <c r="D51" s="7" t="s">
        <v>7</v>
      </c>
      <c r="E51" s="3"/>
      <c r="F51" s="3"/>
      <c r="G51" s="3"/>
      <c r="H51" s="3"/>
      <c r="I51" s="3"/>
      <c r="J51" s="3"/>
      <c r="K51" s="4"/>
      <c r="L51" s="4"/>
      <c r="M51" s="4"/>
      <c r="N51" s="4"/>
      <c r="O51" s="4"/>
      <c r="P51" s="4"/>
    </row>
    <row r="52" spans="2:16" ht="15.75">
      <c r="B52" s="2"/>
      <c r="C52" s="3"/>
      <c r="D52" s="3" t="s">
        <v>21</v>
      </c>
      <c r="E52" s="24">
        <v>5.01</v>
      </c>
      <c r="F52" s="3" t="s">
        <v>22</v>
      </c>
      <c r="G52" s="6" t="s">
        <v>23</v>
      </c>
      <c r="H52" s="6" t="s">
        <v>24</v>
      </c>
      <c r="I52" s="6" t="s">
        <v>25</v>
      </c>
      <c r="J52" s="6" t="s">
        <v>26</v>
      </c>
      <c r="K52" s="4"/>
      <c r="L52" s="4"/>
      <c r="M52" s="4"/>
      <c r="N52" s="4"/>
      <c r="O52" s="4"/>
      <c r="P52" s="4"/>
    </row>
    <row r="53" spans="2:16" ht="15.75">
      <c r="B53" s="2"/>
      <c r="C53" s="3"/>
      <c r="D53" s="3" t="s">
        <v>28</v>
      </c>
      <c r="E53" s="24">
        <v>6.41</v>
      </c>
      <c r="F53" s="24">
        <v>9.61</v>
      </c>
      <c r="G53" s="24">
        <v>9.89</v>
      </c>
      <c r="H53" s="24">
        <v>10.199999999999999</v>
      </c>
      <c r="I53" s="24">
        <v>10.48</v>
      </c>
      <c r="J53" s="24">
        <v>10.87</v>
      </c>
      <c r="K53" s="4"/>
      <c r="L53" s="4"/>
      <c r="M53" s="4"/>
      <c r="N53" s="4"/>
      <c r="O53" s="4"/>
      <c r="P53" s="4"/>
    </row>
    <row r="54" spans="2:16">
      <c r="B54" s="2"/>
      <c r="C54" s="3"/>
      <c r="D54" s="3"/>
      <c r="E54" s="3">
        <f>E53-E52</f>
        <v>1.4000000000000004</v>
      </c>
      <c r="F54" s="3"/>
      <c r="G54" s="3">
        <f>G53-F53</f>
        <v>0.28000000000000114</v>
      </c>
      <c r="H54" s="3">
        <f>H53-F53</f>
        <v>0.58999999999999986</v>
      </c>
      <c r="I54" s="3">
        <f>I53-F53</f>
        <v>0.87000000000000099</v>
      </c>
      <c r="J54" s="3">
        <f>J53-F53</f>
        <v>1.2599999999999998</v>
      </c>
      <c r="K54" s="4"/>
      <c r="L54" s="4"/>
      <c r="M54" s="4"/>
      <c r="N54" s="4"/>
      <c r="O54" s="4"/>
      <c r="P54" s="4"/>
    </row>
    <row r="55" spans="2:16">
      <c r="B55" s="2"/>
      <c r="C55" s="3"/>
      <c r="D55" s="3"/>
      <c r="E55" s="3"/>
      <c r="F55" s="3"/>
      <c r="G55" s="11">
        <f>G54/E54*100</f>
        <v>20.000000000000075</v>
      </c>
      <c r="H55" s="11">
        <f>H54/E54*100</f>
        <v>42.142857142857117</v>
      </c>
      <c r="I55" s="11">
        <f>I54/E54*100</f>
        <v>62.142857142857203</v>
      </c>
      <c r="J55" s="11">
        <f>J54/E54*100</f>
        <v>89.999999999999957</v>
      </c>
      <c r="K55" s="4"/>
      <c r="L55" s="4"/>
      <c r="M55" s="4"/>
      <c r="N55" s="4"/>
      <c r="O55" s="4"/>
      <c r="P55" s="4"/>
    </row>
    <row r="56" spans="2:16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2:16">
      <c r="B57" s="2" t="s">
        <v>43</v>
      </c>
      <c r="C57" s="3"/>
      <c r="D57" s="3"/>
      <c r="E57" s="3"/>
      <c r="F57" s="3"/>
      <c r="G57" s="3"/>
      <c r="H57" s="3"/>
      <c r="I57" s="3"/>
      <c r="J57" s="3"/>
      <c r="K57" s="4"/>
      <c r="L57" s="21"/>
      <c r="M57" s="6" t="str">
        <f>G59</f>
        <v>500mM20ul</v>
      </c>
      <c r="N57" s="6" t="str">
        <f>H59</f>
        <v>500mM40ul</v>
      </c>
      <c r="O57" s="6" t="str">
        <f>I59</f>
        <v>500mM140ul</v>
      </c>
      <c r="P57" s="6" t="str">
        <f>J59</f>
        <v>500mM400ul</v>
      </c>
    </row>
    <row r="58" spans="2:16">
      <c r="B58" s="2"/>
      <c r="C58" s="3" t="s">
        <v>36</v>
      </c>
      <c r="D58" s="7" t="s">
        <v>14</v>
      </c>
      <c r="E58" s="3"/>
      <c r="F58" s="3"/>
      <c r="G58" s="3"/>
      <c r="H58" s="3"/>
      <c r="I58" s="3"/>
      <c r="J58" s="3"/>
      <c r="K58" s="4"/>
      <c r="L58" s="21" t="s">
        <v>14</v>
      </c>
      <c r="M58" s="8">
        <f>AVERAGE(G62,G68)</f>
        <v>-0.19841269841269424</v>
      </c>
      <c r="N58" s="8">
        <f>AVERAGE(H62,H68)</f>
        <v>-0.89516426725727893</v>
      </c>
      <c r="O58" s="8">
        <f>AVERAGE(I62,I68)</f>
        <v>1.162790697674416</v>
      </c>
      <c r="P58" s="8">
        <f>AVERAGE(J62,J68)</f>
        <v>5.83702473237358</v>
      </c>
    </row>
    <row r="59" spans="2:16" ht="15.75">
      <c r="B59" s="2"/>
      <c r="C59" s="3"/>
      <c r="D59" s="3" t="s">
        <v>21</v>
      </c>
      <c r="E59" s="24">
        <v>4.74</v>
      </c>
      <c r="F59" s="3" t="s">
        <v>22</v>
      </c>
      <c r="G59" s="6" t="s">
        <v>23</v>
      </c>
      <c r="H59" s="6" t="s">
        <v>24</v>
      </c>
      <c r="I59" s="6" t="s">
        <v>25</v>
      </c>
      <c r="J59" s="6" t="s">
        <v>26</v>
      </c>
      <c r="K59" s="4"/>
      <c r="L59" s="21" t="s">
        <v>42</v>
      </c>
      <c r="M59" s="8">
        <f>AVERAGE(G74,G80)</f>
        <v>0.72551897672467947</v>
      </c>
      <c r="N59" s="8">
        <f>AVERAGE(H74,H80)</f>
        <v>0.59516320682184032</v>
      </c>
      <c r="O59" s="8">
        <f>AVERAGE(I74,I80)</f>
        <v>8.8883064234290909</v>
      </c>
      <c r="P59" s="8">
        <f>AVERAGE(J74,J80)</f>
        <v>9.2239812679108102</v>
      </c>
    </row>
    <row r="60" spans="2:16" ht="15.75">
      <c r="B60" s="2"/>
      <c r="C60" s="3"/>
      <c r="D60" s="3" t="s">
        <v>28</v>
      </c>
      <c r="E60" s="24">
        <v>7.26</v>
      </c>
      <c r="F60" s="24">
        <v>4.0599999999999996</v>
      </c>
      <c r="G60" s="24">
        <v>4.05</v>
      </c>
      <c r="H60" s="24">
        <v>4.04</v>
      </c>
      <c r="I60" s="24">
        <v>4.0599999999999996</v>
      </c>
      <c r="J60" s="24">
        <v>4.17</v>
      </c>
      <c r="K60" s="4"/>
      <c r="L60" s="4"/>
      <c r="M60" s="4"/>
      <c r="N60" s="4"/>
      <c r="O60" s="4"/>
      <c r="P60" s="4"/>
    </row>
    <row r="61" spans="2:16">
      <c r="B61" s="2"/>
      <c r="C61" s="3"/>
      <c r="D61" s="3"/>
      <c r="E61" s="3">
        <f>E60-E59</f>
        <v>2.5199999999999996</v>
      </c>
      <c r="F61" s="3"/>
      <c r="G61" s="3">
        <f>G60-F60</f>
        <v>-9.9999999999997868E-3</v>
      </c>
      <c r="H61" s="3">
        <f>H60-F60</f>
        <v>-1.9999999999999574E-2</v>
      </c>
      <c r="I61" s="3">
        <f>I60-F60</f>
        <v>0</v>
      </c>
      <c r="J61" s="3">
        <f>J60-F60</f>
        <v>0.11000000000000032</v>
      </c>
      <c r="K61" s="4"/>
      <c r="L61" s="4"/>
      <c r="M61" s="4"/>
      <c r="N61" s="4"/>
      <c r="O61" s="4"/>
      <c r="P61" s="4"/>
    </row>
    <row r="62" spans="2:16">
      <c r="B62" s="2"/>
      <c r="C62" s="3"/>
      <c r="D62" s="3"/>
      <c r="E62" s="3"/>
      <c r="F62" s="3"/>
      <c r="G62" s="11">
        <f>G61/E61*100</f>
        <v>-0.39682539682538848</v>
      </c>
      <c r="H62" s="11">
        <f>H61/E61*100</f>
        <v>-0.79365079365077695</v>
      </c>
      <c r="I62" s="11">
        <f>I61/E61*100</f>
        <v>0</v>
      </c>
      <c r="J62" s="11">
        <f>J61/E61*100</f>
        <v>4.3650793650793789</v>
      </c>
      <c r="K62" s="4"/>
      <c r="L62" s="21" t="s">
        <v>29</v>
      </c>
      <c r="M62" s="3" t="s">
        <v>14</v>
      </c>
      <c r="N62" s="3" t="s">
        <v>42</v>
      </c>
      <c r="O62" s="4"/>
      <c r="P62" s="4"/>
    </row>
    <row r="63" spans="2:16">
      <c r="B63" s="2"/>
      <c r="C63" s="3"/>
      <c r="D63" s="3"/>
      <c r="E63" s="3"/>
      <c r="F63" s="3"/>
      <c r="G63" s="3"/>
      <c r="H63" s="3"/>
      <c r="I63" s="3"/>
      <c r="J63" s="3"/>
      <c r="K63" s="4"/>
      <c r="L63" s="6" t="s">
        <v>23</v>
      </c>
      <c r="M63" s="8">
        <f>M58</f>
        <v>-0.19841269841269424</v>
      </c>
      <c r="N63" s="8">
        <f>M59</f>
        <v>0.72551897672467947</v>
      </c>
      <c r="O63" s="4"/>
      <c r="P63" s="4"/>
    </row>
    <row r="64" spans="2:16">
      <c r="B64" s="2"/>
      <c r="C64" s="3" t="s">
        <v>32</v>
      </c>
      <c r="D64" s="7" t="s">
        <v>14</v>
      </c>
      <c r="E64" s="3"/>
      <c r="F64" s="3"/>
      <c r="G64" s="3"/>
      <c r="H64" s="3"/>
      <c r="I64" s="3"/>
      <c r="J64" s="3"/>
      <c r="K64" s="4"/>
      <c r="L64" s="6" t="s">
        <v>24</v>
      </c>
      <c r="M64" s="8">
        <f>N58</f>
        <v>-0.89516426725727893</v>
      </c>
      <c r="N64" s="8">
        <f>N59</f>
        <v>0.59516320682184032</v>
      </c>
      <c r="O64" s="4"/>
      <c r="P64" s="4"/>
    </row>
    <row r="65" spans="2:16" ht="15.75">
      <c r="B65" s="2"/>
      <c r="C65" s="3"/>
      <c r="D65" s="3" t="s">
        <v>21</v>
      </c>
      <c r="E65" s="24">
        <v>4.9000000000000004</v>
      </c>
      <c r="F65" s="3" t="s">
        <v>22</v>
      </c>
      <c r="G65" s="6" t="s">
        <v>23</v>
      </c>
      <c r="H65" s="6" t="s">
        <v>24</v>
      </c>
      <c r="I65" s="6" t="s">
        <v>25</v>
      </c>
      <c r="J65" s="6" t="s">
        <v>26</v>
      </c>
      <c r="K65" s="4"/>
      <c r="L65" s="6" t="s">
        <v>25</v>
      </c>
      <c r="M65" s="8">
        <f>O58</f>
        <v>1.162790697674416</v>
      </c>
      <c r="N65" s="8">
        <f>O59</f>
        <v>8.8883064234290909</v>
      </c>
      <c r="O65" s="4"/>
      <c r="P65" s="4"/>
    </row>
    <row r="66" spans="2:16" ht="15.75">
      <c r="B66" s="2"/>
      <c r="C66" s="3"/>
      <c r="D66" s="3" t="s">
        <v>28</v>
      </c>
      <c r="E66" s="24">
        <v>7.91</v>
      </c>
      <c r="F66" s="24">
        <v>3.73</v>
      </c>
      <c r="G66" s="24">
        <v>3.73</v>
      </c>
      <c r="H66" s="24">
        <v>3.7</v>
      </c>
      <c r="I66" s="24">
        <v>3.8</v>
      </c>
      <c r="J66" s="24">
        <v>3.95</v>
      </c>
      <c r="K66" s="4"/>
      <c r="L66" s="6" t="s">
        <v>26</v>
      </c>
      <c r="M66" s="8">
        <f>P58</f>
        <v>5.83702473237358</v>
      </c>
      <c r="N66" s="8">
        <f>P59</f>
        <v>9.2239812679108102</v>
      </c>
      <c r="O66" s="4"/>
      <c r="P66" s="4"/>
    </row>
    <row r="67" spans="2:16">
      <c r="B67" s="2"/>
      <c r="C67" s="3"/>
      <c r="D67" s="3"/>
      <c r="E67" s="3">
        <f>E66-E65</f>
        <v>3.01</v>
      </c>
      <c r="F67" s="3"/>
      <c r="G67" s="3">
        <f>G66-F66</f>
        <v>0</v>
      </c>
      <c r="H67" s="3">
        <f>H66-F66</f>
        <v>-2.9999999999999805E-2</v>
      </c>
      <c r="I67" s="3">
        <f>I66-F66</f>
        <v>6.999999999999984E-2</v>
      </c>
      <c r="J67" s="3">
        <f>J66-F66</f>
        <v>0.2200000000000002</v>
      </c>
      <c r="K67" s="4"/>
      <c r="L67" s="4"/>
      <c r="M67" s="4"/>
      <c r="N67" s="4"/>
      <c r="O67" s="4"/>
      <c r="P67" s="4"/>
    </row>
    <row r="68" spans="2:16">
      <c r="B68" s="2"/>
      <c r="C68" s="3"/>
      <c r="D68" s="3"/>
      <c r="E68" s="3"/>
      <c r="F68" s="3"/>
      <c r="G68" s="11">
        <f>G67/E67*100</f>
        <v>0</v>
      </c>
      <c r="H68" s="11">
        <f>H67/E67*100</f>
        <v>-0.99667774086378091</v>
      </c>
      <c r="I68" s="11">
        <f>I67/E67*100</f>
        <v>2.325581395348832</v>
      </c>
      <c r="J68" s="11">
        <f>J67/E67*100</f>
        <v>7.308970099667782</v>
      </c>
      <c r="K68" s="4"/>
      <c r="L68" s="4"/>
      <c r="M68" s="4"/>
      <c r="N68" s="4"/>
      <c r="O68" s="4"/>
      <c r="P68" s="4"/>
    </row>
    <row r="69" spans="2:16">
      <c r="B69" s="2"/>
      <c r="C69" s="3"/>
      <c r="D69" s="3"/>
      <c r="E69" s="3"/>
      <c r="F69" s="3"/>
      <c r="G69" s="3"/>
      <c r="H69" s="3"/>
      <c r="I69" s="3"/>
      <c r="J69" s="3"/>
      <c r="K69" s="4"/>
      <c r="L69" s="4"/>
      <c r="M69" s="4"/>
      <c r="N69" s="4"/>
      <c r="O69" s="4"/>
      <c r="P69" s="4"/>
    </row>
    <row r="70" spans="2:16">
      <c r="B70" s="2"/>
      <c r="C70" s="3" t="s">
        <v>34</v>
      </c>
      <c r="D70" s="7" t="s">
        <v>7</v>
      </c>
      <c r="E70" s="3"/>
      <c r="F70" s="3"/>
      <c r="G70" s="3"/>
      <c r="H70" s="3"/>
      <c r="I70" s="3"/>
      <c r="J70" s="3"/>
      <c r="K70" s="4"/>
      <c r="L70" s="4"/>
      <c r="M70" s="4"/>
      <c r="N70" s="4"/>
      <c r="O70" s="4"/>
      <c r="P70" s="4"/>
    </row>
    <row r="71" spans="2:16" ht="15.75">
      <c r="B71" s="2"/>
      <c r="C71" s="3"/>
      <c r="D71" s="3" t="s">
        <v>21</v>
      </c>
      <c r="E71" s="24">
        <v>4.7699999999999996</v>
      </c>
      <c r="F71" s="3" t="s">
        <v>22</v>
      </c>
      <c r="G71" s="6" t="s">
        <v>23</v>
      </c>
      <c r="H71" s="6" t="s">
        <v>24</v>
      </c>
      <c r="I71" s="6" t="s">
        <v>25</v>
      </c>
      <c r="J71" s="6" t="s">
        <v>26</v>
      </c>
      <c r="K71" s="4"/>
      <c r="L71" s="4"/>
      <c r="M71" s="4"/>
      <c r="N71" s="4"/>
      <c r="O71" s="4"/>
      <c r="P71" s="4"/>
    </row>
    <row r="72" spans="2:16" ht="15.75">
      <c r="B72" s="2"/>
      <c r="C72" s="3"/>
      <c r="D72" s="3" t="s">
        <v>28</v>
      </c>
      <c r="E72" s="24">
        <v>12.3</v>
      </c>
      <c r="F72" s="24">
        <v>3.29</v>
      </c>
      <c r="G72" s="24">
        <v>3.32</v>
      </c>
      <c r="H72" s="24">
        <v>3.34</v>
      </c>
      <c r="I72" s="24">
        <v>3.4</v>
      </c>
      <c r="J72" s="24">
        <v>3.51</v>
      </c>
      <c r="K72" s="4"/>
      <c r="L72" s="4"/>
      <c r="M72" s="4"/>
      <c r="N72" s="4"/>
      <c r="O72" s="4"/>
      <c r="P72" s="4"/>
    </row>
    <row r="73" spans="2:16">
      <c r="B73" s="2"/>
      <c r="C73" s="3"/>
      <c r="D73" s="3"/>
      <c r="E73" s="3">
        <f>E72-E71</f>
        <v>7.5300000000000011</v>
      </c>
      <c r="F73" s="3"/>
      <c r="G73" s="3">
        <f>G72-F72</f>
        <v>2.9999999999999805E-2</v>
      </c>
      <c r="H73" s="3">
        <f>H72-F72</f>
        <v>4.9999999999999822E-2</v>
      </c>
      <c r="I73" s="3">
        <f>I72-F72</f>
        <v>0.10999999999999988</v>
      </c>
      <c r="J73" s="3">
        <f>J72-F72</f>
        <v>0.21999999999999975</v>
      </c>
      <c r="K73" s="4"/>
      <c r="L73" s="4"/>
      <c r="M73" s="4"/>
      <c r="N73" s="4"/>
      <c r="O73" s="4"/>
      <c r="P73" s="4"/>
    </row>
    <row r="74" spans="2:16">
      <c r="B74" s="2"/>
      <c r="C74" s="3"/>
      <c r="D74" s="3"/>
      <c r="E74" s="3"/>
      <c r="F74" s="3"/>
      <c r="G74" s="11">
        <f>G73/E73*100</f>
        <v>0.39840637450198935</v>
      </c>
      <c r="H74" s="11">
        <f>H73/E73*100</f>
        <v>0.66401062416998424</v>
      </c>
      <c r="I74" s="11">
        <f>I73/E73*100</f>
        <v>1.460823373173969</v>
      </c>
      <c r="J74" s="11">
        <f>J73/E73*100</f>
        <v>2.9216467463479381</v>
      </c>
      <c r="K74" s="4"/>
      <c r="L74" s="4"/>
      <c r="M74" s="4"/>
      <c r="N74" s="4"/>
      <c r="O74" s="4"/>
      <c r="P74" s="4"/>
    </row>
    <row r="75" spans="2:16">
      <c r="B75" s="2"/>
      <c r="C75" s="3"/>
      <c r="D75" s="3"/>
      <c r="E75" s="3"/>
      <c r="F75" s="3"/>
      <c r="G75" s="3"/>
      <c r="H75" s="3"/>
      <c r="I75" s="3"/>
      <c r="J75" s="3"/>
      <c r="K75" s="4"/>
      <c r="L75" s="4"/>
      <c r="M75" s="4"/>
      <c r="N75" s="4"/>
      <c r="O75" s="4"/>
      <c r="P75" s="4"/>
    </row>
    <row r="76" spans="2:16">
      <c r="B76" s="2"/>
      <c r="C76" s="3" t="s">
        <v>37</v>
      </c>
      <c r="D76" s="7" t="s">
        <v>7</v>
      </c>
      <c r="E76" s="3"/>
      <c r="F76" s="3"/>
      <c r="G76" s="3"/>
      <c r="H76" s="3"/>
      <c r="I76" s="3"/>
      <c r="J76" s="3"/>
      <c r="K76" s="4"/>
      <c r="L76" s="4"/>
      <c r="M76" s="4"/>
      <c r="N76" s="4"/>
      <c r="O76" s="4"/>
      <c r="P76" s="4"/>
    </row>
    <row r="77" spans="2:16" ht="15.75">
      <c r="B77" s="2"/>
      <c r="C77" s="3"/>
      <c r="D77" s="3" t="s">
        <v>21</v>
      </c>
      <c r="E77" s="24">
        <v>4.8</v>
      </c>
      <c r="F77" s="3" t="s">
        <v>22</v>
      </c>
      <c r="G77" s="6" t="s">
        <v>23</v>
      </c>
      <c r="H77" s="6" t="s">
        <v>24</v>
      </c>
      <c r="I77" s="6" t="s">
        <v>25</v>
      </c>
      <c r="J77" s="6" t="s">
        <v>26</v>
      </c>
      <c r="K77" s="4"/>
      <c r="L77" s="4"/>
      <c r="M77" s="4"/>
      <c r="N77" s="4"/>
      <c r="O77" s="4"/>
      <c r="P77" s="4"/>
    </row>
    <row r="78" spans="2:16" ht="15.75">
      <c r="B78" s="2"/>
      <c r="C78" s="3"/>
      <c r="D78" s="3" t="s">
        <v>28</v>
      </c>
      <c r="E78" s="24">
        <v>8.6</v>
      </c>
      <c r="F78" s="24">
        <v>4.05</v>
      </c>
      <c r="G78" s="24">
        <v>4.09</v>
      </c>
      <c r="H78" s="24">
        <v>4.07</v>
      </c>
      <c r="I78" s="24">
        <v>4.67</v>
      </c>
      <c r="J78" s="24">
        <v>4.6399999999999997</v>
      </c>
      <c r="K78" s="4"/>
      <c r="L78" s="4"/>
      <c r="M78" s="4"/>
      <c r="N78" s="4"/>
      <c r="O78" s="4"/>
      <c r="P78" s="4"/>
    </row>
    <row r="79" spans="2:16">
      <c r="B79" s="2"/>
      <c r="C79" s="3"/>
      <c r="D79" s="3"/>
      <c r="E79" s="3">
        <f>E78-E77</f>
        <v>3.8</v>
      </c>
      <c r="F79" s="3"/>
      <c r="G79" s="3">
        <f>G78-F78</f>
        <v>4.0000000000000036E-2</v>
      </c>
      <c r="H79" s="3">
        <f>H78-F78</f>
        <v>2.0000000000000462E-2</v>
      </c>
      <c r="I79" s="3">
        <f>I78-F78</f>
        <v>0.62000000000000011</v>
      </c>
      <c r="J79" s="3">
        <f>J78-F78</f>
        <v>0.58999999999999986</v>
      </c>
      <c r="K79" s="4"/>
      <c r="L79" s="4"/>
      <c r="M79" s="4"/>
      <c r="N79" s="4"/>
      <c r="O79" s="4"/>
      <c r="P79" s="4"/>
    </row>
    <row r="80" spans="2:16">
      <c r="B80" s="2"/>
      <c r="C80" s="3"/>
      <c r="D80" s="3"/>
      <c r="E80" s="3"/>
      <c r="F80" s="3"/>
      <c r="G80" s="11">
        <f>G79/E79*100</f>
        <v>1.0526315789473695</v>
      </c>
      <c r="H80" s="11">
        <f>H79/E79*100</f>
        <v>0.52631578947369639</v>
      </c>
      <c r="I80" s="11">
        <f>I79/E79*100</f>
        <v>16.315789473684212</v>
      </c>
      <c r="J80" s="11">
        <f>J79/E79*100</f>
        <v>15.526315789473683</v>
      </c>
      <c r="K80" s="4"/>
      <c r="L80" s="4"/>
      <c r="M80" s="4"/>
      <c r="N80" s="4"/>
      <c r="O80" s="4"/>
      <c r="P80" s="4"/>
    </row>
    <row r="81" spans="2:16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2:16">
      <c r="B82" s="2" t="s">
        <v>35</v>
      </c>
      <c r="C82" s="3"/>
      <c r="D82" s="3"/>
      <c r="E82" s="3"/>
      <c r="F82" s="3"/>
      <c r="G82" s="3"/>
      <c r="H82" s="3"/>
      <c r="I82" s="3"/>
      <c r="J82" s="3"/>
      <c r="K82" s="4"/>
      <c r="L82" s="21"/>
      <c r="M82" s="6" t="str">
        <f>G84</f>
        <v>500mM20ul</v>
      </c>
      <c r="N82" s="6" t="str">
        <f>H84</f>
        <v>500mM40ul</v>
      </c>
      <c r="O82" s="6" t="str">
        <f>I84</f>
        <v>500mM140ul</v>
      </c>
      <c r="P82" s="6" t="str">
        <f>J84</f>
        <v>500mM400ul</v>
      </c>
    </row>
    <row r="83" spans="2:16">
      <c r="B83" s="2"/>
      <c r="C83" s="3" t="s">
        <v>36</v>
      </c>
      <c r="D83" s="25" t="s">
        <v>14</v>
      </c>
      <c r="E83" s="3"/>
      <c r="F83" s="3"/>
      <c r="G83" s="3"/>
      <c r="H83" s="3"/>
      <c r="I83" s="3"/>
      <c r="J83" s="3"/>
      <c r="K83" s="4"/>
      <c r="L83" s="21" t="s">
        <v>14</v>
      </c>
      <c r="M83" s="8">
        <f>AVERAGE(G87,G93)</f>
        <v>3.2782585890554494E-3</v>
      </c>
      <c r="N83" s="8">
        <f>AVERAGE(H87,H93)</f>
        <v>3.8503147128245558</v>
      </c>
      <c r="O83" s="8">
        <f>AVERAGE(I87,I93)</f>
        <v>14.152242328874907</v>
      </c>
      <c r="P83" s="8">
        <f>AVERAGE(J87,J93)</f>
        <v>17.179714135851068</v>
      </c>
    </row>
    <row r="84" spans="2:16" ht="15.75">
      <c r="B84" s="2"/>
      <c r="C84" s="3"/>
      <c r="D84" s="3" t="s">
        <v>21</v>
      </c>
      <c r="E84" s="24">
        <v>4.88</v>
      </c>
      <c r="F84" s="3" t="s">
        <v>22</v>
      </c>
      <c r="G84" s="6" t="s">
        <v>23</v>
      </c>
      <c r="H84" s="6" t="s">
        <v>24</v>
      </c>
      <c r="I84" s="6" t="s">
        <v>25</v>
      </c>
      <c r="J84" s="6" t="s">
        <v>26</v>
      </c>
      <c r="K84" s="4"/>
      <c r="L84" s="21" t="s">
        <v>42</v>
      </c>
      <c r="M84" s="8">
        <f>AVERAGE(G99,G105)</f>
        <v>3.069952687712179</v>
      </c>
      <c r="N84" s="8">
        <f>AVERAGE(H99,H105)</f>
        <v>5.5030605971505739</v>
      </c>
      <c r="O84" s="8">
        <f>AVERAGE(I99,I105)</f>
        <v>24.570313544144781</v>
      </c>
      <c r="P84" s="8">
        <f>AVERAGE(J99,J105)</f>
        <v>27.727807329395102</v>
      </c>
    </row>
    <row r="85" spans="2:16" ht="15.75">
      <c r="B85" s="2"/>
      <c r="C85" s="3"/>
      <c r="D85" s="3" t="s">
        <v>28</v>
      </c>
      <c r="E85" s="24">
        <v>7.34</v>
      </c>
      <c r="F85" s="24">
        <v>4.22</v>
      </c>
      <c r="G85" s="24">
        <v>4.24</v>
      </c>
      <c r="H85" s="24">
        <v>4.34</v>
      </c>
      <c r="I85" s="24">
        <v>4.46</v>
      </c>
      <c r="J85" s="24">
        <v>4.4800000000000004</v>
      </c>
      <c r="K85" s="4"/>
      <c r="L85" s="4"/>
      <c r="M85" s="4"/>
      <c r="N85" s="4"/>
      <c r="O85" s="4"/>
      <c r="P85" s="4"/>
    </row>
    <row r="86" spans="2:16">
      <c r="B86" s="2"/>
      <c r="C86" s="3"/>
      <c r="D86" s="3"/>
      <c r="E86" s="3">
        <f>E85-E84</f>
        <v>2.46</v>
      </c>
      <c r="F86" s="3"/>
      <c r="G86" s="3">
        <f>G85-F85</f>
        <v>2.0000000000000462E-2</v>
      </c>
      <c r="H86" s="3">
        <f>H85-F85</f>
        <v>0.12000000000000011</v>
      </c>
      <c r="I86" s="3">
        <f>I85-F85</f>
        <v>0.24000000000000021</v>
      </c>
      <c r="J86" s="3">
        <f>J85-F85</f>
        <v>0.26000000000000068</v>
      </c>
      <c r="K86" s="4"/>
      <c r="L86" s="4"/>
      <c r="M86" s="4"/>
      <c r="N86" s="4"/>
      <c r="O86" s="4"/>
      <c r="P86" s="4"/>
    </row>
    <row r="87" spans="2:16">
      <c r="B87" s="2"/>
      <c r="C87" s="3"/>
      <c r="D87" s="3"/>
      <c r="E87" s="3"/>
      <c r="F87" s="3"/>
      <c r="G87" s="11">
        <f>G86/E86*100</f>
        <v>0.81300813008131967</v>
      </c>
      <c r="H87" s="11">
        <f>H86/E86*100</f>
        <v>4.8780487804878092</v>
      </c>
      <c r="I87" s="11">
        <f>I86/E86*100</f>
        <v>9.7560975609756184</v>
      </c>
      <c r="J87" s="11">
        <f>J86/E86*100</f>
        <v>10.569105691056938</v>
      </c>
      <c r="K87" s="4"/>
      <c r="L87" s="21" t="s">
        <v>29</v>
      </c>
      <c r="M87" s="3" t="s">
        <v>14</v>
      </c>
      <c r="N87" s="3" t="s">
        <v>42</v>
      </c>
      <c r="O87" s="4"/>
      <c r="P87" s="4"/>
    </row>
    <row r="88" spans="2:16">
      <c r="B88" s="2"/>
      <c r="C88" s="3"/>
      <c r="D88" s="3"/>
      <c r="E88" s="3"/>
      <c r="F88" s="3"/>
      <c r="G88" s="3"/>
      <c r="H88" s="3"/>
      <c r="I88" s="3"/>
      <c r="J88" s="3"/>
      <c r="K88" s="4"/>
      <c r="L88" s="6" t="s">
        <v>23</v>
      </c>
      <c r="M88" s="8">
        <f>M83</f>
        <v>3.2782585890554494E-3</v>
      </c>
      <c r="N88" s="8">
        <f>M84</f>
        <v>3.069952687712179</v>
      </c>
      <c r="O88" s="4"/>
      <c r="P88" s="4"/>
    </row>
    <row r="89" spans="2:16">
      <c r="B89" s="2"/>
      <c r="C89" s="3" t="s">
        <v>32</v>
      </c>
      <c r="D89" s="7" t="s">
        <v>14</v>
      </c>
      <c r="E89" s="3"/>
      <c r="F89" s="3"/>
      <c r="G89" s="3"/>
      <c r="H89" s="3"/>
      <c r="I89" s="3"/>
      <c r="J89" s="3"/>
      <c r="K89" s="4"/>
      <c r="L89" s="6" t="s">
        <v>24</v>
      </c>
      <c r="M89" s="8">
        <f>N83</f>
        <v>3.8503147128245558</v>
      </c>
      <c r="N89" s="8">
        <f>N84</f>
        <v>5.5030605971505739</v>
      </c>
      <c r="O89" s="4"/>
      <c r="P89" s="4"/>
    </row>
    <row r="90" spans="2:16" ht="15.75">
      <c r="B90" s="2"/>
      <c r="C90" s="3"/>
      <c r="D90" s="3" t="s">
        <v>21</v>
      </c>
      <c r="E90" s="24">
        <v>4.9400000000000004</v>
      </c>
      <c r="F90" s="3" t="s">
        <v>22</v>
      </c>
      <c r="G90" s="6" t="s">
        <v>23</v>
      </c>
      <c r="H90" s="6" t="s">
        <v>24</v>
      </c>
      <c r="I90" s="6" t="s">
        <v>25</v>
      </c>
      <c r="J90" s="6" t="s">
        <v>26</v>
      </c>
      <c r="K90" s="4"/>
      <c r="L90" s="6" t="s">
        <v>25</v>
      </c>
      <c r="M90" s="8">
        <f>O83</f>
        <v>14.152242328874907</v>
      </c>
      <c r="N90" s="8">
        <f>O84</f>
        <v>24.570313544144781</v>
      </c>
      <c r="O90" s="4"/>
      <c r="P90" s="4"/>
    </row>
    <row r="91" spans="2:16" ht="15.75">
      <c r="B91" s="2"/>
      <c r="C91" s="3"/>
      <c r="D91" s="3" t="s">
        <v>28</v>
      </c>
      <c r="E91" s="24">
        <v>7.42</v>
      </c>
      <c r="F91" s="24">
        <v>4.3899999999999997</v>
      </c>
      <c r="G91" s="24">
        <v>4.37</v>
      </c>
      <c r="H91" s="24">
        <v>4.46</v>
      </c>
      <c r="I91" s="24">
        <v>4.8499999999999996</v>
      </c>
      <c r="J91" s="24">
        <v>4.9800000000000004</v>
      </c>
      <c r="K91" s="4"/>
      <c r="L91" s="6" t="s">
        <v>26</v>
      </c>
      <c r="M91" s="8">
        <f>P83</f>
        <v>17.179714135851068</v>
      </c>
      <c r="N91" s="8">
        <f>P84</f>
        <v>27.727807329395102</v>
      </c>
      <c r="O91" s="4"/>
      <c r="P91" s="4"/>
    </row>
    <row r="92" spans="2:16">
      <c r="B92" s="2"/>
      <c r="C92" s="3"/>
      <c r="D92" s="3"/>
      <c r="E92" s="3">
        <f>E91-E90</f>
        <v>2.4799999999999995</v>
      </c>
      <c r="F92" s="3"/>
      <c r="G92" s="3">
        <f>G91-F91</f>
        <v>-1.9999999999999574E-2</v>
      </c>
      <c r="H92" s="3">
        <f>H91-F91</f>
        <v>7.0000000000000284E-2</v>
      </c>
      <c r="I92" s="3">
        <f>I91-F91</f>
        <v>0.45999999999999996</v>
      </c>
      <c r="J92" s="3">
        <f>J91-F91</f>
        <v>0.59000000000000075</v>
      </c>
      <c r="K92" s="4"/>
      <c r="L92" s="4"/>
      <c r="M92" s="4"/>
      <c r="N92" s="4"/>
      <c r="O92" s="4"/>
      <c r="P92" s="4"/>
    </row>
    <row r="93" spans="2:16">
      <c r="B93" s="2"/>
      <c r="C93" s="3"/>
      <c r="D93" s="3"/>
      <c r="E93" s="3"/>
      <c r="F93" s="3"/>
      <c r="G93" s="11">
        <f>G92/E92*100</f>
        <v>-0.80645161290320877</v>
      </c>
      <c r="H93" s="11">
        <f>H92/E92*100</f>
        <v>2.8225806451613025</v>
      </c>
      <c r="I93" s="11">
        <f>I92/E92*100</f>
        <v>18.548387096774196</v>
      </c>
      <c r="J93" s="11">
        <f>J92/E92*100</f>
        <v>23.790322580645196</v>
      </c>
      <c r="K93" s="4"/>
      <c r="L93" s="4"/>
      <c r="M93" s="4"/>
      <c r="N93" s="4"/>
      <c r="O93" s="4"/>
      <c r="P93" s="4"/>
    </row>
    <row r="94" spans="2:16">
      <c r="B94" s="2"/>
      <c r="C94" s="3"/>
      <c r="D94" s="3"/>
      <c r="E94" s="3"/>
      <c r="F94" s="3"/>
      <c r="G94" s="3"/>
      <c r="H94" s="3"/>
      <c r="I94" s="3"/>
      <c r="J94" s="3"/>
      <c r="K94" s="4"/>
      <c r="L94" s="4"/>
      <c r="M94" s="4"/>
      <c r="N94" s="4"/>
      <c r="O94" s="4"/>
      <c r="P94" s="4"/>
    </row>
    <row r="95" spans="2:16">
      <c r="B95" s="2"/>
      <c r="C95" s="3" t="s">
        <v>34</v>
      </c>
      <c r="D95" s="7" t="s">
        <v>7</v>
      </c>
      <c r="E95" s="3"/>
      <c r="F95" s="3"/>
      <c r="G95" s="3"/>
      <c r="H95" s="3"/>
      <c r="I95" s="3"/>
      <c r="J95" s="3"/>
      <c r="K95" s="4"/>
      <c r="L95" s="4"/>
      <c r="M95" s="4"/>
      <c r="N95" s="4"/>
      <c r="O95" s="4"/>
      <c r="P95" s="4"/>
    </row>
    <row r="96" spans="2:16" ht="15.75">
      <c r="B96" s="2"/>
      <c r="C96" s="3"/>
      <c r="D96" s="3" t="s">
        <v>21</v>
      </c>
      <c r="E96" s="24">
        <v>4.92</v>
      </c>
      <c r="F96" s="3" t="s">
        <v>22</v>
      </c>
      <c r="G96" s="6" t="s">
        <v>23</v>
      </c>
      <c r="H96" s="6" t="s">
        <v>24</v>
      </c>
      <c r="I96" s="6" t="s">
        <v>25</v>
      </c>
      <c r="J96" s="6" t="s">
        <v>26</v>
      </c>
      <c r="K96" s="4"/>
      <c r="L96" s="4"/>
      <c r="M96" s="4"/>
      <c r="N96" s="4"/>
      <c r="O96" s="4"/>
      <c r="P96" s="4"/>
    </row>
    <row r="97" spans="2:16" ht="15.75">
      <c r="B97" s="2"/>
      <c r="C97" s="3"/>
      <c r="D97" s="3" t="s">
        <v>28</v>
      </c>
      <c r="E97" s="24">
        <v>9.1</v>
      </c>
      <c r="F97" s="24">
        <v>3.71</v>
      </c>
      <c r="G97" s="24">
        <v>3.99</v>
      </c>
      <c r="H97" s="24">
        <v>4.0999999999999996</v>
      </c>
      <c r="I97" s="24">
        <v>4.83</v>
      </c>
      <c r="J97" s="24">
        <v>4.3</v>
      </c>
      <c r="K97" s="4"/>
      <c r="L97" s="4"/>
      <c r="M97" s="4"/>
      <c r="N97" s="4"/>
      <c r="O97" s="4"/>
      <c r="P97" s="4"/>
    </row>
    <row r="98" spans="2:16">
      <c r="B98" s="2"/>
      <c r="C98" s="3"/>
      <c r="D98" s="3"/>
      <c r="E98" s="3">
        <f>E97-E96</f>
        <v>4.18</v>
      </c>
      <c r="F98" s="3"/>
      <c r="G98" s="3">
        <f>G97-F97</f>
        <v>0.28000000000000025</v>
      </c>
      <c r="H98" s="3">
        <f>H97-F97</f>
        <v>0.38999999999999968</v>
      </c>
      <c r="I98" s="3">
        <f>I97-F97</f>
        <v>1.1200000000000001</v>
      </c>
      <c r="J98" s="3">
        <f>J97-F97</f>
        <v>0.58999999999999986</v>
      </c>
      <c r="K98" s="4"/>
      <c r="L98" s="4"/>
      <c r="M98" s="4"/>
      <c r="N98" s="4"/>
      <c r="O98" s="4"/>
      <c r="P98" s="4"/>
    </row>
    <row r="99" spans="2:16">
      <c r="B99" s="2"/>
      <c r="C99" s="3"/>
      <c r="D99" s="3"/>
      <c r="E99" s="3"/>
      <c r="F99" s="3"/>
      <c r="G99" s="11">
        <f>G98/E98*100</f>
        <v>6.6985645933014411</v>
      </c>
      <c r="H99" s="11">
        <f>H98/E98*100</f>
        <v>9.3301435406698499</v>
      </c>
      <c r="I99" s="11">
        <f>I98/E98*100</f>
        <v>26.79425837320575</v>
      </c>
      <c r="J99" s="11">
        <f>J98/E98*100</f>
        <v>14.114832535885165</v>
      </c>
      <c r="K99" s="4"/>
      <c r="L99" s="4"/>
      <c r="M99" s="4"/>
      <c r="N99" s="4"/>
      <c r="O99" s="4"/>
      <c r="P99" s="4"/>
    </row>
    <row r="100" spans="2:16">
      <c r="B100" s="2"/>
      <c r="C100" s="3"/>
      <c r="D100" s="3"/>
      <c r="E100" s="3"/>
      <c r="F100" s="3"/>
      <c r="G100" s="3"/>
      <c r="H100" s="3"/>
      <c r="I100" s="3"/>
      <c r="J100" s="3"/>
      <c r="K100" s="4"/>
      <c r="L100" s="4"/>
      <c r="M100" s="4"/>
      <c r="N100" s="4"/>
      <c r="O100" s="4"/>
      <c r="P100" s="4"/>
    </row>
    <row r="101" spans="2:16">
      <c r="B101" s="2"/>
      <c r="C101" s="3" t="s">
        <v>37</v>
      </c>
      <c r="D101" s="7" t="s">
        <v>7</v>
      </c>
      <c r="E101" s="3"/>
      <c r="F101" s="3"/>
      <c r="G101" s="3"/>
      <c r="H101" s="3"/>
      <c r="I101" s="3"/>
      <c r="J101" s="3"/>
      <c r="K101" s="4"/>
      <c r="L101" s="4"/>
      <c r="M101" s="4"/>
      <c r="N101" s="4"/>
      <c r="O101" s="4"/>
      <c r="P101" s="4"/>
    </row>
    <row r="102" spans="2:16" ht="15.75">
      <c r="B102" s="2"/>
      <c r="C102" s="3"/>
      <c r="D102" s="3" t="s">
        <v>21</v>
      </c>
      <c r="E102" s="24">
        <v>5.0199999999999996</v>
      </c>
      <c r="F102" s="3" t="s">
        <v>22</v>
      </c>
      <c r="G102" s="6" t="s">
        <v>23</v>
      </c>
      <c r="H102" s="6" t="s">
        <v>24</v>
      </c>
      <c r="I102" s="6" t="s">
        <v>25</v>
      </c>
      <c r="J102" s="6" t="s">
        <v>26</v>
      </c>
      <c r="K102" s="4"/>
      <c r="L102" s="4"/>
      <c r="M102" s="4"/>
      <c r="N102" s="4"/>
      <c r="O102" s="4"/>
      <c r="P102" s="4"/>
    </row>
    <row r="103" spans="2:16" ht="15.75">
      <c r="B103" s="2"/>
      <c r="C103" s="3"/>
      <c r="D103" s="3" t="s">
        <v>28</v>
      </c>
      <c r="E103" s="24">
        <v>6.81</v>
      </c>
      <c r="F103" s="24">
        <v>5.0199999999999996</v>
      </c>
      <c r="G103" s="24">
        <v>5.01</v>
      </c>
      <c r="H103" s="24">
        <v>5.05</v>
      </c>
      <c r="I103" s="24">
        <v>5.42</v>
      </c>
      <c r="J103" s="24">
        <v>5.76</v>
      </c>
      <c r="K103" s="4"/>
      <c r="L103" s="4"/>
      <c r="M103" s="4"/>
      <c r="N103" s="4"/>
      <c r="O103" s="4"/>
      <c r="P103" s="4"/>
    </row>
    <row r="104" spans="2:16">
      <c r="B104" s="2"/>
      <c r="C104" s="3"/>
      <c r="D104" s="3"/>
      <c r="E104" s="3">
        <f>E103-E102</f>
        <v>1.79</v>
      </c>
      <c r="F104" s="3"/>
      <c r="G104" s="3">
        <f>G103-F103</f>
        <v>-9.9999999999997868E-3</v>
      </c>
      <c r="H104" s="3">
        <f>H103-F103</f>
        <v>3.0000000000000249E-2</v>
      </c>
      <c r="I104" s="3">
        <f>I103-F103</f>
        <v>0.40000000000000036</v>
      </c>
      <c r="J104" s="3">
        <f>J103-F103</f>
        <v>0.74000000000000021</v>
      </c>
      <c r="K104" s="4"/>
      <c r="L104" s="4"/>
      <c r="M104" s="4"/>
      <c r="N104" s="4"/>
      <c r="O104" s="4"/>
      <c r="P104" s="4"/>
    </row>
    <row r="105" spans="2:16">
      <c r="B105" s="2"/>
      <c r="C105" s="3"/>
      <c r="D105" s="3"/>
      <c r="E105" s="3"/>
      <c r="F105" s="3"/>
      <c r="G105" s="11">
        <f>G104/E104*100</f>
        <v>-0.55865921787708306</v>
      </c>
      <c r="H105" s="11">
        <f>H104/E104*100</f>
        <v>1.6759776536312987</v>
      </c>
      <c r="I105" s="11">
        <f>I104/E104*100</f>
        <v>22.346368715083816</v>
      </c>
      <c r="J105" s="11">
        <f>J104/E104*100</f>
        <v>41.34078212290504</v>
      </c>
      <c r="K105" s="4"/>
      <c r="L105" s="4"/>
      <c r="M105" s="4"/>
      <c r="N105" s="4"/>
      <c r="O105" s="4"/>
      <c r="P105" s="4"/>
    </row>
    <row r="106" spans="2:16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2:16">
      <c r="B107" s="2" t="s">
        <v>38</v>
      </c>
      <c r="C107" s="3"/>
      <c r="D107" s="3"/>
      <c r="E107" s="3"/>
      <c r="F107" s="3"/>
      <c r="G107" s="3"/>
      <c r="H107" s="3"/>
      <c r="I107" s="3"/>
      <c r="J107" s="3"/>
      <c r="K107" s="4"/>
      <c r="L107" s="21"/>
      <c r="M107" s="6" t="str">
        <f>G109</f>
        <v>500mM20ul</v>
      </c>
      <c r="N107" s="6" t="str">
        <f>H109</f>
        <v>500mM40ul</v>
      </c>
      <c r="O107" s="6" t="str">
        <f>I109</f>
        <v>500mM140ul</v>
      </c>
      <c r="P107" s="6" t="str">
        <f>J109</f>
        <v>500mM400ul</v>
      </c>
    </row>
    <row r="108" spans="2:16">
      <c r="B108" s="2"/>
      <c r="C108" s="3" t="s">
        <v>36</v>
      </c>
      <c r="D108" s="7" t="s">
        <v>14</v>
      </c>
      <c r="E108" s="3"/>
      <c r="F108" s="3"/>
      <c r="G108" s="3"/>
      <c r="H108" s="3"/>
      <c r="I108" s="3"/>
      <c r="J108" s="3"/>
      <c r="K108" s="4"/>
      <c r="L108" s="21" t="s">
        <v>14</v>
      </c>
      <c r="M108" s="8">
        <f>AVERAGE(G112,G118)</f>
        <v>4.5939306904500938</v>
      </c>
      <c r="N108" s="8">
        <f>AVERAGE(H112,H118)</f>
        <v>15.698575261705901</v>
      </c>
      <c r="O108" s="8">
        <f>AVERAGE(I112,I118)</f>
        <v>45.246778277464941</v>
      </c>
      <c r="P108" s="8">
        <f>AVERAGE(J112,J118)</f>
        <v>32.460413438645553</v>
      </c>
    </row>
    <row r="109" spans="2:16" ht="15.75">
      <c r="B109" s="2"/>
      <c r="C109" s="3"/>
      <c r="D109" s="3" t="s">
        <v>21</v>
      </c>
      <c r="E109" s="24">
        <v>4.91</v>
      </c>
      <c r="F109" s="3" t="s">
        <v>22</v>
      </c>
      <c r="G109" s="6" t="s">
        <v>23</v>
      </c>
      <c r="H109" s="6" t="s">
        <v>24</v>
      </c>
      <c r="I109" s="6" t="s">
        <v>25</v>
      </c>
      <c r="J109" s="6" t="s">
        <v>26</v>
      </c>
      <c r="K109" s="4"/>
      <c r="L109" s="21" t="s">
        <v>42</v>
      </c>
      <c r="M109" s="8">
        <f>AVERAGE(G124,G130)</f>
        <v>2.6904272511301275</v>
      </c>
      <c r="N109" s="8">
        <f>AVERAGE(H124,H130)</f>
        <v>7.8658295910692093</v>
      </c>
      <c r="O109" s="8">
        <f>AVERAGE(I124,I130)</f>
        <v>13.210750910431425</v>
      </c>
      <c r="P109" s="8">
        <f>AVERAGE(J124,J130)</f>
        <v>15.370651712504749</v>
      </c>
    </row>
    <row r="110" spans="2:16" ht="15.75">
      <c r="B110" s="2"/>
      <c r="C110" s="3"/>
      <c r="D110" s="3" t="s">
        <v>28</v>
      </c>
      <c r="E110" s="24">
        <v>9.61</v>
      </c>
      <c r="F110" s="24">
        <v>4.07</v>
      </c>
      <c r="G110" s="24">
        <v>4.41</v>
      </c>
      <c r="H110" s="24">
        <v>5.17</v>
      </c>
      <c r="I110" s="24">
        <v>6.52</v>
      </c>
      <c r="J110" s="24">
        <v>5.46</v>
      </c>
      <c r="K110" s="4"/>
      <c r="L110" s="4"/>
      <c r="M110" s="4"/>
      <c r="N110" s="4"/>
      <c r="O110" s="4"/>
      <c r="P110" s="4"/>
    </row>
    <row r="111" spans="2:16">
      <c r="B111" s="2"/>
      <c r="C111" s="3"/>
      <c r="D111" s="3"/>
      <c r="E111" s="3">
        <f>E110-E109</f>
        <v>4.6999999999999993</v>
      </c>
      <c r="F111" s="3"/>
      <c r="G111" s="3">
        <f>G110-F110</f>
        <v>0.33999999999999986</v>
      </c>
      <c r="H111" s="3">
        <f>H110-F110</f>
        <v>1.0999999999999996</v>
      </c>
      <c r="I111" s="3">
        <f>I110-F110</f>
        <v>2.4499999999999993</v>
      </c>
      <c r="J111" s="3">
        <f>J110-F110</f>
        <v>1.3899999999999997</v>
      </c>
      <c r="K111" s="4"/>
      <c r="L111" s="4"/>
      <c r="M111" s="4"/>
      <c r="N111" s="4"/>
      <c r="O111" s="4"/>
      <c r="P111" s="4"/>
    </row>
    <row r="112" spans="2:16">
      <c r="B112" s="2"/>
      <c r="C112" s="3"/>
      <c r="D112" s="3"/>
      <c r="E112" s="3"/>
      <c r="F112" s="3"/>
      <c r="G112" s="11">
        <f>G111/E111*100</f>
        <v>7.2340425531914869</v>
      </c>
      <c r="H112" s="11">
        <f>H111/E111*100</f>
        <v>23.40425531914893</v>
      </c>
      <c r="I112" s="11">
        <f>I111/E111*100</f>
        <v>52.127659574468076</v>
      </c>
      <c r="J112" s="11">
        <f>J111/E111*100</f>
        <v>29.574468085106382</v>
      </c>
      <c r="K112" s="4"/>
      <c r="L112" s="21" t="s">
        <v>29</v>
      </c>
      <c r="M112" s="3" t="s">
        <v>14</v>
      </c>
      <c r="N112" s="3" t="s">
        <v>42</v>
      </c>
      <c r="O112" s="4"/>
      <c r="P112" s="4"/>
    </row>
    <row r="113" spans="2:16">
      <c r="B113" s="2"/>
      <c r="C113" s="3"/>
      <c r="D113" s="3"/>
      <c r="E113" s="3"/>
      <c r="F113" s="3"/>
      <c r="G113" s="3"/>
      <c r="H113" s="3"/>
      <c r="I113" s="3"/>
      <c r="J113" s="3"/>
      <c r="K113" s="4"/>
      <c r="L113" s="6" t="s">
        <v>23</v>
      </c>
      <c r="M113" s="8">
        <f>M108</f>
        <v>4.5939306904500938</v>
      </c>
      <c r="N113" s="8">
        <f>M109</f>
        <v>2.6904272511301275</v>
      </c>
      <c r="O113" s="4"/>
      <c r="P113" s="4"/>
    </row>
    <row r="114" spans="2:16">
      <c r="B114" s="2"/>
      <c r="C114" s="3" t="s">
        <v>32</v>
      </c>
      <c r="D114" s="7" t="s">
        <v>14</v>
      </c>
      <c r="E114" s="3"/>
      <c r="F114" s="3"/>
      <c r="G114" s="3"/>
      <c r="H114" s="3"/>
      <c r="I114" s="3"/>
      <c r="J114" s="3"/>
      <c r="K114" s="4"/>
      <c r="L114" s="6" t="s">
        <v>24</v>
      </c>
      <c r="M114" s="8">
        <f>N108</f>
        <v>15.698575261705901</v>
      </c>
      <c r="N114" s="8">
        <f>N109</f>
        <v>7.8658295910692093</v>
      </c>
      <c r="O114" s="4"/>
      <c r="P114" s="4"/>
    </row>
    <row r="115" spans="2:16" ht="15.75">
      <c r="B115" s="2"/>
      <c r="C115" s="3"/>
      <c r="D115" s="3" t="s">
        <v>21</v>
      </c>
      <c r="E115" s="24">
        <v>4.9400000000000004</v>
      </c>
      <c r="F115" s="3" t="s">
        <v>22</v>
      </c>
      <c r="G115" s="6" t="s">
        <v>23</v>
      </c>
      <c r="H115" s="6" t="s">
        <v>24</v>
      </c>
      <c r="I115" s="6" t="s">
        <v>25</v>
      </c>
      <c r="J115" s="6" t="s">
        <v>26</v>
      </c>
      <c r="K115" s="4"/>
      <c r="L115" s="6" t="s">
        <v>25</v>
      </c>
      <c r="M115" s="8">
        <f>O108</f>
        <v>45.246778277464941</v>
      </c>
      <c r="N115" s="8">
        <f>O109</f>
        <v>13.210750910431425</v>
      </c>
      <c r="O115" s="4"/>
      <c r="P115" s="4"/>
    </row>
    <row r="116" spans="2:16" ht="15.75">
      <c r="B116" s="2"/>
      <c r="C116" s="3"/>
      <c r="D116" s="3" t="s">
        <v>28</v>
      </c>
      <c r="E116" s="24">
        <v>10.57</v>
      </c>
      <c r="F116" s="24">
        <v>3.06</v>
      </c>
      <c r="G116" s="24">
        <v>3.17</v>
      </c>
      <c r="H116" s="24">
        <v>3.51</v>
      </c>
      <c r="I116" s="24">
        <v>5.22</v>
      </c>
      <c r="J116" s="24">
        <v>5.05</v>
      </c>
      <c r="K116" s="4"/>
      <c r="L116" s="6" t="s">
        <v>26</v>
      </c>
      <c r="M116" s="8">
        <f>P108</f>
        <v>32.460413438645553</v>
      </c>
      <c r="N116" s="8">
        <f>P109</f>
        <v>15.370651712504749</v>
      </c>
      <c r="O116" s="4"/>
      <c r="P116" s="4"/>
    </row>
    <row r="117" spans="2:16">
      <c r="B117" s="2"/>
      <c r="C117" s="3"/>
      <c r="D117" s="3"/>
      <c r="E117" s="3">
        <f>E116-E115</f>
        <v>5.63</v>
      </c>
      <c r="F117" s="3"/>
      <c r="G117" s="3">
        <f>G116-F116</f>
        <v>0.10999999999999988</v>
      </c>
      <c r="H117" s="3">
        <f>H116-F116</f>
        <v>0.44999999999999973</v>
      </c>
      <c r="I117" s="3">
        <f>I116-F116</f>
        <v>2.1599999999999997</v>
      </c>
      <c r="J117" s="3">
        <f>J116-F116</f>
        <v>1.9899999999999998</v>
      </c>
      <c r="K117" s="4"/>
      <c r="L117" s="4"/>
      <c r="M117" s="4"/>
      <c r="N117" s="4"/>
      <c r="O117" s="4"/>
      <c r="P117" s="4"/>
    </row>
    <row r="118" spans="2:16">
      <c r="B118" s="2"/>
      <c r="C118" s="3"/>
      <c r="D118" s="3"/>
      <c r="E118" s="3"/>
      <c r="F118" s="3"/>
      <c r="G118" s="11">
        <f>G117/E117*100</f>
        <v>1.9538188277087012</v>
      </c>
      <c r="H118" s="11">
        <f>H117/E117*100</f>
        <v>7.9928952042628731</v>
      </c>
      <c r="I118" s="11">
        <f>I117/E117*100</f>
        <v>38.365896980461805</v>
      </c>
      <c r="J118" s="11">
        <f>J117/E117*100</f>
        <v>35.346358792184724</v>
      </c>
      <c r="K118" s="4"/>
      <c r="L118" s="4"/>
      <c r="M118" s="4"/>
      <c r="N118" s="4"/>
      <c r="O118" s="4"/>
      <c r="P118" s="4"/>
    </row>
    <row r="119" spans="2:16">
      <c r="B119" s="2"/>
      <c r="C119" s="3"/>
      <c r="D119" s="3"/>
      <c r="E119" s="3"/>
      <c r="F119" s="3"/>
      <c r="G119" s="3"/>
      <c r="H119" s="3"/>
      <c r="I119" s="3"/>
      <c r="J119" s="3"/>
      <c r="K119" s="4"/>
      <c r="L119" s="4"/>
      <c r="M119" s="4"/>
      <c r="N119" s="4"/>
      <c r="O119" s="4"/>
      <c r="P119" s="4"/>
    </row>
    <row r="120" spans="2:16">
      <c r="B120" s="2"/>
      <c r="C120" s="3" t="s">
        <v>34</v>
      </c>
      <c r="D120" s="7" t="s">
        <v>7</v>
      </c>
      <c r="E120" s="3"/>
      <c r="F120" s="3"/>
      <c r="G120" s="3"/>
      <c r="H120" s="3"/>
      <c r="I120" s="3"/>
      <c r="J120" s="3"/>
      <c r="K120" s="4"/>
      <c r="L120" s="4"/>
      <c r="M120" s="4"/>
      <c r="N120" s="4"/>
      <c r="O120" s="4"/>
      <c r="P120" s="4"/>
    </row>
    <row r="121" spans="2:16" ht="15.75">
      <c r="B121" s="2"/>
      <c r="C121" s="3"/>
      <c r="D121" s="3" t="s">
        <v>21</v>
      </c>
      <c r="E121" s="24">
        <v>4.93</v>
      </c>
      <c r="F121" s="3" t="s">
        <v>22</v>
      </c>
      <c r="G121" s="6" t="s">
        <v>23</v>
      </c>
      <c r="H121" s="6" t="s">
        <v>24</v>
      </c>
      <c r="I121" s="6" t="s">
        <v>25</v>
      </c>
      <c r="J121" s="6" t="s">
        <v>26</v>
      </c>
      <c r="K121" s="4"/>
      <c r="L121" s="4"/>
      <c r="M121" s="4"/>
      <c r="N121" s="4"/>
      <c r="O121" s="4"/>
      <c r="P121" s="4"/>
    </row>
    <row r="122" spans="2:16" ht="15.75">
      <c r="B122" s="2"/>
      <c r="C122" s="3"/>
      <c r="D122" s="3" t="s">
        <v>28</v>
      </c>
      <c r="E122" s="24">
        <v>9.2200000000000006</v>
      </c>
      <c r="F122" s="24">
        <v>4.46</v>
      </c>
      <c r="G122" s="24">
        <v>4.66</v>
      </c>
      <c r="H122" s="24">
        <v>4.71</v>
      </c>
      <c r="I122" s="24">
        <v>4.7300000000000004</v>
      </c>
      <c r="J122" s="24">
        <v>5.21</v>
      </c>
      <c r="K122" s="4"/>
      <c r="L122" s="4"/>
      <c r="M122" s="4"/>
      <c r="N122" s="4"/>
      <c r="O122" s="4"/>
      <c r="P122" s="4"/>
    </row>
    <row r="123" spans="2:16">
      <c r="B123" s="2"/>
      <c r="C123" s="3"/>
      <c r="D123" s="3"/>
      <c r="E123" s="3">
        <f>E122-E121</f>
        <v>4.2900000000000009</v>
      </c>
      <c r="F123" s="3"/>
      <c r="G123" s="3">
        <f>G122-F122</f>
        <v>0.20000000000000018</v>
      </c>
      <c r="H123" s="3">
        <f>H122-F122</f>
        <v>0.25</v>
      </c>
      <c r="I123" s="3">
        <f>I122-F122</f>
        <v>0.27000000000000046</v>
      </c>
      <c r="J123" s="3">
        <f>J122-F122</f>
        <v>0.75</v>
      </c>
      <c r="K123" s="4"/>
      <c r="L123" s="4"/>
      <c r="M123" s="4"/>
      <c r="N123" s="4"/>
      <c r="O123" s="4"/>
      <c r="P123" s="4"/>
    </row>
    <row r="124" spans="2:16">
      <c r="B124" s="2"/>
      <c r="C124" s="3"/>
      <c r="D124" s="3"/>
      <c r="E124" s="3"/>
      <c r="F124" s="3"/>
      <c r="G124" s="11">
        <f>G123/E123*100</f>
        <v>4.6620046620046649</v>
      </c>
      <c r="H124" s="11">
        <f>H123/E123*100</f>
        <v>5.8275058275058269</v>
      </c>
      <c r="I124" s="11">
        <f>I123/E123*100</f>
        <v>6.2937062937063022</v>
      </c>
      <c r="J124" s="11">
        <f>J123/E123*100</f>
        <v>17.48251748251748</v>
      </c>
      <c r="K124" s="4"/>
      <c r="L124" s="4"/>
      <c r="M124" s="4"/>
      <c r="N124" s="4"/>
      <c r="O124" s="4"/>
      <c r="P124" s="4"/>
    </row>
    <row r="125" spans="2:16">
      <c r="B125" s="2"/>
      <c r="C125" s="3"/>
      <c r="D125" s="3"/>
      <c r="E125" s="3"/>
      <c r="F125" s="3"/>
      <c r="G125" s="3"/>
      <c r="H125" s="3"/>
      <c r="I125" s="3"/>
      <c r="J125" s="3"/>
      <c r="K125" s="4"/>
      <c r="L125" s="4"/>
      <c r="M125" s="4"/>
      <c r="N125" s="4"/>
      <c r="O125" s="4"/>
      <c r="P125" s="4"/>
    </row>
    <row r="126" spans="2:16">
      <c r="B126" s="2"/>
      <c r="C126" s="3" t="s">
        <v>37</v>
      </c>
      <c r="D126" s="7" t="s">
        <v>7</v>
      </c>
      <c r="E126" s="3"/>
      <c r="F126" s="3"/>
      <c r="G126" s="3"/>
      <c r="H126" s="3"/>
      <c r="I126" s="3"/>
      <c r="J126" s="3"/>
      <c r="K126" s="4"/>
      <c r="L126" s="4"/>
      <c r="M126" s="4"/>
      <c r="N126" s="4"/>
      <c r="O126" s="4"/>
      <c r="P126" s="4"/>
    </row>
    <row r="127" spans="2:16" ht="15.75">
      <c r="B127" s="2"/>
      <c r="C127" s="3"/>
      <c r="D127" s="3" t="s">
        <v>21</v>
      </c>
      <c r="E127" s="24">
        <v>5.18</v>
      </c>
      <c r="F127" s="3" t="s">
        <v>22</v>
      </c>
      <c r="G127" s="6" t="s">
        <v>23</v>
      </c>
      <c r="H127" s="6" t="s">
        <v>24</v>
      </c>
      <c r="I127" s="6" t="s">
        <v>25</v>
      </c>
      <c r="J127" s="6" t="s">
        <v>26</v>
      </c>
      <c r="K127" s="4"/>
      <c r="L127" s="4"/>
      <c r="M127" s="4"/>
      <c r="N127" s="4"/>
      <c r="O127" s="4"/>
      <c r="P127" s="4"/>
    </row>
    <row r="128" spans="2:16" ht="15.75">
      <c r="B128" s="2"/>
      <c r="C128" s="3"/>
      <c r="D128" s="3" t="s">
        <v>28</v>
      </c>
      <c r="E128" s="24">
        <v>17.7</v>
      </c>
      <c r="F128" s="24">
        <v>4.5</v>
      </c>
      <c r="G128" s="24">
        <v>4.59</v>
      </c>
      <c r="H128" s="24">
        <v>5.74</v>
      </c>
      <c r="I128" s="24">
        <v>7.02</v>
      </c>
      <c r="J128" s="24">
        <v>6.16</v>
      </c>
      <c r="K128" s="4"/>
      <c r="L128" s="4"/>
      <c r="M128" s="4"/>
      <c r="N128" s="4"/>
      <c r="O128" s="4"/>
      <c r="P128" s="4"/>
    </row>
    <row r="129" spans="2:16">
      <c r="B129" s="2"/>
      <c r="C129" s="3"/>
      <c r="D129" s="3"/>
      <c r="E129" s="3">
        <f>E128-E127</f>
        <v>12.52</v>
      </c>
      <c r="F129" s="3"/>
      <c r="G129" s="3">
        <f>G128-F128</f>
        <v>8.9999999999999858E-2</v>
      </c>
      <c r="H129" s="3">
        <f>H128-F128</f>
        <v>1.2400000000000002</v>
      </c>
      <c r="I129" s="3">
        <f>I128-F128</f>
        <v>2.5199999999999996</v>
      </c>
      <c r="J129" s="3">
        <f>J128-F128</f>
        <v>1.6600000000000001</v>
      </c>
      <c r="K129" s="4"/>
      <c r="L129" s="4"/>
      <c r="M129" s="4"/>
      <c r="N129" s="4"/>
      <c r="O129" s="4"/>
      <c r="P129" s="4"/>
    </row>
    <row r="130" spans="2:16">
      <c r="B130" s="2"/>
      <c r="C130" s="3"/>
      <c r="D130" s="3"/>
      <c r="E130" s="3"/>
      <c r="F130" s="3"/>
      <c r="G130" s="11">
        <f>G129/E129*100</f>
        <v>0.71884984025558996</v>
      </c>
      <c r="H130" s="11">
        <f>H129/E129*100</f>
        <v>9.9041533546325908</v>
      </c>
      <c r="I130" s="11">
        <f>I129/E129*100</f>
        <v>20.127795527156547</v>
      </c>
      <c r="J130" s="11">
        <f>J129/E129*100</f>
        <v>13.258785942492016</v>
      </c>
      <c r="K130" s="4"/>
      <c r="L130" s="4"/>
      <c r="M130" s="4"/>
      <c r="N130" s="4"/>
      <c r="O130" s="4"/>
      <c r="P130" s="4"/>
    </row>
    <row r="131" spans="2:16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2:16">
      <c r="B132" s="2" t="s">
        <v>39</v>
      </c>
      <c r="C132" s="3"/>
      <c r="D132" s="3"/>
      <c r="E132" s="3"/>
      <c r="F132" s="3"/>
      <c r="G132" s="3"/>
      <c r="H132" s="3"/>
      <c r="I132" s="3"/>
      <c r="J132" s="3"/>
      <c r="K132" s="4"/>
      <c r="L132" s="21"/>
      <c r="M132" s="6" t="str">
        <f>G134</f>
        <v>500mM20ul</v>
      </c>
      <c r="N132" s="6" t="str">
        <f>H134</f>
        <v>500mM40ul</v>
      </c>
      <c r="O132" s="6" t="str">
        <f>I134</f>
        <v>500mM140ul</v>
      </c>
      <c r="P132" s="6" t="str">
        <f>J134</f>
        <v>500mM400ul</v>
      </c>
    </row>
    <row r="133" spans="2:16">
      <c r="B133" s="2"/>
      <c r="C133" s="3" t="s">
        <v>36</v>
      </c>
      <c r="D133" s="7" t="s">
        <v>14</v>
      </c>
      <c r="E133" s="3"/>
      <c r="F133" s="3"/>
      <c r="G133" s="3"/>
      <c r="H133" s="3"/>
      <c r="I133" s="3"/>
      <c r="J133" s="3"/>
      <c r="K133" s="4"/>
      <c r="L133" s="21" t="s">
        <v>14</v>
      </c>
      <c r="M133" s="8">
        <f>AVERAGE(G137,G143)</f>
        <v>-1.1668771043771022</v>
      </c>
      <c r="N133" s="8">
        <f>AVERAGE(H137,H143)</f>
        <v>-0.25883838383837587</v>
      </c>
      <c r="O133" s="8">
        <f>AVERAGE(I137,I143)</f>
        <v>19.389730639730647</v>
      </c>
      <c r="P133" s="8">
        <f>AVERAGE(J137,J143)</f>
        <v>30.982744107744111</v>
      </c>
    </row>
    <row r="134" spans="2:16" ht="15.75">
      <c r="B134" s="2"/>
      <c r="C134" s="3"/>
      <c r="D134" s="3" t="s">
        <v>21</v>
      </c>
      <c r="E134" s="24">
        <v>4.8099999999999996</v>
      </c>
      <c r="F134" s="3" t="s">
        <v>22</v>
      </c>
      <c r="G134" s="6" t="s">
        <v>23</v>
      </c>
      <c r="H134" s="6" t="s">
        <v>24</v>
      </c>
      <c r="I134" s="6" t="s">
        <v>25</v>
      </c>
      <c r="J134" s="6" t="s">
        <v>26</v>
      </c>
      <c r="K134" s="4"/>
      <c r="L134" s="21" t="s">
        <v>42</v>
      </c>
      <c r="M134" s="8">
        <f>AVERAGE(G149,G155)</f>
        <v>4.0476568285200196</v>
      </c>
      <c r="N134" s="8">
        <f>AVERAGE(H149,H155)</f>
        <v>5.6212313551253557</v>
      </c>
      <c r="O134" s="8">
        <f>AVERAGE(I149,I155)</f>
        <v>11.590235903945814</v>
      </c>
      <c r="P134" s="8">
        <f>AVERAGE(J149,J155)</f>
        <v>-7.8533269861419628</v>
      </c>
    </row>
    <row r="135" spans="2:16" ht="15.75">
      <c r="B135" s="2"/>
      <c r="C135" s="3"/>
      <c r="D135" s="3" t="s">
        <v>28</v>
      </c>
      <c r="E135" s="24">
        <v>8.33</v>
      </c>
      <c r="F135" s="24">
        <v>3.9</v>
      </c>
      <c r="G135" s="24">
        <v>3.87</v>
      </c>
      <c r="H135" s="24">
        <v>3.96</v>
      </c>
      <c r="I135" s="24">
        <v>4.9000000000000004</v>
      </c>
      <c r="J135" s="24">
        <v>4.96</v>
      </c>
      <c r="K135" s="4"/>
      <c r="L135" s="4"/>
      <c r="M135" s="4"/>
      <c r="N135" s="4"/>
      <c r="O135" s="4"/>
      <c r="P135" s="4"/>
    </row>
    <row r="136" spans="2:16">
      <c r="B136" s="2"/>
      <c r="C136" s="3"/>
      <c r="D136" s="3"/>
      <c r="E136" s="3">
        <f>E135-E134</f>
        <v>3.5200000000000005</v>
      </c>
      <c r="F136" s="3"/>
      <c r="G136" s="3">
        <f>G135-F135</f>
        <v>-2.9999999999999805E-2</v>
      </c>
      <c r="H136" s="3">
        <f>H135-F135</f>
        <v>6.0000000000000053E-2</v>
      </c>
      <c r="I136" s="3">
        <f>I135-F135</f>
        <v>1.0000000000000004</v>
      </c>
      <c r="J136" s="3">
        <f>J135-F135</f>
        <v>1.06</v>
      </c>
      <c r="K136" s="4"/>
      <c r="L136" s="4"/>
      <c r="M136" s="4"/>
      <c r="N136" s="4"/>
      <c r="O136" s="4"/>
      <c r="P136" s="4"/>
    </row>
    <row r="137" spans="2:16">
      <c r="B137" s="2"/>
      <c r="C137" s="3"/>
      <c r="D137" s="3"/>
      <c r="E137" s="3"/>
      <c r="F137" s="3"/>
      <c r="G137" s="11">
        <f>G136/E136*100</f>
        <v>-0.85227272727272163</v>
      </c>
      <c r="H137" s="11">
        <f>H136/E136*100</f>
        <v>1.7045454545454559</v>
      </c>
      <c r="I137" s="11">
        <f>I136/E136*100</f>
        <v>28.409090909090917</v>
      </c>
      <c r="J137" s="11">
        <f>J136/E136*100</f>
        <v>30.11363636363636</v>
      </c>
      <c r="K137" s="4"/>
      <c r="L137" s="21" t="s">
        <v>29</v>
      </c>
      <c r="M137" s="3" t="s">
        <v>14</v>
      </c>
      <c r="N137" s="3" t="s">
        <v>42</v>
      </c>
      <c r="O137" s="4"/>
      <c r="P137" s="4"/>
    </row>
    <row r="138" spans="2:16">
      <c r="B138" s="2"/>
      <c r="C138" s="3"/>
      <c r="D138" s="3"/>
      <c r="E138" s="3"/>
      <c r="F138" s="3"/>
      <c r="G138" s="3"/>
      <c r="H138" s="3"/>
      <c r="I138" s="3"/>
      <c r="J138" s="3"/>
      <c r="K138" s="4"/>
      <c r="L138" s="6" t="s">
        <v>23</v>
      </c>
      <c r="M138" s="8">
        <f>M133</f>
        <v>-1.1668771043771022</v>
      </c>
      <c r="N138" s="8">
        <f>M134</f>
        <v>4.0476568285200196</v>
      </c>
      <c r="O138" s="4"/>
      <c r="P138" s="4"/>
    </row>
    <row r="139" spans="2:16">
      <c r="B139" s="2"/>
      <c r="C139" s="3" t="s">
        <v>32</v>
      </c>
      <c r="D139" s="7" t="s">
        <v>14</v>
      </c>
      <c r="E139" s="3"/>
      <c r="F139" s="3"/>
      <c r="G139" s="3"/>
      <c r="H139" s="3"/>
      <c r="I139" s="3"/>
      <c r="J139" s="3"/>
      <c r="K139" s="4"/>
      <c r="L139" s="6" t="s">
        <v>24</v>
      </c>
      <c r="M139" s="8">
        <f>N133</f>
        <v>-0.25883838383837587</v>
      </c>
      <c r="N139" s="8">
        <f>N134</f>
        <v>5.6212313551253557</v>
      </c>
      <c r="O139" s="4"/>
      <c r="P139" s="4"/>
    </row>
    <row r="140" spans="2:16" ht="15.75">
      <c r="B140" s="2"/>
      <c r="C140" s="3"/>
      <c r="D140" s="3" t="s">
        <v>21</v>
      </c>
      <c r="E140" s="24">
        <v>4.75</v>
      </c>
      <c r="F140" s="3" t="s">
        <v>22</v>
      </c>
      <c r="G140" s="6" t="s">
        <v>23</v>
      </c>
      <c r="H140" s="6" t="s">
        <v>24</v>
      </c>
      <c r="I140" s="6" t="s">
        <v>25</v>
      </c>
      <c r="J140" s="6" t="s">
        <v>26</v>
      </c>
      <c r="K140" s="4"/>
      <c r="L140" s="6" t="s">
        <v>25</v>
      </c>
      <c r="M140" s="8">
        <f>O133</f>
        <v>19.389730639730647</v>
      </c>
      <c r="N140" s="8">
        <f>O134</f>
        <v>11.590235903945814</v>
      </c>
      <c r="O140" s="4"/>
      <c r="P140" s="4"/>
    </row>
    <row r="141" spans="2:16" ht="15.75">
      <c r="B141" s="2"/>
      <c r="C141" s="3"/>
      <c r="D141" s="3" t="s">
        <v>28</v>
      </c>
      <c r="E141" s="24">
        <v>7.45</v>
      </c>
      <c r="F141" s="24">
        <v>4.29</v>
      </c>
      <c r="G141" s="24">
        <v>4.25</v>
      </c>
      <c r="H141" s="24">
        <v>4.2300000000000004</v>
      </c>
      <c r="I141" s="24">
        <v>4.57</v>
      </c>
      <c r="J141" s="24">
        <v>5.15</v>
      </c>
      <c r="K141" s="4"/>
      <c r="L141" s="6" t="s">
        <v>26</v>
      </c>
      <c r="M141" s="8">
        <f>P133</f>
        <v>30.982744107744111</v>
      </c>
      <c r="N141" s="8">
        <f>P134</f>
        <v>-7.8533269861419628</v>
      </c>
      <c r="O141" s="4"/>
      <c r="P141" s="4"/>
    </row>
    <row r="142" spans="2:16">
      <c r="B142" s="2"/>
      <c r="C142" s="3"/>
      <c r="D142" s="3"/>
      <c r="E142" s="3">
        <f>E141-E140</f>
        <v>2.7</v>
      </c>
      <c r="F142" s="3"/>
      <c r="G142" s="3">
        <f>G141-F141</f>
        <v>-4.0000000000000036E-2</v>
      </c>
      <c r="H142" s="3">
        <f>H141-F141</f>
        <v>-5.9999999999999609E-2</v>
      </c>
      <c r="I142" s="3">
        <f>I141-F141</f>
        <v>0.28000000000000025</v>
      </c>
      <c r="J142" s="3">
        <f>J141-F141</f>
        <v>0.86000000000000032</v>
      </c>
      <c r="K142" s="4"/>
      <c r="L142" s="4"/>
      <c r="M142" s="4"/>
      <c r="N142" s="4"/>
      <c r="O142" s="4"/>
      <c r="P142" s="4"/>
    </row>
    <row r="143" spans="2:16">
      <c r="B143" s="2"/>
      <c r="C143" s="3"/>
      <c r="D143" s="3"/>
      <c r="E143" s="3"/>
      <c r="F143" s="3"/>
      <c r="G143" s="11">
        <f>G142/E142*100</f>
        <v>-1.4814814814814827</v>
      </c>
      <c r="H143" s="11">
        <f>H142/E142*100</f>
        <v>-2.2222222222222077</v>
      </c>
      <c r="I143" s="11">
        <f>I142/E142*100</f>
        <v>10.370370370370379</v>
      </c>
      <c r="J143" s="11">
        <f>J142/E142*100</f>
        <v>31.851851851851858</v>
      </c>
      <c r="K143" s="4"/>
      <c r="L143" s="4"/>
      <c r="M143" s="4"/>
      <c r="N143" s="4"/>
      <c r="O143" s="4"/>
      <c r="P143" s="4"/>
    </row>
    <row r="144" spans="2:16">
      <c r="B144" s="2"/>
      <c r="C144" s="3"/>
      <c r="D144" s="3"/>
      <c r="E144" s="3"/>
      <c r="F144" s="3"/>
      <c r="G144" s="3"/>
      <c r="H144" s="3"/>
      <c r="I144" s="3"/>
      <c r="J144" s="3"/>
      <c r="K144" s="4"/>
      <c r="L144" s="4"/>
      <c r="M144" s="4"/>
      <c r="N144" s="4"/>
      <c r="O144" s="4"/>
      <c r="P144" s="4"/>
    </row>
    <row r="145" spans="2:16">
      <c r="B145" s="2"/>
      <c r="C145" s="3" t="s">
        <v>34</v>
      </c>
      <c r="D145" s="7" t="s">
        <v>7</v>
      </c>
      <c r="E145" s="3"/>
      <c r="F145" s="3"/>
      <c r="G145" s="3"/>
      <c r="H145" s="3"/>
      <c r="I145" s="3"/>
      <c r="J145" s="3"/>
      <c r="K145" s="4"/>
      <c r="L145" s="4"/>
      <c r="M145" s="4"/>
      <c r="N145" s="4"/>
      <c r="O145" s="4"/>
      <c r="P145" s="4"/>
    </row>
    <row r="146" spans="2:16" ht="15.75">
      <c r="B146" s="2"/>
      <c r="C146" s="3"/>
      <c r="D146" s="3" t="s">
        <v>21</v>
      </c>
      <c r="E146" s="24">
        <v>4.84</v>
      </c>
      <c r="F146" s="3" t="s">
        <v>22</v>
      </c>
      <c r="G146" s="6" t="s">
        <v>23</v>
      </c>
      <c r="H146" s="6" t="s">
        <v>24</v>
      </c>
      <c r="I146" s="6" t="s">
        <v>25</v>
      </c>
      <c r="J146" s="6" t="s">
        <v>26</v>
      </c>
      <c r="K146" s="4"/>
      <c r="L146" s="4"/>
      <c r="M146" s="4"/>
      <c r="N146" s="4"/>
      <c r="O146" s="4"/>
      <c r="P146" s="4"/>
    </row>
    <row r="147" spans="2:16" ht="15.75">
      <c r="B147" s="2"/>
      <c r="C147" s="3"/>
      <c r="D147" s="3" t="s">
        <v>28</v>
      </c>
      <c r="E147" s="24">
        <v>8.9499999999999993</v>
      </c>
      <c r="F147" s="24">
        <v>4.01</v>
      </c>
      <c r="G147" s="24">
        <v>4.03</v>
      </c>
      <c r="H147" s="24">
        <v>4.07</v>
      </c>
      <c r="I147" s="24">
        <v>4.6500000000000004</v>
      </c>
      <c r="J147" s="24">
        <v>4.66</v>
      </c>
      <c r="K147" s="4"/>
      <c r="L147" s="4"/>
      <c r="M147" s="4"/>
      <c r="N147" s="4"/>
      <c r="O147" s="4"/>
      <c r="P147" s="4"/>
    </row>
    <row r="148" spans="2:16">
      <c r="B148" s="2"/>
      <c r="C148" s="3"/>
      <c r="D148" s="3"/>
      <c r="E148" s="3">
        <f>E147-E146</f>
        <v>4.1099999999999994</v>
      </c>
      <c r="F148" s="3"/>
      <c r="G148" s="3">
        <f>G147-F147</f>
        <v>2.0000000000000462E-2</v>
      </c>
      <c r="H148" s="3">
        <f>H147-F147</f>
        <v>6.0000000000000497E-2</v>
      </c>
      <c r="I148" s="3">
        <f>I147-F147</f>
        <v>0.64000000000000057</v>
      </c>
      <c r="J148" s="3">
        <f>J147-F147</f>
        <v>0.65000000000000036</v>
      </c>
      <c r="K148" s="4"/>
      <c r="L148" s="4"/>
      <c r="M148" s="4"/>
      <c r="N148" s="4"/>
      <c r="O148" s="4"/>
      <c r="P148" s="4"/>
    </row>
    <row r="149" spans="2:16">
      <c r="B149" s="2"/>
      <c r="C149" s="3"/>
      <c r="D149" s="3"/>
      <c r="E149" s="3"/>
      <c r="F149" s="3"/>
      <c r="G149" s="11">
        <f>G148/E148*100</f>
        <v>0.48661800486619133</v>
      </c>
      <c r="H149" s="11">
        <f>H148/E148*100</f>
        <v>1.4598540145985524</v>
      </c>
      <c r="I149" s="11">
        <f>I148/E148*100</f>
        <v>15.571776155717778</v>
      </c>
      <c r="J149" s="11">
        <f>J148/E148*100</f>
        <v>15.815085158150863</v>
      </c>
      <c r="K149" s="4"/>
      <c r="L149" s="4"/>
      <c r="M149" s="4"/>
      <c r="N149" s="4"/>
      <c r="O149" s="4"/>
      <c r="P149" s="4"/>
    </row>
    <row r="150" spans="2:16">
      <c r="B150" s="2"/>
      <c r="C150" s="3"/>
      <c r="D150" s="3"/>
      <c r="E150" s="3"/>
      <c r="F150" s="3"/>
      <c r="G150" s="3"/>
      <c r="H150" s="3"/>
      <c r="I150" s="3"/>
      <c r="J150" s="3"/>
      <c r="K150" s="4"/>
      <c r="L150" s="4"/>
      <c r="M150" s="4"/>
      <c r="N150" s="4"/>
      <c r="O150" s="4"/>
      <c r="P150" s="4"/>
    </row>
    <row r="151" spans="2:16">
      <c r="B151" s="2"/>
      <c r="C151" s="3" t="s">
        <v>37</v>
      </c>
      <c r="D151" s="7" t="s">
        <v>7</v>
      </c>
      <c r="E151" s="3"/>
      <c r="F151" s="3"/>
      <c r="G151" s="3"/>
      <c r="H151" s="3"/>
      <c r="I151" s="3"/>
      <c r="J151" s="3"/>
      <c r="K151" s="4"/>
      <c r="L151" s="4"/>
      <c r="M151" s="4"/>
      <c r="N151" s="4"/>
      <c r="O151" s="4"/>
      <c r="P151" s="4"/>
    </row>
    <row r="152" spans="2:16" ht="15.75">
      <c r="B152" s="2"/>
      <c r="C152" s="3"/>
      <c r="D152" s="3" t="s">
        <v>21</v>
      </c>
      <c r="E152" s="24">
        <v>4.88</v>
      </c>
      <c r="F152" s="3" t="s">
        <v>22</v>
      </c>
      <c r="G152" s="6" t="s">
        <v>23</v>
      </c>
      <c r="H152" s="6" t="s">
        <v>24</v>
      </c>
      <c r="I152" s="6" t="s">
        <v>25</v>
      </c>
      <c r="J152" s="6" t="s">
        <v>26</v>
      </c>
      <c r="K152" s="4"/>
      <c r="L152" s="4"/>
      <c r="M152" s="4"/>
      <c r="N152" s="4"/>
      <c r="O152" s="4"/>
      <c r="P152" s="4"/>
    </row>
    <row r="153" spans="2:16" ht="15.75">
      <c r="B153" s="2"/>
      <c r="C153" s="3"/>
      <c r="D153" s="3" t="s">
        <v>28</v>
      </c>
      <c r="E153" s="24">
        <v>5.8</v>
      </c>
      <c r="F153" s="24">
        <v>4.6500000000000004</v>
      </c>
      <c r="G153" s="24">
        <v>4.72</v>
      </c>
      <c r="H153" s="24">
        <v>4.74</v>
      </c>
      <c r="I153" s="24">
        <v>4.72</v>
      </c>
      <c r="J153" s="24">
        <v>4.3600000000000003</v>
      </c>
      <c r="K153" s="4"/>
      <c r="L153" s="4"/>
      <c r="M153" s="4"/>
      <c r="N153" s="4"/>
      <c r="O153" s="4"/>
      <c r="P153" s="4"/>
    </row>
    <row r="154" spans="2:16">
      <c r="B154" s="2"/>
      <c r="C154" s="3"/>
      <c r="D154" s="3"/>
      <c r="E154" s="3">
        <f>E153-E152</f>
        <v>0.91999999999999993</v>
      </c>
      <c r="F154" s="3"/>
      <c r="G154" s="3">
        <f>G153-F153</f>
        <v>6.9999999999999396E-2</v>
      </c>
      <c r="H154" s="3">
        <f>H153-F153</f>
        <v>8.9999999999999858E-2</v>
      </c>
      <c r="I154" s="3">
        <f>I153-F153</f>
        <v>6.9999999999999396E-2</v>
      </c>
      <c r="J154" s="3">
        <f>J153-F153</f>
        <v>-0.29000000000000004</v>
      </c>
      <c r="K154" s="4"/>
      <c r="L154" s="4"/>
      <c r="M154" s="4"/>
      <c r="N154" s="4"/>
      <c r="O154" s="4"/>
      <c r="P154" s="4"/>
    </row>
    <row r="155" spans="2:16">
      <c r="B155" s="2"/>
      <c r="C155" s="3"/>
      <c r="D155" s="3"/>
      <c r="E155" s="3"/>
      <c r="F155" s="3"/>
      <c r="G155" s="11">
        <f>G154/E154*100</f>
        <v>7.6086956521738482</v>
      </c>
      <c r="H155" s="11">
        <f>H154/E154*100</f>
        <v>9.7826086956521596</v>
      </c>
      <c r="I155" s="11">
        <f>I154/E154*100</f>
        <v>7.6086956521738482</v>
      </c>
      <c r="J155" s="11">
        <f>J154/E154*100</f>
        <v>-31.521739130434788</v>
      </c>
      <c r="K155" s="4"/>
      <c r="L155" s="4"/>
      <c r="M155" s="4"/>
      <c r="N155" s="4"/>
      <c r="O155" s="4"/>
      <c r="P155" s="4"/>
    </row>
    <row r="156" spans="2:16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2:16">
      <c r="B157" s="2" t="s">
        <v>40</v>
      </c>
      <c r="C157" s="3"/>
      <c r="D157" s="3"/>
      <c r="E157" s="3"/>
      <c r="F157" s="3"/>
      <c r="G157" s="3"/>
      <c r="H157" s="3"/>
      <c r="I157" s="3"/>
      <c r="J157" s="3"/>
      <c r="K157" s="4"/>
      <c r="L157" s="21"/>
      <c r="M157" s="6" t="str">
        <f>G159</f>
        <v>500mM20ul</v>
      </c>
      <c r="N157" s="6" t="str">
        <f>H159</f>
        <v>500mM40ul</v>
      </c>
      <c r="O157" s="6" t="str">
        <f>I159</f>
        <v>500mM140ul</v>
      </c>
      <c r="P157" s="6" t="str">
        <f>J159</f>
        <v>500mM400ul</v>
      </c>
    </row>
    <row r="158" spans="2:16">
      <c r="B158" s="2"/>
      <c r="C158" s="3" t="s">
        <v>36</v>
      </c>
      <c r="D158" s="7" t="s">
        <v>14</v>
      </c>
      <c r="E158" s="3"/>
      <c r="F158" s="3"/>
      <c r="G158" s="3"/>
      <c r="H158" s="3"/>
      <c r="I158" s="3"/>
      <c r="J158" s="3"/>
      <c r="K158" s="4"/>
      <c r="L158" s="21" t="s">
        <v>14</v>
      </c>
      <c r="M158" s="8">
        <f>AVERAGE(G162,G168)</f>
        <v>1.4765060953958979</v>
      </c>
      <c r="N158" s="8">
        <f>AVERAGE(H162,H168)</f>
        <v>7.2405018345366283</v>
      </c>
      <c r="O158" s="8">
        <f>AVERAGE(I162,I168)</f>
        <v>14.012013256006624</v>
      </c>
      <c r="P158" s="8">
        <f>AVERAGE(J162,J168)</f>
        <v>10.107705053852523</v>
      </c>
    </row>
    <row r="159" spans="2:16" ht="15.75">
      <c r="B159" s="2"/>
      <c r="C159" s="3"/>
      <c r="D159" s="3" t="s">
        <v>21</v>
      </c>
      <c r="E159" s="24">
        <v>4.7699999999999996</v>
      </c>
      <c r="F159" s="3" t="s">
        <v>22</v>
      </c>
      <c r="G159" s="6" t="s">
        <v>23</v>
      </c>
      <c r="H159" s="6" t="s">
        <v>24</v>
      </c>
      <c r="I159" s="6" t="s">
        <v>25</v>
      </c>
      <c r="J159" s="6" t="s">
        <v>26</v>
      </c>
      <c r="K159" s="4"/>
      <c r="L159" s="21" t="s">
        <v>42</v>
      </c>
      <c r="M159" s="8">
        <f>AVERAGE(G174,G180)</f>
        <v>0.79624844482724721</v>
      </c>
      <c r="N159" s="8">
        <f>AVERAGE(H174,H180)</f>
        <v>2.7552875873289375</v>
      </c>
      <c r="O159" s="8">
        <f>AVERAGE(I174,I180)</f>
        <v>12.247104986123073</v>
      </c>
      <c r="P159" s="8">
        <f>AVERAGE(J174,J180)</f>
        <v>17.749066896353717</v>
      </c>
    </row>
    <row r="160" spans="2:16" ht="15.75">
      <c r="B160" s="2"/>
      <c r="C160" s="3"/>
      <c r="D160" s="3" t="s">
        <v>28</v>
      </c>
      <c r="E160" s="24">
        <v>7.61</v>
      </c>
      <c r="F160" s="24">
        <v>2.95</v>
      </c>
      <c r="G160" s="24">
        <v>3.01</v>
      </c>
      <c r="H160" s="24">
        <v>3.23</v>
      </c>
      <c r="I160" s="24">
        <v>3.37</v>
      </c>
      <c r="J160" s="24">
        <v>3.19</v>
      </c>
      <c r="K160" s="4"/>
      <c r="L160" s="4"/>
      <c r="M160" s="4"/>
      <c r="N160" s="4"/>
      <c r="O160" s="4"/>
      <c r="P160" s="4"/>
    </row>
    <row r="161" spans="2:16">
      <c r="B161" s="2"/>
      <c r="C161" s="3"/>
      <c r="D161" s="3"/>
      <c r="E161" s="3">
        <f>E160-E159</f>
        <v>2.8400000000000007</v>
      </c>
      <c r="F161" s="3"/>
      <c r="G161" s="3">
        <f>G160-F160</f>
        <v>5.9999999999999609E-2</v>
      </c>
      <c r="H161" s="3">
        <f>H160-F160</f>
        <v>0.2799999999999998</v>
      </c>
      <c r="I161" s="3">
        <f>I160-F160</f>
        <v>0.41999999999999993</v>
      </c>
      <c r="J161" s="3">
        <f>J160-F160</f>
        <v>0.23999999999999977</v>
      </c>
      <c r="K161" s="4"/>
      <c r="L161" s="4"/>
      <c r="M161" s="4"/>
      <c r="N161" s="4"/>
      <c r="O161" s="4"/>
      <c r="P161" s="4"/>
    </row>
    <row r="162" spans="2:16">
      <c r="B162" s="2"/>
      <c r="C162" s="3"/>
      <c r="D162" s="3"/>
      <c r="E162" s="3"/>
      <c r="F162" s="3"/>
      <c r="G162" s="11">
        <f>G161/E161*100</f>
        <v>2.1126760563380138</v>
      </c>
      <c r="H162" s="11">
        <f>H161/E161*100</f>
        <v>9.8591549295774552</v>
      </c>
      <c r="I162" s="11">
        <f>I161/E161*100</f>
        <v>14.788732394366191</v>
      </c>
      <c r="J162" s="11">
        <f>J161/E161*100</f>
        <v>8.4507042253521032</v>
      </c>
      <c r="K162" s="4"/>
      <c r="L162" s="21" t="s">
        <v>29</v>
      </c>
      <c r="M162" s="3" t="s">
        <v>14</v>
      </c>
      <c r="N162" s="3" t="s">
        <v>42</v>
      </c>
      <c r="O162" s="4"/>
      <c r="P162" s="4"/>
    </row>
    <row r="163" spans="2:16">
      <c r="B163" s="2"/>
      <c r="C163" s="3"/>
      <c r="D163" s="3"/>
      <c r="E163" s="3"/>
      <c r="F163" s="3"/>
      <c r="G163" s="3"/>
      <c r="H163" s="3"/>
      <c r="I163" s="3"/>
      <c r="J163" s="3"/>
      <c r="K163" s="4"/>
      <c r="L163" s="6" t="s">
        <v>23</v>
      </c>
      <c r="M163" s="8">
        <f>M158</f>
        <v>1.4765060953958979</v>
      </c>
      <c r="N163" s="8">
        <f>M159</f>
        <v>0.79624844482724721</v>
      </c>
      <c r="O163" s="4"/>
      <c r="P163" s="4"/>
    </row>
    <row r="164" spans="2:16">
      <c r="B164" s="2"/>
      <c r="C164" s="3" t="s">
        <v>32</v>
      </c>
      <c r="D164" s="7" t="s">
        <v>14</v>
      </c>
      <c r="E164" s="3"/>
      <c r="F164" s="3"/>
      <c r="G164" s="3"/>
      <c r="H164" s="3"/>
      <c r="I164" s="3"/>
      <c r="J164" s="3"/>
      <c r="K164" s="4"/>
      <c r="L164" s="6" t="s">
        <v>24</v>
      </c>
      <c r="M164" s="8">
        <f>N158</f>
        <v>7.2405018345366283</v>
      </c>
      <c r="N164" s="8">
        <f>N159</f>
        <v>2.7552875873289375</v>
      </c>
      <c r="O164" s="4"/>
      <c r="P164" s="4"/>
    </row>
    <row r="165" spans="2:16" ht="15.75">
      <c r="B165" s="2"/>
      <c r="C165" s="3"/>
      <c r="D165" s="3" t="s">
        <v>21</v>
      </c>
      <c r="E165" s="24">
        <v>4.8499999999999996</v>
      </c>
      <c r="F165" s="3" t="s">
        <v>22</v>
      </c>
      <c r="G165" s="6" t="s">
        <v>23</v>
      </c>
      <c r="H165" s="6" t="s">
        <v>24</v>
      </c>
      <c r="I165" s="6" t="s">
        <v>25</v>
      </c>
      <c r="J165" s="6" t="s">
        <v>26</v>
      </c>
      <c r="K165" s="4"/>
      <c r="L165" s="6" t="s">
        <v>25</v>
      </c>
      <c r="M165" s="8">
        <f>O158</f>
        <v>14.012013256006624</v>
      </c>
      <c r="N165" s="8">
        <f>O159</f>
        <v>12.247104986123073</v>
      </c>
      <c r="O165" s="4"/>
      <c r="P165" s="4"/>
    </row>
    <row r="166" spans="2:16" ht="15.75">
      <c r="B166" s="2"/>
      <c r="C166" s="3"/>
      <c r="D166" s="3" t="s">
        <v>28</v>
      </c>
      <c r="E166" s="24">
        <v>9.61</v>
      </c>
      <c r="F166" s="24">
        <v>2.75</v>
      </c>
      <c r="G166" s="24">
        <v>2.79</v>
      </c>
      <c r="H166" s="24">
        <v>2.97</v>
      </c>
      <c r="I166" s="24">
        <v>3.38</v>
      </c>
      <c r="J166" s="24">
        <v>3.31</v>
      </c>
      <c r="K166" s="4"/>
      <c r="L166" s="6" t="s">
        <v>26</v>
      </c>
      <c r="M166" s="8">
        <f>P158</f>
        <v>10.107705053852523</v>
      </c>
      <c r="N166" s="8">
        <f>P159</f>
        <v>17.749066896353717</v>
      </c>
      <c r="O166" s="4"/>
      <c r="P166" s="4"/>
    </row>
    <row r="167" spans="2:16">
      <c r="B167" s="2"/>
      <c r="C167" s="3"/>
      <c r="D167" s="3"/>
      <c r="E167" s="3">
        <f>E166-E165</f>
        <v>4.76</v>
      </c>
      <c r="F167" s="3"/>
      <c r="G167" s="3">
        <f>G166-F166</f>
        <v>4.0000000000000036E-2</v>
      </c>
      <c r="H167" s="3">
        <f>H166-F166</f>
        <v>0.2200000000000002</v>
      </c>
      <c r="I167" s="3">
        <f>I166-F166</f>
        <v>0.62999999999999989</v>
      </c>
      <c r="J167" s="3">
        <f>J166-F166</f>
        <v>0.56000000000000005</v>
      </c>
      <c r="K167" s="4"/>
      <c r="L167" s="4"/>
      <c r="M167" s="4"/>
      <c r="N167" s="4"/>
      <c r="O167" s="4"/>
      <c r="P167" s="4"/>
    </row>
    <row r="168" spans="2:16">
      <c r="B168" s="2"/>
      <c r="C168" s="3"/>
      <c r="D168" s="3"/>
      <c r="E168" s="3"/>
      <c r="F168" s="3"/>
      <c r="G168" s="11">
        <f>G167/E167*100</f>
        <v>0.8403361344537823</v>
      </c>
      <c r="H168" s="11">
        <f>H167/E167*100</f>
        <v>4.6218487394958023</v>
      </c>
      <c r="I168" s="11">
        <f>I167/E167*100</f>
        <v>13.235294117647056</v>
      </c>
      <c r="J168" s="11">
        <f>J167/E167*100</f>
        <v>11.764705882352942</v>
      </c>
      <c r="K168" s="4"/>
      <c r="L168" s="4"/>
      <c r="M168" s="4"/>
      <c r="N168" s="4"/>
      <c r="O168" s="4"/>
      <c r="P168" s="4"/>
    </row>
    <row r="169" spans="2:16">
      <c r="B169" s="2"/>
      <c r="C169" s="3"/>
      <c r="D169" s="3"/>
      <c r="E169" s="3"/>
      <c r="F169" s="3"/>
      <c r="G169" s="3"/>
      <c r="H169" s="3"/>
      <c r="I169" s="3"/>
      <c r="J169" s="3"/>
      <c r="K169" s="4"/>
      <c r="L169" s="4"/>
      <c r="M169" s="4"/>
      <c r="N169" s="4"/>
      <c r="O169" s="4"/>
      <c r="P169" s="4"/>
    </row>
    <row r="170" spans="2:16">
      <c r="B170" s="2"/>
      <c r="C170" s="3" t="s">
        <v>34</v>
      </c>
      <c r="D170" s="7" t="s">
        <v>7</v>
      </c>
      <c r="E170" s="3"/>
      <c r="F170" s="3"/>
      <c r="G170" s="3"/>
      <c r="H170" s="3"/>
      <c r="I170" s="3"/>
      <c r="J170" s="3"/>
      <c r="K170" s="4"/>
      <c r="L170" s="4"/>
      <c r="M170" s="4"/>
      <c r="N170" s="4"/>
      <c r="O170" s="4"/>
      <c r="P170" s="4"/>
    </row>
    <row r="171" spans="2:16" ht="15.75">
      <c r="B171" s="2"/>
      <c r="C171" s="3"/>
      <c r="D171" s="3" t="s">
        <v>21</v>
      </c>
      <c r="E171" s="24">
        <v>4.87</v>
      </c>
      <c r="F171" s="3" t="s">
        <v>22</v>
      </c>
      <c r="G171" s="6" t="s">
        <v>23</v>
      </c>
      <c r="H171" s="6" t="s">
        <v>24</v>
      </c>
      <c r="I171" s="6" t="s">
        <v>25</v>
      </c>
      <c r="J171" s="6" t="s">
        <v>26</v>
      </c>
      <c r="K171" s="4"/>
      <c r="L171" s="4"/>
      <c r="M171" s="4"/>
      <c r="N171" s="4"/>
      <c r="O171" s="4"/>
      <c r="P171" s="4"/>
    </row>
    <row r="172" spans="2:16" ht="15.75">
      <c r="B172" s="2"/>
      <c r="C172" s="3"/>
      <c r="D172" s="3" t="s">
        <v>28</v>
      </c>
      <c r="E172" s="24">
        <v>7.02</v>
      </c>
      <c r="F172" s="24">
        <v>3.58</v>
      </c>
      <c r="G172" s="24">
        <v>3.57</v>
      </c>
      <c r="H172" s="24">
        <v>3.61</v>
      </c>
      <c r="I172" s="24">
        <v>3.62</v>
      </c>
      <c r="J172" s="24">
        <v>3.6</v>
      </c>
      <c r="K172" s="4"/>
      <c r="L172" s="4"/>
      <c r="M172" s="4"/>
      <c r="N172" s="4"/>
      <c r="O172" s="4"/>
      <c r="P172" s="4"/>
    </row>
    <row r="173" spans="2:16">
      <c r="B173" s="2"/>
      <c r="C173" s="3"/>
      <c r="D173" s="3"/>
      <c r="E173" s="3">
        <f>E172-E171</f>
        <v>2.1499999999999995</v>
      </c>
      <c r="F173" s="3"/>
      <c r="G173" s="3">
        <f>G172-F172</f>
        <v>-1.0000000000000231E-2</v>
      </c>
      <c r="H173" s="3">
        <f>H172-F172</f>
        <v>2.9999999999999805E-2</v>
      </c>
      <c r="I173" s="3">
        <f>I172-F172</f>
        <v>4.0000000000000036E-2</v>
      </c>
      <c r="J173" s="3">
        <f>J172-F172</f>
        <v>2.0000000000000018E-2</v>
      </c>
      <c r="K173" s="4"/>
      <c r="L173" s="4"/>
      <c r="M173" s="4"/>
      <c r="N173" s="4"/>
      <c r="O173" s="4"/>
      <c r="P173" s="4"/>
    </row>
    <row r="174" spans="2:16">
      <c r="B174" s="2"/>
      <c r="C174" s="3"/>
      <c r="D174" s="3"/>
      <c r="E174" s="3"/>
      <c r="F174" s="3"/>
      <c r="G174" s="11">
        <f>G173/E173*100</f>
        <v>-0.46511627906977826</v>
      </c>
      <c r="H174" s="11">
        <f>H173/E173*100</f>
        <v>1.3953488372092937</v>
      </c>
      <c r="I174" s="11">
        <f>I173/E173*100</f>
        <v>1.8604651162790717</v>
      </c>
      <c r="J174" s="11">
        <f>J173/E173*100</f>
        <v>0.93023255813953587</v>
      </c>
      <c r="K174" s="4"/>
      <c r="L174" s="4"/>
      <c r="M174" s="4"/>
      <c r="N174" s="4"/>
      <c r="O174" s="4"/>
      <c r="P174" s="4"/>
    </row>
    <row r="175" spans="2:16">
      <c r="B175" s="2"/>
      <c r="C175" s="3"/>
      <c r="D175" s="3"/>
      <c r="E175" s="3"/>
      <c r="F175" s="3"/>
      <c r="G175" s="3"/>
      <c r="H175" s="3"/>
      <c r="I175" s="3"/>
      <c r="J175" s="3"/>
      <c r="K175" s="4"/>
      <c r="L175" s="4"/>
      <c r="M175" s="4"/>
      <c r="N175" s="4"/>
      <c r="O175" s="4"/>
      <c r="P175" s="4"/>
    </row>
    <row r="176" spans="2:16">
      <c r="B176" s="2"/>
      <c r="C176" s="3" t="s">
        <v>37</v>
      </c>
      <c r="D176" s="7" t="s">
        <v>7</v>
      </c>
      <c r="E176" s="3"/>
      <c r="F176" s="3"/>
      <c r="G176" s="3"/>
      <c r="H176" s="3"/>
      <c r="I176" s="3"/>
      <c r="J176" s="3"/>
      <c r="K176" s="4"/>
      <c r="L176" s="4"/>
      <c r="M176" s="4"/>
      <c r="N176" s="4"/>
      <c r="O176" s="4"/>
      <c r="P176" s="4"/>
    </row>
    <row r="177" spans="2:16" ht="15.75">
      <c r="B177" s="2"/>
      <c r="C177" s="3"/>
      <c r="D177" s="3" t="s">
        <v>21</v>
      </c>
      <c r="E177" s="24">
        <v>5.07</v>
      </c>
      <c r="F177" s="3" t="s">
        <v>22</v>
      </c>
      <c r="G177" s="6" t="s">
        <v>23</v>
      </c>
      <c r="H177" s="6" t="s">
        <v>24</v>
      </c>
      <c r="I177" s="6" t="s">
        <v>25</v>
      </c>
      <c r="J177" s="6" t="s">
        <v>26</v>
      </c>
      <c r="K177" s="4"/>
      <c r="L177" s="4"/>
      <c r="M177" s="4"/>
      <c r="N177" s="4"/>
      <c r="O177" s="4"/>
      <c r="P177" s="4"/>
    </row>
    <row r="178" spans="2:16" ht="15.75">
      <c r="B178" s="2"/>
      <c r="C178" s="3"/>
      <c r="D178" s="3" t="s">
        <v>28</v>
      </c>
      <c r="E178" s="24">
        <v>7.5</v>
      </c>
      <c r="F178" s="24">
        <v>5.3</v>
      </c>
      <c r="G178" s="24">
        <v>5.35</v>
      </c>
      <c r="H178" s="24">
        <v>5.4</v>
      </c>
      <c r="I178" s="24">
        <v>5.85</v>
      </c>
      <c r="J178" s="24">
        <v>6.14</v>
      </c>
      <c r="K178" s="4"/>
      <c r="L178" s="4"/>
      <c r="M178" s="4"/>
      <c r="N178" s="4"/>
      <c r="O178" s="4"/>
      <c r="P178" s="4"/>
    </row>
    <row r="179" spans="2:16">
      <c r="B179" s="2"/>
      <c r="C179" s="3"/>
      <c r="D179" s="3"/>
      <c r="E179" s="3">
        <f>E178-E177</f>
        <v>2.4299999999999997</v>
      </c>
      <c r="F179" s="3"/>
      <c r="G179" s="3">
        <f>G178-F178</f>
        <v>4.9999999999999822E-2</v>
      </c>
      <c r="H179" s="3">
        <f>H178-F178</f>
        <v>0.10000000000000053</v>
      </c>
      <c r="I179" s="3">
        <f>I178-F178</f>
        <v>0.54999999999999982</v>
      </c>
      <c r="J179" s="3">
        <f>J178-F178</f>
        <v>0.83999999999999986</v>
      </c>
      <c r="K179" s="4"/>
      <c r="L179" s="4"/>
      <c r="M179" s="4"/>
      <c r="N179" s="4"/>
      <c r="O179" s="4"/>
      <c r="P179" s="4"/>
    </row>
    <row r="180" spans="2:16">
      <c r="B180" s="2"/>
      <c r="C180" s="3"/>
      <c r="D180" s="3"/>
      <c r="E180" s="3"/>
      <c r="F180" s="3"/>
      <c r="G180" s="11">
        <f>G179/E179*100</f>
        <v>2.0576131687242727</v>
      </c>
      <c r="H180" s="11">
        <f>H179/E179*100</f>
        <v>4.1152263374485818</v>
      </c>
      <c r="I180" s="11">
        <f>I179/E179*100</f>
        <v>22.633744855967073</v>
      </c>
      <c r="J180" s="11">
        <f>J179/E179*100</f>
        <v>34.567901234567898</v>
      </c>
      <c r="K180" s="4"/>
      <c r="L180" s="4"/>
      <c r="M180" s="4"/>
      <c r="N180" s="4"/>
      <c r="O180" s="4"/>
      <c r="P180" s="4"/>
    </row>
    <row r="181" spans="2:16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2:16">
      <c r="B182" s="2" t="s">
        <v>46</v>
      </c>
      <c r="C182" s="3"/>
      <c r="D182" s="3"/>
      <c r="E182" s="3"/>
      <c r="F182" s="3"/>
      <c r="G182" s="3"/>
      <c r="H182" s="3"/>
      <c r="I182" s="3"/>
      <c r="J182" s="3"/>
      <c r="K182" s="4"/>
      <c r="L182" s="21"/>
      <c r="M182" s="6" t="str">
        <f>G184</f>
        <v>500mM20ul</v>
      </c>
      <c r="N182" s="6" t="str">
        <f>H184</f>
        <v>500mM40ul</v>
      </c>
      <c r="O182" s="6" t="str">
        <f>I184</f>
        <v>500mM140ul</v>
      </c>
      <c r="P182" s="6" t="str">
        <f>J184</f>
        <v>500mM400ul</v>
      </c>
    </row>
    <row r="183" spans="2:16">
      <c r="B183" s="2"/>
      <c r="C183" s="3" t="s">
        <v>36</v>
      </c>
      <c r="D183" s="7" t="s">
        <v>14</v>
      </c>
      <c r="E183" s="3"/>
      <c r="F183" s="3"/>
      <c r="G183" s="3"/>
      <c r="H183" s="3"/>
      <c r="I183" s="3"/>
      <c r="J183" s="3"/>
      <c r="K183" s="4"/>
      <c r="L183" s="21" t="s">
        <v>14</v>
      </c>
      <c r="M183" s="8">
        <f>AVERAGE(G187,G193)</f>
        <v>0</v>
      </c>
      <c r="N183" s="8">
        <f>AVERAGE(H187,H193)</f>
        <v>3.5934291581108795</v>
      </c>
      <c r="O183" s="8">
        <f>AVERAGE(I187,I193)</f>
        <v>5.8521560574948603</v>
      </c>
      <c r="P183" s="8">
        <f>AVERAGE(J187,J193)</f>
        <v>10.266940451745379</v>
      </c>
    </row>
    <row r="184" spans="2:16" ht="15.75">
      <c r="B184" s="2"/>
      <c r="C184" s="3"/>
      <c r="D184" s="3" t="s">
        <v>21</v>
      </c>
      <c r="E184" s="24">
        <v>4.7300000000000004</v>
      </c>
      <c r="F184" s="3" t="s">
        <v>22</v>
      </c>
      <c r="G184" s="6" t="s">
        <v>23</v>
      </c>
      <c r="H184" s="6" t="s">
        <v>24</v>
      </c>
      <c r="I184" s="6" t="s">
        <v>25</v>
      </c>
      <c r="J184" s="6" t="s">
        <v>26</v>
      </c>
      <c r="K184" s="4"/>
      <c r="L184" s="21" t="s">
        <v>42</v>
      </c>
      <c r="M184" s="8">
        <f>AVERAGE(G199,G205)</f>
        <v>1.5325670498084307</v>
      </c>
      <c r="N184" s="8">
        <f>AVERAGE(H199,H205)</f>
        <v>6.8965517241379208</v>
      </c>
      <c r="O184" s="8">
        <f>AVERAGE(I199,I205)</f>
        <v>16.858237547892738</v>
      </c>
      <c r="P184" s="8">
        <f>AVERAGE(J199,J205)</f>
        <v>16.475095785440605</v>
      </c>
    </row>
    <row r="185" spans="2:16" ht="15.75">
      <c r="B185" s="2"/>
      <c r="C185" s="3"/>
      <c r="D185" s="3" t="s">
        <v>28</v>
      </c>
      <c r="E185" s="24">
        <v>14.47</v>
      </c>
      <c r="F185" s="24">
        <v>3.49</v>
      </c>
      <c r="G185" s="24">
        <v>3.49</v>
      </c>
      <c r="H185" s="24">
        <v>3.84</v>
      </c>
      <c r="I185" s="24">
        <v>4.0599999999999996</v>
      </c>
      <c r="J185" s="24">
        <v>4.49</v>
      </c>
      <c r="K185" s="4"/>
      <c r="L185" s="4"/>
      <c r="M185" s="4"/>
      <c r="N185" s="4"/>
      <c r="O185" s="4"/>
      <c r="P185" s="4"/>
    </row>
    <row r="186" spans="2:16">
      <c r="B186" s="2"/>
      <c r="C186" s="3"/>
      <c r="D186" s="3"/>
      <c r="E186" s="3">
        <f>E185-E184</f>
        <v>9.74</v>
      </c>
      <c r="F186" s="3"/>
      <c r="G186" s="3">
        <f>G185-F185</f>
        <v>0</v>
      </c>
      <c r="H186" s="3">
        <f>H185-F185</f>
        <v>0.34999999999999964</v>
      </c>
      <c r="I186" s="3">
        <f>I185-F185</f>
        <v>0.5699999999999994</v>
      </c>
      <c r="J186" s="3">
        <f>J185-F185</f>
        <v>1</v>
      </c>
      <c r="K186" s="4"/>
      <c r="L186" s="4"/>
      <c r="M186" s="4"/>
      <c r="N186" s="4"/>
      <c r="O186" s="4"/>
      <c r="P186" s="4"/>
    </row>
    <row r="187" spans="2:16">
      <c r="B187" s="2"/>
      <c r="C187" s="3"/>
      <c r="D187" s="3"/>
      <c r="E187" s="3"/>
      <c r="F187" s="3"/>
      <c r="G187" s="11">
        <f>G186/E186*100</f>
        <v>0</v>
      </c>
      <c r="H187" s="11">
        <f>H186/E186*100</f>
        <v>3.5934291581108795</v>
      </c>
      <c r="I187" s="11">
        <f>I186/E186*100</f>
        <v>5.8521560574948603</v>
      </c>
      <c r="J187" s="11">
        <f>J186/E186*100</f>
        <v>10.266940451745379</v>
      </c>
      <c r="K187" s="4"/>
      <c r="L187" s="21" t="s">
        <v>29</v>
      </c>
      <c r="M187" s="3" t="s">
        <v>14</v>
      </c>
      <c r="N187" s="3" t="s">
        <v>42</v>
      </c>
      <c r="O187" s="4"/>
      <c r="P187" s="4"/>
    </row>
    <row r="188" spans="2:16">
      <c r="B188" s="2"/>
      <c r="C188" s="3"/>
      <c r="D188" s="3"/>
      <c r="E188" s="3"/>
      <c r="F188" s="3"/>
      <c r="G188" s="3"/>
      <c r="H188" s="3"/>
      <c r="I188" s="3"/>
      <c r="J188" s="3"/>
      <c r="K188" s="4"/>
      <c r="L188" s="6" t="s">
        <v>23</v>
      </c>
      <c r="M188" s="8">
        <f>M183</f>
        <v>0</v>
      </c>
      <c r="N188" s="8">
        <f>M184</f>
        <v>1.5325670498084307</v>
      </c>
      <c r="O188" s="4"/>
      <c r="P188" s="4"/>
    </row>
    <row r="189" spans="2:16">
      <c r="B189" s="2"/>
      <c r="C189" s="3" t="s">
        <v>36</v>
      </c>
      <c r="D189" s="7" t="s">
        <v>14</v>
      </c>
      <c r="E189" s="3"/>
      <c r="F189" s="3"/>
      <c r="G189" s="3"/>
      <c r="H189" s="3"/>
      <c r="I189" s="3"/>
      <c r="J189" s="3"/>
      <c r="K189" s="4"/>
      <c r="L189" s="6" t="s">
        <v>24</v>
      </c>
      <c r="M189" s="8">
        <f>N183</f>
        <v>3.5934291581108795</v>
      </c>
      <c r="N189" s="8">
        <f>N184</f>
        <v>6.8965517241379208</v>
      </c>
      <c r="O189" s="4"/>
      <c r="P189" s="4"/>
    </row>
    <row r="190" spans="2:16" ht="15.75">
      <c r="B190" s="2"/>
      <c r="C190" s="3"/>
      <c r="D190" s="3" t="s">
        <v>21</v>
      </c>
      <c r="E190" s="24">
        <v>4.7300000000000004</v>
      </c>
      <c r="F190" s="3" t="s">
        <v>22</v>
      </c>
      <c r="G190" s="6" t="s">
        <v>23</v>
      </c>
      <c r="H190" s="6" t="s">
        <v>24</v>
      </c>
      <c r="I190" s="6" t="s">
        <v>25</v>
      </c>
      <c r="J190" s="6" t="s">
        <v>26</v>
      </c>
      <c r="K190" s="4"/>
      <c r="L190" s="6" t="s">
        <v>25</v>
      </c>
      <c r="M190" s="8">
        <f>O183</f>
        <v>5.8521560574948603</v>
      </c>
      <c r="N190" s="8">
        <f>O184</f>
        <v>16.858237547892738</v>
      </c>
      <c r="O190" s="4"/>
      <c r="P190" s="4"/>
    </row>
    <row r="191" spans="2:16" ht="15.75">
      <c r="B191" s="2"/>
      <c r="C191" s="3"/>
      <c r="D191" s="3" t="s">
        <v>28</v>
      </c>
      <c r="E191" s="24">
        <v>14.47</v>
      </c>
      <c r="F191" s="24">
        <v>3.49</v>
      </c>
      <c r="G191" s="24">
        <v>3.49</v>
      </c>
      <c r="H191" s="24">
        <v>3.84</v>
      </c>
      <c r="I191" s="24">
        <v>4.0599999999999996</v>
      </c>
      <c r="J191" s="24">
        <v>4.49</v>
      </c>
      <c r="K191" s="4"/>
      <c r="L191" s="6" t="s">
        <v>26</v>
      </c>
      <c r="M191" s="8">
        <f>P183</f>
        <v>10.266940451745379</v>
      </c>
      <c r="N191" s="8">
        <f>P184</f>
        <v>16.475095785440605</v>
      </c>
      <c r="O191" s="4"/>
      <c r="P191" s="4"/>
    </row>
    <row r="192" spans="2:16">
      <c r="B192" s="2"/>
      <c r="C192" s="3"/>
      <c r="D192" s="3"/>
      <c r="E192" s="3">
        <f>E191-E190</f>
        <v>9.74</v>
      </c>
      <c r="F192" s="3"/>
      <c r="G192" s="3">
        <f>G191-F191</f>
        <v>0</v>
      </c>
      <c r="H192" s="3">
        <f>H191-F191</f>
        <v>0.34999999999999964</v>
      </c>
      <c r="I192" s="3">
        <f>I191-F191</f>
        <v>0.5699999999999994</v>
      </c>
      <c r="J192" s="3">
        <f>J191-F191</f>
        <v>1</v>
      </c>
      <c r="K192" s="4"/>
      <c r="L192" s="4"/>
      <c r="M192" s="4"/>
      <c r="N192" s="4"/>
      <c r="O192" s="4"/>
      <c r="P192" s="4"/>
    </row>
    <row r="193" spans="2:16">
      <c r="B193" s="2"/>
      <c r="C193" s="3"/>
      <c r="D193" s="3"/>
      <c r="E193" s="3"/>
      <c r="F193" s="3"/>
      <c r="G193" s="11">
        <f>G192/E192*100</f>
        <v>0</v>
      </c>
      <c r="H193" s="11">
        <f>H192/E192*100</f>
        <v>3.5934291581108795</v>
      </c>
      <c r="I193" s="11">
        <f>I192/E192*100</f>
        <v>5.8521560574948603</v>
      </c>
      <c r="J193" s="11">
        <f>J192/E192*100</f>
        <v>10.266940451745379</v>
      </c>
      <c r="K193" s="4"/>
      <c r="L193" s="4"/>
      <c r="M193" s="4"/>
      <c r="N193" s="4"/>
      <c r="O193" s="4"/>
      <c r="P193" s="4"/>
    </row>
    <row r="194" spans="2:16">
      <c r="B194" s="2"/>
      <c r="C194" s="3"/>
      <c r="D194" s="3"/>
      <c r="E194" s="3"/>
      <c r="F194" s="3"/>
      <c r="G194" s="3"/>
      <c r="H194" s="3"/>
      <c r="I194" s="3"/>
      <c r="J194" s="3"/>
      <c r="K194" s="4"/>
      <c r="L194" s="4"/>
      <c r="M194" s="4"/>
      <c r="N194" s="4"/>
      <c r="O194" s="4"/>
      <c r="P194" s="4"/>
    </row>
    <row r="195" spans="2:16">
      <c r="B195" s="2"/>
      <c r="C195" s="3" t="s">
        <v>37</v>
      </c>
      <c r="D195" s="7" t="s">
        <v>7</v>
      </c>
      <c r="E195" s="3"/>
      <c r="F195" s="3"/>
      <c r="G195" s="3"/>
      <c r="H195" s="3"/>
      <c r="I195" s="3"/>
      <c r="J195" s="3"/>
      <c r="K195" s="4"/>
      <c r="L195" s="4"/>
      <c r="M195" s="4"/>
      <c r="N195" s="4"/>
      <c r="O195" s="4"/>
      <c r="P195" s="4"/>
    </row>
    <row r="196" spans="2:16" ht="15.75">
      <c r="B196" s="2"/>
      <c r="C196" s="3"/>
      <c r="D196" s="3" t="s">
        <v>21</v>
      </c>
      <c r="E196" s="24">
        <v>4.99</v>
      </c>
      <c r="F196" s="3" t="s">
        <v>22</v>
      </c>
      <c r="G196" s="6" t="s">
        <v>23</v>
      </c>
      <c r="H196" s="6" t="s">
        <v>24</v>
      </c>
      <c r="I196" s="6" t="s">
        <v>25</v>
      </c>
      <c r="J196" s="6" t="s">
        <v>26</v>
      </c>
      <c r="K196" s="4"/>
      <c r="L196" s="4"/>
      <c r="M196" s="4"/>
      <c r="N196" s="4"/>
      <c r="O196" s="4"/>
      <c r="P196" s="4"/>
    </row>
    <row r="197" spans="2:16" ht="15.75">
      <c r="B197" s="2"/>
      <c r="C197" s="3"/>
      <c r="D197" s="3" t="s">
        <v>28</v>
      </c>
      <c r="E197" s="24">
        <v>7.6</v>
      </c>
      <c r="F197" s="24">
        <v>4.75</v>
      </c>
      <c r="G197" s="24">
        <v>4.79</v>
      </c>
      <c r="H197" s="24">
        <v>4.93</v>
      </c>
      <c r="I197" s="24">
        <v>5.19</v>
      </c>
      <c r="J197" s="24">
        <v>5.18</v>
      </c>
      <c r="K197" s="4"/>
      <c r="L197" s="4"/>
      <c r="M197" s="4"/>
      <c r="N197" s="4"/>
      <c r="O197" s="4"/>
      <c r="P197" s="4"/>
    </row>
    <row r="198" spans="2:16">
      <c r="B198" s="2"/>
      <c r="C198" s="3"/>
      <c r="D198" s="3"/>
      <c r="E198" s="3">
        <f>E197-E196</f>
        <v>2.6099999999999994</v>
      </c>
      <c r="F198" s="3"/>
      <c r="G198" s="3">
        <f>G197-F197</f>
        <v>4.0000000000000036E-2</v>
      </c>
      <c r="H198" s="3">
        <f>H197-F197</f>
        <v>0.17999999999999972</v>
      </c>
      <c r="I198" s="3">
        <f>I197-F197</f>
        <v>0.44000000000000039</v>
      </c>
      <c r="J198" s="3">
        <f>J197-F197</f>
        <v>0.42999999999999972</v>
      </c>
      <c r="K198" s="4"/>
      <c r="L198" s="4"/>
      <c r="M198" s="4"/>
      <c r="N198" s="4"/>
      <c r="O198" s="4"/>
      <c r="P198" s="4"/>
    </row>
    <row r="199" spans="2:16">
      <c r="B199" s="2"/>
      <c r="C199" s="3"/>
      <c r="D199" s="3"/>
      <c r="E199" s="3"/>
      <c r="F199" s="3"/>
      <c r="G199" s="11">
        <f>G198/E198*100</f>
        <v>1.5325670498084307</v>
      </c>
      <c r="H199" s="11">
        <f>H198/E198*100</f>
        <v>6.8965517241379208</v>
      </c>
      <c r="I199" s="11">
        <f>I198/E198*100</f>
        <v>16.858237547892738</v>
      </c>
      <c r="J199" s="11">
        <f>J198/E198*100</f>
        <v>16.475095785440605</v>
      </c>
      <c r="K199" s="4"/>
      <c r="L199" s="4"/>
      <c r="M199" s="4"/>
      <c r="N199" s="4"/>
      <c r="O199" s="4"/>
      <c r="P199" s="4"/>
    </row>
    <row r="200" spans="2:16">
      <c r="B200" s="2"/>
      <c r="C200" s="3"/>
      <c r="D200" s="3"/>
      <c r="E200" s="3"/>
      <c r="F200" s="3"/>
      <c r="G200" s="3"/>
      <c r="H200" s="3"/>
      <c r="I200" s="3"/>
      <c r="J200" s="3"/>
      <c r="K200" s="4"/>
      <c r="L200" s="4"/>
      <c r="M200" s="4"/>
      <c r="N200" s="4"/>
      <c r="O200" s="4"/>
      <c r="P200" s="4"/>
    </row>
    <row r="201" spans="2:16">
      <c r="B201" s="2"/>
      <c r="C201" s="3" t="s">
        <v>37</v>
      </c>
      <c r="D201" s="7" t="s">
        <v>7</v>
      </c>
      <c r="E201" s="3"/>
      <c r="F201" s="3"/>
      <c r="G201" s="3"/>
      <c r="H201" s="3"/>
      <c r="I201" s="3"/>
      <c r="J201" s="3"/>
      <c r="K201" s="4"/>
      <c r="L201" s="4"/>
      <c r="M201" s="4"/>
      <c r="N201" s="4"/>
      <c r="O201" s="4"/>
      <c r="P201" s="4"/>
    </row>
    <row r="202" spans="2:16" ht="15.75">
      <c r="B202" s="2"/>
      <c r="C202" s="3"/>
      <c r="D202" s="3" t="s">
        <v>21</v>
      </c>
      <c r="E202" s="24">
        <v>4.99</v>
      </c>
      <c r="F202" s="3" t="s">
        <v>22</v>
      </c>
      <c r="G202" s="6" t="s">
        <v>23</v>
      </c>
      <c r="H202" s="6" t="s">
        <v>24</v>
      </c>
      <c r="I202" s="6" t="s">
        <v>25</v>
      </c>
      <c r="J202" s="6" t="s">
        <v>26</v>
      </c>
      <c r="K202" s="4"/>
      <c r="L202" s="4"/>
      <c r="M202" s="4"/>
      <c r="N202" s="4"/>
      <c r="O202" s="4"/>
      <c r="P202" s="4"/>
    </row>
    <row r="203" spans="2:16" ht="15.75">
      <c r="B203" s="2"/>
      <c r="C203" s="3"/>
      <c r="D203" s="3" t="s">
        <v>28</v>
      </c>
      <c r="E203" s="24">
        <v>7.6</v>
      </c>
      <c r="F203" s="24">
        <v>4.75</v>
      </c>
      <c r="G203" s="24">
        <v>4.79</v>
      </c>
      <c r="H203" s="24">
        <v>4.93</v>
      </c>
      <c r="I203" s="24">
        <v>5.19</v>
      </c>
      <c r="J203" s="24">
        <v>5.18</v>
      </c>
      <c r="K203" s="4"/>
      <c r="L203" s="4"/>
      <c r="M203" s="4"/>
      <c r="N203" s="4"/>
      <c r="O203" s="4"/>
      <c r="P203" s="4"/>
    </row>
    <row r="204" spans="2:16">
      <c r="B204" s="2"/>
      <c r="C204" s="3"/>
      <c r="D204" s="3"/>
      <c r="E204" s="3">
        <f>E203-E202</f>
        <v>2.6099999999999994</v>
      </c>
      <c r="F204" s="3"/>
      <c r="G204" s="3">
        <f>G203-F203</f>
        <v>4.0000000000000036E-2</v>
      </c>
      <c r="H204" s="3">
        <f>H203-F203</f>
        <v>0.17999999999999972</v>
      </c>
      <c r="I204" s="3">
        <f>I203-F203</f>
        <v>0.44000000000000039</v>
      </c>
      <c r="J204" s="3">
        <f>J203-F203</f>
        <v>0.42999999999999972</v>
      </c>
      <c r="K204" s="4"/>
      <c r="L204" s="4"/>
      <c r="M204" s="4"/>
      <c r="N204" s="4"/>
      <c r="O204" s="4"/>
      <c r="P204" s="4"/>
    </row>
    <row r="205" spans="2:16">
      <c r="B205" s="2"/>
      <c r="C205" s="3"/>
      <c r="D205" s="3"/>
      <c r="E205" s="3"/>
      <c r="F205" s="3"/>
      <c r="G205" s="11">
        <f>G204/E204*100</f>
        <v>1.5325670498084307</v>
      </c>
      <c r="H205" s="11">
        <f>H204/E204*100</f>
        <v>6.8965517241379208</v>
      </c>
      <c r="I205" s="11">
        <f>I204/E204*100</f>
        <v>16.858237547892738</v>
      </c>
      <c r="J205" s="11">
        <f>J204/E204*100</f>
        <v>16.475095785440605</v>
      </c>
      <c r="K205" s="4"/>
      <c r="L205" s="4"/>
      <c r="M205" s="4"/>
      <c r="N205" s="4"/>
      <c r="O205" s="4"/>
      <c r="P205" s="4"/>
    </row>
  </sheetData>
  <dataValidations count="2">
    <dataValidation type="list" allowBlank="1" showInputMessage="1" showErrorMessage="1" sqref="D46 D71 D96 D121 D146 D171 D196">
      <formula1>"EHT,control"</formula1>
    </dataValidation>
    <dataValidation type="list" allowBlank="1" showInputMessage="1" showErrorMessage="1" sqref="D33 D39 D45 D51 D58 D64 D70 D76 D83 D89 D101 D95 D108 D114 D126 D120 D133 D139 D151 D145 D158 D164 D176 D170 D183 D189 D201 D195">
      <formula1>"STK16-IN1,control"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ATP NF-3µM</vt:lpstr>
      <vt:lpstr>ATP NF-100µM</vt:lpstr>
      <vt:lpstr>ATP PPADS 50µM</vt:lpstr>
      <vt:lpstr>ATP PPADS 5µM</vt:lpstr>
    </vt:vector>
  </TitlesOfParts>
  <Company>Klinikum der Universitaet Muenchen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mhennenb</dc:creator>
  <cp:lastModifiedBy>mhennenb</cp:lastModifiedBy>
  <cp:lastPrinted>2020-08-05T13:34:46Z</cp:lastPrinted>
  <dcterms:created xsi:type="dcterms:W3CDTF">2019-04-01T13:41:40Z</dcterms:created>
  <dcterms:modified xsi:type="dcterms:W3CDTF">2020-12-09T16:03:21Z</dcterms:modified>
</cp:coreProperties>
</file>