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0.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1.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2.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3.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4.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5.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6.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7.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8.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9.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20.xml" ContentType="application/vnd.openxmlformats-officedocument.drawing+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21.xml" ContentType="application/vnd.openxmlformats-officedocument.drawing+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22.xml" ContentType="application/vnd.openxmlformats-officedocument.drawing+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23.xml" ContentType="application/vnd.openxmlformats-officedocument.drawing+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24.xml" ContentType="application/vnd.openxmlformats-officedocument.drawing+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25.xml" ContentType="application/vnd.openxmlformats-officedocument.drawing+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26.xml" ContentType="application/vnd.openxmlformats-officedocument.drawing+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27.xml" ContentType="application/vnd.openxmlformats-officedocument.drawing+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28.xml" ContentType="application/vnd.openxmlformats-officedocument.drawing+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E:\Daten Sheng-070922\raw data submit\"/>
    </mc:Choice>
  </mc:AlternateContent>
  <bookViews>
    <workbookView xWindow="0" yWindow="0" windowWidth="25200" windowHeight="11850" firstSheet="9" activeTab="12"/>
  </bookViews>
  <sheets>
    <sheet name="NA AZD1208 0.1μM Prost" sheetId="1" r:id="rId1"/>
    <sheet name="PE AZD1208 0.1μM Prost" sheetId="2" r:id="rId2"/>
    <sheet name="MTX 0.1μM Prost" sheetId="3" r:id="rId3"/>
    <sheet name="EFS  AZD1208 0.1μM Prost" sheetId="4" r:id="rId4"/>
    <sheet name="NA  AZD1208 0.5μM Prost" sheetId="5" r:id="rId5"/>
    <sheet name="PE AZD1208  0.5μM Prost" sheetId="6" r:id="rId6"/>
    <sheet name="MTX  AZD1208  0.5μM Prost" sheetId="7" r:id="rId7"/>
    <sheet name="EFS  AZD1208 0.5μM Prost" sheetId="8" r:id="rId8"/>
    <sheet name="NA HS38 3µM Prost" sheetId="13" r:id="rId9"/>
    <sheet name="PE HS38 3µM Prost" sheetId="14" r:id="rId10"/>
    <sheet name="MTX HS38 3µM Prost" sheetId="15" r:id="rId11"/>
    <sheet name="EFS HS38 3µM Prost" sheetId="16" r:id="rId12"/>
    <sheet name="NA TCS PIM-1 1 0.5μM Prost" sheetId="9" r:id="rId13"/>
    <sheet name="PE TCS PIM-1 1 0.5μM Prost" sheetId="10" r:id="rId14"/>
    <sheet name="MTX TCS PIM-1 1 0.5μM Prost" sheetId="11" r:id="rId15"/>
    <sheet name="EFS TCS PIM-1 1 0.5μM Prost" sheetId="12" r:id="rId16"/>
    <sheet name="NA AZD1208 0.5μM Artery" sheetId="17" r:id="rId17"/>
    <sheet name="PE AZD1208 0.5μM Artery" sheetId="18" r:id="rId18"/>
    <sheet name="MTX AZD1208 0.5μM Artery" sheetId="19" r:id="rId19"/>
    <sheet name="EFS AZD1208 0.5μM Artery" sheetId="20" r:id="rId20"/>
    <sheet name="NA HS38 3µM Artery" sheetId="21" r:id="rId21"/>
    <sheet name="PE HS38 3µM Artery" sheetId="22" r:id="rId22"/>
    <sheet name="MTX HS38 3µM Artery" sheetId="23" r:id="rId23"/>
    <sheet name="EFS HS38 3µM Artery" sheetId="24" r:id="rId24"/>
    <sheet name="CCH AZD1208 0.5μM Detrusor" sheetId="25" r:id="rId25"/>
    <sheet name="EFS AZD1208 0.5μM Detrusor" sheetId="26" r:id="rId26"/>
    <sheet name="CCH HS38 3µM Detrusor" sheetId="27" r:id="rId27"/>
    <sheet name="EFS HS38 3µM Detrusor" sheetId="28" r:id="rId2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139" i="25" l="1"/>
  <c r="AB23" i="19"/>
  <c r="G152" i="28"/>
  <c r="J151" i="28"/>
  <c r="J152" i="28" s="1"/>
  <c r="Q130" i="28" s="1"/>
  <c r="M139" i="28" s="1"/>
  <c r="I151" i="28"/>
  <c r="I152" i="28" s="1"/>
  <c r="H151" i="28"/>
  <c r="H152" i="28" s="1"/>
  <c r="G151" i="28"/>
  <c r="F151" i="28"/>
  <c r="F152" i="28" s="1"/>
  <c r="M130" i="28" s="1"/>
  <c r="M135" i="28" s="1"/>
  <c r="D151" i="28"/>
  <c r="J146" i="28"/>
  <c r="F146" i="28"/>
  <c r="J145" i="28"/>
  <c r="I145" i="28"/>
  <c r="I146" i="28" s="1"/>
  <c r="P131" i="28" s="1"/>
  <c r="N138" i="28" s="1"/>
  <c r="H145" i="28"/>
  <c r="H146" i="28" s="1"/>
  <c r="G145" i="28"/>
  <c r="G146" i="28" s="1"/>
  <c r="F145" i="28"/>
  <c r="D145" i="28"/>
  <c r="I140" i="28"/>
  <c r="J139" i="28"/>
  <c r="I139" i="28"/>
  <c r="H139" i="28"/>
  <c r="H140" i="28" s="1"/>
  <c r="G139" i="28"/>
  <c r="G140" i="28" s="1"/>
  <c r="N131" i="28" s="1"/>
  <c r="N136" i="28" s="1"/>
  <c r="F139" i="28"/>
  <c r="D139" i="28"/>
  <c r="J140" i="28" s="1"/>
  <c r="Q131" i="28" s="1"/>
  <c r="N139" i="28" s="1"/>
  <c r="J134" i="28"/>
  <c r="F134" i="28"/>
  <c r="J133" i="28"/>
  <c r="I133" i="28"/>
  <c r="I134" i="28" s="1"/>
  <c r="P130" i="28" s="1"/>
  <c r="M138" i="28" s="1"/>
  <c r="H133" i="28"/>
  <c r="H134" i="28" s="1"/>
  <c r="G133" i="28"/>
  <c r="G134" i="28" s="1"/>
  <c r="N130" i="28" s="1"/>
  <c r="M136" i="28" s="1"/>
  <c r="F133" i="28"/>
  <c r="D133" i="28"/>
  <c r="Q129" i="28"/>
  <c r="P129" i="28"/>
  <c r="O129" i="28"/>
  <c r="N129" i="28"/>
  <c r="M129" i="28"/>
  <c r="J126" i="28"/>
  <c r="J127" i="28" s="1"/>
  <c r="Q106" i="28" s="1"/>
  <c r="N114" i="28" s="1"/>
  <c r="I126" i="28"/>
  <c r="I127" i="28" s="1"/>
  <c r="H126" i="28"/>
  <c r="G126" i="28"/>
  <c r="F126" i="28"/>
  <c r="F127" i="28" s="1"/>
  <c r="D126" i="28"/>
  <c r="G127" i="28" s="1"/>
  <c r="G121" i="28"/>
  <c r="J120" i="28"/>
  <c r="J121" i="28" s="1"/>
  <c r="I120" i="28"/>
  <c r="I121" i="28" s="1"/>
  <c r="P105" i="28" s="1"/>
  <c r="M113" i="28" s="1"/>
  <c r="H120" i="28"/>
  <c r="H121" i="28" s="1"/>
  <c r="G120" i="28"/>
  <c r="F120" i="28"/>
  <c r="F121" i="28" s="1"/>
  <c r="D120" i="28"/>
  <c r="J114" i="28"/>
  <c r="I114" i="28"/>
  <c r="I115" i="28" s="1"/>
  <c r="H114" i="28"/>
  <c r="H115" i="28" s="1"/>
  <c r="G114" i="28"/>
  <c r="G115" i="28" s="1"/>
  <c r="F114" i="28"/>
  <c r="D114" i="28"/>
  <c r="J115" i="28" s="1"/>
  <c r="G109" i="28"/>
  <c r="J108" i="28"/>
  <c r="J109" i="28" s="1"/>
  <c r="I108" i="28"/>
  <c r="I109" i="28" s="1"/>
  <c r="H108" i="28"/>
  <c r="H109" i="28" s="1"/>
  <c r="G108" i="28"/>
  <c r="F108" i="28"/>
  <c r="F109" i="28" s="1"/>
  <c r="D108" i="28"/>
  <c r="N105" i="28"/>
  <c r="M111" i="28" s="1"/>
  <c r="Q104" i="28"/>
  <c r="P104" i="28"/>
  <c r="O104" i="28"/>
  <c r="N104" i="28"/>
  <c r="M104" i="28"/>
  <c r="I102" i="28"/>
  <c r="J101" i="28"/>
  <c r="J102" i="28" s="1"/>
  <c r="I101" i="28"/>
  <c r="H101" i="28"/>
  <c r="H102" i="28" s="1"/>
  <c r="G101" i="28"/>
  <c r="G102" i="28" s="1"/>
  <c r="F101" i="28"/>
  <c r="F102" i="28" s="1"/>
  <c r="D101" i="28"/>
  <c r="J95" i="28"/>
  <c r="J96" i="28" s="1"/>
  <c r="I95" i="28"/>
  <c r="I96" i="28" s="1"/>
  <c r="H95" i="28"/>
  <c r="G95" i="28"/>
  <c r="G96" i="28" s="1"/>
  <c r="F95" i="28"/>
  <c r="F96" i="28" s="1"/>
  <c r="D95" i="28"/>
  <c r="H96" i="28" s="1"/>
  <c r="O80" i="28" s="1"/>
  <c r="M87" i="28" s="1"/>
  <c r="H90" i="28"/>
  <c r="G90" i="28"/>
  <c r="N80" i="28" s="1"/>
  <c r="M86" i="28" s="1"/>
  <c r="J89" i="28"/>
  <c r="J90" i="28" s="1"/>
  <c r="Q80" i="28" s="1"/>
  <c r="M89" i="28" s="1"/>
  <c r="I89" i="28"/>
  <c r="I90" i="28" s="1"/>
  <c r="P80" i="28" s="1"/>
  <c r="M88" i="28" s="1"/>
  <c r="H89" i="28"/>
  <c r="G89" i="28"/>
  <c r="F89" i="28"/>
  <c r="F90" i="28" s="1"/>
  <c r="M80" i="28" s="1"/>
  <c r="M85" i="28" s="1"/>
  <c r="D89" i="28"/>
  <c r="J83" i="28"/>
  <c r="J84" i="28" s="1"/>
  <c r="Q81" i="28" s="1"/>
  <c r="N89" i="28" s="1"/>
  <c r="I83" i="28"/>
  <c r="I84" i="28" s="1"/>
  <c r="P81" i="28" s="1"/>
  <c r="N88" i="28" s="1"/>
  <c r="H83" i="28"/>
  <c r="G83" i="28"/>
  <c r="G84" i="28" s="1"/>
  <c r="N81" i="28" s="1"/>
  <c r="N86" i="28" s="1"/>
  <c r="F83" i="28"/>
  <c r="F84" i="28" s="1"/>
  <c r="M81" i="28" s="1"/>
  <c r="N85" i="28" s="1"/>
  <c r="D83" i="28"/>
  <c r="H84" i="28" s="1"/>
  <c r="O81" i="28" s="1"/>
  <c r="N87" i="28" s="1"/>
  <c r="Q79" i="28"/>
  <c r="P79" i="28"/>
  <c r="O79" i="28"/>
  <c r="N79" i="28"/>
  <c r="M79" i="28"/>
  <c r="J77" i="28"/>
  <c r="F77" i="28"/>
  <c r="J76" i="28"/>
  <c r="I76" i="28"/>
  <c r="I77" i="28" s="1"/>
  <c r="P56" i="28" s="1"/>
  <c r="N63" i="28" s="1"/>
  <c r="H76" i="28"/>
  <c r="H77" i="28" s="1"/>
  <c r="O56" i="28" s="1"/>
  <c r="N62" i="28" s="1"/>
  <c r="G76" i="28"/>
  <c r="G77" i="28" s="1"/>
  <c r="F76" i="28"/>
  <c r="D76" i="28"/>
  <c r="I71" i="28"/>
  <c r="J70" i="28"/>
  <c r="J71" i="28" s="1"/>
  <c r="I70" i="28"/>
  <c r="H70" i="28"/>
  <c r="H71" i="28" s="1"/>
  <c r="O55" i="28" s="1"/>
  <c r="M62" i="28" s="1"/>
  <c r="G70" i="28"/>
  <c r="G71" i="28" s="1"/>
  <c r="N55" i="28" s="1"/>
  <c r="M61" i="28" s="1"/>
  <c r="F70" i="28"/>
  <c r="F71" i="28" s="1"/>
  <c r="D70" i="28"/>
  <c r="I65" i="28"/>
  <c r="H65" i="28"/>
  <c r="J64" i="28"/>
  <c r="J65" i="28" s="1"/>
  <c r="Q56" i="28" s="1"/>
  <c r="N64" i="28" s="1"/>
  <c r="I64" i="28"/>
  <c r="H64" i="28"/>
  <c r="G64" i="28"/>
  <c r="G65" i="28" s="1"/>
  <c r="N56" i="28" s="1"/>
  <c r="N61" i="28" s="1"/>
  <c r="F64" i="28"/>
  <c r="F65" i="28" s="1"/>
  <c r="M56" i="28" s="1"/>
  <c r="N60" i="28" s="1"/>
  <c r="D64" i="28"/>
  <c r="I59" i="28"/>
  <c r="J58" i="28"/>
  <c r="J59" i="28" s="1"/>
  <c r="I58" i="28"/>
  <c r="H58" i="28"/>
  <c r="H59" i="28" s="1"/>
  <c r="G58" i="28"/>
  <c r="G59" i="28" s="1"/>
  <c r="F58" i="28"/>
  <c r="F59" i="28" s="1"/>
  <c r="D58" i="28"/>
  <c r="P55" i="28"/>
  <c r="M63" i="28" s="1"/>
  <c r="Q54" i="28"/>
  <c r="P54" i="28"/>
  <c r="O54" i="28"/>
  <c r="N54" i="28"/>
  <c r="M54" i="28"/>
  <c r="G51" i="28"/>
  <c r="J50" i="28"/>
  <c r="J51" i="28" s="1"/>
  <c r="Q29" i="28" s="1"/>
  <c r="M38" i="28" s="1"/>
  <c r="I50" i="28"/>
  <c r="I51" i="28" s="1"/>
  <c r="H50" i="28"/>
  <c r="H51" i="28" s="1"/>
  <c r="G50" i="28"/>
  <c r="F50" i="28"/>
  <c r="F51" i="28" s="1"/>
  <c r="M29" i="28" s="1"/>
  <c r="M34" i="28" s="1"/>
  <c r="D50" i="28"/>
  <c r="J45" i="28"/>
  <c r="F45" i="28"/>
  <c r="J44" i="28"/>
  <c r="I44" i="28"/>
  <c r="I45" i="28" s="1"/>
  <c r="H44" i="28"/>
  <c r="H45" i="28" s="1"/>
  <c r="G44" i="28"/>
  <c r="G45" i="28" s="1"/>
  <c r="F44" i="28"/>
  <c r="D44" i="28"/>
  <c r="I39" i="28"/>
  <c r="J38" i="28"/>
  <c r="I38" i="28"/>
  <c r="H38" i="28"/>
  <c r="H39" i="28" s="1"/>
  <c r="G38" i="28"/>
  <c r="G39" i="28" s="1"/>
  <c r="F38" i="28"/>
  <c r="D38" i="28"/>
  <c r="J39" i="28" s="1"/>
  <c r="Q30" i="28" s="1"/>
  <c r="N38" i="28" s="1"/>
  <c r="J33" i="28"/>
  <c r="F33" i="28"/>
  <c r="J32" i="28"/>
  <c r="I32" i="28"/>
  <c r="I33" i="28" s="1"/>
  <c r="P30" i="28" s="1"/>
  <c r="N37" i="28" s="1"/>
  <c r="H32" i="28"/>
  <c r="H33" i="28" s="1"/>
  <c r="G32" i="28"/>
  <c r="G33" i="28" s="1"/>
  <c r="F32" i="28"/>
  <c r="D32" i="28"/>
  <c r="Q28" i="28"/>
  <c r="P28" i="28"/>
  <c r="O28" i="28"/>
  <c r="N28" i="28"/>
  <c r="M28" i="28"/>
  <c r="P23" i="28"/>
  <c r="O23" i="28"/>
  <c r="N23" i="28"/>
  <c r="M23" i="28"/>
  <c r="L23" i="28"/>
  <c r="J23" i="28"/>
  <c r="I23" i="28"/>
  <c r="P22" i="28"/>
  <c r="O22" i="28"/>
  <c r="N22" i="28"/>
  <c r="M22" i="28"/>
  <c r="R22" i="28" s="1"/>
  <c r="L22" i="28"/>
  <c r="S22" i="28" s="1"/>
  <c r="J22" i="28"/>
  <c r="I22" i="28"/>
  <c r="S21" i="28"/>
  <c r="P21" i="28"/>
  <c r="O21" i="28"/>
  <c r="N21" i="28"/>
  <c r="M21" i="28"/>
  <c r="R21" i="28" s="1"/>
  <c r="L21" i="28"/>
  <c r="J21" i="28"/>
  <c r="I21" i="28"/>
  <c r="P20" i="28"/>
  <c r="O20" i="28"/>
  <c r="N20" i="28"/>
  <c r="M20" i="28"/>
  <c r="L20" i="28"/>
  <c r="J20" i="28"/>
  <c r="I20" i="28"/>
  <c r="P19" i="28"/>
  <c r="O19" i="28"/>
  <c r="N19" i="28"/>
  <c r="M19" i="28"/>
  <c r="L19" i="28"/>
  <c r="J19" i="28"/>
  <c r="I19" i="28"/>
  <c r="J14" i="28"/>
  <c r="I14" i="28"/>
  <c r="J13" i="28"/>
  <c r="I13" i="28"/>
  <c r="J12" i="28"/>
  <c r="I12" i="28"/>
  <c r="J11" i="28"/>
  <c r="I11" i="28"/>
  <c r="J10" i="28"/>
  <c r="I10" i="28"/>
  <c r="L160" i="27"/>
  <c r="K160" i="27"/>
  <c r="J160" i="27"/>
  <c r="I160" i="27"/>
  <c r="H160" i="27"/>
  <c r="G160" i="27"/>
  <c r="F160" i="27"/>
  <c r="D160" i="27"/>
  <c r="L154" i="27"/>
  <c r="K154" i="27"/>
  <c r="J154" i="27"/>
  <c r="I154" i="27"/>
  <c r="H154" i="27"/>
  <c r="G154" i="27"/>
  <c r="F154" i="27"/>
  <c r="D154" i="27"/>
  <c r="F155" i="27" s="1"/>
  <c r="L148" i="27"/>
  <c r="K148" i="27"/>
  <c r="J148" i="27"/>
  <c r="I148" i="27"/>
  <c r="H148" i="27"/>
  <c r="G148" i="27"/>
  <c r="F148" i="27"/>
  <c r="D148" i="27"/>
  <c r="L142" i="27"/>
  <c r="K142" i="27"/>
  <c r="J142" i="27"/>
  <c r="I142" i="27"/>
  <c r="H142" i="27"/>
  <c r="G142" i="27"/>
  <c r="F142" i="27"/>
  <c r="D142" i="27"/>
  <c r="U138" i="27"/>
  <c r="T138" i="27"/>
  <c r="S138" i="27"/>
  <c r="R138" i="27"/>
  <c r="Q138" i="27"/>
  <c r="P138" i="27"/>
  <c r="O138" i="27"/>
  <c r="L134" i="27"/>
  <c r="K134" i="27"/>
  <c r="J134" i="27"/>
  <c r="I134" i="27"/>
  <c r="H134" i="27"/>
  <c r="G134" i="27"/>
  <c r="F134" i="27"/>
  <c r="D134" i="27"/>
  <c r="L128" i="27"/>
  <c r="K128" i="27"/>
  <c r="J128" i="27"/>
  <c r="I128" i="27"/>
  <c r="H128" i="27"/>
  <c r="G128" i="27"/>
  <c r="F128" i="27"/>
  <c r="D128" i="27"/>
  <c r="L122" i="27"/>
  <c r="K122" i="27"/>
  <c r="J122" i="27"/>
  <c r="I122" i="27"/>
  <c r="H122" i="27"/>
  <c r="G122" i="27"/>
  <c r="F122" i="27"/>
  <c r="D122" i="27"/>
  <c r="L116" i="27"/>
  <c r="K116" i="27"/>
  <c r="J116" i="27"/>
  <c r="I116" i="27"/>
  <c r="H116" i="27"/>
  <c r="G116" i="27"/>
  <c r="F116" i="27"/>
  <c r="D116" i="27"/>
  <c r="U112" i="27"/>
  <c r="T112" i="27"/>
  <c r="S112" i="27"/>
  <c r="R112" i="27"/>
  <c r="Q112" i="27"/>
  <c r="P112" i="27"/>
  <c r="O112" i="27"/>
  <c r="L108" i="27"/>
  <c r="K108" i="27"/>
  <c r="J108" i="27"/>
  <c r="I108" i="27"/>
  <c r="H108" i="27"/>
  <c r="G108" i="27"/>
  <c r="F108" i="27"/>
  <c r="D108" i="27"/>
  <c r="L102" i="27"/>
  <c r="K102" i="27"/>
  <c r="J102" i="27"/>
  <c r="I102" i="27"/>
  <c r="H102" i="27"/>
  <c r="G102" i="27"/>
  <c r="F102" i="27"/>
  <c r="D102" i="27"/>
  <c r="L96" i="27"/>
  <c r="K96" i="27"/>
  <c r="J96" i="27"/>
  <c r="I96" i="27"/>
  <c r="H96" i="27"/>
  <c r="G96" i="27"/>
  <c r="F96" i="27"/>
  <c r="D96" i="27"/>
  <c r="L90" i="27"/>
  <c r="K90" i="27"/>
  <c r="J90" i="27"/>
  <c r="I90" i="27"/>
  <c r="H90" i="27"/>
  <c r="G90" i="27"/>
  <c r="F90" i="27"/>
  <c r="D90" i="27"/>
  <c r="U86" i="27"/>
  <c r="T86" i="27"/>
  <c r="S86" i="27"/>
  <c r="R86" i="27"/>
  <c r="Q86" i="27"/>
  <c r="P86" i="27"/>
  <c r="O86" i="27"/>
  <c r="L82" i="27"/>
  <c r="K82" i="27"/>
  <c r="J82" i="27"/>
  <c r="I82" i="27"/>
  <c r="H82" i="27"/>
  <c r="G82" i="27"/>
  <c r="F82" i="27"/>
  <c r="D82" i="27"/>
  <c r="L76" i="27"/>
  <c r="K76" i="27"/>
  <c r="J76" i="27"/>
  <c r="I76" i="27"/>
  <c r="H76" i="27"/>
  <c r="G76" i="27"/>
  <c r="F76" i="27"/>
  <c r="D76" i="27"/>
  <c r="L70" i="27"/>
  <c r="K70" i="27"/>
  <c r="J70" i="27"/>
  <c r="I70" i="27"/>
  <c r="H70" i="27"/>
  <c r="G70" i="27"/>
  <c r="F70" i="27"/>
  <c r="D70" i="27"/>
  <c r="L64" i="27"/>
  <c r="K64" i="27"/>
  <c r="J64" i="27"/>
  <c r="I64" i="27"/>
  <c r="H64" i="27"/>
  <c r="G64" i="27"/>
  <c r="F64" i="27"/>
  <c r="D64" i="27"/>
  <c r="U60" i="27"/>
  <c r="T60" i="27"/>
  <c r="S60" i="27"/>
  <c r="R60" i="27"/>
  <c r="Q60" i="27"/>
  <c r="P60" i="27"/>
  <c r="O60" i="27"/>
  <c r="L56" i="27"/>
  <c r="K56" i="27"/>
  <c r="J56" i="27"/>
  <c r="I56" i="27"/>
  <c r="H56" i="27"/>
  <c r="G56" i="27"/>
  <c r="F56" i="27"/>
  <c r="D56" i="27"/>
  <c r="L50" i="27"/>
  <c r="K50" i="27"/>
  <c r="J50" i="27"/>
  <c r="I50" i="27"/>
  <c r="H50" i="27"/>
  <c r="G50" i="27"/>
  <c r="F50" i="27"/>
  <c r="D50" i="27"/>
  <c r="L44" i="27"/>
  <c r="K44" i="27"/>
  <c r="J44" i="27"/>
  <c r="I44" i="27"/>
  <c r="H44" i="27"/>
  <c r="G44" i="27"/>
  <c r="G45" i="27" s="1"/>
  <c r="F44" i="27"/>
  <c r="D44" i="27"/>
  <c r="L38" i="27"/>
  <c r="K38" i="27"/>
  <c r="K39" i="27" s="1"/>
  <c r="J38" i="27"/>
  <c r="I38" i="27"/>
  <c r="H38" i="27"/>
  <c r="G38" i="27"/>
  <c r="G39" i="27" s="1"/>
  <c r="F38" i="27"/>
  <c r="D38" i="27"/>
  <c r="U34" i="27"/>
  <c r="T34" i="27"/>
  <c r="S34" i="27"/>
  <c r="R34" i="27"/>
  <c r="Q34" i="27"/>
  <c r="P34" i="27"/>
  <c r="O34" i="27"/>
  <c r="P29" i="27"/>
  <c r="O29" i="27"/>
  <c r="N29" i="27"/>
  <c r="M29" i="27"/>
  <c r="L29" i="27"/>
  <c r="J29" i="27"/>
  <c r="I29" i="27"/>
  <c r="P28" i="27"/>
  <c r="O28" i="27"/>
  <c r="N28" i="27"/>
  <c r="M28" i="27"/>
  <c r="L28" i="27"/>
  <c r="J28" i="27"/>
  <c r="I28" i="27"/>
  <c r="P27" i="27"/>
  <c r="O27" i="27"/>
  <c r="N27" i="27"/>
  <c r="M27" i="27"/>
  <c r="L27" i="27"/>
  <c r="J27" i="27"/>
  <c r="I27" i="27"/>
  <c r="P26" i="27"/>
  <c r="O26" i="27"/>
  <c r="N26" i="27"/>
  <c r="M26" i="27"/>
  <c r="L26" i="27"/>
  <c r="J26" i="27"/>
  <c r="I26" i="27"/>
  <c r="P25" i="27"/>
  <c r="O25" i="27"/>
  <c r="N25" i="27"/>
  <c r="M25" i="27"/>
  <c r="L25" i="27"/>
  <c r="J25" i="27"/>
  <c r="I25" i="27"/>
  <c r="P24" i="27"/>
  <c r="O24" i="27"/>
  <c r="N24" i="27"/>
  <c r="M24" i="27"/>
  <c r="L24" i="27"/>
  <c r="J24" i="27"/>
  <c r="I24" i="27"/>
  <c r="P23" i="27"/>
  <c r="O23" i="27"/>
  <c r="N23" i="27"/>
  <c r="M23" i="27"/>
  <c r="L23" i="27"/>
  <c r="J23" i="27"/>
  <c r="I23" i="27"/>
  <c r="J16" i="27"/>
  <c r="I16" i="27"/>
  <c r="J15" i="27"/>
  <c r="I15" i="27"/>
  <c r="J14" i="27"/>
  <c r="I14" i="27"/>
  <c r="J13" i="27"/>
  <c r="I13" i="27"/>
  <c r="J12" i="27"/>
  <c r="I12" i="27"/>
  <c r="J11" i="27"/>
  <c r="I11" i="27"/>
  <c r="J10" i="27"/>
  <c r="I10" i="27"/>
  <c r="J151" i="26"/>
  <c r="I151" i="26"/>
  <c r="H151" i="26"/>
  <c r="G151" i="26"/>
  <c r="F151" i="26"/>
  <c r="D151" i="26"/>
  <c r="H152" i="26" s="1"/>
  <c r="G146" i="26"/>
  <c r="J145" i="26"/>
  <c r="J146" i="26" s="1"/>
  <c r="I145" i="26"/>
  <c r="I146" i="26" s="1"/>
  <c r="H145" i="26"/>
  <c r="H146" i="26" s="1"/>
  <c r="G145" i="26"/>
  <c r="F145" i="26"/>
  <c r="F146" i="26" s="1"/>
  <c r="D145" i="26"/>
  <c r="J140" i="26"/>
  <c r="F140" i="26"/>
  <c r="J139" i="26"/>
  <c r="I139" i="26"/>
  <c r="H139" i="26"/>
  <c r="H140" i="26" s="1"/>
  <c r="G139" i="26"/>
  <c r="F139" i="26"/>
  <c r="D139" i="26"/>
  <c r="G140" i="26" s="1"/>
  <c r="G134" i="26"/>
  <c r="J133" i="26"/>
  <c r="J134" i="26" s="1"/>
  <c r="I133" i="26"/>
  <c r="I134" i="26" s="1"/>
  <c r="H133" i="26"/>
  <c r="H134" i="26" s="1"/>
  <c r="G133" i="26"/>
  <c r="F133" i="26"/>
  <c r="F134" i="26" s="1"/>
  <c r="D133" i="26"/>
  <c r="N130" i="26"/>
  <c r="M136" i="26" s="1"/>
  <c r="Q129" i="26"/>
  <c r="P129" i="26"/>
  <c r="O129" i="26"/>
  <c r="N129" i="26"/>
  <c r="M129" i="26"/>
  <c r="I127" i="26"/>
  <c r="J126" i="26"/>
  <c r="J127" i="26" s="1"/>
  <c r="I126" i="26"/>
  <c r="H126" i="26"/>
  <c r="H127" i="26" s="1"/>
  <c r="G126" i="26"/>
  <c r="G127" i="26" s="1"/>
  <c r="F126" i="26"/>
  <c r="F127" i="26" s="1"/>
  <c r="D126" i="26"/>
  <c r="H121" i="26"/>
  <c r="J120" i="26"/>
  <c r="J121" i="26" s="1"/>
  <c r="Q105" i="26" s="1"/>
  <c r="M114" i="26" s="1"/>
  <c r="I120" i="26"/>
  <c r="H120" i="26"/>
  <c r="G120" i="26"/>
  <c r="G121" i="26" s="1"/>
  <c r="N105" i="26" s="1"/>
  <c r="M111" i="26" s="1"/>
  <c r="F120" i="26"/>
  <c r="F121" i="26" s="1"/>
  <c r="M105" i="26" s="1"/>
  <c r="M110" i="26" s="1"/>
  <c r="D120" i="26"/>
  <c r="H115" i="26"/>
  <c r="G115" i="26"/>
  <c r="J114" i="26"/>
  <c r="J115" i="26" s="1"/>
  <c r="I114" i="26"/>
  <c r="I115" i="26" s="1"/>
  <c r="H114" i="26"/>
  <c r="G114" i="26"/>
  <c r="F114" i="26"/>
  <c r="F115" i="26" s="1"/>
  <c r="D114" i="26"/>
  <c r="J108" i="26"/>
  <c r="I108" i="26"/>
  <c r="H108" i="26"/>
  <c r="G108" i="26"/>
  <c r="F108" i="26"/>
  <c r="D108" i="26"/>
  <c r="H109" i="26" s="1"/>
  <c r="O106" i="26" s="1"/>
  <c r="N112" i="26" s="1"/>
  <c r="O105" i="26"/>
  <c r="M112" i="26" s="1"/>
  <c r="Q104" i="26"/>
  <c r="P104" i="26"/>
  <c r="O104" i="26"/>
  <c r="N104" i="26"/>
  <c r="M104" i="26"/>
  <c r="J102" i="26"/>
  <c r="F102" i="26"/>
  <c r="J101" i="26"/>
  <c r="I101" i="26"/>
  <c r="I102" i="26" s="1"/>
  <c r="H101" i="26"/>
  <c r="H102" i="26" s="1"/>
  <c r="G101" i="26"/>
  <c r="G102" i="26" s="1"/>
  <c r="N80" i="26" s="1"/>
  <c r="M86" i="26" s="1"/>
  <c r="F101" i="26"/>
  <c r="D101" i="26"/>
  <c r="J96" i="26"/>
  <c r="Q80" i="26" s="1"/>
  <c r="M89" i="26" s="1"/>
  <c r="I96" i="26"/>
  <c r="P80" i="26" s="1"/>
  <c r="M88" i="26" s="1"/>
  <c r="F96" i="26"/>
  <c r="M80" i="26" s="1"/>
  <c r="M85" i="26" s="1"/>
  <c r="J95" i="26"/>
  <c r="I95" i="26"/>
  <c r="H95" i="26"/>
  <c r="H96" i="26" s="1"/>
  <c r="G95" i="26"/>
  <c r="G96" i="26" s="1"/>
  <c r="F95" i="26"/>
  <c r="D95" i="26"/>
  <c r="I90" i="26"/>
  <c r="H90" i="26"/>
  <c r="J89" i="26"/>
  <c r="J90" i="26" s="1"/>
  <c r="I89" i="26"/>
  <c r="H89" i="26"/>
  <c r="G89" i="26"/>
  <c r="G90" i="26" s="1"/>
  <c r="F89" i="26"/>
  <c r="F90" i="26" s="1"/>
  <c r="D89" i="26"/>
  <c r="H84" i="26"/>
  <c r="J83" i="26"/>
  <c r="I83" i="26"/>
  <c r="H83" i="26"/>
  <c r="G83" i="26"/>
  <c r="F83" i="26"/>
  <c r="D83" i="26"/>
  <c r="G84" i="26" s="1"/>
  <c r="N81" i="26"/>
  <c r="N86" i="26" s="1"/>
  <c r="O80" i="26"/>
  <c r="M87" i="26" s="1"/>
  <c r="Q79" i="26"/>
  <c r="P79" i="26"/>
  <c r="O79" i="26"/>
  <c r="N79" i="26"/>
  <c r="M79" i="26"/>
  <c r="J77" i="26"/>
  <c r="I77" i="26"/>
  <c r="F77" i="26"/>
  <c r="J76" i="26"/>
  <c r="I76" i="26"/>
  <c r="H76" i="26"/>
  <c r="H77" i="26" s="1"/>
  <c r="G76" i="26"/>
  <c r="G77" i="26" s="1"/>
  <c r="F76" i="26"/>
  <c r="D76" i="26"/>
  <c r="I71" i="26"/>
  <c r="P55" i="26" s="1"/>
  <c r="M63" i="26" s="1"/>
  <c r="J70" i="26"/>
  <c r="J71" i="26" s="1"/>
  <c r="Q55" i="26" s="1"/>
  <c r="I70" i="26"/>
  <c r="H70" i="26"/>
  <c r="G70" i="26"/>
  <c r="G71" i="26" s="1"/>
  <c r="F70" i="26"/>
  <c r="F71" i="26" s="1"/>
  <c r="M55" i="26" s="1"/>
  <c r="M60" i="26" s="1"/>
  <c r="D70" i="26"/>
  <c r="H71" i="26" s="1"/>
  <c r="I65" i="26"/>
  <c r="H65" i="26"/>
  <c r="M64" i="26"/>
  <c r="J64" i="26"/>
  <c r="J65" i="26" s="1"/>
  <c r="I64" i="26"/>
  <c r="H64" i="26"/>
  <c r="G64" i="26"/>
  <c r="G65" i="26" s="1"/>
  <c r="F64" i="26"/>
  <c r="F65" i="26" s="1"/>
  <c r="D64" i="26"/>
  <c r="I59" i="26"/>
  <c r="P56" i="26" s="1"/>
  <c r="N63" i="26" s="1"/>
  <c r="J58" i="26"/>
  <c r="J59" i="26" s="1"/>
  <c r="Q56" i="26" s="1"/>
  <c r="N64" i="26" s="1"/>
  <c r="I58" i="26"/>
  <c r="H58" i="26"/>
  <c r="G58" i="26"/>
  <c r="G59" i="26" s="1"/>
  <c r="F58" i="26"/>
  <c r="F59" i="26" s="1"/>
  <c r="D58" i="26"/>
  <c r="H59" i="26" s="1"/>
  <c r="O56" i="26"/>
  <c r="N62" i="26" s="1"/>
  <c r="Q54" i="26"/>
  <c r="P54" i="26"/>
  <c r="O54" i="26"/>
  <c r="N54" i="26"/>
  <c r="M54" i="26"/>
  <c r="J51" i="26"/>
  <c r="G51" i="26"/>
  <c r="F51" i="26"/>
  <c r="J50" i="26"/>
  <c r="I50" i="26"/>
  <c r="I51" i="26" s="1"/>
  <c r="H50" i="26"/>
  <c r="H51" i="26" s="1"/>
  <c r="G50" i="26"/>
  <c r="F50" i="26"/>
  <c r="D50" i="26"/>
  <c r="J45" i="26"/>
  <c r="Q30" i="26" s="1"/>
  <c r="N38" i="26" s="1"/>
  <c r="I45" i="26"/>
  <c r="F45" i="26"/>
  <c r="M30" i="26" s="1"/>
  <c r="N34" i="26" s="1"/>
  <c r="J44" i="26"/>
  <c r="I44" i="26"/>
  <c r="H44" i="26"/>
  <c r="H45" i="26" s="1"/>
  <c r="G44" i="26"/>
  <c r="G45" i="26" s="1"/>
  <c r="F44" i="26"/>
  <c r="D44" i="26"/>
  <c r="I39" i="26"/>
  <c r="P29" i="26" s="1"/>
  <c r="M37" i="26" s="1"/>
  <c r="J38" i="26"/>
  <c r="I38" i="26"/>
  <c r="H38" i="26"/>
  <c r="H39" i="26" s="1"/>
  <c r="G38" i="26"/>
  <c r="G39" i="26" s="1"/>
  <c r="F38" i="26"/>
  <c r="D38" i="26"/>
  <c r="J39" i="26" s="1"/>
  <c r="J33" i="26"/>
  <c r="Q29" i="26" s="1"/>
  <c r="M38" i="26" s="1"/>
  <c r="I33" i="26"/>
  <c r="F33" i="26"/>
  <c r="J32" i="26"/>
  <c r="I32" i="26"/>
  <c r="H32" i="26"/>
  <c r="H33" i="26" s="1"/>
  <c r="O29" i="26" s="1"/>
  <c r="M36" i="26" s="1"/>
  <c r="G32" i="26"/>
  <c r="G33" i="26" s="1"/>
  <c r="F32" i="26"/>
  <c r="D32" i="26"/>
  <c r="P30" i="26"/>
  <c r="N37" i="26" s="1"/>
  <c r="Q28" i="26"/>
  <c r="P28" i="26"/>
  <c r="O28" i="26"/>
  <c r="N28" i="26"/>
  <c r="M28" i="26"/>
  <c r="P23" i="26"/>
  <c r="O23" i="26"/>
  <c r="N23" i="26"/>
  <c r="M23" i="26"/>
  <c r="L23" i="26"/>
  <c r="J23" i="26"/>
  <c r="I23" i="26"/>
  <c r="P22" i="26"/>
  <c r="O22" i="26"/>
  <c r="N22" i="26"/>
  <c r="M22" i="26"/>
  <c r="R22" i="26" s="1"/>
  <c r="L22" i="26"/>
  <c r="S22" i="26" s="1"/>
  <c r="J22" i="26"/>
  <c r="I22" i="26"/>
  <c r="S21" i="26"/>
  <c r="P21" i="26"/>
  <c r="O21" i="26"/>
  <c r="N21" i="26"/>
  <c r="M21" i="26"/>
  <c r="R21" i="26" s="1"/>
  <c r="L21" i="26"/>
  <c r="J21" i="26"/>
  <c r="I21" i="26"/>
  <c r="P20" i="26"/>
  <c r="O20" i="26"/>
  <c r="N20" i="26"/>
  <c r="M20" i="26"/>
  <c r="L20" i="26"/>
  <c r="J20" i="26"/>
  <c r="I20" i="26"/>
  <c r="P19" i="26"/>
  <c r="O19" i="26"/>
  <c r="N19" i="26"/>
  <c r="M19" i="26"/>
  <c r="L19" i="26"/>
  <c r="J19" i="26"/>
  <c r="I19" i="26"/>
  <c r="J14" i="26"/>
  <c r="I14" i="26"/>
  <c r="J13" i="26"/>
  <c r="I13" i="26"/>
  <c r="J12" i="26"/>
  <c r="I12" i="26"/>
  <c r="J11" i="26"/>
  <c r="I11" i="26"/>
  <c r="J10" i="26"/>
  <c r="I10" i="26"/>
  <c r="L160" i="25"/>
  <c r="K160" i="25"/>
  <c r="J160" i="25"/>
  <c r="I160" i="25"/>
  <c r="H160" i="25"/>
  <c r="G160" i="25"/>
  <c r="F160" i="25"/>
  <c r="D160" i="25"/>
  <c r="L154" i="25"/>
  <c r="K154" i="25"/>
  <c r="J154" i="25"/>
  <c r="I154" i="25"/>
  <c r="H154" i="25"/>
  <c r="G154" i="25"/>
  <c r="F154" i="25"/>
  <c r="D154" i="25"/>
  <c r="L148" i="25"/>
  <c r="K148" i="25"/>
  <c r="J148" i="25"/>
  <c r="I148" i="25"/>
  <c r="H148" i="25"/>
  <c r="G148" i="25"/>
  <c r="F148" i="25"/>
  <c r="D148" i="25"/>
  <c r="L142" i="25"/>
  <c r="L143" i="25" s="1"/>
  <c r="K142" i="25"/>
  <c r="J142" i="25"/>
  <c r="I142" i="25"/>
  <c r="H142" i="25"/>
  <c r="H143" i="25" s="1"/>
  <c r="G142" i="25"/>
  <c r="F142" i="25"/>
  <c r="D142" i="25"/>
  <c r="U138" i="25"/>
  <c r="T138" i="25"/>
  <c r="S138" i="25"/>
  <c r="R138" i="25"/>
  <c r="Q138" i="25"/>
  <c r="P138" i="25"/>
  <c r="O138" i="25"/>
  <c r="L134" i="25"/>
  <c r="K134" i="25"/>
  <c r="J134" i="25"/>
  <c r="I134" i="25"/>
  <c r="H134" i="25"/>
  <c r="G134" i="25"/>
  <c r="F134" i="25"/>
  <c r="D134" i="25"/>
  <c r="L128" i="25"/>
  <c r="K128" i="25"/>
  <c r="J128" i="25"/>
  <c r="I128" i="25"/>
  <c r="H128" i="25"/>
  <c r="G128" i="25"/>
  <c r="F128" i="25"/>
  <c r="D128" i="25"/>
  <c r="L122" i="25"/>
  <c r="K122" i="25"/>
  <c r="J122" i="25"/>
  <c r="I122" i="25"/>
  <c r="H122" i="25"/>
  <c r="G122" i="25"/>
  <c r="F122" i="25"/>
  <c r="D122" i="25"/>
  <c r="L116" i="25"/>
  <c r="K116" i="25"/>
  <c r="J116" i="25"/>
  <c r="I116" i="25"/>
  <c r="H116" i="25"/>
  <c r="G116" i="25"/>
  <c r="F116" i="25"/>
  <c r="D116" i="25"/>
  <c r="U112" i="25"/>
  <c r="T112" i="25"/>
  <c r="S112" i="25"/>
  <c r="R112" i="25"/>
  <c r="Q112" i="25"/>
  <c r="P112" i="25"/>
  <c r="O112" i="25"/>
  <c r="L108" i="25"/>
  <c r="K108" i="25"/>
  <c r="J108" i="25"/>
  <c r="I108" i="25"/>
  <c r="H108" i="25"/>
  <c r="G108" i="25"/>
  <c r="F108" i="25"/>
  <c r="D108" i="25"/>
  <c r="L102" i="25"/>
  <c r="K102" i="25"/>
  <c r="J102" i="25"/>
  <c r="I102" i="25"/>
  <c r="H102" i="25"/>
  <c r="G102" i="25"/>
  <c r="F102" i="25"/>
  <c r="D102" i="25"/>
  <c r="L96" i="25"/>
  <c r="K96" i="25"/>
  <c r="J96" i="25"/>
  <c r="I96" i="25"/>
  <c r="H96" i="25"/>
  <c r="G96" i="25"/>
  <c r="F96" i="25"/>
  <c r="D96" i="25"/>
  <c r="L90" i="25"/>
  <c r="K90" i="25"/>
  <c r="J90" i="25"/>
  <c r="I90" i="25"/>
  <c r="H90" i="25"/>
  <c r="G90" i="25"/>
  <c r="F90" i="25"/>
  <c r="D90" i="25"/>
  <c r="U86" i="25"/>
  <c r="T86" i="25"/>
  <c r="S86" i="25"/>
  <c r="R86" i="25"/>
  <c r="Q86" i="25"/>
  <c r="P86" i="25"/>
  <c r="O86" i="25"/>
  <c r="L82" i="25"/>
  <c r="K82" i="25"/>
  <c r="J82" i="25"/>
  <c r="I82" i="25"/>
  <c r="H82" i="25"/>
  <c r="G82" i="25"/>
  <c r="F82" i="25"/>
  <c r="D82" i="25"/>
  <c r="L76" i="25"/>
  <c r="K76" i="25"/>
  <c r="J76" i="25"/>
  <c r="I76" i="25"/>
  <c r="H76" i="25"/>
  <c r="G76" i="25"/>
  <c r="F76" i="25"/>
  <c r="D76" i="25"/>
  <c r="L70" i="25"/>
  <c r="K70" i="25"/>
  <c r="J70" i="25"/>
  <c r="I70" i="25"/>
  <c r="H70" i="25"/>
  <c r="G70" i="25"/>
  <c r="F70" i="25"/>
  <c r="D70" i="25"/>
  <c r="L64" i="25"/>
  <c r="K64" i="25"/>
  <c r="J64" i="25"/>
  <c r="I64" i="25"/>
  <c r="H64" i="25"/>
  <c r="G64" i="25"/>
  <c r="F64" i="25"/>
  <c r="D64" i="25"/>
  <c r="U60" i="25"/>
  <c r="T60" i="25"/>
  <c r="S60" i="25"/>
  <c r="R60" i="25"/>
  <c r="Q60" i="25"/>
  <c r="P60" i="25"/>
  <c r="O60" i="25"/>
  <c r="L56" i="25"/>
  <c r="K56" i="25"/>
  <c r="J56" i="25"/>
  <c r="I56" i="25"/>
  <c r="H56" i="25"/>
  <c r="G56" i="25"/>
  <c r="F56" i="25"/>
  <c r="D56" i="25"/>
  <c r="L50" i="25"/>
  <c r="K50" i="25"/>
  <c r="J50" i="25"/>
  <c r="I50" i="25"/>
  <c r="H50" i="25"/>
  <c r="G50" i="25"/>
  <c r="F50" i="25"/>
  <c r="D50" i="25"/>
  <c r="L44" i="25"/>
  <c r="K44" i="25"/>
  <c r="J44" i="25"/>
  <c r="I44" i="25"/>
  <c r="H44" i="25"/>
  <c r="G44" i="25"/>
  <c r="F44" i="25"/>
  <c r="D44" i="25"/>
  <c r="L38" i="25"/>
  <c r="K38" i="25"/>
  <c r="J38" i="25"/>
  <c r="I38" i="25"/>
  <c r="H38" i="25"/>
  <c r="G38" i="25"/>
  <c r="F38" i="25"/>
  <c r="D38" i="25"/>
  <c r="U34" i="25"/>
  <c r="T34" i="25"/>
  <c r="S34" i="25"/>
  <c r="R34" i="25"/>
  <c r="Q34" i="25"/>
  <c r="P34" i="25"/>
  <c r="O34" i="25"/>
  <c r="P29" i="25"/>
  <c r="O29" i="25"/>
  <c r="N29" i="25"/>
  <c r="M29" i="25"/>
  <c r="L29" i="25"/>
  <c r="J29" i="25"/>
  <c r="I29" i="25"/>
  <c r="P28" i="25"/>
  <c r="O28" i="25"/>
  <c r="N28" i="25"/>
  <c r="M28" i="25"/>
  <c r="L28" i="25"/>
  <c r="J28" i="25"/>
  <c r="I28" i="25"/>
  <c r="P27" i="25"/>
  <c r="O27" i="25"/>
  <c r="N27" i="25"/>
  <c r="M27" i="25"/>
  <c r="L27" i="25"/>
  <c r="J27" i="25"/>
  <c r="I27" i="25"/>
  <c r="P26" i="25"/>
  <c r="O26" i="25"/>
  <c r="N26" i="25"/>
  <c r="M26" i="25"/>
  <c r="L26" i="25"/>
  <c r="J26" i="25"/>
  <c r="I26" i="25"/>
  <c r="P25" i="25"/>
  <c r="O25" i="25"/>
  <c r="N25" i="25"/>
  <c r="M25" i="25"/>
  <c r="L25" i="25"/>
  <c r="J25" i="25"/>
  <c r="I25" i="25"/>
  <c r="P24" i="25"/>
  <c r="O24" i="25"/>
  <c r="N24" i="25"/>
  <c r="M24" i="25"/>
  <c r="L24" i="25"/>
  <c r="J24" i="25"/>
  <c r="I24" i="25"/>
  <c r="P23" i="25"/>
  <c r="O23" i="25"/>
  <c r="N23" i="25"/>
  <c r="M23" i="25"/>
  <c r="L23" i="25"/>
  <c r="J23" i="25"/>
  <c r="I23" i="25"/>
  <c r="J16" i="25"/>
  <c r="I16" i="25"/>
  <c r="J15" i="25"/>
  <c r="I15" i="25"/>
  <c r="J14" i="25"/>
  <c r="I14" i="25"/>
  <c r="J13" i="25"/>
  <c r="I13" i="25"/>
  <c r="J12" i="25"/>
  <c r="I12" i="25"/>
  <c r="J11" i="25"/>
  <c r="I11" i="25"/>
  <c r="J10" i="25"/>
  <c r="I10" i="25"/>
  <c r="J251" i="24"/>
  <c r="J252" i="24" s="1"/>
  <c r="I251" i="24"/>
  <c r="I252" i="24" s="1"/>
  <c r="H251" i="24"/>
  <c r="G251" i="24"/>
  <c r="F251" i="24"/>
  <c r="F252" i="24" s="1"/>
  <c r="D251" i="24"/>
  <c r="H252" i="24" s="1"/>
  <c r="J245" i="24"/>
  <c r="J246" i="24" s="1"/>
  <c r="I245" i="24"/>
  <c r="H245" i="24"/>
  <c r="H246" i="24" s="1"/>
  <c r="G245" i="24"/>
  <c r="F245" i="24"/>
  <c r="F246" i="24" s="1"/>
  <c r="D245" i="24"/>
  <c r="G246" i="24" s="1"/>
  <c r="F240" i="24"/>
  <c r="M231" i="24" s="1"/>
  <c r="N235" i="24" s="1"/>
  <c r="J239" i="24"/>
  <c r="J240" i="24" s="1"/>
  <c r="Q231" i="24" s="1"/>
  <c r="N239" i="24" s="1"/>
  <c r="I239" i="24"/>
  <c r="H239" i="24"/>
  <c r="G239" i="24"/>
  <c r="F239" i="24"/>
  <c r="D239" i="24"/>
  <c r="G240" i="24" s="1"/>
  <c r="G234" i="24"/>
  <c r="J233" i="24"/>
  <c r="J234" i="24" s="1"/>
  <c r="I233" i="24"/>
  <c r="H233" i="24"/>
  <c r="H234" i="24" s="1"/>
  <c r="G233" i="24"/>
  <c r="F233" i="24"/>
  <c r="F234" i="24" s="1"/>
  <c r="D233" i="24"/>
  <c r="N231" i="24"/>
  <c r="N236" i="24" s="1"/>
  <c r="Q229" i="24"/>
  <c r="P229" i="24"/>
  <c r="O229" i="24"/>
  <c r="N229" i="24"/>
  <c r="M229" i="24"/>
  <c r="I227" i="24"/>
  <c r="J226" i="24"/>
  <c r="J227" i="24" s="1"/>
  <c r="I226" i="24"/>
  <c r="H226" i="24"/>
  <c r="H227" i="24" s="1"/>
  <c r="G226" i="24"/>
  <c r="G227" i="24" s="1"/>
  <c r="F226" i="24"/>
  <c r="F227" i="24" s="1"/>
  <c r="D226" i="24"/>
  <c r="J220" i="24"/>
  <c r="J221" i="24" s="1"/>
  <c r="I220" i="24"/>
  <c r="I221" i="24" s="1"/>
  <c r="P206" i="24" s="1"/>
  <c r="N213" i="24" s="1"/>
  <c r="H220" i="24"/>
  <c r="G220" i="24"/>
  <c r="F220" i="24"/>
  <c r="F221" i="24" s="1"/>
  <c r="D220" i="24"/>
  <c r="H221" i="24" s="1"/>
  <c r="O206" i="24" s="1"/>
  <c r="N212" i="24" s="1"/>
  <c r="H215" i="24"/>
  <c r="J214" i="24"/>
  <c r="J215" i="24" s="1"/>
  <c r="I214" i="24"/>
  <c r="I215" i="24" s="1"/>
  <c r="H214" i="24"/>
  <c r="G214" i="24"/>
  <c r="G215" i="24" s="1"/>
  <c r="F214" i="24"/>
  <c r="F215" i="24" s="1"/>
  <c r="D214" i="24"/>
  <c r="H209" i="24"/>
  <c r="O205" i="24" s="1"/>
  <c r="M212" i="24" s="1"/>
  <c r="J208" i="24"/>
  <c r="J209" i="24" s="1"/>
  <c r="I208" i="24"/>
  <c r="I209" i="24" s="1"/>
  <c r="P205" i="24" s="1"/>
  <c r="M213" i="24" s="1"/>
  <c r="H208" i="24"/>
  <c r="G208" i="24"/>
  <c r="G209" i="24" s="1"/>
  <c r="N205" i="24" s="1"/>
  <c r="M211" i="24" s="1"/>
  <c r="F208" i="24"/>
  <c r="F209" i="24" s="1"/>
  <c r="D208" i="24"/>
  <c r="Q205" i="24"/>
  <c r="M214" i="24" s="1"/>
  <c r="M205" i="24"/>
  <c r="M210" i="24" s="1"/>
  <c r="Q204" i="24"/>
  <c r="P204" i="24"/>
  <c r="O204" i="24"/>
  <c r="N204" i="24"/>
  <c r="M204" i="24"/>
  <c r="J201" i="24"/>
  <c r="I201" i="24"/>
  <c r="H201" i="24"/>
  <c r="G201" i="24"/>
  <c r="F201" i="24"/>
  <c r="D201" i="24"/>
  <c r="J196" i="24"/>
  <c r="G196" i="24"/>
  <c r="F196" i="24"/>
  <c r="J195" i="24"/>
  <c r="I195" i="24"/>
  <c r="I196" i="24" s="1"/>
  <c r="H195" i="24"/>
  <c r="H196" i="24" s="1"/>
  <c r="G195" i="24"/>
  <c r="F195" i="24"/>
  <c r="D195" i="24"/>
  <c r="J189" i="24"/>
  <c r="I189" i="24"/>
  <c r="H189" i="24"/>
  <c r="G189" i="24"/>
  <c r="F189" i="24"/>
  <c r="D189" i="24"/>
  <c r="J190" i="24" s="1"/>
  <c r="Q180" i="24" s="1"/>
  <c r="M189" i="24" s="1"/>
  <c r="J184" i="24"/>
  <c r="G184" i="24"/>
  <c r="F184" i="24"/>
  <c r="J183" i="24"/>
  <c r="I183" i="24"/>
  <c r="I184" i="24" s="1"/>
  <c r="H183" i="24"/>
  <c r="H184" i="24" s="1"/>
  <c r="G183" i="24"/>
  <c r="F183" i="24"/>
  <c r="D183" i="24"/>
  <c r="Q179" i="24"/>
  <c r="P179" i="24"/>
  <c r="O179" i="24"/>
  <c r="N179" i="24"/>
  <c r="M179" i="24"/>
  <c r="I177" i="24"/>
  <c r="J176" i="24"/>
  <c r="J177" i="24" s="1"/>
  <c r="I176" i="24"/>
  <c r="H176" i="24"/>
  <c r="G176" i="24"/>
  <c r="G177" i="24" s="1"/>
  <c r="F176" i="24"/>
  <c r="F177" i="24" s="1"/>
  <c r="D176" i="24"/>
  <c r="H177" i="24" s="1"/>
  <c r="H171" i="24"/>
  <c r="J170" i="24"/>
  <c r="J171" i="24" s="1"/>
  <c r="I170" i="24"/>
  <c r="H170" i="24"/>
  <c r="G170" i="24"/>
  <c r="F170" i="24"/>
  <c r="F171" i="24" s="1"/>
  <c r="D170" i="24"/>
  <c r="G171" i="24" s="1"/>
  <c r="G165" i="24"/>
  <c r="J164" i="24"/>
  <c r="J165" i="24" s="1"/>
  <c r="Q156" i="24" s="1"/>
  <c r="N164" i="24" s="1"/>
  <c r="I164" i="24"/>
  <c r="I165" i="24" s="1"/>
  <c r="H164" i="24"/>
  <c r="H165" i="24" s="1"/>
  <c r="G164" i="24"/>
  <c r="F164" i="24"/>
  <c r="F165" i="24" s="1"/>
  <c r="M156" i="24" s="1"/>
  <c r="N160" i="24" s="1"/>
  <c r="D164" i="24"/>
  <c r="H159" i="24"/>
  <c r="J158" i="24"/>
  <c r="J159" i="24" s="1"/>
  <c r="Q155" i="24" s="1"/>
  <c r="M164" i="24" s="1"/>
  <c r="I158" i="24"/>
  <c r="H158" i="24"/>
  <c r="G158" i="24"/>
  <c r="F158" i="24"/>
  <c r="F159" i="24" s="1"/>
  <c r="M155" i="24" s="1"/>
  <c r="M160" i="24" s="1"/>
  <c r="D158" i="24"/>
  <c r="G159" i="24" s="1"/>
  <c r="N156" i="24"/>
  <c r="N161" i="24" s="1"/>
  <c r="O155" i="24"/>
  <c r="M162" i="24" s="1"/>
  <c r="Q154" i="24"/>
  <c r="P154" i="24"/>
  <c r="O154" i="24"/>
  <c r="N154" i="24"/>
  <c r="M154" i="24"/>
  <c r="J152" i="24"/>
  <c r="I152" i="24"/>
  <c r="F152" i="24"/>
  <c r="J151" i="24"/>
  <c r="I151" i="24"/>
  <c r="H151" i="24"/>
  <c r="H152" i="24" s="1"/>
  <c r="G151" i="24"/>
  <c r="G152" i="24" s="1"/>
  <c r="F151" i="24"/>
  <c r="D151" i="24"/>
  <c r="I146" i="24"/>
  <c r="J145" i="24"/>
  <c r="J146" i="24" s="1"/>
  <c r="I145" i="24"/>
  <c r="H145" i="24"/>
  <c r="G145" i="24"/>
  <c r="G146" i="24" s="1"/>
  <c r="F145" i="24"/>
  <c r="F146" i="24" s="1"/>
  <c r="D145" i="24"/>
  <c r="H146" i="24" s="1"/>
  <c r="H140" i="24"/>
  <c r="J139" i="24"/>
  <c r="J140" i="24" s="1"/>
  <c r="Q131" i="24" s="1"/>
  <c r="N139" i="24" s="1"/>
  <c r="I139" i="24"/>
  <c r="I140" i="24" s="1"/>
  <c r="P131" i="24" s="1"/>
  <c r="N138" i="24" s="1"/>
  <c r="H139" i="24"/>
  <c r="G139" i="24"/>
  <c r="G140" i="24" s="1"/>
  <c r="F139" i="24"/>
  <c r="F140" i="24" s="1"/>
  <c r="D139" i="24"/>
  <c r="I134" i="24"/>
  <c r="J133" i="24"/>
  <c r="J134" i="24" s="1"/>
  <c r="I133" i="24"/>
  <c r="H133" i="24"/>
  <c r="G133" i="24"/>
  <c r="G134" i="24" s="1"/>
  <c r="N130" i="24" s="1"/>
  <c r="M136" i="24" s="1"/>
  <c r="F133" i="24"/>
  <c r="F134" i="24" s="1"/>
  <c r="D133" i="24"/>
  <c r="H134" i="24" s="1"/>
  <c r="O131" i="24"/>
  <c r="N137" i="24" s="1"/>
  <c r="P130" i="24"/>
  <c r="M138" i="24" s="1"/>
  <c r="Q129" i="24"/>
  <c r="P129" i="24"/>
  <c r="O129" i="24"/>
  <c r="N129" i="24"/>
  <c r="M129" i="24"/>
  <c r="G127" i="24"/>
  <c r="J126" i="24"/>
  <c r="J127" i="24" s="1"/>
  <c r="I126" i="24"/>
  <c r="I127" i="24" s="1"/>
  <c r="P106" i="24" s="1"/>
  <c r="N113" i="24" s="1"/>
  <c r="H126" i="24"/>
  <c r="H127" i="24" s="1"/>
  <c r="G126" i="24"/>
  <c r="F126" i="24"/>
  <c r="F127" i="24" s="1"/>
  <c r="D126" i="24"/>
  <c r="J121" i="24"/>
  <c r="F121" i="24"/>
  <c r="J120" i="24"/>
  <c r="I120" i="24"/>
  <c r="I121" i="24" s="1"/>
  <c r="P105" i="24" s="1"/>
  <c r="M113" i="24" s="1"/>
  <c r="H120" i="24"/>
  <c r="H121" i="24" s="1"/>
  <c r="O105" i="24" s="1"/>
  <c r="M112" i="24" s="1"/>
  <c r="G120" i="24"/>
  <c r="G121" i="24" s="1"/>
  <c r="F120" i="24"/>
  <c r="D120" i="24"/>
  <c r="I115" i="24"/>
  <c r="J114" i="24"/>
  <c r="J115" i="24" s="1"/>
  <c r="I114" i="24"/>
  <c r="H114" i="24"/>
  <c r="H115" i="24" s="1"/>
  <c r="G114" i="24"/>
  <c r="G115" i="24" s="1"/>
  <c r="F114" i="24"/>
  <c r="F115" i="24" s="1"/>
  <c r="D114" i="24"/>
  <c r="J109" i="24"/>
  <c r="F109" i="24"/>
  <c r="M105" i="24" s="1"/>
  <c r="M110" i="24" s="1"/>
  <c r="J108" i="24"/>
  <c r="I108" i="24"/>
  <c r="I109" i="24" s="1"/>
  <c r="H108" i="24"/>
  <c r="H109" i="24" s="1"/>
  <c r="G108" i="24"/>
  <c r="G109" i="24" s="1"/>
  <c r="F108" i="24"/>
  <c r="D108" i="24"/>
  <c r="Q105" i="24"/>
  <c r="M114" i="24" s="1"/>
  <c r="Q104" i="24"/>
  <c r="P104" i="24"/>
  <c r="O104" i="24"/>
  <c r="N104" i="24"/>
  <c r="M104" i="24"/>
  <c r="J101" i="24"/>
  <c r="J102" i="24" s="1"/>
  <c r="I101" i="24"/>
  <c r="H101" i="24"/>
  <c r="G101" i="24"/>
  <c r="F101" i="24"/>
  <c r="F102" i="24" s="1"/>
  <c r="D101" i="24"/>
  <c r="H102" i="24" s="1"/>
  <c r="G96" i="24"/>
  <c r="J95" i="24"/>
  <c r="J96" i="24" s="1"/>
  <c r="I95" i="24"/>
  <c r="I96" i="24" s="1"/>
  <c r="P81" i="24" s="1"/>
  <c r="N88" i="24" s="1"/>
  <c r="H95" i="24"/>
  <c r="H96" i="24" s="1"/>
  <c r="O81" i="24" s="1"/>
  <c r="N87" i="24" s="1"/>
  <c r="G95" i="24"/>
  <c r="F95" i="24"/>
  <c r="F96" i="24" s="1"/>
  <c r="D95" i="24"/>
  <c r="J89" i="24"/>
  <c r="I89" i="24"/>
  <c r="H89" i="24"/>
  <c r="G89" i="24"/>
  <c r="F89" i="24"/>
  <c r="D89" i="24"/>
  <c r="G84" i="24"/>
  <c r="J83" i="24"/>
  <c r="J84" i="24" s="1"/>
  <c r="Q81" i="24" s="1"/>
  <c r="N89" i="24" s="1"/>
  <c r="I83" i="24"/>
  <c r="I84" i="24" s="1"/>
  <c r="H83" i="24"/>
  <c r="H84" i="24" s="1"/>
  <c r="G83" i="24"/>
  <c r="F83" i="24"/>
  <c r="F84" i="24" s="1"/>
  <c r="M81" i="24" s="1"/>
  <c r="N85" i="24" s="1"/>
  <c r="D83" i="24"/>
  <c r="Q79" i="24"/>
  <c r="P79" i="24"/>
  <c r="O79" i="24"/>
  <c r="N79" i="24"/>
  <c r="M79" i="24"/>
  <c r="I77" i="24"/>
  <c r="J76" i="24"/>
  <c r="J77" i="24" s="1"/>
  <c r="I76" i="24"/>
  <c r="H76" i="24"/>
  <c r="H77" i="24" s="1"/>
  <c r="G76" i="24"/>
  <c r="G77" i="24" s="1"/>
  <c r="F76" i="24"/>
  <c r="F77" i="24" s="1"/>
  <c r="D76" i="24"/>
  <c r="H71" i="24"/>
  <c r="O55" i="24" s="1"/>
  <c r="M62" i="24" s="1"/>
  <c r="J70" i="24"/>
  <c r="I70" i="24"/>
  <c r="H70" i="24"/>
  <c r="G70" i="24"/>
  <c r="G71" i="24" s="1"/>
  <c r="F70" i="24"/>
  <c r="D70" i="24"/>
  <c r="H65" i="24"/>
  <c r="G65" i="24"/>
  <c r="N55" i="24" s="1"/>
  <c r="M61" i="24" s="1"/>
  <c r="J64" i="24"/>
  <c r="J65" i="24" s="1"/>
  <c r="I64" i="24"/>
  <c r="I65" i="24" s="1"/>
  <c r="H64" i="24"/>
  <c r="G64" i="24"/>
  <c r="F64" i="24"/>
  <c r="F65" i="24" s="1"/>
  <c r="D64" i="24"/>
  <c r="N62" i="24"/>
  <c r="J58" i="24"/>
  <c r="I58" i="24"/>
  <c r="H58" i="24"/>
  <c r="G58" i="24"/>
  <c r="F58" i="24"/>
  <c r="D58" i="24"/>
  <c r="H59" i="24" s="1"/>
  <c r="O56" i="24" s="1"/>
  <c r="Q54" i="24"/>
  <c r="P54" i="24"/>
  <c r="O54" i="24"/>
  <c r="N54" i="24"/>
  <c r="M54" i="24"/>
  <c r="J51" i="24"/>
  <c r="F51" i="24"/>
  <c r="J50" i="24"/>
  <c r="I50" i="24"/>
  <c r="I51" i="24" s="1"/>
  <c r="P30" i="24" s="1"/>
  <c r="N37" i="24" s="1"/>
  <c r="H50" i="24"/>
  <c r="H51" i="24" s="1"/>
  <c r="G50" i="24"/>
  <c r="G51" i="24" s="1"/>
  <c r="F50" i="24"/>
  <c r="D50" i="24"/>
  <c r="I45" i="24"/>
  <c r="P29" i="24" s="1"/>
  <c r="M37" i="24" s="1"/>
  <c r="J44" i="24"/>
  <c r="J45" i="24" s="1"/>
  <c r="I44" i="24"/>
  <c r="H44" i="24"/>
  <c r="H45" i="24" s="1"/>
  <c r="G44" i="24"/>
  <c r="G45" i="24" s="1"/>
  <c r="F44" i="24"/>
  <c r="F45" i="24" s="1"/>
  <c r="D44" i="24"/>
  <c r="I39" i="24"/>
  <c r="H39" i="24"/>
  <c r="O30" i="24" s="1"/>
  <c r="N36" i="24" s="1"/>
  <c r="J38" i="24"/>
  <c r="J39" i="24" s="1"/>
  <c r="I38" i="24"/>
  <c r="H38" i="24"/>
  <c r="G38" i="24"/>
  <c r="G39" i="24" s="1"/>
  <c r="N30" i="24" s="1"/>
  <c r="N35" i="24" s="1"/>
  <c r="F38" i="24"/>
  <c r="F39" i="24" s="1"/>
  <c r="D38" i="24"/>
  <c r="I33" i="24"/>
  <c r="J32" i="24"/>
  <c r="J33" i="24" s="1"/>
  <c r="I32" i="24"/>
  <c r="H32" i="24"/>
  <c r="H33" i="24" s="1"/>
  <c r="O29" i="24" s="1"/>
  <c r="M36" i="24" s="1"/>
  <c r="G32" i="24"/>
  <c r="G33" i="24" s="1"/>
  <c r="F32" i="24"/>
  <c r="F33" i="24" s="1"/>
  <c r="D32" i="24"/>
  <c r="Q28" i="24"/>
  <c r="P28" i="24"/>
  <c r="O28" i="24"/>
  <c r="N28" i="24"/>
  <c r="M28" i="24"/>
  <c r="X23" i="24"/>
  <c r="W23" i="24"/>
  <c r="V23" i="24"/>
  <c r="U23" i="24"/>
  <c r="T23" i="24"/>
  <c r="S23" i="24"/>
  <c r="R23" i="24"/>
  <c r="Q23" i="24"/>
  <c r="P23" i="24"/>
  <c r="AA23" i="24" s="1"/>
  <c r="N23" i="24"/>
  <c r="M23" i="24"/>
  <c r="X22" i="24"/>
  <c r="W22" i="24"/>
  <c r="V22" i="24"/>
  <c r="U22" i="24"/>
  <c r="T22" i="24"/>
  <c r="S22" i="24"/>
  <c r="R22" i="24"/>
  <c r="Q22" i="24"/>
  <c r="P22" i="24"/>
  <c r="N22" i="24"/>
  <c r="M22" i="24"/>
  <c r="X21" i="24"/>
  <c r="W21" i="24"/>
  <c r="V21" i="24"/>
  <c r="U21" i="24"/>
  <c r="T21" i="24"/>
  <c r="S21" i="24"/>
  <c r="R21" i="24"/>
  <c r="Q21" i="24"/>
  <c r="AA21" i="24" s="1"/>
  <c r="P21" i="24"/>
  <c r="N21" i="24"/>
  <c r="M21" i="24"/>
  <c r="X20" i="24"/>
  <c r="W20" i="24"/>
  <c r="V20" i="24"/>
  <c r="U20" i="24"/>
  <c r="T20" i="24"/>
  <c r="S20" i="24"/>
  <c r="R20" i="24"/>
  <c r="AA20" i="24" s="1"/>
  <c r="Q20" i="24"/>
  <c r="P20" i="24"/>
  <c r="N20" i="24"/>
  <c r="M20" i="24"/>
  <c r="X19" i="24"/>
  <c r="W19" i="24"/>
  <c r="V19" i="24"/>
  <c r="U19" i="24"/>
  <c r="T19" i="24"/>
  <c r="S19" i="24"/>
  <c r="R19" i="24"/>
  <c r="Q19" i="24"/>
  <c r="P19" i="24"/>
  <c r="N19" i="24"/>
  <c r="M19" i="24"/>
  <c r="N14" i="24"/>
  <c r="M14" i="24"/>
  <c r="N13" i="24"/>
  <c r="M13" i="24"/>
  <c r="N12" i="24"/>
  <c r="M12" i="24"/>
  <c r="N11" i="24"/>
  <c r="M11" i="24"/>
  <c r="N10" i="24"/>
  <c r="M10" i="24"/>
  <c r="L289" i="23"/>
  <c r="H289" i="23"/>
  <c r="L288" i="23"/>
  <c r="K288" i="23"/>
  <c r="K289" i="23" s="1"/>
  <c r="J288" i="23"/>
  <c r="J289" i="23" s="1"/>
  <c r="I288" i="23"/>
  <c r="H288" i="23"/>
  <c r="G288" i="23"/>
  <c r="G289" i="23" s="1"/>
  <c r="F288" i="23"/>
  <c r="F289" i="23" s="1"/>
  <c r="D288" i="23"/>
  <c r="I289" i="23" s="1"/>
  <c r="R267" i="23" s="1"/>
  <c r="O275" i="23" s="1"/>
  <c r="K283" i="23"/>
  <c r="H283" i="23"/>
  <c r="G283" i="23"/>
  <c r="L282" i="23"/>
  <c r="K282" i="23"/>
  <c r="J282" i="23"/>
  <c r="J283" i="23" s="1"/>
  <c r="I282" i="23"/>
  <c r="I283" i="23" s="1"/>
  <c r="H282" i="23"/>
  <c r="G282" i="23"/>
  <c r="F282" i="23"/>
  <c r="F283" i="23" s="1"/>
  <c r="D282" i="23"/>
  <c r="L283" i="23" s="1"/>
  <c r="J277" i="23"/>
  <c r="S267" i="23" s="1"/>
  <c r="O276" i="23" s="1"/>
  <c r="F277" i="23"/>
  <c r="O267" i="23" s="1"/>
  <c r="O272" i="23" s="1"/>
  <c r="L276" i="23"/>
  <c r="L277" i="23" s="1"/>
  <c r="U267" i="23" s="1"/>
  <c r="O278" i="23" s="1"/>
  <c r="K276" i="23"/>
  <c r="K277" i="23" s="1"/>
  <c r="T267" i="23" s="1"/>
  <c r="O277" i="23" s="1"/>
  <c r="J276" i="23"/>
  <c r="I276" i="23"/>
  <c r="I277" i="23" s="1"/>
  <c r="H276" i="23"/>
  <c r="H277" i="23" s="1"/>
  <c r="G276" i="23"/>
  <c r="G277" i="23" s="1"/>
  <c r="P267" i="23" s="1"/>
  <c r="O273" i="23" s="1"/>
  <c r="F276" i="23"/>
  <c r="D276" i="23"/>
  <c r="L271" i="23"/>
  <c r="U268" i="23" s="1"/>
  <c r="P278" i="23" s="1"/>
  <c r="K271" i="23"/>
  <c r="H271" i="23"/>
  <c r="Q268" i="23" s="1"/>
  <c r="P274" i="23" s="1"/>
  <c r="G271" i="23"/>
  <c r="P268" i="23" s="1"/>
  <c r="P273" i="23" s="1"/>
  <c r="L270" i="23"/>
  <c r="K270" i="23"/>
  <c r="J270" i="23"/>
  <c r="J271" i="23" s="1"/>
  <c r="I270" i="23"/>
  <c r="I271" i="23" s="1"/>
  <c r="R268" i="23" s="1"/>
  <c r="P275" i="23" s="1"/>
  <c r="H270" i="23"/>
  <c r="G270" i="23"/>
  <c r="F270" i="23"/>
  <c r="F271" i="23" s="1"/>
  <c r="O268" i="23" s="1"/>
  <c r="P272" i="23" s="1"/>
  <c r="D270" i="23"/>
  <c r="S268" i="23"/>
  <c r="P276" i="23" s="1"/>
  <c r="U266" i="23"/>
  <c r="T266" i="23"/>
  <c r="S266" i="23"/>
  <c r="R266" i="23"/>
  <c r="Q266" i="23"/>
  <c r="P266" i="23"/>
  <c r="O266" i="23"/>
  <c r="L263" i="23"/>
  <c r="K263" i="23"/>
  <c r="H263" i="23"/>
  <c r="G263" i="23"/>
  <c r="L262" i="23"/>
  <c r="K262" i="23"/>
  <c r="J262" i="23"/>
  <c r="J263" i="23" s="1"/>
  <c r="I262" i="23"/>
  <c r="I263" i="23" s="1"/>
  <c r="H262" i="23"/>
  <c r="G262" i="23"/>
  <c r="F262" i="23"/>
  <c r="F263" i="23" s="1"/>
  <c r="D262" i="23"/>
  <c r="L256" i="23"/>
  <c r="K256" i="23"/>
  <c r="J256" i="23"/>
  <c r="I256" i="23"/>
  <c r="H256" i="23"/>
  <c r="G256" i="23"/>
  <c r="F256" i="23"/>
  <c r="D256" i="23"/>
  <c r="I251" i="23"/>
  <c r="L250" i="23"/>
  <c r="L251" i="23" s="1"/>
  <c r="U241" i="23" s="1"/>
  <c r="O252" i="23" s="1"/>
  <c r="K250" i="23"/>
  <c r="K251" i="23" s="1"/>
  <c r="T241" i="23" s="1"/>
  <c r="O251" i="23" s="1"/>
  <c r="J250" i="23"/>
  <c r="J251" i="23" s="1"/>
  <c r="S241" i="23" s="1"/>
  <c r="O250" i="23" s="1"/>
  <c r="I250" i="23"/>
  <c r="H250" i="23"/>
  <c r="H251" i="23" s="1"/>
  <c r="Q241" i="23" s="1"/>
  <c r="O248" i="23" s="1"/>
  <c r="G250" i="23"/>
  <c r="G251" i="23" s="1"/>
  <c r="P241" i="23" s="1"/>
  <c r="O247" i="23" s="1"/>
  <c r="F250" i="23"/>
  <c r="F251" i="23" s="1"/>
  <c r="O241" i="23" s="1"/>
  <c r="O246" i="23" s="1"/>
  <c r="D250" i="23"/>
  <c r="R241" i="23"/>
  <c r="O249" i="23" s="1"/>
  <c r="U240" i="23"/>
  <c r="T240" i="23"/>
  <c r="S240" i="23"/>
  <c r="R240" i="23"/>
  <c r="Q240" i="23"/>
  <c r="P240" i="23"/>
  <c r="O240" i="23"/>
  <c r="L237" i="23"/>
  <c r="K237" i="23"/>
  <c r="H237" i="23"/>
  <c r="G237" i="23"/>
  <c r="L236" i="23"/>
  <c r="K236" i="23"/>
  <c r="J236" i="23"/>
  <c r="J237" i="23" s="1"/>
  <c r="I236" i="23"/>
  <c r="I237" i="23" s="1"/>
  <c r="H236" i="23"/>
  <c r="G236" i="23"/>
  <c r="F236" i="23"/>
  <c r="F237" i="23" s="1"/>
  <c r="D236" i="23"/>
  <c r="J231" i="23"/>
  <c r="L230" i="23"/>
  <c r="K230" i="23"/>
  <c r="J230" i="23"/>
  <c r="I230" i="23"/>
  <c r="H230" i="23"/>
  <c r="G230" i="23"/>
  <c r="F230" i="23"/>
  <c r="D230" i="23"/>
  <c r="I225" i="23"/>
  <c r="P224" i="23"/>
  <c r="L224" i="23"/>
  <c r="L225" i="23" s="1"/>
  <c r="U216" i="23" s="1"/>
  <c r="P226" i="23" s="1"/>
  <c r="K224" i="23"/>
  <c r="K225" i="23" s="1"/>
  <c r="J224" i="23"/>
  <c r="J225" i="23" s="1"/>
  <c r="S216" i="23" s="1"/>
  <c r="I224" i="23"/>
  <c r="H224" i="23"/>
  <c r="H225" i="23" s="1"/>
  <c r="Q216" i="23" s="1"/>
  <c r="G224" i="23"/>
  <c r="G225" i="23" s="1"/>
  <c r="P216" i="23" s="1"/>
  <c r="P221" i="23" s="1"/>
  <c r="F224" i="23"/>
  <c r="F225" i="23" s="1"/>
  <c r="D224" i="23"/>
  <c r="P222" i="23"/>
  <c r="L218" i="23"/>
  <c r="K218" i="23"/>
  <c r="J218" i="23"/>
  <c r="I218" i="23"/>
  <c r="H218" i="23"/>
  <c r="G218" i="23"/>
  <c r="F218" i="23"/>
  <c r="D218" i="23"/>
  <c r="R216" i="23"/>
  <c r="P223" i="23" s="1"/>
  <c r="O216" i="23"/>
  <c r="P220" i="23" s="1"/>
  <c r="U214" i="23"/>
  <c r="T214" i="23"/>
  <c r="S214" i="23"/>
  <c r="R214" i="23"/>
  <c r="Q214" i="23"/>
  <c r="P214" i="23"/>
  <c r="O214" i="23"/>
  <c r="J211" i="23"/>
  <c r="L210" i="23"/>
  <c r="L211" i="23" s="1"/>
  <c r="K210" i="23"/>
  <c r="K211" i="23" s="1"/>
  <c r="J210" i="23"/>
  <c r="I210" i="23"/>
  <c r="H210" i="23"/>
  <c r="H211" i="23" s="1"/>
  <c r="G210" i="23"/>
  <c r="G211" i="23" s="1"/>
  <c r="F210" i="23"/>
  <c r="D210" i="23"/>
  <c r="F211" i="23" s="1"/>
  <c r="I205" i="23"/>
  <c r="L204" i="23"/>
  <c r="L205" i="23" s="1"/>
  <c r="U190" i="23" s="1"/>
  <c r="P200" i="23" s="1"/>
  <c r="K204" i="23"/>
  <c r="K205" i="23" s="1"/>
  <c r="J204" i="23"/>
  <c r="J205" i="23" s="1"/>
  <c r="I204" i="23"/>
  <c r="H204" i="23"/>
  <c r="H205" i="23" s="1"/>
  <c r="G204" i="23"/>
  <c r="G205" i="23" s="1"/>
  <c r="F204" i="23"/>
  <c r="F205" i="23" s="1"/>
  <c r="D204" i="23"/>
  <c r="L199" i="23"/>
  <c r="U189" i="23" s="1"/>
  <c r="O200" i="23" s="1"/>
  <c r="L198" i="23"/>
  <c r="K198" i="23"/>
  <c r="J198" i="23"/>
  <c r="I198" i="23"/>
  <c r="H198" i="23"/>
  <c r="G198" i="23"/>
  <c r="F198" i="23"/>
  <c r="D198" i="23"/>
  <c r="I193" i="23"/>
  <c r="R190" i="23" s="1"/>
  <c r="P197" i="23" s="1"/>
  <c r="L192" i="23"/>
  <c r="L193" i="23" s="1"/>
  <c r="K192" i="23"/>
  <c r="K193" i="23" s="1"/>
  <c r="J192" i="23"/>
  <c r="J193" i="23" s="1"/>
  <c r="S190" i="23" s="1"/>
  <c r="P198" i="23" s="1"/>
  <c r="I192" i="23"/>
  <c r="H192" i="23"/>
  <c r="H193" i="23" s="1"/>
  <c r="G192" i="23"/>
  <c r="G193" i="23" s="1"/>
  <c r="F192" i="23"/>
  <c r="F193" i="23" s="1"/>
  <c r="O190" i="23" s="1"/>
  <c r="P194" i="23" s="1"/>
  <c r="D192" i="23"/>
  <c r="Q190" i="23"/>
  <c r="P196" i="23" s="1"/>
  <c r="U188" i="23"/>
  <c r="T188" i="23"/>
  <c r="S188" i="23"/>
  <c r="R188" i="23"/>
  <c r="Q188" i="23"/>
  <c r="P188" i="23"/>
  <c r="O188" i="23"/>
  <c r="I185" i="23"/>
  <c r="L184" i="23"/>
  <c r="L185" i="23" s="1"/>
  <c r="K184" i="23"/>
  <c r="K185" i="23" s="1"/>
  <c r="J184" i="23"/>
  <c r="J185" i="23" s="1"/>
  <c r="S163" i="23" s="1"/>
  <c r="O172" i="23" s="1"/>
  <c r="I184" i="23"/>
  <c r="H184" i="23"/>
  <c r="H185" i="23" s="1"/>
  <c r="G184" i="23"/>
  <c r="G185" i="23" s="1"/>
  <c r="F184" i="23"/>
  <c r="F185" i="23" s="1"/>
  <c r="D184" i="23"/>
  <c r="L179" i="23"/>
  <c r="H179" i="23"/>
  <c r="L178" i="23"/>
  <c r="K178" i="23"/>
  <c r="K179" i="23" s="1"/>
  <c r="J178" i="23"/>
  <c r="J179" i="23" s="1"/>
  <c r="S164" i="23" s="1"/>
  <c r="P172" i="23" s="1"/>
  <c r="I178" i="23"/>
  <c r="I179" i="23" s="1"/>
  <c r="H178" i="23"/>
  <c r="G178" i="23"/>
  <c r="G179" i="23" s="1"/>
  <c r="F178" i="23"/>
  <c r="F179" i="23" s="1"/>
  <c r="O164" i="23" s="1"/>
  <c r="P168" i="23" s="1"/>
  <c r="D178" i="23"/>
  <c r="O174" i="23"/>
  <c r="K173" i="23"/>
  <c r="J173" i="23"/>
  <c r="G173" i="23"/>
  <c r="P164" i="23" s="1"/>
  <c r="P169" i="23" s="1"/>
  <c r="F173" i="23"/>
  <c r="L172" i="23"/>
  <c r="L173" i="23" s="1"/>
  <c r="U164" i="23" s="1"/>
  <c r="P174" i="23" s="1"/>
  <c r="K172" i="23"/>
  <c r="J172" i="23"/>
  <c r="I172" i="23"/>
  <c r="I173" i="23" s="1"/>
  <c r="R164" i="23" s="1"/>
  <c r="P171" i="23" s="1"/>
  <c r="H172" i="23"/>
  <c r="H173" i="23" s="1"/>
  <c r="G172" i="23"/>
  <c r="F172" i="23"/>
  <c r="D172" i="23"/>
  <c r="L167" i="23"/>
  <c r="U163" i="23" s="1"/>
  <c r="H167" i="23"/>
  <c r="Q163" i="23" s="1"/>
  <c r="O170" i="23" s="1"/>
  <c r="L166" i="23"/>
  <c r="K166" i="23"/>
  <c r="K167" i="23" s="1"/>
  <c r="J166" i="23"/>
  <c r="J167" i="23" s="1"/>
  <c r="I166" i="23"/>
  <c r="I167" i="23" s="1"/>
  <c r="R163" i="23" s="1"/>
  <c r="O171" i="23" s="1"/>
  <c r="H166" i="23"/>
  <c r="G166" i="23"/>
  <c r="G167" i="23" s="1"/>
  <c r="P163" i="23" s="1"/>
  <c r="O169" i="23" s="1"/>
  <c r="F166" i="23"/>
  <c r="F167" i="23" s="1"/>
  <c r="D166" i="23"/>
  <c r="T164" i="23"/>
  <c r="P173" i="23" s="1"/>
  <c r="O163" i="23"/>
  <c r="O168" i="23" s="1"/>
  <c r="U162" i="23"/>
  <c r="T162" i="23"/>
  <c r="S162" i="23"/>
  <c r="R162" i="23"/>
  <c r="Q162" i="23"/>
  <c r="P162" i="23"/>
  <c r="O162" i="23"/>
  <c r="L159" i="23"/>
  <c r="H159" i="23"/>
  <c r="L158" i="23"/>
  <c r="K158" i="23"/>
  <c r="K159" i="23" s="1"/>
  <c r="J158" i="23"/>
  <c r="J159" i="23" s="1"/>
  <c r="I158" i="23"/>
  <c r="I159" i="23" s="1"/>
  <c r="H158" i="23"/>
  <c r="G158" i="23"/>
  <c r="G159" i="23" s="1"/>
  <c r="F158" i="23"/>
  <c r="F159" i="23" s="1"/>
  <c r="D158" i="23"/>
  <c r="K153" i="23"/>
  <c r="G153" i="23"/>
  <c r="L152" i="23"/>
  <c r="L153" i="23" s="1"/>
  <c r="K152" i="23"/>
  <c r="J152" i="23"/>
  <c r="J153" i="23" s="1"/>
  <c r="I152" i="23"/>
  <c r="I153" i="23" s="1"/>
  <c r="R138" i="23" s="1"/>
  <c r="P145" i="23" s="1"/>
  <c r="H152" i="23"/>
  <c r="H153" i="23" s="1"/>
  <c r="G152" i="23"/>
  <c r="F152" i="23"/>
  <c r="F153" i="23" s="1"/>
  <c r="D152" i="23"/>
  <c r="J147" i="23"/>
  <c r="I147" i="23"/>
  <c r="F147" i="23"/>
  <c r="O138" i="23" s="1"/>
  <c r="P142" i="23" s="1"/>
  <c r="L146" i="23"/>
  <c r="L147" i="23" s="1"/>
  <c r="U138" i="23" s="1"/>
  <c r="P148" i="23" s="1"/>
  <c r="K146" i="23"/>
  <c r="K147" i="23" s="1"/>
  <c r="J146" i="23"/>
  <c r="I146" i="23"/>
  <c r="H146" i="23"/>
  <c r="H147" i="23" s="1"/>
  <c r="Q138" i="23" s="1"/>
  <c r="P144" i="23" s="1"/>
  <c r="G146" i="23"/>
  <c r="G147" i="23" s="1"/>
  <c r="F146" i="23"/>
  <c r="D146" i="23"/>
  <c r="K141" i="23"/>
  <c r="G141" i="23"/>
  <c r="P137" i="23" s="1"/>
  <c r="O143" i="23" s="1"/>
  <c r="L140" i="23"/>
  <c r="L141" i="23" s="1"/>
  <c r="K140" i="23"/>
  <c r="J140" i="23"/>
  <c r="J141" i="23" s="1"/>
  <c r="I140" i="23"/>
  <c r="I141" i="23" s="1"/>
  <c r="R137" i="23" s="1"/>
  <c r="O145" i="23" s="1"/>
  <c r="H140" i="23"/>
  <c r="H141" i="23" s="1"/>
  <c r="Q137" i="23" s="1"/>
  <c r="O144" i="23" s="1"/>
  <c r="G140" i="23"/>
  <c r="F140" i="23"/>
  <c r="F141" i="23" s="1"/>
  <c r="D140" i="23"/>
  <c r="S138" i="23"/>
  <c r="P146" i="23" s="1"/>
  <c r="U136" i="23"/>
  <c r="T136" i="23"/>
  <c r="S136" i="23"/>
  <c r="R136" i="23"/>
  <c r="Q136" i="23"/>
  <c r="P136" i="23"/>
  <c r="O136" i="23"/>
  <c r="K133" i="23"/>
  <c r="G133" i="23"/>
  <c r="L132" i="23"/>
  <c r="L133" i="23" s="1"/>
  <c r="U112" i="23" s="1"/>
  <c r="P122" i="23" s="1"/>
  <c r="K132" i="23"/>
  <c r="J132" i="23"/>
  <c r="J133" i="23" s="1"/>
  <c r="I132" i="23"/>
  <c r="I133" i="23" s="1"/>
  <c r="H132" i="23"/>
  <c r="H133" i="23" s="1"/>
  <c r="Q112" i="23" s="1"/>
  <c r="P118" i="23" s="1"/>
  <c r="G132" i="23"/>
  <c r="F132" i="23"/>
  <c r="F133" i="23" s="1"/>
  <c r="D132" i="23"/>
  <c r="J127" i="23"/>
  <c r="L126" i="23"/>
  <c r="L127" i="23" s="1"/>
  <c r="K126" i="23"/>
  <c r="K127" i="23" s="1"/>
  <c r="J126" i="23"/>
  <c r="I126" i="23"/>
  <c r="H126" i="23"/>
  <c r="H127" i="23" s="1"/>
  <c r="G126" i="23"/>
  <c r="G127" i="23" s="1"/>
  <c r="F126" i="23"/>
  <c r="D126" i="23"/>
  <c r="F127" i="23" s="1"/>
  <c r="I121" i="23"/>
  <c r="L120" i="23"/>
  <c r="K120" i="23"/>
  <c r="K121" i="23" s="1"/>
  <c r="J120" i="23"/>
  <c r="J121" i="23" s="1"/>
  <c r="I120" i="23"/>
  <c r="H120" i="23"/>
  <c r="G120" i="23"/>
  <c r="G121" i="23" s="1"/>
  <c r="F120" i="23"/>
  <c r="F121" i="23" s="1"/>
  <c r="D120" i="23"/>
  <c r="L121" i="23" s="1"/>
  <c r="L114" i="23"/>
  <c r="K114" i="23"/>
  <c r="J114" i="23"/>
  <c r="I114" i="23"/>
  <c r="H114" i="23"/>
  <c r="G114" i="23"/>
  <c r="F114" i="23"/>
  <c r="D114" i="23"/>
  <c r="J115" i="23" s="1"/>
  <c r="S111" i="23" s="1"/>
  <c r="O120" i="23" s="1"/>
  <c r="U110" i="23"/>
  <c r="T110" i="23"/>
  <c r="S110" i="23"/>
  <c r="R110" i="23"/>
  <c r="Q110" i="23"/>
  <c r="P110" i="23"/>
  <c r="O110" i="23"/>
  <c r="L106" i="23"/>
  <c r="K106" i="23"/>
  <c r="J106" i="23"/>
  <c r="I106" i="23"/>
  <c r="H106" i="23"/>
  <c r="G106" i="23"/>
  <c r="F106" i="23"/>
  <c r="D106" i="23"/>
  <c r="J107" i="23" s="1"/>
  <c r="I101" i="23"/>
  <c r="L100" i="23"/>
  <c r="L101" i="23" s="1"/>
  <c r="U85" i="23" s="1"/>
  <c r="O96" i="23" s="1"/>
  <c r="K100" i="23"/>
  <c r="K101" i="23" s="1"/>
  <c r="J100" i="23"/>
  <c r="J101" i="23" s="1"/>
  <c r="S85" i="23" s="1"/>
  <c r="O94" i="23" s="1"/>
  <c r="I100" i="23"/>
  <c r="H100" i="23"/>
  <c r="H101" i="23" s="1"/>
  <c r="Q85" i="23" s="1"/>
  <c r="G100" i="23"/>
  <c r="G101" i="23" s="1"/>
  <c r="F100" i="23"/>
  <c r="F101" i="23" s="1"/>
  <c r="O85" i="23" s="1"/>
  <c r="O90" i="23" s="1"/>
  <c r="D100" i="23"/>
  <c r="L95" i="23"/>
  <c r="H95" i="23"/>
  <c r="L94" i="23"/>
  <c r="K94" i="23"/>
  <c r="J94" i="23"/>
  <c r="J95" i="23" s="1"/>
  <c r="S86" i="23" s="1"/>
  <c r="P94" i="23" s="1"/>
  <c r="I94" i="23"/>
  <c r="H94" i="23"/>
  <c r="G94" i="23"/>
  <c r="F94" i="23"/>
  <c r="F95" i="23" s="1"/>
  <c r="D94" i="23"/>
  <c r="O92" i="23"/>
  <c r="I89" i="23"/>
  <c r="L88" i="23"/>
  <c r="L89" i="23" s="1"/>
  <c r="K88" i="23"/>
  <c r="K89" i="23" s="1"/>
  <c r="J88" i="23"/>
  <c r="J89" i="23" s="1"/>
  <c r="I88" i="23"/>
  <c r="H88" i="23"/>
  <c r="H89" i="23" s="1"/>
  <c r="G88" i="23"/>
  <c r="G89" i="23" s="1"/>
  <c r="F88" i="23"/>
  <c r="F89" i="23" s="1"/>
  <c r="D88" i="23"/>
  <c r="T85" i="23"/>
  <c r="O95" i="23" s="1"/>
  <c r="P85" i="23"/>
  <c r="O91" i="23" s="1"/>
  <c r="U84" i="23"/>
  <c r="T84" i="23"/>
  <c r="S84" i="23"/>
  <c r="R84" i="23"/>
  <c r="Q84" i="23"/>
  <c r="P84" i="23"/>
  <c r="O84" i="23"/>
  <c r="I81" i="23"/>
  <c r="L80" i="23"/>
  <c r="L81" i="23" s="1"/>
  <c r="K80" i="23"/>
  <c r="K81" i="23" s="1"/>
  <c r="J80" i="23"/>
  <c r="J81" i="23" s="1"/>
  <c r="I80" i="23"/>
  <c r="H80" i="23"/>
  <c r="H81" i="23" s="1"/>
  <c r="G80" i="23"/>
  <c r="G81" i="23" s="1"/>
  <c r="F80" i="23"/>
  <c r="F81" i="23" s="1"/>
  <c r="D80" i="23"/>
  <c r="L75" i="23"/>
  <c r="H75" i="23"/>
  <c r="L74" i="23"/>
  <c r="K74" i="23"/>
  <c r="K75" i="23" s="1"/>
  <c r="J74" i="23"/>
  <c r="J75" i="23" s="1"/>
  <c r="I74" i="23"/>
  <c r="I75" i="23" s="1"/>
  <c r="H74" i="23"/>
  <c r="G74" i="23"/>
  <c r="G75" i="23" s="1"/>
  <c r="P60" i="23" s="1"/>
  <c r="P65" i="23" s="1"/>
  <c r="F74" i="23"/>
  <c r="F75" i="23" s="1"/>
  <c r="D74" i="23"/>
  <c r="K69" i="23"/>
  <c r="T59" i="23" s="1"/>
  <c r="O69" i="23" s="1"/>
  <c r="J69" i="23"/>
  <c r="G69" i="23"/>
  <c r="P59" i="23" s="1"/>
  <c r="O65" i="23" s="1"/>
  <c r="F69" i="23"/>
  <c r="L68" i="23"/>
  <c r="L69" i="23" s="1"/>
  <c r="U59" i="23" s="1"/>
  <c r="O70" i="23" s="1"/>
  <c r="K68" i="23"/>
  <c r="J68" i="23"/>
  <c r="I68" i="23"/>
  <c r="I69" i="23" s="1"/>
  <c r="H68" i="23"/>
  <c r="H69" i="23" s="1"/>
  <c r="Q59" i="23" s="1"/>
  <c r="O66" i="23" s="1"/>
  <c r="G68" i="23"/>
  <c r="F68" i="23"/>
  <c r="D68" i="23"/>
  <c r="P67" i="23"/>
  <c r="L63" i="23"/>
  <c r="U60" i="23" s="1"/>
  <c r="P70" i="23" s="1"/>
  <c r="H63" i="23"/>
  <c r="Q60" i="23" s="1"/>
  <c r="P66" i="23" s="1"/>
  <c r="L62" i="23"/>
  <c r="K62" i="23"/>
  <c r="K63" i="23" s="1"/>
  <c r="J62" i="23"/>
  <c r="J63" i="23" s="1"/>
  <c r="S60" i="23" s="1"/>
  <c r="P68" i="23" s="1"/>
  <c r="I62" i="23"/>
  <c r="I63" i="23" s="1"/>
  <c r="R60" i="23" s="1"/>
  <c r="H62" i="23"/>
  <c r="G62" i="23"/>
  <c r="G63" i="23" s="1"/>
  <c r="F62" i="23"/>
  <c r="F63" i="23" s="1"/>
  <c r="O60" i="23" s="1"/>
  <c r="P64" i="23" s="1"/>
  <c r="D62" i="23"/>
  <c r="T60" i="23"/>
  <c r="P69" i="23" s="1"/>
  <c r="S59" i="23"/>
  <c r="O68" i="23" s="1"/>
  <c r="O59" i="23"/>
  <c r="O64" i="23" s="1"/>
  <c r="U58" i="23"/>
  <c r="T58" i="23"/>
  <c r="S58" i="23"/>
  <c r="R58" i="23"/>
  <c r="Q58" i="23"/>
  <c r="P58" i="23"/>
  <c r="O58" i="23"/>
  <c r="L55" i="23"/>
  <c r="H55" i="23"/>
  <c r="L54" i="23"/>
  <c r="K54" i="23"/>
  <c r="K55" i="23" s="1"/>
  <c r="J54" i="23"/>
  <c r="J55" i="23" s="1"/>
  <c r="I54" i="23"/>
  <c r="I55" i="23" s="1"/>
  <c r="R33" i="23" s="1"/>
  <c r="O41" i="23" s="1"/>
  <c r="H54" i="23"/>
  <c r="G54" i="23"/>
  <c r="G55" i="23" s="1"/>
  <c r="F54" i="23"/>
  <c r="F55" i="23" s="1"/>
  <c r="D54" i="23"/>
  <c r="K49" i="23"/>
  <c r="G49" i="23"/>
  <c r="L48" i="23"/>
  <c r="L49" i="23" s="1"/>
  <c r="K48" i="23"/>
  <c r="J48" i="23"/>
  <c r="J49" i="23" s="1"/>
  <c r="I48" i="23"/>
  <c r="I49" i="23" s="1"/>
  <c r="H48" i="23"/>
  <c r="H49" i="23" s="1"/>
  <c r="G48" i="23"/>
  <c r="F48" i="23"/>
  <c r="F49" i="23" s="1"/>
  <c r="D48" i="23"/>
  <c r="J43" i="23"/>
  <c r="S33" i="23" s="1"/>
  <c r="O42" i="23" s="1"/>
  <c r="I43" i="23"/>
  <c r="F43" i="23"/>
  <c r="O33" i="23" s="1"/>
  <c r="O38" i="23" s="1"/>
  <c r="L42" i="23"/>
  <c r="L43" i="23" s="1"/>
  <c r="U33" i="23" s="1"/>
  <c r="O44" i="23" s="1"/>
  <c r="K42" i="23"/>
  <c r="K43" i="23" s="1"/>
  <c r="T33" i="23" s="1"/>
  <c r="O43" i="23" s="1"/>
  <c r="J42" i="23"/>
  <c r="I42" i="23"/>
  <c r="H42" i="23"/>
  <c r="H43" i="23" s="1"/>
  <c r="G42" i="23"/>
  <c r="G43" i="23" s="1"/>
  <c r="P33" i="23" s="1"/>
  <c r="F42" i="23"/>
  <c r="D42" i="23"/>
  <c r="O39" i="23"/>
  <c r="K37" i="23"/>
  <c r="G37" i="23"/>
  <c r="L36" i="23"/>
  <c r="L37" i="23" s="1"/>
  <c r="K36" i="23"/>
  <c r="J36" i="23"/>
  <c r="J37" i="23" s="1"/>
  <c r="I36" i="23"/>
  <c r="I37" i="23" s="1"/>
  <c r="H36" i="23"/>
  <c r="H37" i="23" s="1"/>
  <c r="G36" i="23"/>
  <c r="F36" i="23"/>
  <c r="F37" i="23" s="1"/>
  <c r="D36" i="23"/>
  <c r="S34" i="23"/>
  <c r="P42" i="23" s="1"/>
  <c r="O34" i="23"/>
  <c r="P38" i="23" s="1"/>
  <c r="U32" i="23"/>
  <c r="T32" i="23"/>
  <c r="S32" i="23"/>
  <c r="R32" i="23"/>
  <c r="Q32" i="23"/>
  <c r="P32" i="23"/>
  <c r="O32" i="23"/>
  <c r="Z29" i="23"/>
  <c r="Y29" i="23"/>
  <c r="X29" i="23"/>
  <c r="W29" i="23"/>
  <c r="V29" i="23"/>
  <c r="U29" i="23"/>
  <c r="T29" i="23"/>
  <c r="S29" i="23"/>
  <c r="AB29" i="23" s="1"/>
  <c r="R29" i="23"/>
  <c r="Q29" i="23"/>
  <c r="AC29" i="23" s="1"/>
  <c r="O29" i="23"/>
  <c r="N29" i="23"/>
  <c r="Z28" i="23"/>
  <c r="Y28" i="23"/>
  <c r="X28" i="23"/>
  <c r="W28" i="23"/>
  <c r="V28" i="23"/>
  <c r="U28" i="23"/>
  <c r="T28" i="23"/>
  <c r="S28" i="23"/>
  <c r="R28" i="23"/>
  <c r="Q28" i="23"/>
  <c r="O28" i="23"/>
  <c r="N28" i="23"/>
  <c r="Z27" i="23"/>
  <c r="Y27" i="23"/>
  <c r="X27" i="23"/>
  <c r="W27" i="23"/>
  <c r="V27" i="23"/>
  <c r="U27" i="23"/>
  <c r="T27" i="23"/>
  <c r="S27" i="23"/>
  <c r="AB27" i="23" s="1"/>
  <c r="R27" i="23"/>
  <c r="Q27" i="23"/>
  <c r="AC27" i="23" s="1"/>
  <c r="O27" i="23"/>
  <c r="N27" i="23"/>
  <c r="Z26" i="23"/>
  <c r="Y26" i="23"/>
  <c r="X26" i="23"/>
  <c r="W26" i="23"/>
  <c r="V26" i="23"/>
  <c r="U26" i="23"/>
  <c r="T26" i="23"/>
  <c r="S26" i="23"/>
  <c r="R26" i="23"/>
  <c r="Q26" i="23"/>
  <c r="O26" i="23"/>
  <c r="N26" i="23"/>
  <c r="Z25" i="23"/>
  <c r="Y25" i="23"/>
  <c r="X25" i="23"/>
  <c r="W25" i="23"/>
  <c r="V25" i="23"/>
  <c r="U25" i="23"/>
  <c r="T25" i="23"/>
  <c r="S25" i="23"/>
  <c r="AB25" i="23" s="1"/>
  <c r="R25" i="23"/>
  <c r="Q25" i="23"/>
  <c r="O25" i="23"/>
  <c r="N25" i="23"/>
  <c r="Z24" i="23"/>
  <c r="Y24" i="23"/>
  <c r="X24" i="23"/>
  <c r="W24" i="23"/>
  <c r="V24" i="23"/>
  <c r="U24" i="23"/>
  <c r="T24" i="23"/>
  <c r="S24" i="23"/>
  <c r="R24" i="23"/>
  <c r="Q24" i="23"/>
  <c r="O24" i="23"/>
  <c r="N24" i="23"/>
  <c r="Z23" i="23"/>
  <c r="Y23" i="23"/>
  <c r="X23" i="23"/>
  <c r="W23" i="23"/>
  <c r="V23" i="23"/>
  <c r="U23" i="23"/>
  <c r="T23" i="23"/>
  <c r="S23" i="23"/>
  <c r="AB23" i="23" s="1"/>
  <c r="R23" i="23"/>
  <c r="Q23" i="23"/>
  <c r="O23" i="23"/>
  <c r="N23" i="23"/>
  <c r="O16" i="23"/>
  <c r="N16" i="23"/>
  <c r="O15" i="23"/>
  <c r="N15" i="23"/>
  <c r="O14" i="23"/>
  <c r="N14" i="23"/>
  <c r="O13" i="23"/>
  <c r="N13" i="23"/>
  <c r="O12" i="23"/>
  <c r="N12" i="23"/>
  <c r="O11" i="23"/>
  <c r="N11" i="23"/>
  <c r="O10" i="23"/>
  <c r="N10" i="23"/>
  <c r="K263" i="22"/>
  <c r="G263" i="22"/>
  <c r="L262" i="22"/>
  <c r="L263" i="22" s="1"/>
  <c r="K262" i="22"/>
  <c r="J262" i="22"/>
  <c r="J263" i="22" s="1"/>
  <c r="I262" i="22"/>
  <c r="I263" i="22" s="1"/>
  <c r="H262" i="22"/>
  <c r="H263" i="22" s="1"/>
  <c r="G262" i="22"/>
  <c r="F262" i="22"/>
  <c r="F263" i="22" s="1"/>
  <c r="D262" i="22"/>
  <c r="L256" i="22"/>
  <c r="L257" i="22" s="1"/>
  <c r="K256" i="22"/>
  <c r="K257" i="22" s="1"/>
  <c r="J256" i="22"/>
  <c r="I256" i="22"/>
  <c r="H256" i="22"/>
  <c r="H257" i="22" s="1"/>
  <c r="G256" i="22"/>
  <c r="G257" i="22" s="1"/>
  <c r="F256" i="22"/>
  <c r="D256" i="22"/>
  <c r="J257" i="22" s="1"/>
  <c r="I251" i="22"/>
  <c r="L250" i="22"/>
  <c r="K250" i="22"/>
  <c r="K251" i="22" s="1"/>
  <c r="T242" i="22" s="1"/>
  <c r="P251" i="22" s="1"/>
  <c r="J250" i="22"/>
  <c r="J251" i="22" s="1"/>
  <c r="S242" i="22" s="1"/>
  <c r="P250" i="22" s="1"/>
  <c r="I250" i="22"/>
  <c r="H250" i="22"/>
  <c r="G250" i="22"/>
  <c r="G251" i="22" s="1"/>
  <c r="F250" i="22"/>
  <c r="F251" i="22" s="1"/>
  <c r="O242" i="22" s="1"/>
  <c r="P246" i="22" s="1"/>
  <c r="D250" i="22"/>
  <c r="L251" i="22" s="1"/>
  <c r="J245" i="22"/>
  <c r="L244" i="22"/>
  <c r="L245" i="22" s="1"/>
  <c r="U241" i="22" s="1"/>
  <c r="O252" i="22" s="1"/>
  <c r="K244" i="22"/>
  <c r="K245" i="22" s="1"/>
  <c r="T241" i="22" s="1"/>
  <c r="O251" i="22" s="1"/>
  <c r="J244" i="22"/>
  <c r="I244" i="22"/>
  <c r="H244" i="22"/>
  <c r="H245" i="22" s="1"/>
  <c r="G244" i="22"/>
  <c r="G245" i="22" s="1"/>
  <c r="F244" i="22"/>
  <c r="D244" i="22"/>
  <c r="F245" i="22" s="1"/>
  <c r="U242" i="22"/>
  <c r="P252" i="22" s="1"/>
  <c r="Q241" i="22"/>
  <c r="O248" i="22" s="1"/>
  <c r="P241" i="22"/>
  <c r="O247" i="22" s="1"/>
  <c r="U240" i="22"/>
  <c r="T240" i="22"/>
  <c r="S240" i="22"/>
  <c r="R240" i="22"/>
  <c r="Q240" i="22"/>
  <c r="P240" i="22"/>
  <c r="O240" i="22"/>
  <c r="J237" i="22"/>
  <c r="L236" i="22"/>
  <c r="L237" i="22" s="1"/>
  <c r="U215" i="22" s="1"/>
  <c r="O226" i="22" s="1"/>
  <c r="K236" i="22"/>
  <c r="K237" i="22" s="1"/>
  <c r="T215" i="22" s="1"/>
  <c r="O225" i="22" s="1"/>
  <c r="J236" i="22"/>
  <c r="I236" i="22"/>
  <c r="I237" i="22" s="1"/>
  <c r="R215" i="22" s="1"/>
  <c r="H236" i="22"/>
  <c r="H237" i="22" s="1"/>
  <c r="Q215" i="22" s="1"/>
  <c r="O222" i="22" s="1"/>
  <c r="G236" i="22"/>
  <c r="G237" i="22" s="1"/>
  <c r="P215" i="22" s="1"/>
  <c r="O221" i="22" s="1"/>
  <c r="F236" i="22"/>
  <c r="D236" i="22"/>
  <c r="F237" i="22" s="1"/>
  <c r="O215" i="22" s="1"/>
  <c r="O220" i="22" s="1"/>
  <c r="L231" i="22"/>
  <c r="I231" i="22"/>
  <c r="R216" i="22" s="1"/>
  <c r="P223" i="22" s="1"/>
  <c r="L230" i="22"/>
  <c r="K230" i="22"/>
  <c r="K231" i="22" s="1"/>
  <c r="J230" i="22"/>
  <c r="J231" i="22" s="1"/>
  <c r="I230" i="22"/>
  <c r="H230" i="22"/>
  <c r="H231" i="22" s="1"/>
  <c r="G230" i="22"/>
  <c r="G231" i="22" s="1"/>
  <c r="F230" i="22"/>
  <c r="F231" i="22" s="1"/>
  <c r="D230" i="22"/>
  <c r="J225" i="22"/>
  <c r="F225" i="22"/>
  <c r="L224" i="22"/>
  <c r="L225" i="22" s="1"/>
  <c r="U216" i="22" s="1"/>
  <c r="P226" i="22" s="1"/>
  <c r="K224" i="22"/>
  <c r="K225" i="22" s="1"/>
  <c r="J224" i="22"/>
  <c r="I224" i="22"/>
  <c r="I225" i="22" s="1"/>
  <c r="H224" i="22"/>
  <c r="H225" i="22" s="1"/>
  <c r="G224" i="22"/>
  <c r="G225" i="22" s="1"/>
  <c r="F224" i="22"/>
  <c r="D224" i="22"/>
  <c r="O223" i="22"/>
  <c r="T216" i="22"/>
  <c r="P225" i="22" s="1"/>
  <c r="P216" i="22"/>
  <c r="P221" i="22" s="1"/>
  <c r="S215" i="22"/>
  <c r="O224" i="22" s="1"/>
  <c r="U214" i="22"/>
  <c r="T214" i="22"/>
  <c r="S214" i="22"/>
  <c r="R214" i="22"/>
  <c r="Q214" i="22"/>
  <c r="P214" i="22"/>
  <c r="O214" i="22"/>
  <c r="L211" i="22"/>
  <c r="I211" i="22"/>
  <c r="H211" i="22"/>
  <c r="L210" i="22"/>
  <c r="K210" i="22"/>
  <c r="K211" i="22" s="1"/>
  <c r="J210" i="22"/>
  <c r="I210" i="22"/>
  <c r="H210" i="22"/>
  <c r="G210" i="22"/>
  <c r="G211" i="22" s="1"/>
  <c r="F210" i="22"/>
  <c r="D210" i="22"/>
  <c r="J211" i="22" s="1"/>
  <c r="L205" i="22"/>
  <c r="K205" i="22"/>
  <c r="I205" i="22"/>
  <c r="H205" i="22"/>
  <c r="G205" i="22"/>
  <c r="L204" i="22"/>
  <c r="K204" i="22"/>
  <c r="J204" i="22"/>
  <c r="J205" i="22" s="1"/>
  <c r="I204" i="22"/>
  <c r="H204" i="22"/>
  <c r="G204" i="22"/>
  <c r="F204" i="22"/>
  <c r="F205" i="22" s="1"/>
  <c r="D204" i="22"/>
  <c r="J199" i="22"/>
  <c r="S190" i="22" s="1"/>
  <c r="P198" i="22" s="1"/>
  <c r="F199" i="22"/>
  <c r="L198" i="22"/>
  <c r="L199" i="22" s="1"/>
  <c r="U190" i="22" s="1"/>
  <c r="P200" i="22" s="1"/>
  <c r="K198" i="22"/>
  <c r="K199" i="22" s="1"/>
  <c r="T190" i="22" s="1"/>
  <c r="P199" i="22" s="1"/>
  <c r="J198" i="22"/>
  <c r="I198" i="22"/>
  <c r="I199" i="22" s="1"/>
  <c r="R190" i="22" s="1"/>
  <c r="P197" i="22" s="1"/>
  <c r="H198" i="22"/>
  <c r="H199" i="22" s="1"/>
  <c r="Q190" i="22" s="1"/>
  <c r="P196" i="22" s="1"/>
  <c r="G198" i="22"/>
  <c r="G199" i="22" s="1"/>
  <c r="P190" i="22" s="1"/>
  <c r="P195" i="22" s="1"/>
  <c r="F198" i="22"/>
  <c r="D198" i="22"/>
  <c r="O197" i="22"/>
  <c r="L193" i="22"/>
  <c r="U189" i="22" s="1"/>
  <c r="O200" i="22" s="1"/>
  <c r="K193" i="22"/>
  <c r="T189" i="22" s="1"/>
  <c r="O199" i="22" s="1"/>
  <c r="I193" i="22"/>
  <c r="H193" i="22"/>
  <c r="Q189" i="22" s="1"/>
  <c r="O196" i="22" s="1"/>
  <c r="G193" i="22"/>
  <c r="L192" i="22"/>
  <c r="K192" i="22"/>
  <c r="J192" i="22"/>
  <c r="J193" i="22" s="1"/>
  <c r="S189" i="22" s="1"/>
  <c r="O198" i="22" s="1"/>
  <c r="I192" i="22"/>
  <c r="H192" i="22"/>
  <c r="G192" i="22"/>
  <c r="F192" i="22"/>
  <c r="F193" i="22" s="1"/>
  <c r="O189" i="22" s="1"/>
  <c r="O194" i="22" s="1"/>
  <c r="D192" i="22"/>
  <c r="R189" i="22"/>
  <c r="U188" i="22"/>
  <c r="T188" i="22"/>
  <c r="S188" i="22"/>
  <c r="R188" i="22"/>
  <c r="Q188" i="22"/>
  <c r="P188" i="22"/>
  <c r="O188" i="22"/>
  <c r="L185" i="22"/>
  <c r="K185" i="22"/>
  <c r="I185" i="22"/>
  <c r="H185" i="22"/>
  <c r="G185" i="22"/>
  <c r="L184" i="22"/>
  <c r="K184" i="22"/>
  <c r="J184" i="22"/>
  <c r="J185" i="22" s="1"/>
  <c r="I184" i="22"/>
  <c r="H184" i="22"/>
  <c r="G184" i="22"/>
  <c r="F184" i="22"/>
  <c r="F185" i="22" s="1"/>
  <c r="D184" i="22"/>
  <c r="J179" i="22"/>
  <c r="L178" i="22"/>
  <c r="K178" i="22"/>
  <c r="J178" i="22"/>
  <c r="I178" i="22"/>
  <c r="H178" i="22"/>
  <c r="G178" i="22"/>
  <c r="F178" i="22"/>
  <c r="D178" i="22"/>
  <c r="I173" i="22"/>
  <c r="L172" i="22"/>
  <c r="L173" i="22" s="1"/>
  <c r="K172" i="22"/>
  <c r="K173" i="22" s="1"/>
  <c r="J172" i="22"/>
  <c r="J173" i="22" s="1"/>
  <c r="I172" i="22"/>
  <c r="H172" i="22"/>
  <c r="H173" i="22" s="1"/>
  <c r="G172" i="22"/>
  <c r="G173" i="22" s="1"/>
  <c r="F172" i="22"/>
  <c r="F173" i="22" s="1"/>
  <c r="D172" i="22"/>
  <c r="L166" i="22"/>
  <c r="K166" i="22"/>
  <c r="J166" i="22"/>
  <c r="I166" i="22"/>
  <c r="H166" i="22"/>
  <c r="G166" i="22"/>
  <c r="F166" i="22"/>
  <c r="D166" i="22"/>
  <c r="U162" i="22"/>
  <c r="T162" i="22"/>
  <c r="S162" i="22"/>
  <c r="R162" i="22"/>
  <c r="Q162" i="22"/>
  <c r="P162" i="22"/>
  <c r="O162" i="22"/>
  <c r="L158" i="22"/>
  <c r="K158" i="22"/>
  <c r="J158" i="22"/>
  <c r="I158" i="22"/>
  <c r="H158" i="22"/>
  <c r="G158" i="22"/>
  <c r="F158" i="22"/>
  <c r="D158" i="22"/>
  <c r="I153" i="22"/>
  <c r="L152" i="22"/>
  <c r="L153" i="22" s="1"/>
  <c r="K152" i="22"/>
  <c r="K153" i="22" s="1"/>
  <c r="J152" i="22"/>
  <c r="I152" i="22"/>
  <c r="H152" i="22"/>
  <c r="H153" i="22" s="1"/>
  <c r="G152" i="22"/>
  <c r="G153" i="22" s="1"/>
  <c r="F152" i="22"/>
  <c r="D152" i="22"/>
  <c r="J153" i="22" s="1"/>
  <c r="H147" i="22"/>
  <c r="L146" i="22"/>
  <c r="K146" i="22"/>
  <c r="J146" i="22"/>
  <c r="J147" i="22" s="1"/>
  <c r="I146" i="22"/>
  <c r="H146" i="22"/>
  <c r="G146" i="22"/>
  <c r="F146" i="22"/>
  <c r="F147" i="22" s="1"/>
  <c r="D146" i="22"/>
  <c r="L147" i="22" s="1"/>
  <c r="I141" i="22"/>
  <c r="L140" i="22"/>
  <c r="L141" i="22" s="1"/>
  <c r="K140" i="22"/>
  <c r="K141" i="22" s="1"/>
  <c r="J140" i="22"/>
  <c r="I140" i="22"/>
  <c r="H140" i="22"/>
  <c r="H141" i="22" s="1"/>
  <c r="G140" i="22"/>
  <c r="G141" i="22" s="1"/>
  <c r="F140" i="22"/>
  <c r="D140" i="22"/>
  <c r="J141" i="22" s="1"/>
  <c r="S137" i="22" s="1"/>
  <c r="O146" i="22" s="1"/>
  <c r="U136" i="22"/>
  <c r="T136" i="22"/>
  <c r="S136" i="22"/>
  <c r="R136" i="22"/>
  <c r="Q136" i="22"/>
  <c r="P136" i="22"/>
  <c r="O136" i="22"/>
  <c r="I133" i="22"/>
  <c r="L132" i="22"/>
  <c r="L133" i="22" s="1"/>
  <c r="K132" i="22"/>
  <c r="J132" i="22"/>
  <c r="I132" i="22"/>
  <c r="H132" i="22"/>
  <c r="H133" i="22" s="1"/>
  <c r="G132" i="22"/>
  <c r="F132" i="22"/>
  <c r="D132" i="22"/>
  <c r="K133" i="22" s="1"/>
  <c r="L127" i="22"/>
  <c r="U112" i="22" s="1"/>
  <c r="P122" i="22" s="1"/>
  <c r="I127" i="22"/>
  <c r="H127" i="22"/>
  <c r="L126" i="22"/>
  <c r="K126" i="22"/>
  <c r="K127" i="22" s="1"/>
  <c r="J126" i="22"/>
  <c r="I126" i="22"/>
  <c r="H126" i="22"/>
  <c r="G126" i="22"/>
  <c r="G127" i="22" s="1"/>
  <c r="F126" i="22"/>
  <c r="D126" i="22"/>
  <c r="J127" i="22" s="1"/>
  <c r="K121" i="22"/>
  <c r="G121" i="22"/>
  <c r="P112" i="22" s="1"/>
  <c r="P117" i="22" s="1"/>
  <c r="L120" i="22"/>
  <c r="L121" i="22" s="1"/>
  <c r="K120" i="22"/>
  <c r="J120" i="22"/>
  <c r="J121" i="22" s="1"/>
  <c r="I120" i="22"/>
  <c r="I121" i="22" s="1"/>
  <c r="H120" i="22"/>
  <c r="H121" i="22" s="1"/>
  <c r="G120" i="22"/>
  <c r="F120" i="22"/>
  <c r="F121" i="22" s="1"/>
  <c r="D120" i="22"/>
  <c r="L115" i="22"/>
  <c r="U111" i="22" s="1"/>
  <c r="O122" i="22" s="1"/>
  <c r="I115" i="22"/>
  <c r="R111" i="22" s="1"/>
  <c r="O119" i="22" s="1"/>
  <c r="H115" i="22"/>
  <c r="L114" i="22"/>
  <c r="K114" i="22"/>
  <c r="K115" i="22" s="1"/>
  <c r="T111" i="22" s="1"/>
  <c r="O121" i="22" s="1"/>
  <c r="J114" i="22"/>
  <c r="J115" i="22" s="1"/>
  <c r="I114" i="22"/>
  <c r="H114" i="22"/>
  <c r="G114" i="22"/>
  <c r="G115" i="22" s="1"/>
  <c r="F114" i="22"/>
  <c r="F115" i="22" s="1"/>
  <c r="D114" i="22"/>
  <c r="T112" i="22"/>
  <c r="P121" i="22" s="1"/>
  <c r="U110" i="22"/>
  <c r="T110" i="22"/>
  <c r="S110" i="22"/>
  <c r="R110" i="22"/>
  <c r="Q110" i="22"/>
  <c r="P110" i="22"/>
  <c r="O110" i="22"/>
  <c r="L107" i="22"/>
  <c r="I107" i="22"/>
  <c r="H107" i="22"/>
  <c r="L106" i="22"/>
  <c r="K106" i="22"/>
  <c r="K107" i="22" s="1"/>
  <c r="J106" i="22"/>
  <c r="J107" i="22" s="1"/>
  <c r="I106" i="22"/>
  <c r="H106" i="22"/>
  <c r="G106" i="22"/>
  <c r="G107" i="22" s="1"/>
  <c r="F106" i="22"/>
  <c r="F107" i="22" s="1"/>
  <c r="D106" i="22"/>
  <c r="L101" i="22"/>
  <c r="U85" i="22" s="1"/>
  <c r="O96" i="22" s="1"/>
  <c r="K101" i="22"/>
  <c r="H101" i="22"/>
  <c r="G101" i="22"/>
  <c r="L100" i="22"/>
  <c r="K100" i="22"/>
  <c r="J100" i="22"/>
  <c r="J101" i="22" s="1"/>
  <c r="S85" i="22" s="1"/>
  <c r="O94" i="22" s="1"/>
  <c r="I100" i="22"/>
  <c r="I101" i="22" s="1"/>
  <c r="H100" i="22"/>
  <c r="G100" i="22"/>
  <c r="F100" i="22"/>
  <c r="F101" i="22" s="1"/>
  <c r="D100" i="22"/>
  <c r="P95" i="22"/>
  <c r="J95" i="22"/>
  <c r="F95" i="22"/>
  <c r="L94" i="22"/>
  <c r="L95" i="22" s="1"/>
  <c r="K94" i="22"/>
  <c r="K95" i="22" s="1"/>
  <c r="J94" i="22"/>
  <c r="I94" i="22"/>
  <c r="I95" i="22" s="1"/>
  <c r="H94" i="22"/>
  <c r="H95" i="22" s="1"/>
  <c r="G94" i="22"/>
  <c r="G95" i="22" s="1"/>
  <c r="F94" i="22"/>
  <c r="D94" i="22"/>
  <c r="L89" i="22"/>
  <c r="U86" i="22" s="1"/>
  <c r="P96" i="22" s="1"/>
  <c r="K89" i="22"/>
  <c r="T86" i="22" s="1"/>
  <c r="H89" i="22"/>
  <c r="Q86" i="22" s="1"/>
  <c r="P92" i="22" s="1"/>
  <c r="G89" i="22"/>
  <c r="P86" i="22" s="1"/>
  <c r="P91" i="22" s="1"/>
  <c r="L88" i="22"/>
  <c r="K88" i="22"/>
  <c r="J88" i="22"/>
  <c r="J89" i="22" s="1"/>
  <c r="S86" i="22" s="1"/>
  <c r="P94" i="22" s="1"/>
  <c r="I88" i="22"/>
  <c r="I89" i="22" s="1"/>
  <c r="R86" i="22" s="1"/>
  <c r="P93" i="22" s="1"/>
  <c r="H88" i="22"/>
  <c r="G88" i="22"/>
  <c r="F88" i="22"/>
  <c r="F89" i="22" s="1"/>
  <c r="O86" i="22" s="1"/>
  <c r="P90" i="22" s="1"/>
  <c r="D88" i="22"/>
  <c r="R85" i="22"/>
  <c r="O93" i="22" s="1"/>
  <c r="U84" i="22"/>
  <c r="T84" i="22"/>
  <c r="S84" i="22"/>
  <c r="R84" i="22"/>
  <c r="Q84" i="22"/>
  <c r="P84" i="22"/>
  <c r="O84" i="22"/>
  <c r="L81" i="22"/>
  <c r="K81" i="22"/>
  <c r="H81" i="22"/>
  <c r="G81" i="22"/>
  <c r="L80" i="22"/>
  <c r="K80" i="22"/>
  <c r="J80" i="22"/>
  <c r="J81" i="22" s="1"/>
  <c r="I80" i="22"/>
  <c r="I81" i="22" s="1"/>
  <c r="H80" i="22"/>
  <c r="G80" i="22"/>
  <c r="F80" i="22"/>
  <c r="F81" i="22" s="1"/>
  <c r="D80" i="22"/>
  <c r="L74" i="22"/>
  <c r="K74" i="22"/>
  <c r="J74" i="22"/>
  <c r="I74" i="22"/>
  <c r="H74" i="22"/>
  <c r="G74" i="22"/>
  <c r="F74" i="22"/>
  <c r="D74" i="22"/>
  <c r="I69" i="22"/>
  <c r="P68" i="22"/>
  <c r="L68" i="22"/>
  <c r="L69" i="22" s="1"/>
  <c r="U60" i="22" s="1"/>
  <c r="P70" i="22" s="1"/>
  <c r="K68" i="22"/>
  <c r="K69" i="22" s="1"/>
  <c r="J68" i="22"/>
  <c r="J69" i="22" s="1"/>
  <c r="S60" i="22" s="1"/>
  <c r="I68" i="22"/>
  <c r="H68" i="22"/>
  <c r="H69" i="22" s="1"/>
  <c r="Q60" i="22" s="1"/>
  <c r="G68" i="22"/>
  <c r="G69" i="22" s="1"/>
  <c r="F68" i="22"/>
  <c r="F69" i="22" s="1"/>
  <c r="O60" i="22" s="1"/>
  <c r="P64" i="22" s="1"/>
  <c r="D68" i="22"/>
  <c r="P66" i="22"/>
  <c r="L62" i="22"/>
  <c r="L63" i="22" s="1"/>
  <c r="K62" i="22"/>
  <c r="J62" i="22"/>
  <c r="I62" i="22"/>
  <c r="H62" i="22"/>
  <c r="H63" i="22" s="1"/>
  <c r="G62" i="22"/>
  <c r="F62" i="22"/>
  <c r="D62" i="22"/>
  <c r="R60" i="22"/>
  <c r="P67" i="22" s="1"/>
  <c r="U58" i="22"/>
  <c r="T58" i="22"/>
  <c r="S58" i="22"/>
  <c r="R58" i="22"/>
  <c r="Q58" i="22"/>
  <c r="P58" i="22"/>
  <c r="O58" i="22"/>
  <c r="L54" i="22"/>
  <c r="L55" i="22" s="1"/>
  <c r="K54" i="22"/>
  <c r="J54" i="22"/>
  <c r="I54" i="22"/>
  <c r="H54" i="22"/>
  <c r="H55" i="22" s="1"/>
  <c r="Q33" i="22" s="1"/>
  <c r="O40" i="22" s="1"/>
  <c r="G54" i="22"/>
  <c r="F54" i="22"/>
  <c r="D54" i="22"/>
  <c r="I43" i="22"/>
  <c r="L42" i="22"/>
  <c r="L43" i="22" s="1"/>
  <c r="K42" i="22"/>
  <c r="K43" i="22" s="1"/>
  <c r="J42" i="22"/>
  <c r="J43" i="22" s="1"/>
  <c r="I42" i="22"/>
  <c r="H42" i="22"/>
  <c r="H43" i="22" s="1"/>
  <c r="G42" i="22"/>
  <c r="G43" i="22" s="1"/>
  <c r="F42" i="22"/>
  <c r="F43" i="22" s="1"/>
  <c r="D42" i="22"/>
  <c r="L36" i="22"/>
  <c r="L37" i="22" s="1"/>
  <c r="U34" i="22" s="1"/>
  <c r="P44" i="22" s="1"/>
  <c r="K36" i="22"/>
  <c r="J36" i="22"/>
  <c r="I36" i="22"/>
  <c r="H36" i="22"/>
  <c r="H37" i="22" s="1"/>
  <c r="Q34" i="22" s="1"/>
  <c r="P40" i="22" s="1"/>
  <c r="G36" i="22"/>
  <c r="F36" i="22"/>
  <c r="D36" i="22"/>
  <c r="U33" i="22"/>
  <c r="O44" i="22" s="1"/>
  <c r="U32" i="22"/>
  <c r="T32" i="22"/>
  <c r="S32" i="22"/>
  <c r="R32" i="22"/>
  <c r="Q32" i="22"/>
  <c r="P32" i="22"/>
  <c r="O32" i="22"/>
  <c r="X29" i="22"/>
  <c r="W29" i="22"/>
  <c r="V29" i="22"/>
  <c r="U29" i="22"/>
  <c r="T29" i="22"/>
  <c r="S29" i="22"/>
  <c r="R29" i="22"/>
  <c r="Q29" i="22"/>
  <c r="P29" i="22"/>
  <c r="N29" i="22"/>
  <c r="M29" i="22"/>
  <c r="X28" i="22"/>
  <c r="W28" i="22"/>
  <c r="V28" i="22"/>
  <c r="U28" i="22"/>
  <c r="T28" i="22"/>
  <c r="S28" i="22"/>
  <c r="R28" i="22"/>
  <c r="Q28" i="22"/>
  <c r="Z28" i="22" s="1"/>
  <c r="P28" i="22"/>
  <c r="N28" i="22"/>
  <c r="M28" i="22"/>
  <c r="AA27" i="22"/>
  <c r="X27" i="22"/>
  <c r="W27" i="22"/>
  <c r="V27" i="22"/>
  <c r="U27" i="22"/>
  <c r="T27" i="22"/>
  <c r="S27" i="22"/>
  <c r="R27" i="22"/>
  <c r="Q27" i="22"/>
  <c r="Z27" i="22" s="1"/>
  <c r="P27" i="22"/>
  <c r="N27" i="22"/>
  <c r="M27" i="22"/>
  <c r="X26" i="22"/>
  <c r="W26" i="22"/>
  <c r="V26" i="22"/>
  <c r="U26" i="22"/>
  <c r="T26" i="22"/>
  <c r="S26" i="22"/>
  <c r="R26" i="22"/>
  <c r="Q26" i="22"/>
  <c r="P26" i="22"/>
  <c r="AA26" i="22" s="1"/>
  <c r="N26" i="22"/>
  <c r="M26" i="22"/>
  <c r="X25" i="22"/>
  <c r="W25" i="22"/>
  <c r="V25" i="22"/>
  <c r="U25" i="22"/>
  <c r="T25" i="22"/>
  <c r="S25" i="22"/>
  <c r="R25" i="22"/>
  <c r="Q25" i="22"/>
  <c r="P25" i="22"/>
  <c r="N25" i="22"/>
  <c r="M25" i="22"/>
  <c r="X24" i="22"/>
  <c r="W24" i="22"/>
  <c r="V24" i="22"/>
  <c r="U24" i="22"/>
  <c r="T24" i="22"/>
  <c r="S24" i="22"/>
  <c r="R24" i="22"/>
  <c r="Q24" i="22"/>
  <c r="AA24" i="22" s="1"/>
  <c r="P24" i="22"/>
  <c r="N24" i="22"/>
  <c r="M24" i="22"/>
  <c r="AA23" i="22"/>
  <c r="X23" i="22"/>
  <c r="W23" i="22"/>
  <c r="V23" i="22"/>
  <c r="U23" i="22"/>
  <c r="T23" i="22"/>
  <c r="S23" i="22"/>
  <c r="R23" i="22"/>
  <c r="Q23" i="22"/>
  <c r="Z23" i="22" s="1"/>
  <c r="P23" i="22"/>
  <c r="N23" i="22"/>
  <c r="M23" i="22"/>
  <c r="N16" i="22"/>
  <c r="M16" i="22"/>
  <c r="N15" i="22"/>
  <c r="M15" i="22"/>
  <c r="N14" i="22"/>
  <c r="M14" i="22"/>
  <c r="N13" i="22"/>
  <c r="M13" i="22"/>
  <c r="N12" i="22"/>
  <c r="M12" i="22"/>
  <c r="N11" i="22"/>
  <c r="M11" i="22"/>
  <c r="N10" i="22"/>
  <c r="M10" i="22"/>
  <c r="L289" i="21"/>
  <c r="K289" i="21"/>
  <c r="H289" i="21"/>
  <c r="G289" i="21"/>
  <c r="L288" i="21"/>
  <c r="K288" i="21"/>
  <c r="J288" i="21"/>
  <c r="J289" i="21" s="1"/>
  <c r="I288" i="21"/>
  <c r="I289" i="21" s="1"/>
  <c r="H288" i="21"/>
  <c r="G288" i="21"/>
  <c r="F288" i="21"/>
  <c r="F289" i="21" s="1"/>
  <c r="D288" i="21"/>
  <c r="J283" i="21"/>
  <c r="L282" i="21"/>
  <c r="K282" i="21"/>
  <c r="J282" i="21"/>
  <c r="I282" i="21"/>
  <c r="H282" i="21"/>
  <c r="H283" i="21" s="1"/>
  <c r="G282" i="21"/>
  <c r="F282" i="21"/>
  <c r="D282" i="21"/>
  <c r="I277" i="21"/>
  <c r="L276" i="21"/>
  <c r="K276" i="21"/>
  <c r="K277" i="21" s="1"/>
  <c r="J276" i="21"/>
  <c r="J277" i="21" s="1"/>
  <c r="I276" i="21"/>
  <c r="H276" i="21"/>
  <c r="G276" i="21"/>
  <c r="G277" i="21" s="1"/>
  <c r="F276" i="21"/>
  <c r="F277" i="21" s="1"/>
  <c r="D276" i="21"/>
  <c r="L277" i="21" s="1"/>
  <c r="L270" i="21"/>
  <c r="K270" i="21"/>
  <c r="J270" i="21"/>
  <c r="I270" i="21"/>
  <c r="H270" i="21"/>
  <c r="G270" i="21"/>
  <c r="F270" i="21"/>
  <c r="D270" i="21"/>
  <c r="U266" i="21"/>
  <c r="T266" i="21"/>
  <c r="S266" i="21"/>
  <c r="R266" i="21"/>
  <c r="Q266" i="21"/>
  <c r="P266" i="21"/>
  <c r="O266" i="21"/>
  <c r="L262" i="21"/>
  <c r="K262" i="21"/>
  <c r="J262" i="21"/>
  <c r="I262" i="21"/>
  <c r="H262" i="21"/>
  <c r="G262" i="21"/>
  <c r="F262" i="21"/>
  <c r="D262" i="21"/>
  <c r="I257" i="21"/>
  <c r="L256" i="21"/>
  <c r="L257" i="21" s="1"/>
  <c r="K256" i="21"/>
  <c r="K257" i="21" s="1"/>
  <c r="J256" i="21"/>
  <c r="I256" i="21"/>
  <c r="H256" i="21"/>
  <c r="H257" i="21" s="1"/>
  <c r="G256" i="21"/>
  <c r="G257" i="21" s="1"/>
  <c r="F256" i="21"/>
  <c r="D256" i="21"/>
  <c r="J257" i="21" s="1"/>
  <c r="L251" i="21"/>
  <c r="U242" i="21" s="1"/>
  <c r="P252" i="21" s="1"/>
  <c r="H251" i="21"/>
  <c r="Q242" i="21" s="1"/>
  <c r="P248" i="21" s="1"/>
  <c r="L250" i="21"/>
  <c r="K250" i="21"/>
  <c r="J250" i="21"/>
  <c r="J251" i="21" s="1"/>
  <c r="S242" i="21" s="1"/>
  <c r="P250" i="21" s="1"/>
  <c r="I250" i="21"/>
  <c r="H250" i="21"/>
  <c r="G250" i="21"/>
  <c r="F250" i="21"/>
  <c r="F251" i="21" s="1"/>
  <c r="D250" i="21"/>
  <c r="I245" i="21"/>
  <c r="L244" i="21"/>
  <c r="L245" i="21" s="1"/>
  <c r="K244" i="21"/>
  <c r="K245" i="21" s="1"/>
  <c r="J244" i="21"/>
  <c r="I244" i="21"/>
  <c r="H244" i="21"/>
  <c r="H245" i="21" s="1"/>
  <c r="G244" i="21"/>
  <c r="G245" i="21" s="1"/>
  <c r="F244" i="21"/>
  <c r="D244" i="21"/>
  <c r="J245" i="21" s="1"/>
  <c r="U240" i="21"/>
  <c r="T240" i="21"/>
  <c r="S240" i="21"/>
  <c r="R240" i="21"/>
  <c r="Q240" i="21"/>
  <c r="P240" i="21"/>
  <c r="O240" i="21"/>
  <c r="I237" i="21"/>
  <c r="L236" i="21"/>
  <c r="L237" i="21" s="1"/>
  <c r="K236" i="21"/>
  <c r="K237" i="21" s="1"/>
  <c r="J236" i="21"/>
  <c r="I236" i="21"/>
  <c r="H236" i="21"/>
  <c r="H237" i="21" s="1"/>
  <c r="G236" i="21"/>
  <c r="G237" i="21" s="1"/>
  <c r="F236" i="21"/>
  <c r="D236" i="21"/>
  <c r="J237" i="21" s="1"/>
  <c r="L231" i="21"/>
  <c r="I231" i="21"/>
  <c r="H231" i="21"/>
  <c r="L230" i="21"/>
  <c r="K230" i="21"/>
  <c r="K231" i="21" s="1"/>
  <c r="J230" i="21"/>
  <c r="J231" i="21" s="1"/>
  <c r="I230" i="21"/>
  <c r="H230" i="21"/>
  <c r="G230" i="21"/>
  <c r="G231" i="21" s="1"/>
  <c r="F230" i="21"/>
  <c r="F231" i="21" s="1"/>
  <c r="D230" i="21"/>
  <c r="O226" i="21"/>
  <c r="K225" i="21"/>
  <c r="G225" i="21"/>
  <c r="L224" i="21"/>
  <c r="L225" i="21" s="1"/>
  <c r="U216" i="21" s="1"/>
  <c r="P226" i="21" s="1"/>
  <c r="K224" i="21"/>
  <c r="J224" i="21"/>
  <c r="J225" i="21" s="1"/>
  <c r="I224" i="21"/>
  <c r="I225" i="21" s="1"/>
  <c r="H224" i="21"/>
  <c r="H225" i="21" s="1"/>
  <c r="Q216" i="21" s="1"/>
  <c r="P222" i="21" s="1"/>
  <c r="G224" i="21"/>
  <c r="F224" i="21"/>
  <c r="F225" i="21" s="1"/>
  <c r="D224" i="21"/>
  <c r="P221" i="21"/>
  <c r="L219" i="21"/>
  <c r="U215" i="21" s="1"/>
  <c r="I219" i="21"/>
  <c r="R215" i="21" s="1"/>
  <c r="O223" i="21" s="1"/>
  <c r="H219" i="21"/>
  <c r="Q215" i="21" s="1"/>
  <c r="O222" i="21" s="1"/>
  <c r="L218" i="21"/>
  <c r="K218" i="21"/>
  <c r="K219" i="21" s="1"/>
  <c r="T215" i="21" s="1"/>
  <c r="O225" i="21" s="1"/>
  <c r="J218" i="21"/>
  <c r="J219" i="21" s="1"/>
  <c r="I218" i="21"/>
  <c r="H218" i="21"/>
  <c r="G218" i="21"/>
  <c r="G219" i="21" s="1"/>
  <c r="P215" i="21" s="1"/>
  <c r="O221" i="21" s="1"/>
  <c r="F218" i="21"/>
  <c r="F219" i="21" s="1"/>
  <c r="D218" i="21"/>
  <c r="T216" i="21"/>
  <c r="P225" i="21" s="1"/>
  <c r="P216" i="21"/>
  <c r="S215" i="21"/>
  <c r="O224" i="21" s="1"/>
  <c r="O215" i="21"/>
  <c r="O220" i="21" s="1"/>
  <c r="U214" i="21"/>
  <c r="T214" i="21"/>
  <c r="S214" i="21"/>
  <c r="R214" i="21"/>
  <c r="Q214" i="21"/>
  <c r="P214" i="21"/>
  <c r="O214" i="21"/>
  <c r="L211" i="21"/>
  <c r="I211" i="21"/>
  <c r="H211" i="21"/>
  <c r="L210" i="21"/>
  <c r="K210" i="21"/>
  <c r="K211" i="21" s="1"/>
  <c r="J210" i="21"/>
  <c r="J211" i="21" s="1"/>
  <c r="I210" i="21"/>
  <c r="H210" i="21"/>
  <c r="G210" i="21"/>
  <c r="G211" i="21" s="1"/>
  <c r="F210" i="21"/>
  <c r="F211" i="21" s="1"/>
  <c r="D210" i="21"/>
  <c r="L205" i="21"/>
  <c r="K205" i="21"/>
  <c r="H205" i="21"/>
  <c r="G205" i="21"/>
  <c r="L204" i="21"/>
  <c r="K204" i="21"/>
  <c r="J204" i="21"/>
  <c r="J205" i="21" s="1"/>
  <c r="I204" i="21"/>
  <c r="I205" i="21" s="1"/>
  <c r="H204" i="21"/>
  <c r="G204" i="21"/>
  <c r="F204" i="21"/>
  <c r="F205" i="21" s="1"/>
  <c r="D204" i="21"/>
  <c r="J199" i="21"/>
  <c r="F199" i="21"/>
  <c r="O189" i="21" s="1"/>
  <c r="O194" i="21" s="1"/>
  <c r="L198" i="21"/>
  <c r="L199" i="21" s="1"/>
  <c r="U189" i="21" s="1"/>
  <c r="O200" i="21" s="1"/>
  <c r="K198" i="21"/>
  <c r="K199" i="21" s="1"/>
  <c r="J198" i="21"/>
  <c r="I198" i="21"/>
  <c r="I199" i="21" s="1"/>
  <c r="R189" i="21" s="1"/>
  <c r="O197" i="21" s="1"/>
  <c r="H198" i="21"/>
  <c r="H199" i="21" s="1"/>
  <c r="Q189" i="21" s="1"/>
  <c r="O196" i="21" s="1"/>
  <c r="G198" i="21"/>
  <c r="G199" i="21" s="1"/>
  <c r="F198" i="21"/>
  <c r="D198" i="21"/>
  <c r="L193" i="21"/>
  <c r="U190" i="21" s="1"/>
  <c r="P200" i="21" s="1"/>
  <c r="K193" i="21"/>
  <c r="T190" i="21" s="1"/>
  <c r="P199" i="21" s="1"/>
  <c r="H193" i="21"/>
  <c r="Q190" i="21" s="1"/>
  <c r="P196" i="21" s="1"/>
  <c r="G193" i="21"/>
  <c r="L192" i="21"/>
  <c r="K192" i="21"/>
  <c r="J192" i="21"/>
  <c r="J193" i="21" s="1"/>
  <c r="S190" i="21" s="1"/>
  <c r="P198" i="21" s="1"/>
  <c r="I192" i="21"/>
  <c r="I193" i="21" s="1"/>
  <c r="H192" i="21"/>
  <c r="G192" i="21"/>
  <c r="F192" i="21"/>
  <c r="F193" i="21" s="1"/>
  <c r="D192" i="21"/>
  <c r="O190" i="21"/>
  <c r="P194" i="21" s="1"/>
  <c r="U188" i="21"/>
  <c r="T188" i="21"/>
  <c r="S188" i="21"/>
  <c r="R188" i="21"/>
  <c r="Q188" i="21"/>
  <c r="P188" i="21"/>
  <c r="O188" i="21"/>
  <c r="L185" i="21"/>
  <c r="K185" i="21"/>
  <c r="H185" i="21"/>
  <c r="G185" i="21"/>
  <c r="L184" i="21"/>
  <c r="K184" i="21"/>
  <c r="J184" i="21"/>
  <c r="J185" i="21" s="1"/>
  <c r="I184" i="21"/>
  <c r="I185" i="21" s="1"/>
  <c r="H184" i="21"/>
  <c r="G184" i="21"/>
  <c r="F184" i="21"/>
  <c r="F185" i="21" s="1"/>
  <c r="D184" i="21"/>
  <c r="J179" i="21"/>
  <c r="L178" i="21"/>
  <c r="L179" i="21" s="1"/>
  <c r="K178" i="21"/>
  <c r="J178" i="21"/>
  <c r="I178" i="21"/>
  <c r="H178" i="21"/>
  <c r="H179" i="21" s="1"/>
  <c r="G178" i="21"/>
  <c r="F178" i="21"/>
  <c r="D178" i="21"/>
  <c r="I173" i="21"/>
  <c r="L172" i="21"/>
  <c r="L173" i="21" s="1"/>
  <c r="K172" i="21"/>
  <c r="K173" i="21" s="1"/>
  <c r="J172" i="21"/>
  <c r="J173" i="21" s="1"/>
  <c r="S164" i="21" s="1"/>
  <c r="P172" i="21" s="1"/>
  <c r="I172" i="21"/>
  <c r="H172" i="21"/>
  <c r="H173" i="21" s="1"/>
  <c r="G172" i="21"/>
  <c r="G173" i="21" s="1"/>
  <c r="F172" i="21"/>
  <c r="F173" i="21" s="1"/>
  <c r="D172" i="21"/>
  <c r="J167" i="21"/>
  <c r="S163" i="21" s="1"/>
  <c r="O172" i="21" s="1"/>
  <c r="L166" i="21"/>
  <c r="K166" i="21"/>
  <c r="J166" i="21"/>
  <c r="I166" i="21"/>
  <c r="H166" i="21"/>
  <c r="G166" i="21"/>
  <c r="F166" i="21"/>
  <c r="D166" i="21"/>
  <c r="U162" i="21"/>
  <c r="T162" i="21"/>
  <c r="S162" i="21"/>
  <c r="R162" i="21"/>
  <c r="Q162" i="21"/>
  <c r="P162" i="21"/>
  <c r="O162" i="21"/>
  <c r="J159" i="21"/>
  <c r="L158" i="21"/>
  <c r="K158" i="21"/>
  <c r="J158" i="21"/>
  <c r="I158" i="21"/>
  <c r="H158" i="21"/>
  <c r="G158" i="21"/>
  <c r="F158" i="21"/>
  <c r="D158" i="21"/>
  <c r="I153" i="21"/>
  <c r="L152" i="21"/>
  <c r="L153" i="21" s="1"/>
  <c r="U138" i="21" s="1"/>
  <c r="P148" i="21" s="1"/>
  <c r="K152" i="21"/>
  <c r="K153" i="21" s="1"/>
  <c r="J152" i="21"/>
  <c r="I152" i="21"/>
  <c r="H152" i="21"/>
  <c r="H153" i="21" s="1"/>
  <c r="G152" i="21"/>
  <c r="G153" i="21" s="1"/>
  <c r="F152" i="21"/>
  <c r="D152" i="21"/>
  <c r="J153" i="21" s="1"/>
  <c r="L147" i="21"/>
  <c r="H147" i="21"/>
  <c r="L146" i="21"/>
  <c r="K146" i="21"/>
  <c r="K147" i="21" s="1"/>
  <c r="J146" i="21"/>
  <c r="J147" i="21" s="1"/>
  <c r="I146" i="21"/>
  <c r="H146" i="21"/>
  <c r="G146" i="21"/>
  <c r="G147" i="21" s="1"/>
  <c r="F146" i="21"/>
  <c r="F147" i="21" s="1"/>
  <c r="D146" i="21"/>
  <c r="I141" i="21"/>
  <c r="R138" i="21" s="1"/>
  <c r="P145" i="21" s="1"/>
  <c r="L140" i="21"/>
  <c r="L141" i="21" s="1"/>
  <c r="K140" i="21"/>
  <c r="K141" i="21" s="1"/>
  <c r="J140" i="21"/>
  <c r="I140" i="21"/>
  <c r="H140" i="21"/>
  <c r="H141" i="21" s="1"/>
  <c r="G140" i="21"/>
  <c r="G141" i="21" s="1"/>
  <c r="F140" i="21"/>
  <c r="D140" i="21"/>
  <c r="J141" i="21" s="1"/>
  <c r="S138" i="21" s="1"/>
  <c r="P146" i="21" s="1"/>
  <c r="Q138" i="21"/>
  <c r="P144" i="21" s="1"/>
  <c r="U136" i="21"/>
  <c r="T136" i="21"/>
  <c r="S136" i="21"/>
  <c r="R136" i="21"/>
  <c r="Q136" i="21"/>
  <c r="P136" i="21"/>
  <c r="O136" i="21"/>
  <c r="I133" i="21"/>
  <c r="L132" i="21"/>
  <c r="L133" i="21" s="1"/>
  <c r="K132" i="21"/>
  <c r="K133" i="21" s="1"/>
  <c r="J132" i="21"/>
  <c r="I132" i="21"/>
  <c r="H132" i="21"/>
  <c r="H133" i="21" s="1"/>
  <c r="G132" i="21"/>
  <c r="G133" i="21" s="1"/>
  <c r="F132" i="21"/>
  <c r="D132" i="21"/>
  <c r="J133" i="21" s="1"/>
  <c r="L127" i="21"/>
  <c r="I127" i="21"/>
  <c r="H127" i="21"/>
  <c r="L126" i="21"/>
  <c r="K126" i="21"/>
  <c r="K127" i="21" s="1"/>
  <c r="J126" i="21"/>
  <c r="J127" i="21" s="1"/>
  <c r="I126" i="21"/>
  <c r="H126" i="21"/>
  <c r="G126" i="21"/>
  <c r="G127" i="21" s="1"/>
  <c r="F126" i="21"/>
  <c r="F127" i="21" s="1"/>
  <c r="D126" i="21"/>
  <c r="K121" i="21"/>
  <c r="G121" i="21"/>
  <c r="L120" i="21"/>
  <c r="L121" i="21" s="1"/>
  <c r="U112" i="21" s="1"/>
  <c r="P122" i="21" s="1"/>
  <c r="K120" i="21"/>
  <c r="J120" i="21"/>
  <c r="J121" i="21" s="1"/>
  <c r="I120" i="21"/>
  <c r="I121" i="21" s="1"/>
  <c r="R112" i="21" s="1"/>
  <c r="H120" i="21"/>
  <c r="H121" i="21" s="1"/>
  <c r="Q112" i="21" s="1"/>
  <c r="P118" i="21" s="1"/>
  <c r="G120" i="21"/>
  <c r="F120" i="21"/>
  <c r="F121" i="21" s="1"/>
  <c r="D120" i="21"/>
  <c r="P119" i="21"/>
  <c r="L115" i="21"/>
  <c r="U111" i="21" s="1"/>
  <c r="O122" i="21" s="1"/>
  <c r="I115" i="21"/>
  <c r="R111" i="21" s="1"/>
  <c r="O119" i="21" s="1"/>
  <c r="H115" i="21"/>
  <c r="Q111" i="21" s="1"/>
  <c r="O118" i="21" s="1"/>
  <c r="L114" i="21"/>
  <c r="K114" i="21"/>
  <c r="K115" i="21" s="1"/>
  <c r="T111" i="21" s="1"/>
  <c r="O121" i="21" s="1"/>
  <c r="J114" i="21"/>
  <c r="J115" i="21" s="1"/>
  <c r="I114" i="21"/>
  <c r="H114" i="21"/>
  <c r="G114" i="21"/>
  <c r="G115" i="21" s="1"/>
  <c r="P111" i="21" s="1"/>
  <c r="O117" i="21" s="1"/>
  <c r="F114" i="21"/>
  <c r="F115" i="21" s="1"/>
  <c r="D114" i="21"/>
  <c r="T112" i="21"/>
  <c r="P121" i="21" s="1"/>
  <c r="P112" i="21"/>
  <c r="P117" i="21" s="1"/>
  <c r="S111" i="21"/>
  <c r="O120" i="21" s="1"/>
  <c r="U110" i="21"/>
  <c r="T110" i="21"/>
  <c r="S110" i="21"/>
  <c r="R110" i="21"/>
  <c r="Q110" i="21"/>
  <c r="P110" i="21"/>
  <c r="O110" i="21"/>
  <c r="L107" i="21"/>
  <c r="I107" i="21"/>
  <c r="H107" i="21"/>
  <c r="L106" i="21"/>
  <c r="K106" i="21"/>
  <c r="K107" i="21" s="1"/>
  <c r="J106" i="21"/>
  <c r="J107" i="21" s="1"/>
  <c r="I106" i="21"/>
  <c r="H106" i="21"/>
  <c r="G106" i="21"/>
  <c r="G107" i="21" s="1"/>
  <c r="F106" i="21"/>
  <c r="F107" i="21" s="1"/>
  <c r="D106" i="21"/>
  <c r="L101" i="21"/>
  <c r="K101" i="21"/>
  <c r="H101" i="21"/>
  <c r="G101" i="21"/>
  <c r="L100" i="21"/>
  <c r="K100" i="21"/>
  <c r="J100" i="21"/>
  <c r="J101" i="21" s="1"/>
  <c r="I100" i="21"/>
  <c r="I101" i="21" s="1"/>
  <c r="H100" i="21"/>
  <c r="G100" i="21"/>
  <c r="F100" i="21"/>
  <c r="F101" i="21" s="1"/>
  <c r="D100" i="21"/>
  <c r="J95" i="21"/>
  <c r="F95" i="21"/>
  <c r="L94" i="21"/>
  <c r="L95" i="21" s="1"/>
  <c r="U86" i="21" s="1"/>
  <c r="P96" i="21" s="1"/>
  <c r="K94" i="21"/>
  <c r="K95" i="21" s="1"/>
  <c r="J94" i="21"/>
  <c r="I94" i="21"/>
  <c r="I95" i="21" s="1"/>
  <c r="R86" i="21" s="1"/>
  <c r="P93" i="21" s="1"/>
  <c r="H94" i="21"/>
  <c r="H95" i="21" s="1"/>
  <c r="Q86" i="21" s="1"/>
  <c r="P92" i="21" s="1"/>
  <c r="G94" i="21"/>
  <c r="G95" i="21" s="1"/>
  <c r="P86" i="21" s="1"/>
  <c r="P91" i="21" s="1"/>
  <c r="F94" i="21"/>
  <c r="D94" i="21"/>
  <c r="L89" i="21"/>
  <c r="K89" i="21"/>
  <c r="H89" i="21"/>
  <c r="Q85" i="21" s="1"/>
  <c r="O92" i="21" s="1"/>
  <c r="G89" i="21"/>
  <c r="L88" i="21"/>
  <c r="K88" i="21"/>
  <c r="J88" i="21"/>
  <c r="J89" i="21" s="1"/>
  <c r="S85" i="21" s="1"/>
  <c r="O94" i="21" s="1"/>
  <c r="I88" i="21"/>
  <c r="I89" i="21" s="1"/>
  <c r="H88" i="21"/>
  <c r="G88" i="21"/>
  <c r="F88" i="21"/>
  <c r="F89" i="21" s="1"/>
  <c r="O85" i="21" s="1"/>
  <c r="O90" i="21" s="1"/>
  <c r="D88" i="21"/>
  <c r="S86" i="21"/>
  <c r="P94" i="21" s="1"/>
  <c r="O86" i="21"/>
  <c r="P90" i="21" s="1"/>
  <c r="R85" i="21"/>
  <c r="O93" i="21" s="1"/>
  <c r="U84" i="21"/>
  <c r="T84" i="21"/>
  <c r="S84" i="21"/>
  <c r="R84" i="21"/>
  <c r="Q84" i="21"/>
  <c r="P84" i="21"/>
  <c r="O84" i="21"/>
  <c r="L75" i="21"/>
  <c r="K75" i="21"/>
  <c r="H75" i="21"/>
  <c r="G75" i="21"/>
  <c r="L74" i="21"/>
  <c r="K74" i="21"/>
  <c r="J74" i="21"/>
  <c r="J75" i="21" s="1"/>
  <c r="S60" i="21" s="1"/>
  <c r="P68" i="21" s="1"/>
  <c r="I74" i="21"/>
  <c r="I75" i="21" s="1"/>
  <c r="H74" i="21"/>
  <c r="G74" i="21"/>
  <c r="F74" i="21"/>
  <c r="F75" i="21" s="1"/>
  <c r="D74" i="21"/>
  <c r="J69" i="21"/>
  <c r="F69" i="21"/>
  <c r="O60" i="21" s="1"/>
  <c r="P64" i="21" s="1"/>
  <c r="L68" i="21"/>
  <c r="L69" i="21" s="1"/>
  <c r="U60" i="21" s="1"/>
  <c r="P70" i="21" s="1"/>
  <c r="K68" i="21"/>
  <c r="K69" i="21" s="1"/>
  <c r="T60" i="21" s="1"/>
  <c r="P69" i="21" s="1"/>
  <c r="J68" i="21"/>
  <c r="I68" i="21"/>
  <c r="I69" i="21" s="1"/>
  <c r="R60" i="21" s="1"/>
  <c r="P67" i="21" s="1"/>
  <c r="H68" i="21"/>
  <c r="H69" i="21" s="1"/>
  <c r="Q60" i="21" s="1"/>
  <c r="P66" i="21" s="1"/>
  <c r="G68" i="21"/>
  <c r="G69" i="21" s="1"/>
  <c r="P60" i="21" s="1"/>
  <c r="P65" i="21" s="1"/>
  <c r="F68" i="21"/>
  <c r="D68" i="21"/>
  <c r="L63" i="21"/>
  <c r="U59" i="21" s="1"/>
  <c r="O70" i="21" s="1"/>
  <c r="K63" i="21"/>
  <c r="T59" i="21" s="1"/>
  <c r="O69" i="21" s="1"/>
  <c r="H63" i="21"/>
  <c r="Q59" i="21" s="1"/>
  <c r="O66" i="21" s="1"/>
  <c r="G63" i="21"/>
  <c r="P59" i="21" s="1"/>
  <c r="O65" i="21" s="1"/>
  <c r="L62" i="21"/>
  <c r="K62" i="21"/>
  <c r="J62" i="21"/>
  <c r="J63" i="21" s="1"/>
  <c r="S59" i="21" s="1"/>
  <c r="O68" i="21" s="1"/>
  <c r="I62" i="21"/>
  <c r="I63" i="21" s="1"/>
  <c r="R59" i="21" s="1"/>
  <c r="O67" i="21" s="1"/>
  <c r="H62" i="21"/>
  <c r="G62" i="21"/>
  <c r="F62" i="21"/>
  <c r="F63" i="21" s="1"/>
  <c r="O59" i="21" s="1"/>
  <c r="O64" i="21" s="1"/>
  <c r="D62" i="21"/>
  <c r="U58" i="21"/>
  <c r="T58" i="21"/>
  <c r="S58" i="21"/>
  <c r="R58" i="21"/>
  <c r="Q58" i="21"/>
  <c r="P58" i="21"/>
  <c r="O58" i="21"/>
  <c r="L55" i="21"/>
  <c r="K55" i="21"/>
  <c r="T33" i="21" s="1"/>
  <c r="O43" i="21" s="1"/>
  <c r="H55" i="21"/>
  <c r="G55" i="21"/>
  <c r="P33" i="21" s="1"/>
  <c r="O39" i="21" s="1"/>
  <c r="L54" i="21"/>
  <c r="K54" i="21"/>
  <c r="J54" i="21"/>
  <c r="J55" i="21" s="1"/>
  <c r="I54" i="21"/>
  <c r="I55" i="21" s="1"/>
  <c r="R33" i="21" s="1"/>
  <c r="O41" i="21" s="1"/>
  <c r="H54" i="21"/>
  <c r="G54" i="21"/>
  <c r="F54" i="21"/>
  <c r="F55" i="21" s="1"/>
  <c r="D54" i="21"/>
  <c r="L48" i="21"/>
  <c r="K48" i="21"/>
  <c r="J48" i="21"/>
  <c r="I48" i="21"/>
  <c r="H48" i="21"/>
  <c r="G48" i="21"/>
  <c r="F48" i="21"/>
  <c r="D48" i="21"/>
  <c r="I43" i="21"/>
  <c r="L42" i="21"/>
  <c r="L43" i="21" s="1"/>
  <c r="U33" i="21" s="1"/>
  <c r="O44" i="21" s="1"/>
  <c r="K42" i="21"/>
  <c r="K43" i="21" s="1"/>
  <c r="J42" i="21"/>
  <c r="J43" i="21" s="1"/>
  <c r="I42" i="21"/>
  <c r="H42" i="21"/>
  <c r="H43" i="21" s="1"/>
  <c r="G42" i="21"/>
  <c r="G43" i="21" s="1"/>
  <c r="F42" i="21"/>
  <c r="F43" i="21" s="1"/>
  <c r="D42" i="21"/>
  <c r="J37" i="21"/>
  <c r="L36" i="21"/>
  <c r="L37" i="21" s="1"/>
  <c r="K36" i="21"/>
  <c r="J36" i="21"/>
  <c r="I36" i="21"/>
  <c r="H36" i="21"/>
  <c r="H37" i="21" s="1"/>
  <c r="G36" i="21"/>
  <c r="F36" i="21"/>
  <c r="D36" i="21"/>
  <c r="Q33" i="21"/>
  <c r="O40" i="21" s="1"/>
  <c r="U32" i="21"/>
  <c r="T32" i="21"/>
  <c r="S32" i="21"/>
  <c r="R32" i="21"/>
  <c r="Q32" i="21"/>
  <c r="P32" i="21"/>
  <c r="O32" i="21"/>
  <c r="Z29" i="21"/>
  <c r="Y29" i="21"/>
  <c r="X29" i="21"/>
  <c r="W29" i="21"/>
  <c r="V29" i="21"/>
  <c r="U29" i="21"/>
  <c r="T29" i="21"/>
  <c r="S29" i="21"/>
  <c r="R29" i="21"/>
  <c r="AB29" i="21" s="1"/>
  <c r="Q29" i="21"/>
  <c r="O29" i="21"/>
  <c r="N29" i="21"/>
  <c r="AC28" i="21"/>
  <c r="Z28" i="21"/>
  <c r="Y28" i="21"/>
  <c r="X28" i="21"/>
  <c r="W28" i="21"/>
  <c r="V28" i="21"/>
  <c r="U28" i="21"/>
  <c r="T28" i="21"/>
  <c r="S28" i="21"/>
  <c r="R28" i="21"/>
  <c r="Q28" i="21"/>
  <c r="AB28" i="21" s="1"/>
  <c r="O28" i="21"/>
  <c r="N28" i="21"/>
  <c r="Z27" i="21"/>
  <c r="Y27" i="21"/>
  <c r="X27" i="21"/>
  <c r="W27" i="21"/>
  <c r="V27" i="21"/>
  <c r="U27" i="21"/>
  <c r="T27" i="21"/>
  <c r="S27" i="21"/>
  <c r="R27" i="21"/>
  <c r="AB27" i="21" s="1"/>
  <c r="Q27" i="21"/>
  <c r="AC27" i="21" s="1"/>
  <c r="O27" i="21"/>
  <c r="N27" i="21"/>
  <c r="Z26" i="21"/>
  <c r="Y26" i="21"/>
  <c r="X26" i="21"/>
  <c r="W26" i="21"/>
  <c r="V26" i="21"/>
  <c r="U26" i="21"/>
  <c r="T26" i="21"/>
  <c r="AC26" i="21" s="1"/>
  <c r="S26" i="21"/>
  <c r="R26" i="21"/>
  <c r="Q26" i="21"/>
  <c r="O26" i="21"/>
  <c r="N26" i="21"/>
  <c r="Z25" i="21"/>
  <c r="Y25" i="21"/>
  <c r="X25" i="21"/>
  <c r="W25" i="21"/>
  <c r="V25" i="21"/>
  <c r="U25" i="21"/>
  <c r="T25" i="21"/>
  <c r="S25" i="21"/>
  <c r="R25" i="21"/>
  <c r="AB25" i="21" s="1"/>
  <c r="Q25" i="21"/>
  <c r="O25" i="21"/>
  <c r="N25" i="21"/>
  <c r="AC24" i="21"/>
  <c r="Z24" i="21"/>
  <c r="Y24" i="21"/>
  <c r="X24" i="21"/>
  <c r="W24" i="21"/>
  <c r="V24" i="21"/>
  <c r="U24" i="21"/>
  <c r="T24" i="21"/>
  <c r="S24" i="21"/>
  <c r="R24" i="21"/>
  <c r="Q24" i="21"/>
  <c r="AB24" i="21" s="1"/>
  <c r="O24" i="21"/>
  <c r="N24" i="21"/>
  <c r="Z23" i="21"/>
  <c r="Y23" i="21"/>
  <c r="X23" i="21"/>
  <c r="W23" i="21"/>
  <c r="V23" i="21"/>
  <c r="U23" i="21"/>
  <c r="T23" i="21"/>
  <c r="S23" i="21"/>
  <c r="R23" i="21"/>
  <c r="AB23" i="21" s="1"/>
  <c r="Q23" i="21"/>
  <c r="AC23" i="21" s="1"/>
  <c r="O23" i="21"/>
  <c r="N23" i="21"/>
  <c r="O16" i="21"/>
  <c r="N16" i="21"/>
  <c r="O15" i="21"/>
  <c r="N15" i="21"/>
  <c r="O14" i="21"/>
  <c r="N14" i="21"/>
  <c r="O13" i="21"/>
  <c r="N13" i="21"/>
  <c r="O12" i="21"/>
  <c r="N12" i="21"/>
  <c r="O11" i="21"/>
  <c r="N11" i="21"/>
  <c r="O10" i="21"/>
  <c r="N10" i="21"/>
  <c r="J228" i="20"/>
  <c r="I228" i="20"/>
  <c r="H228" i="20"/>
  <c r="G228" i="20"/>
  <c r="F228" i="20"/>
  <c r="D228" i="20"/>
  <c r="H229" i="20" s="1"/>
  <c r="O208" i="20" s="1"/>
  <c r="N214" i="20" s="1"/>
  <c r="G223" i="20"/>
  <c r="J222" i="20"/>
  <c r="J223" i="20" s="1"/>
  <c r="I222" i="20"/>
  <c r="I223" i="20" s="1"/>
  <c r="H222" i="20"/>
  <c r="H223" i="20" s="1"/>
  <c r="G222" i="20"/>
  <c r="F222" i="20"/>
  <c r="F223" i="20" s="1"/>
  <c r="D222" i="20"/>
  <c r="J217" i="20"/>
  <c r="F217" i="20"/>
  <c r="J216" i="20"/>
  <c r="I216" i="20"/>
  <c r="H216" i="20"/>
  <c r="H217" i="20" s="1"/>
  <c r="G216" i="20"/>
  <c r="F216" i="20"/>
  <c r="D216" i="20"/>
  <c r="G217" i="20" s="1"/>
  <c r="G211" i="20"/>
  <c r="J210" i="20"/>
  <c r="J211" i="20" s="1"/>
  <c r="Q207" i="20" s="1"/>
  <c r="M216" i="20" s="1"/>
  <c r="I210" i="20"/>
  <c r="I211" i="20" s="1"/>
  <c r="H210" i="20"/>
  <c r="H211" i="20" s="1"/>
  <c r="O207" i="20" s="1"/>
  <c r="M214" i="20" s="1"/>
  <c r="G210" i="20"/>
  <c r="F210" i="20"/>
  <c r="F211" i="20" s="1"/>
  <c r="D210" i="20"/>
  <c r="N207" i="20"/>
  <c r="M213" i="20" s="1"/>
  <c r="Q206" i="20"/>
  <c r="P206" i="20"/>
  <c r="O206" i="20"/>
  <c r="N206" i="20"/>
  <c r="M206" i="20"/>
  <c r="I203" i="20"/>
  <c r="J202" i="20"/>
  <c r="J203" i="20" s="1"/>
  <c r="I202" i="20"/>
  <c r="H202" i="20"/>
  <c r="H203" i="20" s="1"/>
  <c r="G202" i="20"/>
  <c r="G203" i="20" s="1"/>
  <c r="F202" i="20"/>
  <c r="F203" i="20" s="1"/>
  <c r="D202" i="20"/>
  <c r="H197" i="20"/>
  <c r="O182" i="20" s="1"/>
  <c r="N188" i="20" s="1"/>
  <c r="J196" i="20"/>
  <c r="J197" i="20" s="1"/>
  <c r="I196" i="20"/>
  <c r="H196" i="20"/>
  <c r="G196" i="20"/>
  <c r="G197" i="20" s="1"/>
  <c r="F196" i="20"/>
  <c r="F197" i="20" s="1"/>
  <c r="D196" i="20"/>
  <c r="H191" i="20"/>
  <c r="G191" i="20"/>
  <c r="J190" i="20"/>
  <c r="J191" i="20" s="1"/>
  <c r="Q182" i="20" s="1"/>
  <c r="N190" i="20" s="1"/>
  <c r="I190" i="20"/>
  <c r="I191" i="20" s="1"/>
  <c r="H190" i="20"/>
  <c r="G190" i="20"/>
  <c r="F190" i="20"/>
  <c r="F191" i="20" s="1"/>
  <c r="M182" i="20" s="1"/>
  <c r="N186" i="20" s="1"/>
  <c r="D190" i="20"/>
  <c r="H185" i="20"/>
  <c r="J184" i="20"/>
  <c r="I184" i="20"/>
  <c r="H184" i="20"/>
  <c r="G184" i="20"/>
  <c r="G185" i="20" s="1"/>
  <c r="F184" i="20"/>
  <c r="D184" i="20"/>
  <c r="N182" i="20"/>
  <c r="N187" i="20" s="1"/>
  <c r="O181" i="20"/>
  <c r="M188" i="20" s="1"/>
  <c r="Q180" i="20"/>
  <c r="P180" i="20"/>
  <c r="O180" i="20"/>
  <c r="N180" i="20"/>
  <c r="M180" i="20"/>
  <c r="J177" i="20"/>
  <c r="F177" i="20"/>
  <c r="J176" i="20"/>
  <c r="I176" i="20"/>
  <c r="I177" i="20" s="1"/>
  <c r="P156" i="20" s="1"/>
  <c r="N163" i="20" s="1"/>
  <c r="H176" i="20"/>
  <c r="H177" i="20" s="1"/>
  <c r="G176" i="20"/>
  <c r="G177" i="20" s="1"/>
  <c r="F176" i="20"/>
  <c r="D176" i="20"/>
  <c r="I171" i="20"/>
  <c r="J170" i="20"/>
  <c r="J171" i="20" s="1"/>
  <c r="Q155" i="20" s="1"/>
  <c r="I170" i="20"/>
  <c r="H170" i="20"/>
  <c r="H171" i="20" s="1"/>
  <c r="G170" i="20"/>
  <c r="G171" i="20" s="1"/>
  <c r="F170" i="20"/>
  <c r="F171" i="20" s="1"/>
  <c r="M155" i="20" s="1"/>
  <c r="M160" i="20" s="1"/>
  <c r="D170" i="20"/>
  <c r="I165" i="20"/>
  <c r="H165" i="20"/>
  <c r="M164" i="20"/>
  <c r="J164" i="20"/>
  <c r="J165" i="20" s="1"/>
  <c r="Q156" i="20" s="1"/>
  <c r="N164" i="20" s="1"/>
  <c r="I164" i="20"/>
  <c r="H164" i="20"/>
  <c r="G164" i="20"/>
  <c r="G165" i="20" s="1"/>
  <c r="N156" i="20" s="1"/>
  <c r="N161" i="20" s="1"/>
  <c r="F164" i="20"/>
  <c r="F165" i="20" s="1"/>
  <c r="M156" i="20" s="1"/>
  <c r="N160" i="20" s="1"/>
  <c r="D164" i="20"/>
  <c r="I159" i="20"/>
  <c r="J158" i="20"/>
  <c r="J159" i="20" s="1"/>
  <c r="I158" i="20"/>
  <c r="H158" i="20"/>
  <c r="H159" i="20" s="1"/>
  <c r="G158" i="20"/>
  <c r="G159" i="20" s="1"/>
  <c r="F158" i="20"/>
  <c r="F159" i="20" s="1"/>
  <c r="D158" i="20"/>
  <c r="O156" i="20"/>
  <c r="N162" i="20" s="1"/>
  <c r="P155" i="20"/>
  <c r="M163" i="20" s="1"/>
  <c r="Q154" i="20"/>
  <c r="P154" i="20"/>
  <c r="O154" i="20"/>
  <c r="N154" i="20"/>
  <c r="M154" i="20"/>
  <c r="I152" i="20"/>
  <c r="G152" i="20"/>
  <c r="J151" i="20"/>
  <c r="J152" i="20" s="1"/>
  <c r="Q131" i="20" s="1"/>
  <c r="I151" i="20"/>
  <c r="H151" i="20"/>
  <c r="H152" i="20" s="1"/>
  <c r="O131" i="20" s="1"/>
  <c r="N137" i="20" s="1"/>
  <c r="G151" i="20"/>
  <c r="F151" i="20"/>
  <c r="F152" i="20" s="1"/>
  <c r="M131" i="20" s="1"/>
  <c r="N135" i="20" s="1"/>
  <c r="D151" i="20"/>
  <c r="J146" i="20"/>
  <c r="F146" i="20"/>
  <c r="J145" i="20"/>
  <c r="I145" i="20"/>
  <c r="I146" i="20" s="1"/>
  <c r="H145" i="20"/>
  <c r="G145" i="20"/>
  <c r="G146" i="20" s="1"/>
  <c r="F145" i="20"/>
  <c r="D145" i="20"/>
  <c r="H146" i="20" s="1"/>
  <c r="I140" i="20"/>
  <c r="G140" i="20"/>
  <c r="N139" i="20"/>
  <c r="J139" i="20"/>
  <c r="J140" i="20" s="1"/>
  <c r="I139" i="20"/>
  <c r="H139" i="20"/>
  <c r="H140" i="20" s="1"/>
  <c r="G139" i="20"/>
  <c r="F139" i="20"/>
  <c r="F140" i="20" s="1"/>
  <c r="D139" i="20"/>
  <c r="N138" i="20"/>
  <c r="J134" i="20"/>
  <c r="F134" i="20"/>
  <c r="J133" i="20"/>
  <c r="I133" i="20"/>
  <c r="I134" i="20" s="1"/>
  <c r="P130" i="20" s="1"/>
  <c r="M138" i="20" s="1"/>
  <c r="H133" i="20"/>
  <c r="G133" i="20"/>
  <c r="G134" i="20" s="1"/>
  <c r="N130" i="20" s="1"/>
  <c r="M136" i="20" s="1"/>
  <c r="F133" i="20"/>
  <c r="D133" i="20"/>
  <c r="H134" i="20" s="1"/>
  <c r="O130" i="20" s="1"/>
  <c r="M137" i="20" s="1"/>
  <c r="P131" i="20"/>
  <c r="Q130" i="20"/>
  <c r="M139" i="20" s="1"/>
  <c r="M130" i="20"/>
  <c r="M135" i="20" s="1"/>
  <c r="Q129" i="20"/>
  <c r="P129" i="20"/>
  <c r="O129" i="20"/>
  <c r="N129" i="20"/>
  <c r="M129" i="20"/>
  <c r="J126" i="20"/>
  <c r="I126" i="20"/>
  <c r="H126" i="20"/>
  <c r="G126" i="20"/>
  <c r="F126" i="20"/>
  <c r="D126" i="20"/>
  <c r="I121" i="20"/>
  <c r="G121" i="20"/>
  <c r="J120" i="20"/>
  <c r="J121" i="20" s="1"/>
  <c r="I120" i="20"/>
  <c r="H120" i="20"/>
  <c r="H121" i="20" s="1"/>
  <c r="G120" i="20"/>
  <c r="F120" i="20"/>
  <c r="F121" i="20" s="1"/>
  <c r="M106" i="20" s="1"/>
  <c r="N110" i="20" s="1"/>
  <c r="D120" i="20"/>
  <c r="J115" i="20"/>
  <c r="J114" i="20"/>
  <c r="I114" i="20"/>
  <c r="H114" i="20"/>
  <c r="G114" i="20"/>
  <c r="F114" i="20"/>
  <c r="D114" i="20"/>
  <c r="H115" i="20" s="1"/>
  <c r="I109" i="20"/>
  <c r="P106" i="20" s="1"/>
  <c r="N113" i="20" s="1"/>
  <c r="G109" i="20"/>
  <c r="N106" i="20" s="1"/>
  <c r="N111" i="20" s="1"/>
  <c r="J108" i="20"/>
  <c r="J109" i="20" s="1"/>
  <c r="I108" i="20"/>
  <c r="H108" i="20"/>
  <c r="H109" i="20" s="1"/>
  <c r="G108" i="20"/>
  <c r="F108" i="20"/>
  <c r="F109" i="20" s="1"/>
  <c r="D108" i="20"/>
  <c r="Q106" i="20"/>
  <c r="N114" i="20" s="1"/>
  <c r="O106" i="20"/>
  <c r="N112" i="20" s="1"/>
  <c r="Q104" i="20"/>
  <c r="P104" i="20"/>
  <c r="O104" i="20"/>
  <c r="N104" i="20"/>
  <c r="M104" i="20"/>
  <c r="G102" i="20"/>
  <c r="J101" i="20"/>
  <c r="J102" i="20" s="1"/>
  <c r="I101" i="20"/>
  <c r="I102" i="20" s="1"/>
  <c r="H101" i="20"/>
  <c r="H102" i="20" s="1"/>
  <c r="G101" i="20"/>
  <c r="F101" i="20"/>
  <c r="F102" i="20" s="1"/>
  <c r="D101" i="20"/>
  <c r="J96" i="20"/>
  <c r="F96" i="20"/>
  <c r="J95" i="20"/>
  <c r="I95" i="20"/>
  <c r="I96" i="20" s="1"/>
  <c r="H95" i="20"/>
  <c r="H96" i="20" s="1"/>
  <c r="G95" i="20"/>
  <c r="G96" i="20" s="1"/>
  <c r="F95" i="20"/>
  <c r="D95" i="20"/>
  <c r="I90" i="20"/>
  <c r="N89" i="20"/>
  <c r="J89" i="20"/>
  <c r="I89" i="20"/>
  <c r="H89" i="20"/>
  <c r="H90" i="20" s="1"/>
  <c r="G89" i="20"/>
  <c r="F89" i="20"/>
  <c r="D89" i="20"/>
  <c r="G90" i="20" s="1"/>
  <c r="J84" i="20"/>
  <c r="Q81" i="20" s="1"/>
  <c r="F84" i="20"/>
  <c r="M81" i="20" s="1"/>
  <c r="N85" i="20" s="1"/>
  <c r="J83" i="20"/>
  <c r="I83" i="20"/>
  <c r="I84" i="20" s="1"/>
  <c r="P81" i="20" s="1"/>
  <c r="N88" i="20" s="1"/>
  <c r="H83" i="20"/>
  <c r="H84" i="20" s="1"/>
  <c r="G83" i="20"/>
  <c r="G84" i="20" s="1"/>
  <c r="N81" i="20" s="1"/>
  <c r="N86" i="20" s="1"/>
  <c r="F83" i="20"/>
  <c r="D83" i="20"/>
  <c r="Q79" i="20"/>
  <c r="P79" i="20"/>
  <c r="O79" i="20"/>
  <c r="N79" i="20"/>
  <c r="M79" i="20"/>
  <c r="J76" i="20"/>
  <c r="I76" i="20"/>
  <c r="H76" i="20"/>
  <c r="G76" i="20"/>
  <c r="F76" i="20"/>
  <c r="D76" i="20"/>
  <c r="H77" i="20" s="1"/>
  <c r="G71" i="20"/>
  <c r="J70" i="20"/>
  <c r="J71" i="20" s="1"/>
  <c r="I70" i="20"/>
  <c r="I71" i="20" s="1"/>
  <c r="H70" i="20"/>
  <c r="H71" i="20" s="1"/>
  <c r="O55" i="20" s="1"/>
  <c r="G70" i="20"/>
  <c r="F70" i="20"/>
  <c r="F71" i="20" s="1"/>
  <c r="D70" i="20"/>
  <c r="J65" i="20"/>
  <c r="J64" i="20"/>
  <c r="I64" i="20"/>
  <c r="H64" i="20"/>
  <c r="H65" i="20" s="1"/>
  <c r="O56" i="20" s="1"/>
  <c r="N62" i="20" s="1"/>
  <c r="G64" i="20"/>
  <c r="F64" i="20"/>
  <c r="D64" i="20"/>
  <c r="G65" i="20" s="1"/>
  <c r="M62" i="20"/>
  <c r="G59" i="20"/>
  <c r="J58" i="20"/>
  <c r="J59" i="20" s="1"/>
  <c r="I58" i="20"/>
  <c r="I59" i="20" s="1"/>
  <c r="H58" i="20"/>
  <c r="H59" i="20" s="1"/>
  <c r="G58" i="20"/>
  <c r="F58" i="20"/>
  <c r="F59" i="20" s="1"/>
  <c r="D58" i="20"/>
  <c r="N55" i="20"/>
  <c r="M61" i="20" s="1"/>
  <c r="Q54" i="20"/>
  <c r="P54" i="20"/>
  <c r="O54" i="20"/>
  <c r="N54" i="20"/>
  <c r="M54" i="20"/>
  <c r="I51" i="20"/>
  <c r="J50" i="20"/>
  <c r="J51" i="20" s="1"/>
  <c r="I50" i="20"/>
  <c r="H50" i="20"/>
  <c r="H51" i="20" s="1"/>
  <c r="G50" i="20"/>
  <c r="G51" i="20" s="1"/>
  <c r="F50" i="20"/>
  <c r="F51" i="20" s="1"/>
  <c r="D50" i="20"/>
  <c r="H45" i="20"/>
  <c r="O29" i="20" s="1"/>
  <c r="M36" i="20" s="1"/>
  <c r="J44" i="20"/>
  <c r="J45" i="20" s="1"/>
  <c r="I44" i="20"/>
  <c r="H44" i="20"/>
  <c r="G44" i="20"/>
  <c r="G45" i="20" s="1"/>
  <c r="F44" i="20"/>
  <c r="F45" i="20" s="1"/>
  <c r="D44" i="20"/>
  <c r="H39" i="20"/>
  <c r="G39" i="20"/>
  <c r="J38" i="20"/>
  <c r="J39" i="20" s="1"/>
  <c r="I38" i="20"/>
  <c r="I39" i="20" s="1"/>
  <c r="H38" i="20"/>
  <c r="G38" i="20"/>
  <c r="F38" i="20"/>
  <c r="F39" i="20" s="1"/>
  <c r="D38" i="20"/>
  <c r="J32" i="20"/>
  <c r="I32" i="20"/>
  <c r="H32" i="20"/>
  <c r="G32" i="20"/>
  <c r="F32" i="20"/>
  <c r="D32" i="20"/>
  <c r="H33" i="20" s="1"/>
  <c r="Q28" i="20"/>
  <c r="P28" i="20"/>
  <c r="O28" i="20"/>
  <c r="N28" i="20"/>
  <c r="M28" i="20"/>
  <c r="Y23" i="20"/>
  <c r="V23" i="20"/>
  <c r="U23" i="20"/>
  <c r="T23" i="20"/>
  <c r="S23" i="20"/>
  <c r="R23" i="20"/>
  <c r="Q23" i="20"/>
  <c r="P23" i="20"/>
  <c r="O23" i="20"/>
  <c r="X23" i="20" s="1"/>
  <c r="M23" i="20"/>
  <c r="L23" i="20"/>
  <c r="V22" i="20"/>
  <c r="U22" i="20"/>
  <c r="T22" i="20"/>
  <c r="S22" i="20"/>
  <c r="R22" i="20"/>
  <c r="Q22" i="20"/>
  <c r="P22" i="20"/>
  <c r="Y22" i="20" s="1"/>
  <c r="O22" i="20"/>
  <c r="M22" i="20"/>
  <c r="L22" i="20"/>
  <c r="V21" i="20"/>
  <c r="U21" i="20"/>
  <c r="T21" i="20"/>
  <c r="S21" i="20"/>
  <c r="R21" i="20"/>
  <c r="Q21" i="20"/>
  <c r="P21" i="20"/>
  <c r="Y21" i="20" s="1"/>
  <c r="O21" i="20"/>
  <c r="M21" i="20"/>
  <c r="L21" i="20"/>
  <c r="Y20" i="20"/>
  <c r="V20" i="20"/>
  <c r="U20" i="20"/>
  <c r="T20" i="20"/>
  <c r="S20" i="20"/>
  <c r="R20" i="20"/>
  <c r="Q20" i="20"/>
  <c r="P20" i="20"/>
  <c r="O20" i="20"/>
  <c r="X20" i="20" s="1"/>
  <c r="M20" i="20"/>
  <c r="L20" i="20"/>
  <c r="Y19" i="20"/>
  <c r="V19" i="20"/>
  <c r="U19" i="20"/>
  <c r="T19" i="20"/>
  <c r="S19" i="20"/>
  <c r="R19" i="20"/>
  <c r="Q19" i="20"/>
  <c r="P19" i="20"/>
  <c r="O19" i="20"/>
  <c r="X19" i="20" s="1"/>
  <c r="M19" i="20"/>
  <c r="L19" i="20"/>
  <c r="M14" i="20"/>
  <c r="L14" i="20"/>
  <c r="M13" i="20"/>
  <c r="L13" i="20"/>
  <c r="M12" i="20"/>
  <c r="L12" i="20"/>
  <c r="M11" i="20"/>
  <c r="L11" i="20"/>
  <c r="M10" i="20"/>
  <c r="L10" i="20"/>
  <c r="J289" i="19"/>
  <c r="L288" i="19"/>
  <c r="K288" i="19"/>
  <c r="J288" i="19"/>
  <c r="I288" i="19"/>
  <c r="H288" i="19"/>
  <c r="G288" i="19"/>
  <c r="F288" i="19"/>
  <c r="D288" i="19"/>
  <c r="I283" i="19"/>
  <c r="L282" i="19"/>
  <c r="L283" i="19" s="1"/>
  <c r="K282" i="19"/>
  <c r="K283" i="19" s="1"/>
  <c r="J282" i="19"/>
  <c r="I282" i="19"/>
  <c r="H282" i="19"/>
  <c r="H283" i="19" s="1"/>
  <c r="G282" i="19"/>
  <c r="G283" i="19" s="1"/>
  <c r="F282" i="19"/>
  <c r="D282" i="19"/>
  <c r="J283" i="19" s="1"/>
  <c r="L277" i="19"/>
  <c r="U268" i="19" s="1"/>
  <c r="P278" i="19" s="1"/>
  <c r="H277" i="19"/>
  <c r="L276" i="19"/>
  <c r="K276" i="19"/>
  <c r="K277" i="19" s="1"/>
  <c r="J276" i="19"/>
  <c r="J277" i="19" s="1"/>
  <c r="S268" i="19" s="1"/>
  <c r="P276" i="19" s="1"/>
  <c r="I276" i="19"/>
  <c r="H276" i="19"/>
  <c r="G276" i="19"/>
  <c r="G277" i="19" s="1"/>
  <c r="F276" i="19"/>
  <c r="F277" i="19" s="1"/>
  <c r="D276" i="19"/>
  <c r="I271" i="19"/>
  <c r="L270" i="19"/>
  <c r="L271" i="19" s="1"/>
  <c r="K270" i="19"/>
  <c r="K271" i="19" s="1"/>
  <c r="J270" i="19"/>
  <c r="I270" i="19"/>
  <c r="H270" i="19"/>
  <c r="H271" i="19" s="1"/>
  <c r="G270" i="19"/>
  <c r="G271" i="19" s="1"/>
  <c r="F270" i="19"/>
  <c r="D270" i="19"/>
  <c r="J271" i="19" s="1"/>
  <c r="Q268" i="19"/>
  <c r="P274" i="19" s="1"/>
  <c r="U266" i="19"/>
  <c r="T266" i="19"/>
  <c r="S266" i="19"/>
  <c r="R266" i="19"/>
  <c r="Q266" i="19"/>
  <c r="P266" i="19"/>
  <c r="O266" i="19"/>
  <c r="I257" i="19"/>
  <c r="L256" i="19"/>
  <c r="L257" i="19" s="1"/>
  <c r="K256" i="19"/>
  <c r="J256" i="19"/>
  <c r="I256" i="19"/>
  <c r="H256" i="19"/>
  <c r="H257" i="19" s="1"/>
  <c r="G256" i="19"/>
  <c r="F256" i="19"/>
  <c r="D256" i="19"/>
  <c r="K257" i="19" s="1"/>
  <c r="L251" i="19"/>
  <c r="U241" i="19" s="1"/>
  <c r="O252" i="19" s="1"/>
  <c r="H251" i="19"/>
  <c r="Q241" i="19" s="1"/>
  <c r="O248" i="19" s="1"/>
  <c r="L250" i="19"/>
  <c r="K250" i="19"/>
  <c r="K251" i="19" s="1"/>
  <c r="J250" i="19"/>
  <c r="J251" i="19" s="1"/>
  <c r="S241" i="19" s="1"/>
  <c r="O250" i="19" s="1"/>
  <c r="I250" i="19"/>
  <c r="H250" i="19"/>
  <c r="G250" i="19"/>
  <c r="G251" i="19" s="1"/>
  <c r="F250" i="19"/>
  <c r="F251" i="19" s="1"/>
  <c r="O241" i="19" s="1"/>
  <c r="O246" i="19" s="1"/>
  <c r="D250" i="19"/>
  <c r="I245" i="19"/>
  <c r="R242" i="19" s="1"/>
  <c r="P249" i="19" s="1"/>
  <c r="L244" i="19"/>
  <c r="L245" i="19" s="1"/>
  <c r="K244" i="19"/>
  <c r="K245" i="19" s="1"/>
  <c r="J244" i="19"/>
  <c r="I244" i="19"/>
  <c r="H244" i="19"/>
  <c r="H245" i="19" s="1"/>
  <c r="Q242" i="19" s="1"/>
  <c r="P248" i="19" s="1"/>
  <c r="G244" i="19"/>
  <c r="G245" i="19" s="1"/>
  <c r="F244" i="19"/>
  <c r="D244" i="19"/>
  <c r="J245" i="19" s="1"/>
  <c r="U242" i="19"/>
  <c r="P252" i="19" s="1"/>
  <c r="T241" i="19"/>
  <c r="O251" i="19" s="1"/>
  <c r="P241" i="19"/>
  <c r="O247" i="19" s="1"/>
  <c r="U240" i="19"/>
  <c r="T240" i="19"/>
  <c r="S240" i="19"/>
  <c r="R240" i="19"/>
  <c r="Q240" i="19"/>
  <c r="P240" i="19"/>
  <c r="O240" i="19"/>
  <c r="I237" i="19"/>
  <c r="L236" i="19"/>
  <c r="L237" i="19" s="1"/>
  <c r="K236" i="19"/>
  <c r="K237" i="19" s="1"/>
  <c r="J236" i="19"/>
  <c r="I236" i="19"/>
  <c r="H236" i="19"/>
  <c r="H237" i="19" s="1"/>
  <c r="G236" i="19"/>
  <c r="G237" i="19" s="1"/>
  <c r="F236" i="19"/>
  <c r="D236" i="19"/>
  <c r="J237" i="19" s="1"/>
  <c r="S215" i="19" s="1"/>
  <c r="O224" i="19" s="1"/>
  <c r="L231" i="19"/>
  <c r="I231" i="19"/>
  <c r="H231" i="19"/>
  <c r="L230" i="19"/>
  <c r="K230" i="19"/>
  <c r="K231" i="19" s="1"/>
  <c r="J230" i="19"/>
  <c r="J231" i="19" s="1"/>
  <c r="I230" i="19"/>
  <c r="H230" i="19"/>
  <c r="G230" i="19"/>
  <c r="G231" i="19" s="1"/>
  <c r="F230" i="19"/>
  <c r="F231" i="19" s="1"/>
  <c r="D230" i="19"/>
  <c r="O226" i="19"/>
  <c r="K225" i="19"/>
  <c r="G225" i="19"/>
  <c r="L224" i="19"/>
  <c r="L225" i="19" s="1"/>
  <c r="U216" i="19" s="1"/>
  <c r="P226" i="19" s="1"/>
  <c r="K224" i="19"/>
  <c r="J224" i="19"/>
  <c r="J225" i="19" s="1"/>
  <c r="S216" i="19" s="1"/>
  <c r="P224" i="19" s="1"/>
  <c r="I224" i="19"/>
  <c r="I225" i="19" s="1"/>
  <c r="R216" i="19" s="1"/>
  <c r="H224" i="19"/>
  <c r="H225" i="19" s="1"/>
  <c r="Q216" i="19" s="1"/>
  <c r="P222" i="19" s="1"/>
  <c r="G224" i="19"/>
  <c r="F224" i="19"/>
  <c r="F225" i="19" s="1"/>
  <c r="O216" i="19" s="1"/>
  <c r="P220" i="19" s="1"/>
  <c r="D224" i="19"/>
  <c r="P223" i="19"/>
  <c r="P221" i="19"/>
  <c r="L219" i="19"/>
  <c r="U215" i="19" s="1"/>
  <c r="I219" i="19"/>
  <c r="H219" i="19"/>
  <c r="Q215" i="19" s="1"/>
  <c r="O222" i="19" s="1"/>
  <c r="L218" i="19"/>
  <c r="K218" i="19"/>
  <c r="K219" i="19" s="1"/>
  <c r="T215" i="19" s="1"/>
  <c r="O225" i="19" s="1"/>
  <c r="J218" i="19"/>
  <c r="J219" i="19" s="1"/>
  <c r="I218" i="19"/>
  <c r="H218" i="19"/>
  <c r="G218" i="19"/>
  <c r="G219" i="19" s="1"/>
  <c r="P215" i="19" s="1"/>
  <c r="O221" i="19" s="1"/>
  <c r="F218" i="19"/>
  <c r="F219" i="19" s="1"/>
  <c r="D218" i="19"/>
  <c r="T216" i="19"/>
  <c r="P225" i="19" s="1"/>
  <c r="P216" i="19"/>
  <c r="U214" i="19"/>
  <c r="T214" i="19"/>
  <c r="S214" i="19"/>
  <c r="R214" i="19"/>
  <c r="Q214" i="19"/>
  <c r="P214" i="19"/>
  <c r="O214" i="19"/>
  <c r="L211" i="19"/>
  <c r="I211" i="19"/>
  <c r="H211" i="19"/>
  <c r="L210" i="19"/>
  <c r="K210" i="19"/>
  <c r="K211" i="19" s="1"/>
  <c r="J210" i="19"/>
  <c r="J211" i="19" s="1"/>
  <c r="I210" i="19"/>
  <c r="H210" i="19"/>
  <c r="G210" i="19"/>
  <c r="G211" i="19" s="1"/>
  <c r="F210" i="19"/>
  <c r="F211" i="19" s="1"/>
  <c r="D210" i="19"/>
  <c r="L205" i="19"/>
  <c r="K205" i="19"/>
  <c r="H205" i="19"/>
  <c r="G205" i="19"/>
  <c r="L204" i="19"/>
  <c r="K204" i="19"/>
  <c r="J204" i="19"/>
  <c r="J205" i="19" s="1"/>
  <c r="S190" i="19" s="1"/>
  <c r="P198" i="19" s="1"/>
  <c r="I204" i="19"/>
  <c r="I205" i="19" s="1"/>
  <c r="H204" i="19"/>
  <c r="G204" i="19"/>
  <c r="F204" i="19"/>
  <c r="F205" i="19" s="1"/>
  <c r="D204" i="19"/>
  <c r="J199" i="19"/>
  <c r="F199" i="19"/>
  <c r="L198" i="19"/>
  <c r="L199" i="19" s="1"/>
  <c r="K198" i="19"/>
  <c r="K199" i="19" s="1"/>
  <c r="J198" i="19"/>
  <c r="I198" i="19"/>
  <c r="I199" i="19" s="1"/>
  <c r="R189" i="19" s="1"/>
  <c r="O197" i="19" s="1"/>
  <c r="H198" i="19"/>
  <c r="H199" i="19" s="1"/>
  <c r="Q189" i="19" s="1"/>
  <c r="O196" i="19" s="1"/>
  <c r="G198" i="19"/>
  <c r="G199" i="19" s="1"/>
  <c r="F198" i="19"/>
  <c r="D198" i="19"/>
  <c r="L193" i="19"/>
  <c r="U190" i="19" s="1"/>
  <c r="P200" i="19" s="1"/>
  <c r="K193" i="19"/>
  <c r="T190" i="19" s="1"/>
  <c r="P199" i="19" s="1"/>
  <c r="H193" i="19"/>
  <c r="Q190" i="19" s="1"/>
  <c r="P196" i="19" s="1"/>
  <c r="G193" i="19"/>
  <c r="L192" i="19"/>
  <c r="K192" i="19"/>
  <c r="J192" i="19"/>
  <c r="J193" i="19" s="1"/>
  <c r="I192" i="19"/>
  <c r="I193" i="19" s="1"/>
  <c r="H192" i="19"/>
  <c r="G192" i="19"/>
  <c r="F192" i="19"/>
  <c r="F193" i="19" s="1"/>
  <c r="D192" i="19"/>
  <c r="O190" i="19"/>
  <c r="P194" i="19" s="1"/>
  <c r="U188" i="19"/>
  <c r="T188" i="19"/>
  <c r="S188" i="19"/>
  <c r="R188" i="19"/>
  <c r="Q188" i="19"/>
  <c r="P188" i="19"/>
  <c r="O188" i="19"/>
  <c r="L179" i="19"/>
  <c r="K179" i="19"/>
  <c r="H179" i="19"/>
  <c r="G179" i="19"/>
  <c r="L178" i="19"/>
  <c r="K178" i="19"/>
  <c r="J178" i="19"/>
  <c r="J179" i="19" s="1"/>
  <c r="I178" i="19"/>
  <c r="I179" i="19" s="1"/>
  <c r="H178" i="19"/>
  <c r="G178" i="19"/>
  <c r="F178" i="19"/>
  <c r="F179" i="19" s="1"/>
  <c r="D178" i="19"/>
  <c r="J173" i="19"/>
  <c r="S163" i="19" s="1"/>
  <c r="O172" i="19" s="1"/>
  <c r="F173" i="19"/>
  <c r="O163" i="19" s="1"/>
  <c r="O168" i="19" s="1"/>
  <c r="L172" i="19"/>
  <c r="L173" i="19" s="1"/>
  <c r="U163" i="19" s="1"/>
  <c r="O174" i="19" s="1"/>
  <c r="K172" i="19"/>
  <c r="K173" i="19" s="1"/>
  <c r="T163" i="19" s="1"/>
  <c r="O173" i="19" s="1"/>
  <c r="J172" i="19"/>
  <c r="I172" i="19"/>
  <c r="I173" i="19" s="1"/>
  <c r="H172" i="19"/>
  <c r="H173" i="19" s="1"/>
  <c r="Q163" i="19" s="1"/>
  <c r="O170" i="19" s="1"/>
  <c r="G172" i="19"/>
  <c r="G173" i="19" s="1"/>
  <c r="P163" i="19" s="1"/>
  <c r="F172" i="19"/>
  <c r="D172" i="19"/>
  <c r="O169" i="19"/>
  <c r="L167" i="19"/>
  <c r="U164" i="19" s="1"/>
  <c r="P174" i="19" s="1"/>
  <c r="K167" i="19"/>
  <c r="T164" i="19" s="1"/>
  <c r="P173" i="19" s="1"/>
  <c r="H167" i="19"/>
  <c r="Q164" i="19" s="1"/>
  <c r="P170" i="19" s="1"/>
  <c r="G167" i="19"/>
  <c r="L166" i="19"/>
  <c r="K166" i="19"/>
  <c r="J166" i="19"/>
  <c r="J167" i="19" s="1"/>
  <c r="S164" i="19" s="1"/>
  <c r="P172" i="19" s="1"/>
  <c r="I166" i="19"/>
  <c r="I167" i="19" s="1"/>
  <c r="H166" i="19"/>
  <c r="G166" i="19"/>
  <c r="F166" i="19"/>
  <c r="F167" i="19" s="1"/>
  <c r="O164" i="19" s="1"/>
  <c r="P168" i="19" s="1"/>
  <c r="D166" i="19"/>
  <c r="R163" i="19"/>
  <c r="O171" i="19" s="1"/>
  <c r="U162" i="19"/>
  <c r="T162" i="19"/>
  <c r="S162" i="19"/>
  <c r="R162" i="19"/>
  <c r="Q162" i="19"/>
  <c r="P162" i="19"/>
  <c r="O162" i="19"/>
  <c r="L159" i="19"/>
  <c r="K159" i="19"/>
  <c r="H159" i="19"/>
  <c r="G159" i="19"/>
  <c r="L158" i="19"/>
  <c r="K158" i="19"/>
  <c r="J158" i="19"/>
  <c r="J159" i="19" s="1"/>
  <c r="I158" i="19"/>
  <c r="I159" i="19" s="1"/>
  <c r="H158" i="19"/>
  <c r="G158" i="19"/>
  <c r="F158" i="19"/>
  <c r="F159" i="19" s="1"/>
  <c r="D158" i="19"/>
  <c r="J153" i="19"/>
  <c r="S137" i="19" s="1"/>
  <c r="O146" i="19" s="1"/>
  <c r="L152" i="19"/>
  <c r="K152" i="19"/>
  <c r="J152" i="19"/>
  <c r="I152" i="19"/>
  <c r="H152" i="19"/>
  <c r="G152" i="19"/>
  <c r="F152" i="19"/>
  <c r="D152" i="19"/>
  <c r="I147" i="19"/>
  <c r="L146" i="19"/>
  <c r="L147" i="19" s="1"/>
  <c r="K146" i="19"/>
  <c r="K147" i="19" s="1"/>
  <c r="J146" i="19"/>
  <c r="J147" i="19" s="1"/>
  <c r="I146" i="19"/>
  <c r="H146" i="19"/>
  <c r="H147" i="19" s="1"/>
  <c r="G146" i="19"/>
  <c r="G147" i="19" s="1"/>
  <c r="F146" i="19"/>
  <c r="F147" i="19" s="1"/>
  <c r="D146" i="19"/>
  <c r="L140" i="19"/>
  <c r="K140" i="19"/>
  <c r="J140" i="19"/>
  <c r="I140" i="19"/>
  <c r="H140" i="19"/>
  <c r="G140" i="19"/>
  <c r="F140" i="19"/>
  <c r="D140" i="19"/>
  <c r="U136" i="19"/>
  <c r="T136" i="19"/>
  <c r="S136" i="19"/>
  <c r="R136" i="19"/>
  <c r="Q136" i="19"/>
  <c r="P136" i="19"/>
  <c r="O136" i="19"/>
  <c r="L132" i="19"/>
  <c r="K132" i="19"/>
  <c r="J132" i="19"/>
  <c r="I132" i="19"/>
  <c r="H132" i="19"/>
  <c r="G132" i="19"/>
  <c r="F132" i="19"/>
  <c r="D132" i="19"/>
  <c r="I127" i="19"/>
  <c r="L126" i="19"/>
  <c r="L127" i="19" s="1"/>
  <c r="K126" i="19"/>
  <c r="K127" i="19" s="1"/>
  <c r="J126" i="19"/>
  <c r="I126" i="19"/>
  <c r="H126" i="19"/>
  <c r="H127" i="19" s="1"/>
  <c r="G126" i="19"/>
  <c r="G127" i="19" s="1"/>
  <c r="F126" i="19"/>
  <c r="D126" i="19"/>
  <c r="J127" i="19" s="1"/>
  <c r="H121" i="19"/>
  <c r="L120" i="19"/>
  <c r="K120" i="19"/>
  <c r="J120" i="19"/>
  <c r="J121" i="19" s="1"/>
  <c r="I120" i="19"/>
  <c r="H120" i="19"/>
  <c r="G120" i="19"/>
  <c r="F120" i="19"/>
  <c r="F121" i="19" s="1"/>
  <c r="D120" i="19"/>
  <c r="L121" i="19" s="1"/>
  <c r="I115" i="19"/>
  <c r="R112" i="19" s="1"/>
  <c r="P119" i="19" s="1"/>
  <c r="L114" i="19"/>
  <c r="L115" i="19" s="1"/>
  <c r="K114" i="19"/>
  <c r="K115" i="19" s="1"/>
  <c r="J114" i="19"/>
  <c r="I114" i="19"/>
  <c r="H114" i="19"/>
  <c r="H115" i="19" s="1"/>
  <c r="Q112" i="19" s="1"/>
  <c r="P118" i="19" s="1"/>
  <c r="G114" i="19"/>
  <c r="G115" i="19" s="1"/>
  <c r="F114" i="19"/>
  <c r="D114" i="19"/>
  <c r="J115" i="19" s="1"/>
  <c r="S112" i="19" s="1"/>
  <c r="P120" i="19" s="1"/>
  <c r="U112" i="19"/>
  <c r="P122" i="19" s="1"/>
  <c r="U110" i="19"/>
  <c r="T110" i="19"/>
  <c r="S110" i="19"/>
  <c r="R110" i="19"/>
  <c r="Q110" i="19"/>
  <c r="P110" i="19"/>
  <c r="O110" i="19"/>
  <c r="I107" i="19"/>
  <c r="L106" i="19"/>
  <c r="L107" i="19" s="1"/>
  <c r="K106" i="19"/>
  <c r="K107" i="19" s="1"/>
  <c r="J106" i="19"/>
  <c r="I106" i="19"/>
  <c r="H106" i="19"/>
  <c r="H107" i="19" s="1"/>
  <c r="G106" i="19"/>
  <c r="G107" i="19" s="1"/>
  <c r="F106" i="19"/>
  <c r="D106" i="19"/>
  <c r="J107" i="19" s="1"/>
  <c r="L101" i="19"/>
  <c r="I101" i="19"/>
  <c r="H101" i="19"/>
  <c r="L100" i="19"/>
  <c r="K100" i="19"/>
  <c r="K101" i="19" s="1"/>
  <c r="J100" i="19"/>
  <c r="J101" i="19" s="1"/>
  <c r="I100" i="19"/>
  <c r="H100" i="19"/>
  <c r="G100" i="19"/>
  <c r="G101" i="19" s="1"/>
  <c r="F100" i="19"/>
  <c r="F101" i="19" s="1"/>
  <c r="D100" i="19"/>
  <c r="O96" i="19"/>
  <c r="K95" i="19"/>
  <c r="T85" i="19" s="1"/>
  <c r="O95" i="19" s="1"/>
  <c r="G95" i="19"/>
  <c r="P85" i="19" s="1"/>
  <c r="O91" i="19" s="1"/>
  <c r="L94" i="19"/>
  <c r="L95" i="19" s="1"/>
  <c r="U85" i="19" s="1"/>
  <c r="K94" i="19"/>
  <c r="J94" i="19"/>
  <c r="J95" i="19" s="1"/>
  <c r="S85" i="19" s="1"/>
  <c r="O94" i="19" s="1"/>
  <c r="I94" i="19"/>
  <c r="I95" i="19" s="1"/>
  <c r="H94" i="19"/>
  <c r="H95" i="19" s="1"/>
  <c r="Q85" i="19" s="1"/>
  <c r="O92" i="19" s="1"/>
  <c r="G94" i="19"/>
  <c r="F94" i="19"/>
  <c r="F95" i="19" s="1"/>
  <c r="D94" i="19"/>
  <c r="P93" i="19"/>
  <c r="P91" i="19"/>
  <c r="L89" i="19"/>
  <c r="U86" i="19" s="1"/>
  <c r="P96" i="19" s="1"/>
  <c r="I89" i="19"/>
  <c r="R86" i="19" s="1"/>
  <c r="H89" i="19"/>
  <c r="Q86" i="19" s="1"/>
  <c r="P92" i="19" s="1"/>
  <c r="L88" i="19"/>
  <c r="K88" i="19"/>
  <c r="K89" i="19" s="1"/>
  <c r="J88" i="19"/>
  <c r="J89" i="19" s="1"/>
  <c r="S86" i="19" s="1"/>
  <c r="P94" i="19" s="1"/>
  <c r="I88" i="19"/>
  <c r="H88" i="19"/>
  <c r="G88" i="19"/>
  <c r="G89" i="19" s="1"/>
  <c r="F88" i="19"/>
  <c r="F89" i="19" s="1"/>
  <c r="O86" i="19" s="1"/>
  <c r="P90" i="19" s="1"/>
  <c r="D88" i="19"/>
  <c r="T86" i="19"/>
  <c r="P95" i="19" s="1"/>
  <c r="P86" i="19"/>
  <c r="U84" i="19"/>
  <c r="T84" i="19"/>
  <c r="S84" i="19"/>
  <c r="R84" i="19"/>
  <c r="Q84" i="19"/>
  <c r="P84" i="19"/>
  <c r="O84" i="19"/>
  <c r="L81" i="19"/>
  <c r="I81" i="19"/>
  <c r="H81" i="19"/>
  <c r="L80" i="19"/>
  <c r="K80" i="19"/>
  <c r="K81" i="19" s="1"/>
  <c r="J80" i="19"/>
  <c r="J81" i="19" s="1"/>
  <c r="I80" i="19"/>
  <c r="H80" i="19"/>
  <c r="G80" i="19"/>
  <c r="G81" i="19" s="1"/>
  <c r="F80" i="19"/>
  <c r="F81" i="19" s="1"/>
  <c r="D80" i="19"/>
  <c r="L75" i="19"/>
  <c r="U60" i="19" s="1"/>
  <c r="P70" i="19" s="1"/>
  <c r="K75" i="19"/>
  <c r="H75" i="19"/>
  <c r="Q60" i="19" s="1"/>
  <c r="P66" i="19" s="1"/>
  <c r="G75" i="19"/>
  <c r="P60" i="19" s="1"/>
  <c r="P65" i="19" s="1"/>
  <c r="L74" i="19"/>
  <c r="K74" i="19"/>
  <c r="J74" i="19"/>
  <c r="J75" i="19" s="1"/>
  <c r="S60" i="19" s="1"/>
  <c r="P68" i="19" s="1"/>
  <c r="I74" i="19"/>
  <c r="I75" i="19" s="1"/>
  <c r="R60" i="19" s="1"/>
  <c r="P67" i="19" s="1"/>
  <c r="H74" i="19"/>
  <c r="G74" i="19"/>
  <c r="F74" i="19"/>
  <c r="F75" i="19" s="1"/>
  <c r="D74" i="19"/>
  <c r="J69" i="19"/>
  <c r="F69" i="19"/>
  <c r="O59" i="19" s="1"/>
  <c r="O64" i="19" s="1"/>
  <c r="L68" i="19"/>
  <c r="L69" i="19" s="1"/>
  <c r="U59" i="19" s="1"/>
  <c r="O70" i="19" s="1"/>
  <c r="K68" i="19"/>
  <c r="K69" i="19" s="1"/>
  <c r="J68" i="19"/>
  <c r="I68" i="19"/>
  <c r="I69" i="19" s="1"/>
  <c r="R59" i="19" s="1"/>
  <c r="O67" i="19" s="1"/>
  <c r="H68" i="19"/>
  <c r="H69" i="19" s="1"/>
  <c r="Q59" i="19" s="1"/>
  <c r="O66" i="19" s="1"/>
  <c r="G68" i="19"/>
  <c r="G69" i="19" s="1"/>
  <c r="F68" i="19"/>
  <c r="D68" i="19"/>
  <c r="L63" i="19"/>
  <c r="K63" i="19"/>
  <c r="H63" i="19"/>
  <c r="G63" i="19"/>
  <c r="L62" i="19"/>
  <c r="K62" i="19"/>
  <c r="J62" i="19"/>
  <c r="J63" i="19" s="1"/>
  <c r="I62" i="19"/>
  <c r="I63" i="19" s="1"/>
  <c r="H62" i="19"/>
  <c r="G62" i="19"/>
  <c r="F62" i="19"/>
  <c r="F63" i="19" s="1"/>
  <c r="D62" i="19"/>
  <c r="O60" i="19"/>
  <c r="P64" i="19" s="1"/>
  <c r="U58" i="19"/>
  <c r="T58" i="19"/>
  <c r="S58" i="19"/>
  <c r="R58" i="19"/>
  <c r="Q58" i="19"/>
  <c r="P58" i="19"/>
  <c r="O58" i="19"/>
  <c r="L55" i="19"/>
  <c r="K55" i="19"/>
  <c r="H55" i="19"/>
  <c r="G55" i="19"/>
  <c r="L54" i="19"/>
  <c r="K54" i="19"/>
  <c r="J54" i="19"/>
  <c r="J55" i="19" s="1"/>
  <c r="I54" i="19"/>
  <c r="I55" i="19" s="1"/>
  <c r="H54" i="19"/>
  <c r="G54" i="19"/>
  <c r="F54" i="19"/>
  <c r="F55" i="19" s="1"/>
  <c r="D54" i="19"/>
  <c r="J49" i="19"/>
  <c r="L48" i="19"/>
  <c r="L49" i="19" s="1"/>
  <c r="K48" i="19"/>
  <c r="J48" i="19"/>
  <c r="I48" i="19"/>
  <c r="H48" i="19"/>
  <c r="H49" i="19" s="1"/>
  <c r="G48" i="19"/>
  <c r="F48" i="19"/>
  <c r="D48" i="19"/>
  <c r="I43" i="19"/>
  <c r="L42" i="19"/>
  <c r="L43" i="19" s="1"/>
  <c r="K42" i="19"/>
  <c r="K43" i="19" s="1"/>
  <c r="J42" i="19"/>
  <c r="J43" i="19" s="1"/>
  <c r="S33" i="19" s="1"/>
  <c r="O42" i="19" s="1"/>
  <c r="I42" i="19"/>
  <c r="H42" i="19"/>
  <c r="H43" i="19" s="1"/>
  <c r="G42" i="19"/>
  <c r="G43" i="19" s="1"/>
  <c r="F42" i="19"/>
  <c r="F43" i="19" s="1"/>
  <c r="D42" i="19"/>
  <c r="J37" i="19"/>
  <c r="S34" i="19" s="1"/>
  <c r="P42" i="19" s="1"/>
  <c r="L36" i="19"/>
  <c r="K36" i="19"/>
  <c r="J36" i="19"/>
  <c r="I36" i="19"/>
  <c r="H36" i="19"/>
  <c r="G36" i="19"/>
  <c r="F36" i="19"/>
  <c r="D36" i="19"/>
  <c r="U33" i="19"/>
  <c r="O44" i="19" s="1"/>
  <c r="Q33" i="19"/>
  <c r="O40" i="19" s="1"/>
  <c r="U32" i="19"/>
  <c r="T32" i="19"/>
  <c r="S32" i="19"/>
  <c r="R32" i="19"/>
  <c r="Q32" i="19"/>
  <c r="P32" i="19"/>
  <c r="O32" i="19"/>
  <c r="Z29" i="19"/>
  <c r="Y29" i="19"/>
  <c r="X29" i="19"/>
  <c r="W29" i="19"/>
  <c r="V29" i="19"/>
  <c r="U29" i="19"/>
  <c r="T29" i="19"/>
  <c r="S29" i="19"/>
  <c r="R29" i="19"/>
  <c r="AB29" i="19" s="1"/>
  <c r="Q29" i="19"/>
  <c r="O29" i="19"/>
  <c r="N29" i="19"/>
  <c r="AC28" i="19"/>
  <c r="Z28" i="19"/>
  <c r="Y28" i="19"/>
  <c r="X28" i="19"/>
  <c r="W28" i="19"/>
  <c r="V28" i="19"/>
  <c r="U28" i="19"/>
  <c r="T28" i="19"/>
  <c r="S28" i="19"/>
  <c r="R28" i="19"/>
  <c r="Q28" i="19"/>
  <c r="O28" i="19"/>
  <c r="N28" i="19"/>
  <c r="Z27" i="19"/>
  <c r="Y27" i="19"/>
  <c r="X27" i="19"/>
  <c r="W27" i="19"/>
  <c r="V27" i="19"/>
  <c r="U27" i="19"/>
  <c r="T27" i="19"/>
  <c r="S27" i="19"/>
  <c r="R27" i="19"/>
  <c r="AB27" i="19" s="1"/>
  <c r="Q27" i="19"/>
  <c r="O27" i="19"/>
  <c r="N27" i="19"/>
  <c r="Z26" i="19"/>
  <c r="Y26" i="19"/>
  <c r="X26" i="19"/>
  <c r="W26" i="19"/>
  <c r="V26" i="19"/>
  <c r="U26" i="19"/>
  <c r="T26" i="19"/>
  <c r="AC26" i="19" s="1"/>
  <c r="S26" i="19"/>
  <c r="R26" i="19"/>
  <c r="Q26" i="19"/>
  <c r="O26" i="19"/>
  <c r="N26" i="19"/>
  <c r="Z25" i="19"/>
  <c r="Y25" i="19"/>
  <c r="X25" i="19"/>
  <c r="W25" i="19"/>
  <c r="V25" i="19"/>
  <c r="U25" i="19"/>
  <c r="T25" i="19"/>
  <c r="S25" i="19"/>
  <c r="R25" i="19"/>
  <c r="AB25" i="19" s="1"/>
  <c r="Q25" i="19"/>
  <c r="AC25" i="19" s="1"/>
  <c r="O25" i="19"/>
  <c r="N25" i="19"/>
  <c r="Z24" i="19"/>
  <c r="Y24" i="19"/>
  <c r="X24" i="19"/>
  <c r="W24" i="19"/>
  <c r="V24" i="19"/>
  <c r="U24" i="19"/>
  <c r="T24" i="19"/>
  <c r="AC24" i="19" s="1"/>
  <c r="S24" i="19"/>
  <c r="R24" i="19"/>
  <c r="Q24" i="19"/>
  <c r="AB24" i="19" s="1"/>
  <c r="O24" i="19"/>
  <c r="N24" i="19"/>
  <c r="Z23" i="19"/>
  <c r="Y23" i="19"/>
  <c r="X23" i="19"/>
  <c r="W23" i="19"/>
  <c r="V23" i="19"/>
  <c r="U23" i="19"/>
  <c r="T23" i="19"/>
  <c r="S23" i="19"/>
  <c r="R23" i="19"/>
  <c r="Q23" i="19"/>
  <c r="AC23" i="19" s="1"/>
  <c r="O23" i="19"/>
  <c r="N23" i="19"/>
  <c r="O16" i="19"/>
  <c r="N16" i="19"/>
  <c r="O15" i="19"/>
  <c r="N15" i="19"/>
  <c r="O14" i="19"/>
  <c r="N14" i="19"/>
  <c r="O13" i="19"/>
  <c r="N13" i="19"/>
  <c r="O12" i="19"/>
  <c r="N12" i="19"/>
  <c r="O11" i="19"/>
  <c r="N11" i="19"/>
  <c r="O10" i="19"/>
  <c r="N10" i="19"/>
  <c r="J289" i="18"/>
  <c r="L288" i="18"/>
  <c r="L289" i="18" s="1"/>
  <c r="K288" i="18"/>
  <c r="J288" i="18"/>
  <c r="I288" i="18"/>
  <c r="H288" i="18"/>
  <c r="H289" i="18" s="1"/>
  <c r="G288" i="18"/>
  <c r="F288" i="18"/>
  <c r="D288" i="18"/>
  <c r="I283" i="18"/>
  <c r="L282" i="18"/>
  <c r="L283" i="18" s="1"/>
  <c r="K282" i="18"/>
  <c r="K283" i="18" s="1"/>
  <c r="J282" i="18"/>
  <c r="I282" i="18"/>
  <c r="H282" i="18"/>
  <c r="H283" i="18" s="1"/>
  <c r="G282" i="18"/>
  <c r="G283" i="18" s="1"/>
  <c r="F282" i="18"/>
  <c r="D282" i="18"/>
  <c r="J283" i="18" s="1"/>
  <c r="L276" i="18"/>
  <c r="K276" i="18"/>
  <c r="J276" i="18"/>
  <c r="I276" i="18"/>
  <c r="H276" i="18"/>
  <c r="G276" i="18"/>
  <c r="F276" i="18"/>
  <c r="D276" i="18"/>
  <c r="L277" i="18" s="1"/>
  <c r="U268" i="18" s="1"/>
  <c r="P278" i="18" s="1"/>
  <c r="I271" i="18"/>
  <c r="L270" i="18"/>
  <c r="L271" i="18" s="1"/>
  <c r="K270" i="18"/>
  <c r="K271" i="18" s="1"/>
  <c r="J270" i="18"/>
  <c r="I270" i="18"/>
  <c r="H270" i="18"/>
  <c r="H271" i="18" s="1"/>
  <c r="G270" i="18"/>
  <c r="G271" i="18" s="1"/>
  <c r="F270" i="18"/>
  <c r="D270" i="18"/>
  <c r="J271" i="18" s="1"/>
  <c r="U266" i="18"/>
  <c r="T266" i="18"/>
  <c r="S266" i="18"/>
  <c r="R266" i="18"/>
  <c r="Q266" i="18"/>
  <c r="P266" i="18"/>
  <c r="O266" i="18"/>
  <c r="I257" i="18"/>
  <c r="L256" i="18"/>
  <c r="L257" i="18" s="1"/>
  <c r="K256" i="18"/>
  <c r="K257" i="18" s="1"/>
  <c r="T242" i="18" s="1"/>
  <c r="P251" i="18" s="1"/>
  <c r="J256" i="18"/>
  <c r="I256" i="18"/>
  <c r="H256" i="18"/>
  <c r="H257" i="18" s="1"/>
  <c r="G256" i="18"/>
  <c r="G257" i="18" s="1"/>
  <c r="P242" i="18" s="1"/>
  <c r="P247" i="18" s="1"/>
  <c r="F256" i="18"/>
  <c r="D256" i="18"/>
  <c r="J257" i="18" s="1"/>
  <c r="L251" i="18"/>
  <c r="H251" i="18"/>
  <c r="L250" i="18"/>
  <c r="K250" i="18"/>
  <c r="K251" i="18" s="1"/>
  <c r="J250" i="18"/>
  <c r="J251" i="18" s="1"/>
  <c r="I250" i="18"/>
  <c r="H250" i="18"/>
  <c r="G250" i="18"/>
  <c r="G251" i="18" s="1"/>
  <c r="F250" i="18"/>
  <c r="F251" i="18" s="1"/>
  <c r="D250" i="18"/>
  <c r="O248" i="18"/>
  <c r="I245" i="18"/>
  <c r="R241" i="18" s="1"/>
  <c r="O249" i="18" s="1"/>
  <c r="L244" i="18"/>
  <c r="L245" i="18" s="1"/>
  <c r="U241" i="18" s="1"/>
  <c r="O252" i="18" s="1"/>
  <c r="K244" i="18"/>
  <c r="K245" i="18" s="1"/>
  <c r="J244" i="18"/>
  <c r="I244" i="18"/>
  <c r="H244" i="18"/>
  <c r="H245" i="18" s="1"/>
  <c r="Q241" i="18" s="1"/>
  <c r="G244" i="18"/>
  <c r="G245" i="18" s="1"/>
  <c r="P241" i="18" s="1"/>
  <c r="O247" i="18" s="1"/>
  <c r="F244" i="18"/>
  <c r="D244" i="18"/>
  <c r="J245" i="18" s="1"/>
  <c r="S241" i="18" s="1"/>
  <c r="O250" i="18" s="1"/>
  <c r="Q242" i="18"/>
  <c r="P248" i="18" s="1"/>
  <c r="T241" i="18"/>
  <c r="O251" i="18" s="1"/>
  <c r="U240" i="18"/>
  <c r="T240" i="18"/>
  <c r="S240" i="18"/>
  <c r="R240" i="18"/>
  <c r="Q240" i="18"/>
  <c r="P240" i="18"/>
  <c r="O240" i="18"/>
  <c r="I237" i="18"/>
  <c r="R216" i="18" s="1"/>
  <c r="P223" i="18" s="1"/>
  <c r="L236" i="18"/>
  <c r="L237" i="18" s="1"/>
  <c r="K236" i="18"/>
  <c r="K237" i="18" s="1"/>
  <c r="J236" i="18"/>
  <c r="I236" i="18"/>
  <c r="H236" i="18"/>
  <c r="H237" i="18" s="1"/>
  <c r="G236" i="18"/>
  <c r="G237" i="18" s="1"/>
  <c r="F236" i="18"/>
  <c r="D236" i="18"/>
  <c r="J237" i="18" s="1"/>
  <c r="L231" i="18"/>
  <c r="U215" i="18" s="1"/>
  <c r="O226" i="18" s="1"/>
  <c r="I231" i="18"/>
  <c r="H231" i="18"/>
  <c r="Q215" i="18" s="1"/>
  <c r="O222" i="18" s="1"/>
  <c r="L230" i="18"/>
  <c r="J230" i="18"/>
  <c r="J231" i="18" s="1"/>
  <c r="I230" i="18"/>
  <c r="H230" i="18"/>
  <c r="G230" i="18"/>
  <c r="G231" i="18" s="1"/>
  <c r="F230" i="18"/>
  <c r="F231" i="18" s="1"/>
  <c r="D230" i="18"/>
  <c r="K231" i="18" s="1"/>
  <c r="T215" i="18" s="1"/>
  <c r="O225" i="18" s="1"/>
  <c r="J225" i="18"/>
  <c r="F225" i="18"/>
  <c r="L224" i="18"/>
  <c r="L225" i="18" s="1"/>
  <c r="K224" i="18"/>
  <c r="K225" i="18" s="1"/>
  <c r="J224" i="18"/>
  <c r="I224" i="18"/>
  <c r="I225" i="18" s="1"/>
  <c r="H224" i="18"/>
  <c r="H225" i="18" s="1"/>
  <c r="G224" i="18"/>
  <c r="G225" i="18" s="1"/>
  <c r="F224" i="18"/>
  <c r="D224" i="18"/>
  <c r="L219" i="18"/>
  <c r="K219" i="18"/>
  <c r="H219" i="18"/>
  <c r="G219" i="18"/>
  <c r="L218" i="18"/>
  <c r="K218" i="18"/>
  <c r="J218" i="18"/>
  <c r="J219" i="18" s="1"/>
  <c r="I218" i="18"/>
  <c r="I219" i="18" s="1"/>
  <c r="R215" i="18" s="1"/>
  <c r="O223" i="18" s="1"/>
  <c r="H218" i="18"/>
  <c r="G218" i="18"/>
  <c r="F218" i="18"/>
  <c r="F219" i="18" s="1"/>
  <c r="D218" i="18"/>
  <c r="S216" i="18"/>
  <c r="P224" i="18" s="1"/>
  <c r="U214" i="18"/>
  <c r="T214" i="18"/>
  <c r="S214" i="18"/>
  <c r="R214" i="18"/>
  <c r="Q214" i="18"/>
  <c r="P214" i="18"/>
  <c r="O214" i="18"/>
  <c r="L211" i="18"/>
  <c r="K211" i="18"/>
  <c r="H211" i="18"/>
  <c r="G211" i="18"/>
  <c r="L210" i="18"/>
  <c r="K210" i="18"/>
  <c r="J210" i="18"/>
  <c r="J211" i="18" s="1"/>
  <c r="I210" i="18"/>
  <c r="I211" i="18" s="1"/>
  <c r="H210" i="18"/>
  <c r="G210" i="18"/>
  <c r="F210" i="18"/>
  <c r="F211" i="18" s="1"/>
  <c r="D210" i="18"/>
  <c r="J205" i="18"/>
  <c r="S189" i="18" s="1"/>
  <c r="F205" i="18"/>
  <c r="L204" i="18"/>
  <c r="L205" i="18" s="1"/>
  <c r="J204" i="18"/>
  <c r="I204" i="18"/>
  <c r="I205" i="18" s="1"/>
  <c r="R189" i="18" s="1"/>
  <c r="O197" i="18" s="1"/>
  <c r="H204" i="18"/>
  <c r="H205" i="18" s="1"/>
  <c r="Q189" i="18" s="1"/>
  <c r="O196" i="18" s="1"/>
  <c r="G204" i="18"/>
  <c r="F204" i="18"/>
  <c r="D204" i="18"/>
  <c r="K205" i="18" s="1"/>
  <c r="P200" i="18"/>
  <c r="O198" i="18"/>
  <c r="L198" i="18"/>
  <c r="K198" i="18"/>
  <c r="J198" i="18"/>
  <c r="I198" i="18"/>
  <c r="H198" i="18"/>
  <c r="G198" i="18"/>
  <c r="F198" i="18"/>
  <c r="D198" i="18"/>
  <c r="L199" i="18" s="1"/>
  <c r="U190" i="18" s="1"/>
  <c r="I193" i="18"/>
  <c r="L192" i="18"/>
  <c r="L193" i="18" s="1"/>
  <c r="K192" i="18"/>
  <c r="K193" i="18" s="1"/>
  <c r="T189" i="18" s="1"/>
  <c r="O199" i="18" s="1"/>
  <c r="J192" i="18"/>
  <c r="I192" i="18"/>
  <c r="H192" i="18"/>
  <c r="H193" i="18" s="1"/>
  <c r="G192" i="18"/>
  <c r="G193" i="18" s="1"/>
  <c r="F192" i="18"/>
  <c r="D192" i="18"/>
  <c r="J193" i="18" s="1"/>
  <c r="U188" i="18"/>
  <c r="T188" i="18"/>
  <c r="S188" i="18"/>
  <c r="R188" i="18"/>
  <c r="Q188" i="18"/>
  <c r="P188" i="18"/>
  <c r="O188" i="18"/>
  <c r="I185" i="18"/>
  <c r="L184" i="18"/>
  <c r="L185" i="18" s="1"/>
  <c r="U163" i="18" s="1"/>
  <c r="O174" i="18" s="1"/>
  <c r="K184" i="18"/>
  <c r="K185" i="18" s="1"/>
  <c r="J184" i="18"/>
  <c r="I184" i="18"/>
  <c r="H184" i="18"/>
  <c r="H185" i="18" s="1"/>
  <c r="Q163" i="18" s="1"/>
  <c r="G184" i="18"/>
  <c r="G185" i="18" s="1"/>
  <c r="P163" i="18" s="1"/>
  <c r="O169" i="18" s="1"/>
  <c r="F184" i="18"/>
  <c r="D184" i="18"/>
  <c r="J185" i="18" s="1"/>
  <c r="L173" i="18"/>
  <c r="U164" i="18" s="1"/>
  <c r="P174" i="18" s="1"/>
  <c r="H173" i="18"/>
  <c r="L172" i="18"/>
  <c r="K172" i="18"/>
  <c r="K173" i="18" s="1"/>
  <c r="T164" i="18" s="1"/>
  <c r="P173" i="18" s="1"/>
  <c r="J172" i="18"/>
  <c r="J173" i="18" s="1"/>
  <c r="S164" i="18" s="1"/>
  <c r="P172" i="18" s="1"/>
  <c r="I172" i="18"/>
  <c r="H172" i="18"/>
  <c r="G172" i="18"/>
  <c r="G173" i="18" s="1"/>
  <c r="P164" i="18" s="1"/>
  <c r="P169" i="18" s="1"/>
  <c r="F172" i="18"/>
  <c r="F173" i="18" s="1"/>
  <c r="O164" i="18" s="1"/>
  <c r="P168" i="18" s="1"/>
  <c r="D172" i="18"/>
  <c r="O170" i="18"/>
  <c r="I167" i="18"/>
  <c r="L166" i="18"/>
  <c r="L167" i="18" s="1"/>
  <c r="K166" i="18"/>
  <c r="K167" i="18" s="1"/>
  <c r="J166" i="18"/>
  <c r="I166" i="18"/>
  <c r="H166" i="18"/>
  <c r="H167" i="18" s="1"/>
  <c r="G166" i="18"/>
  <c r="G167" i="18" s="1"/>
  <c r="F166" i="18"/>
  <c r="D166" i="18"/>
  <c r="J167" i="18" s="1"/>
  <c r="Q164" i="18"/>
  <c r="P170" i="18" s="1"/>
  <c r="T163" i="18"/>
  <c r="O173" i="18" s="1"/>
  <c r="U162" i="18"/>
  <c r="T162" i="18"/>
  <c r="S162" i="18"/>
  <c r="R162" i="18"/>
  <c r="Q162" i="18"/>
  <c r="P162" i="18"/>
  <c r="O162" i="18"/>
  <c r="I159" i="18"/>
  <c r="L158" i="18"/>
  <c r="L159" i="18" s="1"/>
  <c r="K158" i="18"/>
  <c r="K159" i="18" s="1"/>
  <c r="J158" i="18"/>
  <c r="I158" i="18"/>
  <c r="H158" i="18"/>
  <c r="H159" i="18" s="1"/>
  <c r="G158" i="18"/>
  <c r="G159" i="18" s="1"/>
  <c r="F158" i="18"/>
  <c r="D158" i="18"/>
  <c r="J159" i="18" s="1"/>
  <c r="S138" i="18" s="1"/>
  <c r="P146" i="18" s="1"/>
  <c r="L153" i="18"/>
  <c r="I153" i="18"/>
  <c r="R137" i="18" s="1"/>
  <c r="O145" i="18" s="1"/>
  <c r="H153" i="18"/>
  <c r="L152" i="18"/>
  <c r="K152" i="18"/>
  <c r="K153" i="18" s="1"/>
  <c r="J152" i="18"/>
  <c r="J153" i="18" s="1"/>
  <c r="I152" i="18"/>
  <c r="H152" i="18"/>
  <c r="G152" i="18"/>
  <c r="G153" i="18" s="1"/>
  <c r="F152" i="18"/>
  <c r="F153" i="18" s="1"/>
  <c r="D152" i="18"/>
  <c r="K147" i="18"/>
  <c r="G147" i="18"/>
  <c r="L146" i="18"/>
  <c r="L147" i="18" s="1"/>
  <c r="K146" i="18"/>
  <c r="J146" i="18"/>
  <c r="J147" i="18" s="1"/>
  <c r="I146" i="18"/>
  <c r="I147" i="18" s="1"/>
  <c r="H146" i="18"/>
  <c r="H147" i="18" s="1"/>
  <c r="Q138" i="18" s="1"/>
  <c r="P144" i="18" s="1"/>
  <c r="G146" i="18"/>
  <c r="F146" i="18"/>
  <c r="F147" i="18" s="1"/>
  <c r="D146" i="18"/>
  <c r="L141" i="18"/>
  <c r="I141" i="18"/>
  <c r="H141" i="18"/>
  <c r="L140" i="18"/>
  <c r="K140" i="18"/>
  <c r="K141" i="18" s="1"/>
  <c r="J140" i="18"/>
  <c r="J141" i="18" s="1"/>
  <c r="I140" i="18"/>
  <c r="H140" i="18"/>
  <c r="G140" i="18"/>
  <c r="G141" i="18" s="1"/>
  <c r="F140" i="18"/>
  <c r="F141" i="18" s="1"/>
  <c r="D140" i="18"/>
  <c r="T138" i="18"/>
  <c r="P147" i="18" s="1"/>
  <c r="P138" i="18"/>
  <c r="P143" i="18" s="1"/>
  <c r="T137" i="18"/>
  <c r="O147" i="18" s="1"/>
  <c r="S137" i="18"/>
  <c r="O146" i="18" s="1"/>
  <c r="P137" i="18"/>
  <c r="O143" i="18" s="1"/>
  <c r="O137" i="18"/>
  <c r="O142" i="18" s="1"/>
  <c r="U136" i="18"/>
  <c r="T136" i="18"/>
  <c r="S136" i="18"/>
  <c r="R136" i="18"/>
  <c r="Q136" i="18"/>
  <c r="P136" i="18"/>
  <c r="O136" i="18"/>
  <c r="L133" i="18"/>
  <c r="I133" i="18"/>
  <c r="H133" i="18"/>
  <c r="L132" i="18"/>
  <c r="K132" i="18"/>
  <c r="K133" i="18" s="1"/>
  <c r="J132" i="18"/>
  <c r="J133" i="18" s="1"/>
  <c r="I132" i="18"/>
  <c r="H132" i="18"/>
  <c r="G132" i="18"/>
  <c r="G133" i="18" s="1"/>
  <c r="F132" i="18"/>
  <c r="F133" i="18" s="1"/>
  <c r="D132" i="18"/>
  <c r="L127" i="18"/>
  <c r="H127" i="18"/>
  <c r="L126" i="18"/>
  <c r="K126" i="18"/>
  <c r="K127" i="18" s="1"/>
  <c r="T112" i="18" s="1"/>
  <c r="P121" i="18" s="1"/>
  <c r="J126" i="18"/>
  <c r="J127" i="18" s="1"/>
  <c r="I126" i="18"/>
  <c r="I127" i="18" s="1"/>
  <c r="H126" i="18"/>
  <c r="G126" i="18"/>
  <c r="G127" i="18" s="1"/>
  <c r="P112" i="18" s="1"/>
  <c r="P117" i="18" s="1"/>
  <c r="F126" i="18"/>
  <c r="F127" i="18" s="1"/>
  <c r="D126" i="18"/>
  <c r="K121" i="18"/>
  <c r="F121" i="18"/>
  <c r="L120" i="18"/>
  <c r="K120" i="18"/>
  <c r="J120" i="18"/>
  <c r="J121" i="18" s="1"/>
  <c r="I120" i="18"/>
  <c r="H120" i="18"/>
  <c r="H121" i="18" s="1"/>
  <c r="G120" i="18"/>
  <c r="G121" i="18" s="1"/>
  <c r="F120" i="18"/>
  <c r="D120" i="18"/>
  <c r="L114" i="18"/>
  <c r="K114" i="18"/>
  <c r="J114" i="18"/>
  <c r="I114" i="18"/>
  <c r="H114" i="18"/>
  <c r="G114" i="18"/>
  <c r="F114" i="18"/>
  <c r="D114" i="18"/>
  <c r="U110" i="18"/>
  <c r="T110" i="18"/>
  <c r="S110" i="18"/>
  <c r="R110" i="18"/>
  <c r="Q110" i="18"/>
  <c r="P110" i="18"/>
  <c r="O110" i="18"/>
  <c r="L106" i="18"/>
  <c r="K106" i="18"/>
  <c r="J106" i="18"/>
  <c r="I106" i="18"/>
  <c r="H106" i="18"/>
  <c r="G106" i="18"/>
  <c r="F106" i="18"/>
  <c r="D106" i="18"/>
  <c r="I101" i="18"/>
  <c r="L100" i="18"/>
  <c r="L101" i="18" s="1"/>
  <c r="K100" i="18"/>
  <c r="K101" i="18" s="1"/>
  <c r="J100" i="18"/>
  <c r="I100" i="18"/>
  <c r="H100" i="18"/>
  <c r="H101" i="18" s="1"/>
  <c r="G100" i="18"/>
  <c r="G101" i="18" s="1"/>
  <c r="F100" i="18"/>
  <c r="D100" i="18"/>
  <c r="J101" i="18" s="1"/>
  <c r="L95" i="18"/>
  <c r="U86" i="18" s="1"/>
  <c r="P96" i="18" s="1"/>
  <c r="H95" i="18"/>
  <c r="Q86" i="18" s="1"/>
  <c r="P92" i="18" s="1"/>
  <c r="L94" i="18"/>
  <c r="K94" i="18"/>
  <c r="J94" i="18"/>
  <c r="J95" i="18" s="1"/>
  <c r="I94" i="18"/>
  <c r="H94" i="18"/>
  <c r="G94" i="18"/>
  <c r="F94" i="18"/>
  <c r="F95" i="18" s="1"/>
  <c r="D94" i="18"/>
  <c r="I89" i="18"/>
  <c r="L88" i="18"/>
  <c r="L89" i="18" s="1"/>
  <c r="K88" i="18"/>
  <c r="K89" i="18" s="1"/>
  <c r="J88" i="18"/>
  <c r="I88" i="18"/>
  <c r="H88" i="18"/>
  <c r="H89" i="18" s="1"/>
  <c r="G88" i="18"/>
  <c r="G89" i="18" s="1"/>
  <c r="F88" i="18"/>
  <c r="D88" i="18"/>
  <c r="J89" i="18" s="1"/>
  <c r="U84" i="18"/>
  <c r="T84" i="18"/>
  <c r="S84" i="18"/>
  <c r="R84" i="18"/>
  <c r="Q84" i="18"/>
  <c r="P84" i="18"/>
  <c r="O84" i="18"/>
  <c r="I81" i="18"/>
  <c r="R60" i="18" s="1"/>
  <c r="P67" i="18" s="1"/>
  <c r="L80" i="18"/>
  <c r="L81" i="18" s="1"/>
  <c r="K80" i="18"/>
  <c r="K81" i="18" s="1"/>
  <c r="J80" i="18"/>
  <c r="I80" i="18"/>
  <c r="H80" i="18"/>
  <c r="H81" i="18" s="1"/>
  <c r="G80" i="18"/>
  <c r="G81" i="18" s="1"/>
  <c r="F80" i="18"/>
  <c r="D80" i="18"/>
  <c r="J81" i="18" s="1"/>
  <c r="S60" i="18" s="1"/>
  <c r="P68" i="18" s="1"/>
  <c r="L75" i="18"/>
  <c r="I75" i="18"/>
  <c r="H75" i="18"/>
  <c r="L74" i="18"/>
  <c r="K74" i="18"/>
  <c r="K75" i="18" s="1"/>
  <c r="J74" i="18"/>
  <c r="J75" i="18" s="1"/>
  <c r="I74" i="18"/>
  <c r="H74" i="18"/>
  <c r="G74" i="18"/>
  <c r="G75" i="18" s="1"/>
  <c r="P59" i="18" s="1"/>
  <c r="O65" i="18" s="1"/>
  <c r="F74" i="18"/>
  <c r="F75" i="18" s="1"/>
  <c r="D74" i="18"/>
  <c r="K69" i="18"/>
  <c r="G69" i="18"/>
  <c r="L68" i="18"/>
  <c r="L69" i="18" s="1"/>
  <c r="K68" i="18"/>
  <c r="J68" i="18"/>
  <c r="I68" i="18"/>
  <c r="I69" i="18" s="1"/>
  <c r="R59" i="18" s="1"/>
  <c r="O67" i="18" s="1"/>
  <c r="H68" i="18"/>
  <c r="H69" i="18" s="1"/>
  <c r="G68" i="18"/>
  <c r="F68" i="18"/>
  <c r="D68" i="18"/>
  <c r="J69" i="18" s="1"/>
  <c r="P65" i="18"/>
  <c r="L63" i="18"/>
  <c r="I63" i="18"/>
  <c r="H63" i="18"/>
  <c r="L62" i="18"/>
  <c r="K62" i="18"/>
  <c r="K63" i="18" s="1"/>
  <c r="J62" i="18"/>
  <c r="J63" i="18" s="1"/>
  <c r="I62" i="18"/>
  <c r="H62" i="18"/>
  <c r="G62" i="18"/>
  <c r="G63" i="18" s="1"/>
  <c r="F62" i="18"/>
  <c r="F63" i="18" s="1"/>
  <c r="D62" i="18"/>
  <c r="T60" i="18"/>
  <c r="P69" i="18" s="1"/>
  <c r="P60" i="18"/>
  <c r="S59" i="18"/>
  <c r="O68" i="18" s="1"/>
  <c r="U58" i="18"/>
  <c r="T58" i="18"/>
  <c r="S58" i="18"/>
  <c r="R58" i="18"/>
  <c r="Q58" i="18"/>
  <c r="P58" i="18"/>
  <c r="O58" i="18"/>
  <c r="L55" i="18"/>
  <c r="I55" i="18"/>
  <c r="R34" i="18" s="1"/>
  <c r="P41" i="18" s="1"/>
  <c r="H55" i="18"/>
  <c r="L54" i="18"/>
  <c r="K54" i="18"/>
  <c r="K55" i="18" s="1"/>
  <c r="T34" i="18" s="1"/>
  <c r="P43" i="18" s="1"/>
  <c r="J54" i="18"/>
  <c r="J55" i="18" s="1"/>
  <c r="S34" i="18" s="1"/>
  <c r="P42" i="18" s="1"/>
  <c r="I54" i="18"/>
  <c r="H54" i="18"/>
  <c r="G54" i="18"/>
  <c r="G55" i="18" s="1"/>
  <c r="F54" i="18"/>
  <c r="F55" i="18" s="1"/>
  <c r="O34" i="18" s="1"/>
  <c r="P38" i="18" s="1"/>
  <c r="D54" i="18"/>
  <c r="K49" i="18"/>
  <c r="G49" i="18"/>
  <c r="L48" i="18"/>
  <c r="K48" i="18"/>
  <c r="J48" i="18"/>
  <c r="J49" i="18" s="1"/>
  <c r="I48" i="18"/>
  <c r="I49" i="18" s="1"/>
  <c r="H48" i="18"/>
  <c r="G48" i="18"/>
  <c r="F48" i="18"/>
  <c r="F49" i="18" s="1"/>
  <c r="D48" i="18"/>
  <c r="L49" i="18" s="1"/>
  <c r="L37" i="18"/>
  <c r="U33" i="18" s="1"/>
  <c r="O44" i="18" s="1"/>
  <c r="I37" i="18"/>
  <c r="H37" i="18"/>
  <c r="Q33" i="18" s="1"/>
  <c r="O40" i="18" s="1"/>
  <c r="L36" i="18"/>
  <c r="K36" i="18"/>
  <c r="K37" i="18" s="1"/>
  <c r="T33" i="18" s="1"/>
  <c r="O43" i="18" s="1"/>
  <c r="J36" i="18"/>
  <c r="J37" i="18" s="1"/>
  <c r="S33" i="18" s="1"/>
  <c r="O42" i="18" s="1"/>
  <c r="I36" i="18"/>
  <c r="H36" i="18"/>
  <c r="G36" i="18"/>
  <c r="G37" i="18" s="1"/>
  <c r="P33" i="18" s="1"/>
  <c r="O39" i="18" s="1"/>
  <c r="F36" i="18"/>
  <c r="F37" i="18" s="1"/>
  <c r="O33" i="18" s="1"/>
  <c r="O38" i="18" s="1"/>
  <c r="D36" i="18"/>
  <c r="P34" i="18"/>
  <c r="P39" i="18" s="1"/>
  <c r="R33" i="18"/>
  <c r="O41" i="18" s="1"/>
  <c r="U32" i="18"/>
  <c r="T32" i="18"/>
  <c r="S32" i="18"/>
  <c r="R32" i="18"/>
  <c r="Q32" i="18"/>
  <c r="P32" i="18"/>
  <c r="O32" i="18"/>
  <c r="Z29" i="18"/>
  <c r="Y29" i="18"/>
  <c r="X29" i="18"/>
  <c r="W29" i="18"/>
  <c r="V29" i="18"/>
  <c r="U29" i="18"/>
  <c r="T29" i="18"/>
  <c r="AC29" i="18" s="1"/>
  <c r="S29" i="18"/>
  <c r="R29" i="18"/>
  <c r="Q29" i="18"/>
  <c r="O29" i="18"/>
  <c r="N29" i="18"/>
  <c r="Z28" i="18"/>
  <c r="Y28" i="18"/>
  <c r="X28" i="18"/>
  <c r="W28" i="18"/>
  <c r="V28" i="18"/>
  <c r="U28" i="18"/>
  <c r="T28" i="18"/>
  <c r="S28" i="18"/>
  <c r="R28" i="18"/>
  <c r="Q28" i="18"/>
  <c r="AC28" i="18" s="1"/>
  <c r="O28" i="18"/>
  <c r="N28" i="18"/>
  <c r="AC27" i="18"/>
  <c r="Z27" i="18"/>
  <c r="Y27" i="18"/>
  <c r="X27" i="18"/>
  <c r="W27" i="18"/>
  <c r="V27" i="18"/>
  <c r="U27" i="18"/>
  <c r="T27" i="18"/>
  <c r="S27" i="18"/>
  <c r="AB27" i="18" s="1"/>
  <c r="R27" i="18"/>
  <c r="Q27" i="18"/>
  <c r="O27" i="18"/>
  <c r="N27" i="18"/>
  <c r="Z26" i="18"/>
  <c r="Y26" i="18"/>
  <c r="X26" i="18"/>
  <c r="W26" i="18"/>
  <c r="V26" i="18"/>
  <c r="U26" i="18"/>
  <c r="T26" i="18"/>
  <c r="S26" i="18"/>
  <c r="R26" i="18"/>
  <c r="Q26" i="18"/>
  <c r="O26" i="18"/>
  <c r="N26" i="18"/>
  <c r="AC25" i="18"/>
  <c r="Z25" i="18"/>
  <c r="Y25" i="18"/>
  <c r="X25" i="18"/>
  <c r="W25" i="18"/>
  <c r="V25" i="18"/>
  <c r="U25" i="18"/>
  <c r="T25" i="18"/>
  <c r="S25" i="18"/>
  <c r="AB25" i="18" s="1"/>
  <c r="R25" i="18"/>
  <c r="Q25" i="18"/>
  <c r="O25" i="18"/>
  <c r="N25" i="18"/>
  <c r="Z24" i="18"/>
  <c r="Y24" i="18"/>
  <c r="X24" i="18"/>
  <c r="W24" i="18"/>
  <c r="V24" i="18"/>
  <c r="U24" i="18"/>
  <c r="T24" i="18"/>
  <c r="S24" i="18"/>
  <c r="R24" i="18"/>
  <c r="Q24" i="18"/>
  <c r="O24" i="18"/>
  <c r="N24" i="18"/>
  <c r="Z23" i="18"/>
  <c r="Y23" i="18"/>
  <c r="X23" i="18"/>
  <c r="W23" i="18"/>
  <c r="V23" i="18"/>
  <c r="U23" i="18"/>
  <c r="T23" i="18"/>
  <c r="AC23" i="18" s="1"/>
  <c r="S23" i="18"/>
  <c r="R23" i="18"/>
  <c r="Q23" i="18"/>
  <c r="O23" i="18"/>
  <c r="N23" i="18"/>
  <c r="O16" i="18"/>
  <c r="N16" i="18"/>
  <c r="O15" i="18"/>
  <c r="N15" i="18"/>
  <c r="O14" i="18"/>
  <c r="N14" i="18"/>
  <c r="O13" i="18"/>
  <c r="N13" i="18"/>
  <c r="O12" i="18"/>
  <c r="N12" i="18"/>
  <c r="O11" i="18"/>
  <c r="N11" i="18"/>
  <c r="O10" i="18"/>
  <c r="N10" i="18"/>
  <c r="L283" i="17"/>
  <c r="U268" i="17" s="1"/>
  <c r="P278" i="17" s="1"/>
  <c r="I283" i="17"/>
  <c r="R268" i="17" s="1"/>
  <c r="H283" i="17"/>
  <c r="Q268" i="17" s="1"/>
  <c r="P274" i="17" s="1"/>
  <c r="L282" i="17"/>
  <c r="K282" i="17"/>
  <c r="K283" i="17" s="1"/>
  <c r="T268" i="17" s="1"/>
  <c r="P277" i="17" s="1"/>
  <c r="J282" i="17"/>
  <c r="J283" i="17" s="1"/>
  <c r="S268" i="17" s="1"/>
  <c r="P276" i="17" s="1"/>
  <c r="I282" i="17"/>
  <c r="H282" i="17"/>
  <c r="G282" i="17"/>
  <c r="G283" i="17" s="1"/>
  <c r="P268" i="17" s="1"/>
  <c r="P273" i="17" s="1"/>
  <c r="F282" i="17"/>
  <c r="F283" i="17" s="1"/>
  <c r="O268" i="17" s="1"/>
  <c r="P272" i="17" s="1"/>
  <c r="D282" i="17"/>
  <c r="K277" i="17"/>
  <c r="J277" i="17"/>
  <c r="G277" i="17"/>
  <c r="F277" i="17"/>
  <c r="L276" i="17"/>
  <c r="L277" i="17" s="1"/>
  <c r="K276" i="17"/>
  <c r="J276" i="17"/>
  <c r="I276" i="17"/>
  <c r="I277" i="17" s="1"/>
  <c r="R267" i="17" s="1"/>
  <c r="O275" i="17" s="1"/>
  <c r="H276" i="17"/>
  <c r="H277" i="17" s="1"/>
  <c r="G276" i="17"/>
  <c r="F276" i="17"/>
  <c r="D276" i="17"/>
  <c r="P275" i="17"/>
  <c r="L271" i="17"/>
  <c r="I271" i="17"/>
  <c r="H271" i="17"/>
  <c r="Q267" i="17" s="1"/>
  <c r="O274" i="17" s="1"/>
  <c r="L270" i="17"/>
  <c r="K270" i="17"/>
  <c r="K271" i="17" s="1"/>
  <c r="J270" i="17"/>
  <c r="J271" i="17" s="1"/>
  <c r="I270" i="17"/>
  <c r="H270" i="17"/>
  <c r="G270" i="17"/>
  <c r="G271" i="17" s="1"/>
  <c r="P267" i="17" s="1"/>
  <c r="O273" i="17" s="1"/>
  <c r="F270" i="17"/>
  <c r="F271" i="17" s="1"/>
  <c r="D270" i="17"/>
  <c r="S267" i="17"/>
  <c r="O276" i="17" s="1"/>
  <c r="O267" i="17"/>
  <c r="O272" i="17" s="1"/>
  <c r="U266" i="17"/>
  <c r="T266" i="17"/>
  <c r="S266" i="17"/>
  <c r="R266" i="17"/>
  <c r="Q266" i="17"/>
  <c r="P266" i="17"/>
  <c r="O266" i="17"/>
  <c r="L263" i="17"/>
  <c r="I263" i="17"/>
  <c r="H263" i="17"/>
  <c r="L262" i="17"/>
  <c r="K262" i="17"/>
  <c r="K263" i="17" s="1"/>
  <c r="J262" i="17"/>
  <c r="J263" i="17" s="1"/>
  <c r="I262" i="17"/>
  <c r="H262" i="17"/>
  <c r="G262" i="17"/>
  <c r="G263" i="17" s="1"/>
  <c r="F262" i="17"/>
  <c r="F263" i="17" s="1"/>
  <c r="D262" i="17"/>
  <c r="K257" i="17"/>
  <c r="G257" i="17"/>
  <c r="L256" i="17"/>
  <c r="K256" i="17"/>
  <c r="J256" i="17"/>
  <c r="J257" i="17" s="1"/>
  <c r="I256" i="17"/>
  <c r="I257" i="17" s="1"/>
  <c r="R241" i="17" s="1"/>
  <c r="O249" i="17" s="1"/>
  <c r="H256" i="17"/>
  <c r="G256" i="17"/>
  <c r="F256" i="17"/>
  <c r="F257" i="17" s="1"/>
  <c r="D256" i="17"/>
  <c r="L257" i="17" s="1"/>
  <c r="J251" i="17"/>
  <c r="I251" i="17"/>
  <c r="F251" i="17"/>
  <c r="O241" i="17" s="1"/>
  <c r="O246" i="17" s="1"/>
  <c r="L250" i="17"/>
  <c r="L251" i="17" s="1"/>
  <c r="K250" i="17"/>
  <c r="K251" i="17" s="1"/>
  <c r="J250" i="17"/>
  <c r="I250" i="17"/>
  <c r="H250" i="17"/>
  <c r="H251" i="17" s="1"/>
  <c r="G250" i="17"/>
  <c r="G251" i="17" s="1"/>
  <c r="F250" i="17"/>
  <c r="D250" i="17"/>
  <c r="K245" i="17"/>
  <c r="G245" i="17"/>
  <c r="P242" i="17" s="1"/>
  <c r="P247" i="17" s="1"/>
  <c r="L244" i="17"/>
  <c r="K244" i="17"/>
  <c r="J244" i="17"/>
  <c r="J245" i="17" s="1"/>
  <c r="S242" i="17" s="1"/>
  <c r="P250" i="17" s="1"/>
  <c r="I244" i="17"/>
  <c r="I245" i="17" s="1"/>
  <c r="R242" i="17" s="1"/>
  <c r="P249" i="17" s="1"/>
  <c r="H244" i="17"/>
  <c r="G244" i="17"/>
  <c r="F244" i="17"/>
  <c r="F245" i="17" s="1"/>
  <c r="O242" i="17" s="1"/>
  <c r="P246" i="17" s="1"/>
  <c r="D244" i="17"/>
  <c r="L245" i="17" s="1"/>
  <c r="U242" i="17" s="1"/>
  <c r="P252" i="17" s="1"/>
  <c r="U240" i="17"/>
  <c r="T240" i="17"/>
  <c r="S240" i="17"/>
  <c r="R240" i="17"/>
  <c r="Q240" i="17"/>
  <c r="P240" i="17"/>
  <c r="O240" i="17"/>
  <c r="K231" i="17"/>
  <c r="T215" i="17" s="1"/>
  <c r="O225" i="17" s="1"/>
  <c r="G231" i="17"/>
  <c r="P215" i="17" s="1"/>
  <c r="O221" i="17" s="1"/>
  <c r="L230" i="17"/>
  <c r="K230" i="17"/>
  <c r="J230" i="17"/>
  <c r="J231" i="17" s="1"/>
  <c r="S215" i="17" s="1"/>
  <c r="O224" i="17" s="1"/>
  <c r="I230" i="17"/>
  <c r="I231" i="17" s="1"/>
  <c r="R215" i="17" s="1"/>
  <c r="O223" i="17" s="1"/>
  <c r="H230" i="17"/>
  <c r="G230" i="17"/>
  <c r="F230" i="17"/>
  <c r="F231" i="17" s="1"/>
  <c r="O215" i="17" s="1"/>
  <c r="O220" i="17" s="1"/>
  <c r="D230" i="17"/>
  <c r="L231" i="17" s="1"/>
  <c r="U215" i="17" s="1"/>
  <c r="O226" i="17" s="1"/>
  <c r="J225" i="17"/>
  <c r="I225" i="17"/>
  <c r="F225" i="17"/>
  <c r="L224" i="17"/>
  <c r="L225" i="17" s="1"/>
  <c r="K224" i="17"/>
  <c r="K225" i="17" s="1"/>
  <c r="J224" i="17"/>
  <c r="I224" i="17"/>
  <c r="H224" i="17"/>
  <c r="H225" i="17" s="1"/>
  <c r="G224" i="17"/>
  <c r="G225" i="17" s="1"/>
  <c r="F224" i="17"/>
  <c r="D224" i="17"/>
  <c r="K219" i="17"/>
  <c r="T216" i="17" s="1"/>
  <c r="P225" i="17" s="1"/>
  <c r="G219" i="17"/>
  <c r="P216" i="17" s="1"/>
  <c r="P221" i="17" s="1"/>
  <c r="L218" i="17"/>
  <c r="K218" i="17"/>
  <c r="J218" i="17"/>
  <c r="J219" i="17" s="1"/>
  <c r="S216" i="17" s="1"/>
  <c r="P224" i="17" s="1"/>
  <c r="I218" i="17"/>
  <c r="I219" i="17" s="1"/>
  <c r="R216" i="17" s="1"/>
  <c r="P223" i="17" s="1"/>
  <c r="H218" i="17"/>
  <c r="G218" i="17"/>
  <c r="F218" i="17"/>
  <c r="F219" i="17" s="1"/>
  <c r="D218" i="17"/>
  <c r="L219" i="17" s="1"/>
  <c r="U216" i="17" s="1"/>
  <c r="P226" i="17" s="1"/>
  <c r="U214" i="17"/>
  <c r="T214" i="17"/>
  <c r="S214" i="17"/>
  <c r="R214" i="17"/>
  <c r="Q214" i="17"/>
  <c r="P214" i="17"/>
  <c r="O214" i="17"/>
  <c r="K211" i="17"/>
  <c r="G211" i="17"/>
  <c r="L210" i="17"/>
  <c r="K210" i="17"/>
  <c r="J210" i="17"/>
  <c r="J211" i="17" s="1"/>
  <c r="I210" i="17"/>
  <c r="I211" i="17" s="1"/>
  <c r="H210" i="17"/>
  <c r="G210" i="17"/>
  <c r="F210" i="17"/>
  <c r="F211" i="17" s="1"/>
  <c r="D210" i="17"/>
  <c r="L211" i="17" s="1"/>
  <c r="J205" i="17"/>
  <c r="L204" i="17"/>
  <c r="L205" i="17" s="1"/>
  <c r="K204" i="17"/>
  <c r="J204" i="17"/>
  <c r="I204" i="17"/>
  <c r="H204" i="17"/>
  <c r="H205" i="17" s="1"/>
  <c r="G204" i="17"/>
  <c r="F204" i="17"/>
  <c r="D204" i="17"/>
  <c r="I199" i="17"/>
  <c r="L198" i="17"/>
  <c r="K198" i="17"/>
  <c r="K199" i="17" s="1"/>
  <c r="J198" i="17"/>
  <c r="J199" i="17" s="1"/>
  <c r="S189" i="17" s="1"/>
  <c r="O198" i="17" s="1"/>
  <c r="I198" i="17"/>
  <c r="H198" i="17"/>
  <c r="G198" i="17"/>
  <c r="G199" i="17" s="1"/>
  <c r="F198" i="17"/>
  <c r="F199" i="17" s="1"/>
  <c r="D198" i="17"/>
  <c r="L199" i="17" s="1"/>
  <c r="J193" i="17"/>
  <c r="S190" i="17" s="1"/>
  <c r="P198" i="17" s="1"/>
  <c r="L192" i="17"/>
  <c r="K192" i="17"/>
  <c r="J192" i="17"/>
  <c r="I192" i="17"/>
  <c r="H192" i="17"/>
  <c r="G192" i="17"/>
  <c r="F192" i="17"/>
  <c r="D192" i="17"/>
  <c r="U189" i="17"/>
  <c r="O200" i="17" s="1"/>
  <c r="U188" i="17"/>
  <c r="T188" i="17"/>
  <c r="S188" i="17"/>
  <c r="R188" i="17"/>
  <c r="Q188" i="17"/>
  <c r="P188" i="17"/>
  <c r="O188" i="17"/>
  <c r="J185" i="17"/>
  <c r="L184" i="17"/>
  <c r="K184" i="17"/>
  <c r="J184" i="17"/>
  <c r="I184" i="17"/>
  <c r="H184" i="17"/>
  <c r="G184" i="17"/>
  <c r="F184" i="17"/>
  <c r="D184" i="17"/>
  <c r="I179" i="17"/>
  <c r="L178" i="17"/>
  <c r="L179" i="17" s="1"/>
  <c r="K178" i="17"/>
  <c r="K179" i="17" s="1"/>
  <c r="J178" i="17"/>
  <c r="I178" i="17"/>
  <c r="H178" i="17"/>
  <c r="H179" i="17" s="1"/>
  <c r="G178" i="17"/>
  <c r="G179" i="17" s="1"/>
  <c r="F178" i="17"/>
  <c r="D178" i="17"/>
  <c r="J179" i="17" s="1"/>
  <c r="L173" i="17"/>
  <c r="U164" i="17" s="1"/>
  <c r="P174" i="17" s="1"/>
  <c r="H173" i="17"/>
  <c r="L172" i="17"/>
  <c r="K172" i="17"/>
  <c r="J172" i="17"/>
  <c r="J173" i="17" s="1"/>
  <c r="S164" i="17" s="1"/>
  <c r="P172" i="17" s="1"/>
  <c r="I172" i="17"/>
  <c r="H172" i="17"/>
  <c r="G172" i="17"/>
  <c r="F172" i="17"/>
  <c r="F173" i="17" s="1"/>
  <c r="D172" i="17"/>
  <c r="I167" i="17"/>
  <c r="L166" i="17"/>
  <c r="L167" i="17" s="1"/>
  <c r="K166" i="17"/>
  <c r="K167" i="17" s="1"/>
  <c r="J166" i="17"/>
  <c r="J167" i="17" s="1"/>
  <c r="S163" i="17" s="1"/>
  <c r="O172" i="17" s="1"/>
  <c r="I166" i="17"/>
  <c r="H166" i="17"/>
  <c r="H167" i="17" s="1"/>
  <c r="G166" i="17"/>
  <c r="G167" i="17" s="1"/>
  <c r="F166" i="17"/>
  <c r="F167" i="17" s="1"/>
  <c r="D166" i="17"/>
  <c r="Q164" i="17"/>
  <c r="P170" i="17" s="1"/>
  <c r="U162" i="17"/>
  <c r="T162" i="17"/>
  <c r="S162" i="17"/>
  <c r="R162" i="17"/>
  <c r="Q162" i="17"/>
  <c r="P162" i="17"/>
  <c r="O162" i="17"/>
  <c r="I159" i="17"/>
  <c r="L158" i="17"/>
  <c r="L159" i="17" s="1"/>
  <c r="K158" i="17"/>
  <c r="K159" i="17" s="1"/>
  <c r="J158" i="17"/>
  <c r="J159" i="17" s="1"/>
  <c r="S137" i="17" s="1"/>
  <c r="O146" i="17" s="1"/>
  <c r="I158" i="17"/>
  <c r="H158" i="17"/>
  <c r="H159" i="17" s="1"/>
  <c r="G158" i="17"/>
  <c r="G159" i="17" s="1"/>
  <c r="F158" i="17"/>
  <c r="F159" i="17" s="1"/>
  <c r="D158" i="17"/>
  <c r="L153" i="17"/>
  <c r="U137" i="17" s="1"/>
  <c r="H153" i="17"/>
  <c r="Q137" i="17" s="1"/>
  <c r="O144" i="17" s="1"/>
  <c r="L152" i="17"/>
  <c r="K152" i="17"/>
  <c r="K153" i="17" s="1"/>
  <c r="J152" i="17"/>
  <c r="J153" i="17" s="1"/>
  <c r="I152" i="17"/>
  <c r="I153" i="17" s="1"/>
  <c r="R137" i="17" s="1"/>
  <c r="O145" i="17" s="1"/>
  <c r="H152" i="17"/>
  <c r="G152" i="17"/>
  <c r="G153" i="17" s="1"/>
  <c r="F152" i="17"/>
  <c r="F153" i="17" s="1"/>
  <c r="D152" i="17"/>
  <c r="O148" i="17"/>
  <c r="K147" i="17"/>
  <c r="J147" i="17"/>
  <c r="G147" i="17"/>
  <c r="P138" i="17" s="1"/>
  <c r="P143" i="17" s="1"/>
  <c r="F147" i="17"/>
  <c r="L146" i="17"/>
  <c r="L147" i="17" s="1"/>
  <c r="K146" i="17"/>
  <c r="J146" i="17"/>
  <c r="I146" i="17"/>
  <c r="I147" i="17" s="1"/>
  <c r="H146" i="17"/>
  <c r="H147" i="17" s="1"/>
  <c r="G146" i="17"/>
  <c r="F146" i="17"/>
  <c r="D146" i="17"/>
  <c r="L141" i="17"/>
  <c r="U138" i="17" s="1"/>
  <c r="P148" i="17" s="1"/>
  <c r="H141" i="17"/>
  <c r="Q138" i="17" s="1"/>
  <c r="P144" i="17" s="1"/>
  <c r="L140" i="17"/>
  <c r="K140" i="17"/>
  <c r="K141" i="17" s="1"/>
  <c r="J140" i="17"/>
  <c r="J141" i="17" s="1"/>
  <c r="S138" i="17" s="1"/>
  <c r="P146" i="17" s="1"/>
  <c r="I140" i="17"/>
  <c r="I141" i="17" s="1"/>
  <c r="R138" i="17" s="1"/>
  <c r="P145" i="17" s="1"/>
  <c r="H140" i="17"/>
  <c r="G140" i="17"/>
  <c r="G141" i="17" s="1"/>
  <c r="F140" i="17"/>
  <c r="F141" i="17" s="1"/>
  <c r="O138" i="17" s="1"/>
  <c r="P142" i="17" s="1"/>
  <c r="D140" i="17"/>
  <c r="T138" i="17"/>
  <c r="P147" i="17" s="1"/>
  <c r="O137" i="17"/>
  <c r="O142" i="17" s="1"/>
  <c r="U136" i="17"/>
  <c r="T136" i="17"/>
  <c r="S136" i="17"/>
  <c r="R136" i="17"/>
  <c r="Q136" i="17"/>
  <c r="P136" i="17"/>
  <c r="O136" i="17"/>
  <c r="L133" i="17"/>
  <c r="H133" i="17"/>
  <c r="L132" i="17"/>
  <c r="K132" i="17"/>
  <c r="K133" i="17" s="1"/>
  <c r="J132" i="17"/>
  <c r="J133" i="17" s="1"/>
  <c r="I132" i="17"/>
  <c r="I133" i="17" s="1"/>
  <c r="H132" i="17"/>
  <c r="G132" i="17"/>
  <c r="G133" i="17" s="1"/>
  <c r="F132" i="17"/>
  <c r="F133" i="17" s="1"/>
  <c r="O112" i="17" s="1"/>
  <c r="P116" i="17" s="1"/>
  <c r="D132" i="17"/>
  <c r="K127" i="17"/>
  <c r="G127" i="17"/>
  <c r="P112" i="17" s="1"/>
  <c r="P117" i="17" s="1"/>
  <c r="L126" i="17"/>
  <c r="L127" i="17" s="1"/>
  <c r="U112" i="17" s="1"/>
  <c r="P122" i="17" s="1"/>
  <c r="K126" i="17"/>
  <c r="J126" i="17"/>
  <c r="J127" i="17" s="1"/>
  <c r="I126" i="17"/>
  <c r="I127" i="17" s="1"/>
  <c r="R112" i="17" s="1"/>
  <c r="P119" i="17" s="1"/>
  <c r="H126" i="17"/>
  <c r="H127" i="17" s="1"/>
  <c r="Q112" i="17" s="1"/>
  <c r="P118" i="17" s="1"/>
  <c r="G126" i="17"/>
  <c r="F126" i="17"/>
  <c r="F127" i="17" s="1"/>
  <c r="D126" i="17"/>
  <c r="J121" i="17"/>
  <c r="I121" i="17"/>
  <c r="F121" i="17"/>
  <c r="L120" i="17"/>
  <c r="L121" i="17" s="1"/>
  <c r="K120" i="17"/>
  <c r="K121" i="17" s="1"/>
  <c r="J120" i="17"/>
  <c r="I120" i="17"/>
  <c r="H120" i="17"/>
  <c r="H121" i="17" s="1"/>
  <c r="G120" i="17"/>
  <c r="G121" i="17" s="1"/>
  <c r="F120" i="17"/>
  <c r="D120" i="17"/>
  <c r="K115" i="17"/>
  <c r="G115" i="17"/>
  <c r="P111" i="17" s="1"/>
  <c r="O117" i="17" s="1"/>
  <c r="L114" i="17"/>
  <c r="L115" i="17" s="1"/>
  <c r="K114" i="17"/>
  <c r="J114" i="17"/>
  <c r="J115" i="17" s="1"/>
  <c r="I114" i="17"/>
  <c r="I115" i="17" s="1"/>
  <c r="R111" i="17" s="1"/>
  <c r="O119" i="17" s="1"/>
  <c r="H114" i="17"/>
  <c r="H115" i="17" s="1"/>
  <c r="G114" i="17"/>
  <c r="F114" i="17"/>
  <c r="F115" i="17" s="1"/>
  <c r="D114" i="17"/>
  <c r="S112" i="17"/>
  <c r="P120" i="17" s="1"/>
  <c r="U110" i="17"/>
  <c r="T110" i="17"/>
  <c r="S110" i="17"/>
  <c r="R110" i="17"/>
  <c r="Q110" i="17"/>
  <c r="P110" i="17"/>
  <c r="O110" i="17"/>
  <c r="K107" i="17"/>
  <c r="G107" i="17"/>
  <c r="L106" i="17"/>
  <c r="L107" i="17" s="1"/>
  <c r="K106" i="17"/>
  <c r="J106" i="17"/>
  <c r="J107" i="17" s="1"/>
  <c r="I106" i="17"/>
  <c r="I107" i="17" s="1"/>
  <c r="H106" i="17"/>
  <c r="H107" i="17" s="1"/>
  <c r="G106" i="17"/>
  <c r="F106" i="17"/>
  <c r="F107" i="17" s="1"/>
  <c r="D106" i="17"/>
  <c r="J101" i="17"/>
  <c r="S86" i="17" s="1"/>
  <c r="P94" i="17" s="1"/>
  <c r="L100" i="17"/>
  <c r="K100" i="17"/>
  <c r="K101" i="17" s="1"/>
  <c r="T86" i="17" s="1"/>
  <c r="P95" i="17" s="1"/>
  <c r="J100" i="17"/>
  <c r="I100" i="17"/>
  <c r="H100" i="17"/>
  <c r="G100" i="17"/>
  <c r="G101" i="17" s="1"/>
  <c r="P86" i="17" s="1"/>
  <c r="P91" i="17" s="1"/>
  <c r="F100" i="17"/>
  <c r="D100" i="17"/>
  <c r="F101" i="17" s="1"/>
  <c r="O86" i="17" s="1"/>
  <c r="P90" i="17" s="1"/>
  <c r="I95" i="17"/>
  <c r="L94" i="17"/>
  <c r="K94" i="17"/>
  <c r="J94" i="17"/>
  <c r="J95" i="17" s="1"/>
  <c r="I94" i="17"/>
  <c r="H94" i="17"/>
  <c r="G94" i="17"/>
  <c r="F94" i="17"/>
  <c r="F95" i="17" s="1"/>
  <c r="D94" i="17"/>
  <c r="L95" i="17" s="1"/>
  <c r="L88" i="17"/>
  <c r="K88" i="17"/>
  <c r="J88" i="17"/>
  <c r="I88" i="17"/>
  <c r="H88" i="17"/>
  <c r="G88" i="17"/>
  <c r="F88" i="17"/>
  <c r="D88" i="17"/>
  <c r="J89" i="17" s="1"/>
  <c r="S85" i="17" s="1"/>
  <c r="O94" i="17" s="1"/>
  <c r="U84" i="17"/>
  <c r="T84" i="17"/>
  <c r="S84" i="17"/>
  <c r="R84" i="17"/>
  <c r="Q84" i="17"/>
  <c r="P84" i="17"/>
  <c r="O84" i="17"/>
  <c r="L80" i="17"/>
  <c r="K80" i="17"/>
  <c r="J80" i="17"/>
  <c r="I80" i="17"/>
  <c r="H80" i="17"/>
  <c r="G80" i="17"/>
  <c r="F80" i="17"/>
  <c r="D80" i="17"/>
  <c r="J81" i="17" s="1"/>
  <c r="I75" i="17"/>
  <c r="L74" i="17"/>
  <c r="L75" i="17" s="1"/>
  <c r="K74" i="17"/>
  <c r="K75" i="17" s="1"/>
  <c r="J74" i="17"/>
  <c r="J75" i="17" s="1"/>
  <c r="S59" i="17" s="1"/>
  <c r="O68" i="17" s="1"/>
  <c r="I74" i="17"/>
  <c r="H74" i="17"/>
  <c r="H75" i="17" s="1"/>
  <c r="G74" i="17"/>
  <c r="G75" i="17" s="1"/>
  <c r="F74" i="17"/>
  <c r="F75" i="17" s="1"/>
  <c r="D74" i="17"/>
  <c r="L69" i="17"/>
  <c r="U60" i="17" s="1"/>
  <c r="P70" i="17" s="1"/>
  <c r="H69" i="17"/>
  <c r="L68" i="17"/>
  <c r="K68" i="17"/>
  <c r="J68" i="17"/>
  <c r="J69" i="17" s="1"/>
  <c r="I68" i="17"/>
  <c r="H68" i="17"/>
  <c r="G68" i="17"/>
  <c r="F68" i="17"/>
  <c r="F69" i="17" s="1"/>
  <c r="D68" i="17"/>
  <c r="I63" i="17"/>
  <c r="L62" i="17"/>
  <c r="L63" i="17" s="1"/>
  <c r="K62" i="17"/>
  <c r="K63" i="17" s="1"/>
  <c r="J62" i="17"/>
  <c r="J63" i="17" s="1"/>
  <c r="I62" i="17"/>
  <c r="H62" i="17"/>
  <c r="H63" i="17" s="1"/>
  <c r="Q60" i="17" s="1"/>
  <c r="P66" i="17" s="1"/>
  <c r="G62" i="17"/>
  <c r="G63" i="17" s="1"/>
  <c r="F62" i="17"/>
  <c r="F63" i="17" s="1"/>
  <c r="D62" i="17"/>
  <c r="U58" i="17"/>
  <c r="T58" i="17"/>
  <c r="S58" i="17"/>
  <c r="R58" i="17"/>
  <c r="Q58" i="17"/>
  <c r="P58" i="17"/>
  <c r="O58" i="17"/>
  <c r="I55" i="17"/>
  <c r="L54" i="17"/>
  <c r="L55" i="17" s="1"/>
  <c r="K54" i="17"/>
  <c r="K55" i="17" s="1"/>
  <c r="J54" i="17"/>
  <c r="J55" i="17" s="1"/>
  <c r="S34" i="17" s="1"/>
  <c r="P42" i="17" s="1"/>
  <c r="I54" i="17"/>
  <c r="H54" i="17"/>
  <c r="H55" i="17" s="1"/>
  <c r="G54" i="17"/>
  <c r="G55" i="17" s="1"/>
  <c r="F54" i="17"/>
  <c r="F55" i="17" s="1"/>
  <c r="O34" i="17" s="1"/>
  <c r="P38" i="17" s="1"/>
  <c r="D54" i="17"/>
  <c r="L49" i="17"/>
  <c r="H49" i="17"/>
  <c r="L48" i="17"/>
  <c r="K48" i="17"/>
  <c r="K49" i="17" s="1"/>
  <c r="J48" i="17"/>
  <c r="J49" i="17" s="1"/>
  <c r="S33" i="17" s="1"/>
  <c r="O42" i="17" s="1"/>
  <c r="I48" i="17"/>
  <c r="I49" i="17" s="1"/>
  <c r="H48" i="17"/>
  <c r="G48" i="17"/>
  <c r="G49" i="17" s="1"/>
  <c r="F48" i="17"/>
  <c r="F49" i="17" s="1"/>
  <c r="D48" i="17"/>
  <c r="K43" i="17"/>
  <c r="T34" i="17" s="1"/>
  <c r="P43" i="17" s="1"/>
  <c r="J43" i="17"/>
  <c r="G43" i="17"/>
  <c r="F43" i="17"/>
  <c r="L42" i="17"/>
  <c r="L43" i="17" s="1"/>
  <c r="U34" i="17" s="1"/>
  <c r="P44" i="17" s="1"/>
  <c r="K42" i="17"/>
  <c r="J42" i="17"/>
  <c r="I42" i="17"/>
  <c r="I43" i="17" s="1"/>
  <c r="H42" i="17"/>
  <c r="H43" i="17" s="1"/>
  <c r="Q34" i="17" s="1"/>
  <c r="P40" i="17" s="1"/>
  <c r="G42" i="17"/>
  <c r="F42" i="17"/>
  <c r="D42" i="17"/>
  <c r="L37" i="17"/>
  <c r="H37" i="17"/>
  <c r="Q33" i="17" s="1"/>
  <c r="O40" i="17" s="1"/>
  <c r="L36" i="17"/>
  <c r="K36" i="17"/>
  <c r="K37" i="17" s="1"/>
  <c r="J36" i="17"/>
  <c r="J37" i="17" s="1"/>
  <c r="I36" i="17"/>
  <c r="I37" i="17" s="1"/>
  <c r="R33" i="17" s="1"/>
  <c r="O41" i="17" s="1"/>
  <c r="H36" i="17"/>
  <c r="G36" i="17"/>
  <c r="G37" i="17" s="1"/>
  <c r="F36" i="17"/>
  <c r="F37" i="17" s="1"/>
  <c r="D36" i="17"/>
  <c r="P34" i="17"/>
  <c r="P39" i="17" s="1"/>
  <c r="O33" i="17"/>
  <c r="O38" i="17" s="1"/>
  <c r="U32" i="17"/>
  <c r="T32" i="17"/>
  <c r="S32" i="17"/>
  <c r="R32" i="17"/>
  <c r="Q32" i="17"/>
  <c r="P32" i="17"/>
  <c r="O32" i="17"/>
  <c r="AC29" i="17"/>
  <c r="Z29" i="17"/>
  <c r="Y29" i="17"/>
  <c r="X29" i="17"/>
  <c r="W29" i="17"/>
  <c r="V29" i="17"/>
  <c r="U29" i="17"/>
  <c r="T29" i="17"/>
  <c r="S29" i="17"/>
  <c r="AB29" i="17" s="1"/>
  <c r="R29" i="17"/>
  <c r="Q29" i="17"/>
  <c r="O29" i="17"/>
  <c r="N29" i="17"/>
  <c r="Z28" i="17"/>
  <c r="Y28" i="17"/>
  <c r="X28" i="17"/>
  <c r="W28" i="17"/>
  <c r="V28" i="17"/>
  <c r="U28" i="17"/>
  <c r="T28" i="17"/>
  <c r="S28" i="17"/>
  <c r="R28" i="17"/>
  <c r="Q28" i="17"/>
  <c r="O28" i="17"/>
  <c r="N28" i="17"/>
  <c r="AC27" i="17"/>
  <c r="Z27" i="17"/>
  <c r="Y27" i="17"/>
  <c r="X27" i="17"/>
  <c r="W27" i="17"/>
  <c r="V27" i="17"/>
  <c r="U27" i="17"/>
  <c r="T27" i="17"/>
  <c r="S27" i="17"/>
  <c r="AB27" i="17" s="1"/>
  <c r="R27" i="17"/>
  <c r="Q27" i="17"/>
  <c r="O27" i="17"/>
  <c r="N27" i="17"/>
  <c r="Z26" i="17"/>
  <c r="Y26" i="17"/>
  <c r="X26" i="17"/>
  <c r="W26" i="17"/>
  <c r="V26" i="17"/>
  <c r="U26" i="17"/>
  <c r="T26" i="17"/>
  <c r="S26" i="17"/>
  <c r="R26" i="17"/>
  <c r="Q26" i="17"/>
  <c r="O26" i="17"/>
  <c r="N26" i="17"/>
  <c r="Z25" i="17"/>
  <c r="Y25" i="17"/>
  <c r="X25" i="17"/>
  <c r="W25" i="17"/>
  <c r="V25" i="17"/>
  <c r="U25" i="17"/>
  <c r="T25" i="17"/>
  <c r="AC25" i="17" s="1"/>
  <c r="S25" i="17"/>
  <c r="R25" i="17"/>
  <c r="Q25" i="17"/>
  <c r="O25" i="17"/>
  <c r="N25" i="17"/>
  <c r="Z24" i="17"/>
  <c r="Y24" i="17"/>
  <c r="X24" i="17"/>
  <c r="W24" i="17"/>
  <c r="V24" i="17"/>
  <c r="U24" i="17"/>
  <c r="T24" i="17"/>
  <c r="S24" i="17"/>
  <c r="R24" i="17"/>
  <c r="Q24" i="17"/>
  <c r="AC24" i="17" s="1"/>
  <c r="O24" i="17"/>
  <c r="N24" i="17"/>
  <c r="Z23" i="17"/>
  <c r="Y23" i="17"/>
  <c r="X23" i="17"/>
  <c r="W23" i="17"/>
  <c r="V23" i="17"/>
  <c r="U23" i="17"/>
  <c r="T23" i="17"/>
  <c r="AC23" i="17" s="1"/>
  <c r="S23" i="17"/>
  <c r="R23" i="17"/>
  <c r="Q23" i="17"/>
  <c r="AB23" i="17" s="1"/>
  <c r="O23" i="17"/>
  <c r="N23" i="17"/>
  <c r="O16" i="17"/>
  <c r="N16" i="17"/>
  <c r="O15" i="17"/>
  <c r="N15" i="17"/>
  <c r="O14" i="17"/>
  <c r="N14" i="17"/>
  <c r="O13" i="17"/>
  <c r="N13" i="17"/>
  <c r="O12" i="17"/>
  <c r="N12" i="17"/>
  <c r="O11" i="17"/>
  <c r="N11" i="17"/>
  <c r="O10" i="17"/>
  <c r="N10" i="17"/>
  <c r="J285" i="12"/>
  <c r="Q264" i="12" s="1"/>
  <c r="N272" i="12" s="1"/>
  <c r="F285" i="12"/>
  <c r="J284" i="12"/>
  <c r="I284" i="12"/>
  <c r="H284" i="12"/>
  <c r="H285" i="12" s="1"/>
  <c r="G284" i="12"/>
  <c r="G285" i="12" s="1"/>
  <c r="F284" i="12"/>
  <c r="D284" i="12"/>
  <c r="I285" i="12" s="1"/>
  <c r="P264" i="12" s="1"/>
  <c r="N271" i="12" s="1"/>
  <c r="I279" i="12"/>
  <c r="P263" i="12" s="1"/>
  <c r="M271" i="12" s="1"/>
  <c r="J278" i="12"/>
  <c r="J279" i="12" s="1"/>
  <c r="I278" i="12"/>
  <c r="H278" i="12"/>
  <c r="G278" i="12"/>
  <c r="G279" i="12" s="1"/>
  <c r="F278" i="12"/>
  <c r="F279" i="12" s="1"/>
  <c r="D278" i="12"/>
  <c r="H279" i="12" s="1"/>
  <c r="H273" i="12"/>
  <c r="O264" i="12" s="1"/>
  <c r="N270" i="12" s="1"/>
  <c r="J272" i="12"/>
  <c r="J273" i="12" s="1"/>
  <c r="I272" i="12"/>
  <c r="I273" i="12" s="1"/>
  <c r="H272" i="12"/>
  <c r="G272" i="12"/>
  <c r="G273" i="12" s="1"/>
  <c r="F272" i="12"/>
  <c r="F273" i="12" s="1"/>
  <c r="D272" i="12"/>
  <c r="I267" i="12"/>
  <c r="J266" i="12"/>
  <c r="J267" i="12" s="1"/>
  <c r="Q263" i="12" s="1"/>
  <c r="M272" i="12" s="1"/>
  <c r="I266" i="12"/>
  <c r="H266" i="12"/>
  <c r="G266" i="12"/>
  <c r="G267" i="12" s="1"/>
  <c r="F266" i="12"/>
  <c r="F267" i="12" s="1"/>
  <c r="M263" i="12" s="1"/>
  <c r="M268" i="12" s="1"/>
  <c r="D266" i="12"/>
  <c r="H267" i="12" s="1"/>
  <c r="O263" i="12" s="1"/>
  <c r="M270" i="12" s="1"/>
  <c r="Q262" i="12"/>
  <c r="P262" i="12"/>
  <c r="O262" i="12"/>
  <c r="N262" i="12"/>
  <c r="M262" i="12"/>
  <c r="G259" i="12"/>
  <c r="J258" i="12"/>
  <c r="J259" i="12" s="1"/>
  <c r="I258" i="12"/>
  <c r="I259" i="12" s="1"/>
  <c r="H258" i="12"/>
  <c r="H259" i="12" s="1"/>
  <c r="G258" i="12"/>
  <c r="F258" i="12"/>
  <c r="F259" i="12" s="1"/>
  <c r="D258" i="12"/>
  <c r="J253" i="12"/>
  <c r="F253" i="12"/>
  <c r="J252" i="12"/>
  <c r="I252" i="12"/>
  <c r="I253" i="12" s="1"/>
  <c r="P237" i="12" s="1"/>
  <c r="M245" i="12" s="1"/>
  <c r="H252" i="12"/>
  <c r="H253" i="12" s="1"/>
  <c r="G252" i="12"/>
  <c r="G253" i="12" s="1"/>
  <c r="F252" i="12"/>
  <c r="D252" i="12"/>
  <c r="I247" i="12"/>
  <c r="P238" i="12" s="1"/>
  <c r="N245" i="12" s="1"/>
  <c r="J246" i="12"/>
  <c r="J247" i="12" s="1"/>
  <c r="I246" i="12"/>
  <c r="H246" i="12"/>
  <c r="H247" i="12" s="1"/>
  <c r="G246" i="12"/>
  <c r="G247" i="12" s="1"/>
  <c r="F246" i="12"/>
  <c r="F247" i="12" s="1"/>
  <c r="D246" i="12"/>
  <c r="J241" i="12"/>
  <c r="I241" i="12"/>
  <c r="F241" i="12"/>
  <c r="J240" i="12"/>
  <c r="I240" i="12"/>
  <c r="H240" i="12"/>
  <c r="H241" i="12" s="1"/>
  <c r="G240" i="12"/>
  <c r="G241" i="12" s="1"/>
  <c r="F240" i="12"/>
  <c r="D240" i="12"/>
  <c r="Q237" i="12"/>
  <c r="M246" i="12" s="1"/>
  <c r="M237" i="12"/>
  <c r="M242" i="12" s="1"/>
  <c r="Q236" i="12"/>
  <c r="P236" i="12"/>
  <c r="O236" i="12"/>
  <c r="N236" i="12"/>
  <c r="M236" i="12"/>
  <c r="J232" i="12"/>
  <c r="I232" i="12"/>
  <c r="H232" i="12"/>
  <c r="G232" i="12"/>
  <c r="F232" i="12"/>
  <c r="D232" i="12"/>
  <c r="J227" i="12"/>
  <c r="G227" i="12"/>
  <c r="F227" i="12"/>
  <c r="J226" i="12"/>
  <c r="I226" i="12"/>
  <c r="I227" i="12" s="1"/>
  <c r="H226" i="12"/>
  <c r="H227" i="12" s="1"/>
  <c r="G226" i="12"/>
  <c r="F226" i="12"/>
  <c r="D226" i="12"/>
  <c r="J214" i="12"/>
  <c r="I214" i="12"/>
  <c r="H214" i="12"/>
  <c r="G214" i="12"/>
  <c r="F214" i="12"/>
  <c r="D214" i="12"/>
  <c r="G215" i="12" s="1"/>
  <c r="N212" i="12"/>
  <c r="N217" i="12" s="1"/>
  <c r="Q210" i="12"/>
  <c r="P210" i="12"/>
  <c r="O210" i="12"/>
  <c r="N210" i="12"/>
  <c r="M210" i="12"/>
  <c r="J207" i="12"/>
  <c r="I207" i="12"/>
  <c r="F207" i="12"/>
  <c r="J206" i="12"/>
  <c r="I206" i="12"/>
  <c r="H206" i="12"/>
  <c r="H207" i="12" s="1"/>
  <c r="O186" i="12" s="1"/>
  <c r="N192" i="12" s="1"/>
  <c r="G206" i="12"/>
  <c r="G207" i="12" s="1"/>
  <c r="F206" i="12"/>
  <c r="D206" i="12"/>
  <c r="I201" i="12"/>
  <c r="P185" i="12" s="1"/>
  <c r="M193" i="12" s="1"/>
  <c r="J200" i="12"/>
  <c r="J201" i="12" s="1"/>
  <c r="I200" i="12"/>
  <c r="H200" i="12"/>
  <c r="G200" i="12"/>
  <c r="G201" i="12" s="1"/>
  <c r="F200" i="12"/>
  <c r="F201" i="12" s="1"/>
  <c r="D200" i="12"/>
  <c r="H201" i="12" s="1"/>
  <c r="H195" i="12"/>
  <c r="J194" i="12"/>
  <c r="J195" i="12" s="1"/>
  <c r="I194" i="12"/>
  <c r="I195" i="12" s="1"/>
  <c r="P186" i="12" s="1"/>
  <c r="N193" i="12" s="1"/>
  <c r="H194" i="12"/>
  <c r="G194" i="12"/>
  <c r="G195" i="12" s="1"/>
  <c r="N186" i="12" s="1"/>
  <c r="N191" i="12" s="1"/>
  <c r="F194" i="12"/>
  <c r="F195" i="12" s="1"/>
  <c r="M186" i="12" s="1"/>
  <c r="N190" i="12" s="1"/>
  <c r="D194" i="12"/>
  <c r="I189" i="12"/>
  <c r="J188" i="12"/>
  <c r="J189" i="12" s="1"/>
  <c r="I188" i="12"/>
  <c r="H188" i="12"/>
  <c r="G188" i="12"/>
  <c r="G189" i="12" s="1"/>
  <c r="F188" i="12"/>
  <c r="F189" i="12" s="1"/>
  <c r="D188" i="12"/>
  <c r="H189" i="12" s="1"/>
  <c r="O185" i="12" s="1"/>
  <c r="M192" i="12" s="1"/>
  <c r="Q184" i="12"/>
  <c r="P184" i="12"/>
  <c r="O184" i="12"/>
  <c r="N184" i="12"/>
  <c r="M184" i="12"/>
  <c r="J181" i="12"/>
  <c r="G181" i="12"/>
  <c r="F181" i="12"/>
  <c r="J180" i="12"/>
  <c r="I180" i="12"/>
  <c r="I181" i="12" s="1"/>
  <c r="H180" i="12"/>
  <c r="H181" i="12" s="1"/>
  <c r="G180" i="12"/>
  <c r="F180" i="12"/>
  <c r="D180" i="12"/>
  <c r="J175" i="12"/>
  <c r="I175" i="12"/>
  <c r="F175" i="12"/>
  <c r="J174" i="12"/>
  <c r="I174" i="12"/>
  <c r="H174" i="12"/>
  <c r="H175" i="12" s="1"/>
  <c r="G174" i="12"/>
  <c r="G175" i="12" s="1"/>
  <c r="F174" i="12"/>
  <c r="D174" i="12"/>
  <c r="I169" i="12"/>
  <c r="J168" i="12"/>
  <c r="J169" i="12" s="1"/>
  <c r="Q160" i="12" s="1"/>
  <c r="N168" i="12" s="1"/>
  <c r="I168" i="12"/>
  <c r="H168" i="12"/>
  <c r="H169" i="12" s="1"/>
  <c r="G168" i="12"/>
  <c r="G169" i="12" s="1"/>
  <c r="F168" i="12"/>
  <c r="F169" i="12" s="1"/>
  <c r="M160" i="12" s="1"/>
  <c r="N164" i="12" s="1"/>
  <c r="D168" i="12"/>
  <c r="J163" i="12"/>
  <c r="Q159" i="12" s="1"/>
  <c r="M168" i="12" s="1"/>
  <c r="I163" i="12"/>
  <c r="F163" i="12"/>
  <c r="J162" i="12"/>
  <c r="I162" i="12"/>
  <c r="H162" i="12"/>
  <c r="H163" i="12" s="1"/>
  <c r="O159" i="12" s="1"/>
  <c r="M166" i="12" s="1"/>
  <c r="G162" i="12"/>
  <c r="G163" i="12" s="1"/>
  <c r="N159" i="12" s="1"/>
  <c r="M165" i="12" s="1"/>
  <c r="F162" i="12"/>
  <c r="D162" i="12"/>
  <c r="P160" i="12"/>
  <c r="N167" i="12" s="1"/>
  <c r="P159" i="12"/>
  <c r="M167" i="12" s="1"/>
  <c r="M159" i="12"/>
  <c r="M164" i="12" s="1"/>
  <c r="Q158" i="12"/>
  <c r="P158" i="12"/>
  <c r="O158" i="12"/>
  <c r="N158" i="12"/>
  <c r="M158" i="12"/>
  <c r="J154" i="12"/>
  <c r="I154" i="12"/>
  <c r="H154" i="12"/>
  <c r="G154" i="12"/>
  <c r="F154" i="12"/>
  <c r="D154" i="12"/>
  <c r="G155" i="12" s="1"/>
  <c r="J149" i="12"/>
  <c r="G149" i="12"/>
  <c r="F149" i="12"/>
  <c r="J148" i="12"/>
  <c r="I148" i="12"/>
  <c r="I149" i="12" s="1"/>
  <c r="H148" i="12"/>
  <c r="H149" i="12" s="1"/>
  <c r="G148" i="12"/>
  <c r="F148" i="12"/>
  <c r="D148" i="12"/>
  <c r="J142" i="12"/>
  <c r="I142" i="12"/>
  <c r="H142" i="12"/>
  <c r="G142" i="12"/>
  <c r="F142" i="12"/>
  <c r="D142" i="12"/>
  <c r="M138" i="12"/>
  <c r="J137" i="12"/>
  <c r="G137" i="12"/>
  <c r="N133" i="12" s="1"/>
  <c r="M139" i="12" s="1"/>
  <c r="F137" i="12"/>
  <c r="J136" i="12"/>
  <c r="I136" i="12"/>
  <c r="I137" i="12" s="1"/>
  <c r="H136" i="12"/>
  <c r="H137" i="12" s="1"/>
  <c r="O133" i="12" s="1"/>
  <c r="M140" i="12" s="1"/>
  <c r="G136" i="12"/>
  <c r="F136" i="12"/>
  <c r="D136" i="12"/>
  <c r="Q133" i="12"/>
  <c r="M142" i="12" s="1"/>
  <c r="M133" i="12"/>
  <c r="Q132" i="12"/>
  <c r="P132" i="12"/>
  <c r="O132" i="12"/>
  <c r="N132" i="12"/>
  <c r="M132" i="12"/>
  <c r="I129" i="12"/>
  <c r="J128" i="12"/>
  <c r="J129" i="12" s="1"/>
  <c r="I128" i="12"/>
  <c r="H128" i="12"/>
  <c r="G128" i="12"/>
  <c r="G129" i="12" s="1"/>
  <c r="F128" i="12"/>
  <c r="F129" i="12" s="1"/>
  <c r="D128" i="12"/>
  <c r="H129" i="12" s="1"/>
  <c r="J122" i="12"/>
  <c r="I122" i="12"/>
  <c r="H122" i="12"/>
  <c r="G122" i="12"/>
  <c r="F122" i="12"/>
  <c r="D122" i="12"/>
  <c r="G123" i="12" s="1"/>
  <c r="G117" i="12"/>
  <c r="J116" i="12"/>
  <c r="J117" i="12" s="1"/>
  <c r="I116" i="12"/>
  <c r="I117" i="12" s="1"/>
  <c r="H116" i="12"/>
  <c r="H117" i="12" s="1"/>
  <c r="G116" i="12"/>
  <c r="F116" i="12"/>
  <c r="F117" i="12" s="1"/>
  <c r="D116" i="12"/>
  <c r="J110" i="12"/>
  <c r="I110" i="12"/>
  <c r="H110" i="12"/>
  <c r="G110" i="12"/>
  <c r="F110" i="12"/>
  <c r="D110" i="12"/>
  <c r="G111" i="12" s="1"/>
  <c r="N108" i="12"/>
  <c r="N113" i="12" s="1"/>
  <c r="Q106" i="12"/>
  <c r="P106" i="12"/>
  <c r="O106" i="12"/>
  <c r="N106" i="12"/>
  <c r="M106" i="12"/>
  <c r="J103" i="12"/>
  <c r="I103" i="12"/>
  <c r="F103" i="12"/>
  <c r="J102" i="12"/>
  <c r="I102" i="12"/>
  <c r="H102" i="12"/>
  <c r="H103" i="12" s="1"/>
  <c r="G102" i="12"/>
  <c r="G103" i="12" s="1"/>
  <c r="F102" i="12"/>
  <c r="D102" i="12"/>
  <c r="I97" i="12"/>
  <c r="P82" i="12" s="1"/>
  <c r="N89" i="12" s="1"/>
  <c r="J96" i="12"/>
  <c r="J97" i="12" s="1"/>
  <c r="I96" i="12"/>
  <c r="H96" i="12"/>
  <c r="G96" i="12"/>
  <c r="G97" i="12" s="1"/>
  <c r="N82" i="12" s="1"/>
  <c r="N87" i="12" s="1"/>
  <c r="F96" i="12"/>
  <c r="F97" i="12" s="1"/>
  <c r="M82" i="12" s="1"/>
  <c r="N86" i="12" s="1"/>
  <c r="D96" i="12"/>
  <c r="H97" i="12" s="1"/>
  <c r="H91" i="12"/>
  <c r="J90" i="12"/>
  <c r="J91" i="12" s="1"/>
  <c r="I90" i="12"/>
  <c r="I91" i="12" s="1"/>
  <c r="H90" i="12"/>
  <c r="G90" i="12"/>
  <c r="G91" i="12" s="1"/>
  <c r="F90" i="12"/>
  <c r="F91" i="12" s="1"/>
  <c r="D90" i="12"/>
  <c r="M89" i="12"/>
  <c r="I85" i="12"/>
  <c r="J84" i="12"/>
  <c r="J85" i="12" s="1"/>
  <c r="I84" i="12"/>
  <c r="H84" i="12"/>
  <c r="G84" i="12"/>
  <c r="G85" i="12" s="1"/>
  <c r="F84" i="12"/>
  <c r="F85" i="12" s="1"/>
  <c r="D84" i="12"/>
  <c r="H85" i="12" s="1"/>
  <c r="O81" i="12" s="1"/>
  <c r="M88" i="12" s="1"/>
  <c r="O82" i="12"/>
  <c r="N88" i="12" s="1"/>
  <c r="P81" i="12"/>
  <c r="Q80" i="12"/>
  <c r="P80" i="12"/>
  <c r="O80" i="12"/>
  <c r="N80" i="12"/>
  <c r="M80" i="12"/>
  <c r="J77" i="12"/>
  <c r="G77" i="12"/>
  <c r="F77" i="12"/>
  <c r="J76" i="12"/>
  <c r="I76" i="12"/>
  <c r="I77" i="12" s="1"/>
  <c r="H76" i="12"/>
  <c r="H77" i="12" s="1"/>
  <c r="G76" i="12"/>
  <c r="F76" i="12"/>
  <c r="D76" i="12"/>
  <c r="J71" i="12"/>
  <c r="Q56" i="12" s="1"/>
  <c r="N64" i="12" s="1"/>
  <c r="I71" i="12"/>
  <c r="F71" i="12"/>
  <c r="M56" i="12" s="1"/>
  <c r="N60" i="12" s="1"/>
  <c r="J70" i="12"/>
  <c r="I70" i="12"/>
  <c r="H70" i="12"/>
  <c r="H71" i="12" s="1"/>
  <c r="G70" i="12"/>
  <c r="G71" i="12" s="1"/>
  <c r="F70" i="12"/>
  <c r="D70" i="12"/>
  <c r="I65" i="12"/>
  <c r="P55" i="12" s="1"/>
  <c r="M63" i="12" s="1"/>
  <c r="J64" i="12"/>
  <c r="J65" i="12" s="1"/>
  <c r="Q55" i="12" s="1"/>
  <c r="M64" i="12" s="1"/>
  <c r="I64" i="12"/>
  <c r="H64" i="12"/>
  <c r="H65" i="12" s="1"/>
  <c r="G64" i="12"/>
  <c r="G65" i="12" s="1"/>
  <c r="F64" i="12"/>
  <c r="F65" i="12" s="1"/>
  <c r="M55" i="12" s="1"/>
  <c r="M60" i="12" s="1"/>
  <c r="D64" i="12"/>
  <c r="J59" i="12"/>
  <c r="I59" i="12"/>
  <c r="F59" i="12"/>
  <c r="J58" i="12"/>
  <c r="I58" i="12"/>
  <c r="H58" i="12"/>
  <c r="H59" i="12" s="1"/>
  <c r="G58" i="12"/>
  <c r="G59" i="12" s="1"/>
  <c r="F58" i="12"/>
  <c r="D58" i="12"/>
  <c r="P56" i="12"/>
  <c r="N63" i="12" s="1"/>
  <c r="Q54" i="12"/>
  <c r="P54" i="12"/>
  <c r="O54" i="12"/>
  <c r="N54" i="12"/>
  <c r="M54" i="12"/>
  <c r="H51" i="12"/>
  <c r="J50" i="12"/>
  <c r="J51" i="12" s="1"/>
  <c r="Q30" i="12" s="1"/>
  <c r="N38" i="12" s="1"/>
  <c r="I50" i="12"/>
  <c r="H50" i="12"/>
  <c r="G50" i="12"/>
  <c r="F50" i="12"/>
  <c r="F51" i="12" s="1"/>
  <c r="D50" i="12"/>
  <c r="G51" i="12" s="1"/>
  <c r="J45" i="12"/>
  <c r="G45" i="12"/>
  <c r="N30" i="12" s="1"/>
  <c r="F45" i="12"/>
  <c r="M30" i="12" s="1"/>
  <c r="N34" i="12" s="1"/>
  <c r="J44" i="12"/>
  <c r="I44" i="12"/>
  <c r="I45" i="12" s="1"/>
  <c r="H44" i="12"/>
  <c r="H45" i="12" s="1"/>
  <c r="G44" i="12"/>
  <c r="F44" i="12"/>
  <c r="D44" i="12"/>
  <c r="J39" i="12"/>
  <c r="J38" i="12"/>
  <c r="I38" i="12"/>
  <c r="I39" i="12" s="1"/>
  <c r="P29" i="12" s="1"/>
  <c r="M37" i="12" s="1"/>
  <c r="H38" i="12"/>
  <c r="G38" i="12"/>
  <c r="G39" i="12" s="1"/>
  <c r="F38" i="12"/>
  <c r="D38" i="12"/>
  <c r="F39" i="12" s="1"/>
  <c r="N35" i="12"/>
  <c r="I33" i="12"/>
  <c r="J32" i="12"/>
  <c r="J33" i="12" s="1"/>
  <c r="Q29" i="12" s="1"/>
  <c r="M38" i="12" s="1"/>
  <c r="I32" i="12"/>
  <c r="H32" i="12"/>
  <c r="G32" i="12"/>
  <c r="G33" i="12" s="1"/>
  <c r="N29" i="12" s="1"/>
  <c r="M35" i="12" s="1"/>
  <c r="F32" i="12"/>
  <c r="F33" i="12" s="1"/>
  <c r="D32" i="12"/>
  <c r="H33" i="12" s="1"/>
  <c r="O30" i="12"/>
  <c r="N36" i="12" s="1"/>
  <c r="Q28" i="12"/>
  <c r="P28" i="12"/>
  <c r="O28" i="12"/>
  <c r="N28" i="12"/>
  <c r="M28" i="12"/>
  <c r="Z23" i="12"/>
  <c r="Y23" i="12"/>
  <c r="X23" i="12"/>
  <c r="W23" i="12"/>
  <c r="V23" i="12"/>
  <c r="U23" i="12"/>
  <c r="T23" i="12"/>
  <c r="S23" i="12"/>
  <c r="R23" i="12"/>
  <c r="Q23" i="12"/>
  <c r="O23" i="12"/>
  <c r="N23" i="12"/>
  <c r="Z22" i="12"/>
  <c r="Y22" i="12"/>
  <c r="X22" i="12"/>
  <c r="W22" i="12"/>
  <c r="V22" i="12"/>
  <c r="U22" i="12"/>
  <c r="T22" i="12"/>
  <c r="S22" i="12"/>
  <c r="AC22" i="12" s="1"/>
  <c r="R22" i="12"/>
  <c r="Q22" i="12"/>
  <c r="O22" i="12"/>
  <c r="N22" i="12"/>
  <c r="Z21" i="12"/>
  <c r="Y21" i="12"/>
  <c r="X21" i="12"/>
  <c r="W21" i="12"/>
  <c r="V21" i="12"/>
  <c r="U21" i="12"/>
  <c r="T21" i="12"/>
  <c r="S21" i="12"/>
  <c r="R21" i="12"/>
  <c r="Q21" i="12"/>
  <c r="O21" i="12"/>
  <c r="N21" i="12"/>
  <c r="Z20" i="12"/>
  <c r="Y20" i="12"/>
  <c r="X20" i="12"/>
  <c r="W20" i="12"/>
  <c r="V20" i="12"/>
  <c r="U20" i="12"/>
  <c r="T20" i="12"/>
  <c r="S20" i="12"/>
  <c r="AC20" i="12" s="1"/>
  <c r="R20" i="12"/>
  <c r="Q20" i="12"/>
  <c r="O20" i="12"/>
  <c r="N20" i="12"/>
  <c r="Z19" i="12"/>
  <c r="Y19" i="12"/>
  <c r="X19" i="12"/>
  <c r="W19" i="12"/>
  <c r="V19" i="12"/>
  <c r="U19" i="12"/>
  <c r="T19" i="12"/>
  <c r="S19" i="12"/>
  <c r="R19" i="12"/>
  <c r="Q19" i="12"/>
  <c r="O19" i="12"/>
  <c r="N19" i="12"/>
  <c r="O14" i="12"/>
  <c r="N14" i="12"/>
  <c r="O13" i="12"/>
  <c r="N13" i="12"/>
  <c r="O12" i="12"/>
  <c r="N12" i="12"/>
  <c r="O11" i="12"/>
  <c r="N11" i="12"/>
  <c r="O10" i="12"/>
  <c r="N10" i="12"/>
  <c r="I153" i="11"/>
  <c r="L152" i="11"/>
  <c r="L153" i="11" s="1"/>
  <c r="K152" i="11"/>
  <c r="K153" i="11" s="1"/>
  <c r="J152" i="11"/>
  <c r="I152" i="11"/>
  <c r="H152" i="11"/>
  <c r="H153" i="11" s="1"/>
  <c r="G152" i="11"/>
  <c r="G153" i="11" s="1"/>
  <c r="F152" i="11"/>
  <c r="D152" i="11"/>
  <c r="J153" i="11" s="1"/>
  <c r="O146" i="11"/>
  <c r="L146" i="11"/>
  <c r="K146" i="11"/>
  <c r="J146" i="11"/>
  <c r="I146" i="11"/>
  <c r="H146" i="11"/>
  <c r="G146" i="11"/>
  <c r="F146" i="11"/>
  <c r="D146" i="11"/>
  <c r="I141" i="11"/>
  <c r="R137" i="11" s="1"/>
  <c r="O145" i="11" s="1"/>
  <c r="L140" i="11"/>
  <c r="L141" i="11" s="1"/>
  <c r="U137" i="11" s="1"/>
  <c r="O148" i="11" s="1"/>
  <c r="K140" i="11"/>
  <c r="K141" i="11" s="1"/>
  <c r="T137" i="11" s="1"/>
  <c r="O147" i="11" s="1"/>
  <c r="J140" i="11"/>
  <c r="I140" i="11"/>
  <c r="H140" i="11"/>
  <c r="H141" i="11" s="1"/>
  <c r="Q137" i="11" s="1"/>
  <c r="O144" i="11" s="1"/>
  <c r="G140" i="11"/>
  <c r="G141" i="11" s="1"/>
  <c r="F140" i="11"/>
  <c r="D140" i="11"/>
  <c r="J141" i="11" s="1"/>
  <c r="S137" i="11" s="1"/>
  <c r="P137" i="11"/>
  <c r="O143" i="11" s="1"/>
  <c r="U136" i="11"/>
  <c r="T136" i="11"/>
  <c r="S136" i="11"/>
  <c r="R136" i="11"/>
  <c r="Q136" i="11"/>
  <c r="P136" i="11"/>
  <c r="O136" i="11"/>
  <c r="I133" i="11"/>
  <c r="R112" i="11" s="1"/>
  <c r="P119" i="11" s="1"/>
  <c r="L132" i="11"/>
  <c r="L133" i="11" s="1"/>
  <c r="K132" i="11"/>
  <c r="K133" i="11" s="1"/>
  <c r="J132" i="11"/>
  <c r="I132" i="11"/>
  <c r="H132" i="11"/>
  <c r="H133" i="11" s="1"/>
  <c r="Q112" i="11" s="1"/>
  <c r="P118" i="11" s="1"/>
  <c r="G132" i="11"/>
  <c r="G133" i="11" s="1"/>
  <c r="F132" i="11"/>
  <c r="D132" i="11"/>
  <c r="J133" i="11" s="1"/>
  <c r="S112" i="11" s="1"/>
  <c r="P120" i="11" s="1"/>
  <c r="L127" i="11"/>
  <c r="I127" i="11"/>
  <c r="H127" i="11"/>
  <c r="L126" i="11"/>
  <c r="K126" i="11"/>
  <c r="K127" i="11" s="1"/>
  <c r="T112" i="11" s="1"/>
  <c r="P121" i="11" s="1"/>
  <c r="J126" i="11"/>
  <c r="J127" i="11" s="1"/>
  <c r="I126" i="11"/>
  <c r="H126" i="11"/>
  <c r="G126" i="11"/>
  <c r="G127" i="11" s="1"/>
  <c r="F126" i="11"/>
  <c r="F127" i="11" s="1"/>
  <c r="D126" i="11"/>
  <c r="K121" i="11"/>
  <c r="G121" i="11"/>
  <c r="L120" i="11"/>
  <c r="L121" i="11" s="1"/>
  <c r="K120" i="11"/>
  <c r="J120" i="11"/>
  <c r="I120" i="11"/>
  <c r="I121" i="11" s="1"/>
  <c r="H120" i="11"/>
  <c r="H121" i="11" s="1"/>
  <c r="G120" i="11"/>
  <c r="F120" i="11"/>
  <c r="D120" i="11"/>
  <c r="J121" i="11" s="1"/>
  <c r="L115" i="11"/>
  <c r="U111" i="11" s="1"/>
  <c r="O122" i="11" s="1"/>
  <c r="I115" i="11"/>
  <c r="R111" i="11" s="1"/>
  <c r="O119" i="11" s="1"/>
  <c r="H115" i="11"/>
  <c r="Q111" i="11" s="1"/>
  <c r="O118" i="11" s="1"/>
  <c r="L114" i="11"/>
  <c r="K114" i="11"/>
  <c r="K115" i="11" s="1"/>
  <c r="T111" i="11" s="1"/>
  <c r="O121" i="11" s="1"/>
  <c r="J114" i="11"/>
  <c r="J115" i="11" s="1"/>
  <c r="I114" i="11"/>
  <c r="H114" i="11"/>
  <c r="G114" i="11"/>
  <c r="G115" i="11" s="1"/>
  <c r="P111" i="11" s="1"/>
  <c r="O117" i="11" s="1"/>
  <c r="F114" i="11"/>
  <c r="F115" i="11" s="1"/>
  <c r="D114" i="11"/>
  <c r="P112" i="11"/>
  <c r="P117" i="11" s="1"/>
  <c r="S111" i="11"/>
  <c r="O120" i="11" s="1"/>
  <c r="U110" i="11"/>
  <c r="T110" i="11"/>
  <c r="S110" i="11"/>
  <c r="R110" i="11"/>
  <c r="Q110" i="11"/>
  <c r="P110" i="11"/>
  <c r="O110" i="11"/>
  <c r="L101" i="11"/>
  <c r="I101" i="11"/>
  <c r="H101" i="11"/>
  <c r="L100" i="11"/>
  <c r="K100" i="11"/>
  <c r="K101" i="11" s="1"/>
  <c r="J100" i="11"/>
  <c r="J101" i="11" s="1"/>
  <c r="I100" i="11"/>
  <c r="H100" i="11"/>
  <c r="G100" i="11"/>
  <c r="G101" i="11" s="1"/>
  <c r="F100" i="11"/>
  <c r="F101" i="11" s="1"/>
  <c r="D100" i="11"/>
  <c r="K95" i="11"/>
  <c r="T86" i="11" s="1"/>
  <c r="P95" i="11" s="1"/>
  <c r="G95" i="11"/>
  <c r="P86" i="11" s="1"/>
  <c r="P91" i="11" s="1"/>
  <c r="L94" i="11"/>
  <c r="L95" i="11" s="1"/>
  <c r="K94" i="11"/>
  <c r="J94" i="11"/>
  <c r="I94" i="11"/>
  <c r="I95" i="11" s="1"/>
  <c r="H94" i="11"/>
  <c r="H95" i="11" s="1"/>
  <c r="G94" i="11"/>
  <c r="F94" i="11"/>
  <c r="D94" i="11"/>
  <c r="J95" i="11" s="1"/>
  <c r="L89" i="11"/>
  <c r="U85" i="11" s="1"/>
  <c r="O96" i="11" s="1"/>
  <c r="I89" i="11"/>
  <c r="R85" i="11" s="1"/>
  <c r="O93" i="11" s="1"/>
  <c r="H89" i="11"/>
  <c r="Q85" i="11" s="1"/>
  <c r="O92" i="11" s="1"/>
  <c r="L88" i="11"/>
  <c r="K88" i="11"/>
  <c r="K89" i="11" s="1"/>
  <c r="T85" i="11" s="1"/>
  <c r="O95" i="11" s="1"/>
  <c r="J88" i="11"/>
  <c r="J89" i="11" s="1"/>
  <c r="I88" i="11"/>
  <c r="H88" i="11"/>
  <c r="G88" i="11"/>
  <c r="G89" i="11" s="1"/>
  <c r="P85" i="11" s="1"/>
  <c r="O91" i="11" s="1"/>
  <c r="F88" i="11"/>
  <c r="F89" i="11" s="1"/>
  <c r="D88" i="11"/>
  <c r="S85" i="11"/>
  <c r="O94" i="11" s="1"/>
  <c r="O85" i="11"/>
  <c r="O90" i="11" s="1"/>
  <c r="U84" i="11"/>
  <c r="T84" i="11"/>
  <c r="S84" i="11"/>
  <c r="R84" i="11"/>
  <c r="Q84" i="11"/>
  <c r="P84" i="11"/>
  <c r="O84" i="11"/>
  <c r="L81" i="11"/>
  <c r="I81" i="11"/>
  <c r="H81" i="11"/>
  <c r="L80" i="11"/>
  <c r="K80" i="11"/>
  <c r="K81" i="11" s="1"/>
  <c r="J80" i="11"/>
  <c r="J81" i="11" s="1"/>
  <c r="I80" i="11"/>
  <c r="H80" i="11"/>
  <c r="G80" i="11"/>
  <c r="G81" i="11" s="1"/>
  <c r="F80" i="11"/>
  <c r="F81" i="11" s="1"/>
  <c r="D80" i="11"/>
  <c r="L75" i="11"/>
  <c r="K75" i="11"/>
  <c r="T60" i="11" s="1"/>
  <c r="P69" i="11" s="1"/>
  <c r="H75" i="11"/>
  <c r="G75" i="11"/>
  <c r="L74" i="11"/>
  <c r="K74" i="11"/>
  <c r="J74" i="11"/>
  <c r="J75" i="11" s="1"/>
  <c r="I74" i="11"/>
  <c r="I75" i="11" s="1"/>
  <c r="R60" i="11" s="1"/>
  <c r="P67" i="11" s="1"/>
  <c r="H74" i="11"/>
  <c r="G74" i="11"/>
  <c r="F74" i="11"/>
  <c r="F75" i="11" s="1"/>
  <c r="D74" i="11"/>
  <c r="J69" i="11"/>
  <c r="I69" i="11"/>
  <c r="F69" i="11"/>
  <c r="L68" i="11"/>
  <c r="L69" i="11" s="1"/>
  <c r="K68" i="11"/>
  <c r="K69" i="11" s="1"/>
  <c r="J68" i="11"/>
  <c r="I68" i="11"/>
  <c r="H68" i="11"/>
  <c r="H69" i="11" s="1"/>
  <c r="G68" i="11"/>
  <c r="G69" i="11" s="1"/>
  <c r="F68" i="11"/>
  <c r="D68" i="11"/>
  <c r="L63" i="11"/>
  <c r="K63" i="11"/>
  <c r="H63" i="11"/>
  <c r="Q59" i="11" s="1"/>
  <c r="O66" i="11" s="1"/>
  <c r="G63" i="11"/>
  <c r="P59" i="11" s="1"/>
  <c r="O65" i="11" s="1"/>
  <c r="L62" i="11"/>
  <c r="K62" i="11"/>
  <c r="J62" i="11"/>
  <c r="J63" i="11" s="1"/>
  <c r="I62" i="11"/>
  <c r="I63" i="11" s="1"/>
  <c r="R59" i="11" s="1"/>
  <c r="O67" i="11" s="1"/>
  <c r="H62" i="11"/>
  <c r="G62" i="11"/>
  <c r="F62" i="11"/>
  <c r="F63" i="11" s="1"/>
  <c r="O59" i="11" s="1"/>
  <c r="O64" i="11" s="1"/>
  <c r="D62" i="11"/>
  <c r="S60" i="11"/>
  <c r="P68" i="11" s="1"/>
  <c r="O60" i="11"/>
  <c r="P64" i="11" s="1"/>
  <c r="U58" i="11"/>
  <c r="T58" i="11"/>
  <c r="S58" i="11"/>
  <c r="R58" i="11"/>
  <c r="Q58" i="11"/>
  <c r="P58" i="11"/>
  <c r="O58" i="11"/>
  <c r="L55" i="11"/>
  <c r="K55" i="11"/>
  <c r="H55" i="11"/>
  <c r="G55" i="11"/>
  <c r="L54" i="11"/>
  <c r="K54" i="11"/>
  <c r="J54" i="11"/>
  <c r="J55" i="11" s="1"/>
  <c r="I54" i="11"/>
  <c r="I55" i="11" s="1"/>
  <c r="H54" i="11"/>
  <c r="G54" i="11"/>
  <c r="F54" i="11"/>
  <c r="F55" i="11" s="1"/>
  <c r="D54" i="11"/>
  <c r="L48" i="11"/>
  <c r="K48" i="11"/>
  <c r="J48" i="11"/>
  <c r="I48" i="11"/>
  <c r="H48" i="11"/>
  <c r="G48" i="11"/>
  <c r="F48" i="11"/>
  <c r="D48" i="11"/>
  <c r="I43" i="11"/>
  <c r="L42" i="11"/>
  <c r="K42" i="11"/>
  <c r="K43" i="11" s="1"/>
  <c r="J42" i="11"/>
  <c r="J43" i="11" s="1"/>
  <c r="I42" i="11"/>
  <c r="H42" i="11"/>
  <c r="G42" i="11"/>
  <c r="G43" i="11" s="1"/>
  <c r="F42" i="11"/>
  <c r="F43" i="11" s="1"/>
  <c r="D42" i="11"/>
  <c r="L43" i="11" s="1"/>
  <c r="U33" i="11" s="1"/>
  <c r="O44" i="11" s="1"/>
  <c r="L36" i="11"/>
  <c r="L37" i="11" s="1"/>
  <c r="K36" i="11"/>
  <c r="J36" i="11"/>
  <c r="I36" i="11"/>
  <c r="H36" i="11"/>
  <c r="H37" i="11" s="1"/>
  <c r="G36" i="11"/>
  <c r="F36" i="11"/>
  <c r="D36" i="11"/>
  <c r="U32" i="11"/>
  <c r="T32" i="11"/>
  <c r="S32" i="11"/>
  <c r="R32" i="11"/>
  <c r="Q32" i="11"/>
  <c r="P32" i="11"/>
  <c r="O32" i="11"/>
  <c r="P29" i="11"/>
  <c r="O29" i="11"/>
  <c r="N29" i="11"/>
  <c r="M29" i="11"/>
  <c r="L29" i="11"/>
  <c r="J29" i="11"/>
  <c r="I29" i="11"/>
  <c r="P28" i="11"/>
  <c r="O28" i="11"/>
  <c r="N28" i="11"/>
  <c r="M28" i="11"/>
  <c r="S28" i="11" s="1"/>
  <c r="L28" i="11"/>
  <c r="J28" i="11"/>
  <c r="I28" i="11"/>
  <c r="P27" i="11"/>
  <c r="O27" i="11"/>
  <c r="N27" i="11"/>
  <c r="S27" i="11" s="1"/>
  <c r="M27" i="11"/>
  <c r="L27" i="11"/>
  <c r="J27" i="11"/>
  <c r="I27" i="11"/>
  <c r="P26" i="11"/>
  <c r="O26" i="11"/>
  <c r="N26" i="11"/>
  <c r="M26" i="11"/>
  <c r="L26" i="11"/>
  <c r="S26" i="11" s="1"/>
  <c r="J26" i="11"/>
  <c r="I26" i="11"/>
  <c r="P25" i="11"/>
  <c r="O25" i="11"/>
  <c r="N25" i="11"/>
  <c r="M25" i="11"/>
  <c r="L25" i="11"/>
  <c r="J25" i="11"/>
  <c r="I25" i="11"/>
  <c r="P24" i="11"/>
  <c r="O24" i="11"/>
  <c r="N24" i="11"/>
  <c r="M24" i="11"/>
  <c r="S24" i="11" s="1"/>
  <c r="L24" i="11"/>
  <c r="J24" i="11"/>
  <c r="I24" i="11"/>
  <c r="S23" i="11"/>
  <c r="P23" i="11"/>
  <c r="O23" i="11"/>
  <c r="N23" i="11"/>
  <c r="M23" i="11"/>
  <c r="R23" i="11" s="1"/>
  <c r="L23" i="11"/>
  <c r="J23" i="11"/>
  <c r="I23" i="11"/>
  <c r="J16" i="11"/>
  <c r="I16" i="11"/>
  <c r="J15" i="11"/>
  <c r="I15" i="11"/>
  <c r="J14" i="11"/>
  <c r="I14" i="11"/>
  <c r="J13" i="11"/>
  <c r="I13" i="11"/>
  <c r="J12" i="11"/>
  <c r="I12" i="11"/>
  <c r="J11" i="11"/>
  <c r="I11" i="11"/>
  <c r="J10" i="11"/>
  <c r="I10" i="11"/>
  <c r="L153" i="10"/>
  <c r="K153" i="10"/>
  <c r="H153" i="10"/>
  <c r="G153" i="10"/>
  <c r="L152" i="10"/>
  <c r="K152" i="10"/>
  <c r="J152" i="10"/>
  <c r="J153" i="10" s="1"/>
  <c r="I152" i="10"/>
  <c r="I153" i="10" s="1"/>
  <c r="H152" i="10"/>
  <c r="G152" i="10"/>
  <c r="F152" i="10"/>
  <c r="F153" i="10" s="1"/>
  <c r="D152" i="10"/>
  <c r="J147" i="10"/>
  <c r="S137" i="10" s="1"/>
  <c r="O146" i="10" s="1"/>
  <c r="I147" i="10"/>
  <c r="F147" i="10"/>
  <c r="O137" i="10" s="1"/>
  <c r="O142" i="10" s="1"/>
  <c r="L146" i="10"/>
  <c r="L147" i="10" s="1"/>
  <c r="U137" i="10" s="1"/>
  <c r="O148" i="10" s="1"/>
  <c r="K146" i="10"/>
  <c r="K147" i="10" s="1"/>
  <c r="T137" i="10" s="1"/>
  <c r="O147" i="10" s="1"/>
  <c r="J146" i="10"/>
  <c r="I146" i="10"/>
  <c r="H146" i="10"/>
  <c r="H147" i="10" s="1"/>
  <c r="Q137" i="10" s="1"/>
  <c r="O144" i="10" s="1"/>
  <c r="G146" i="10"/>
  <c r="G147" i="10" s="1"/>
  <c r="P137" i="10" s="1"/>
  <c r="F146" i="10"/>
  <c r="D146" i="10"/>
  <c r="O143" i="10"/>
  <c r="L141" i="10"/>
  <c r="U138" i="10" s="1"/>
  <c r="P148" i="10" s="1"/>
  <c r="K141" i="10"/>
  <c r="T138" i="10" s="1"/>
  <c r="P147" i="10" s="1"/>
  <c r="H141" i="10"/>
  <c r="Q138" i="10" s="1"/>
  <c r="P144" i="10" s="1"/>
  <c r="G141" i="10"/>
  <c r="L140" i="10"/>
  <c r="K140" i="10"/>
  <c r="J140" i="10"/>
  <c r="J141" i="10" s="1"/>
  <c r="I140" i="10"/>
  <c r="I141" i="10" s="1"/>
  <c r="H140" i="10"/>
  <c r="G140" i="10"/>
  <c r="F140" i="10"/>
  <c r="F141" i="10" s="1"/>
  <c r="D140" i="10"/>
  <c r="S138" i="10"/>
  <c r="P146" i="10" s="1"/>
  <c r="O138" i="10"/>
  <c r="P142" i="10" s="1"/>
  <c r="R137" i="10"/>
  <c r="O145" i="10" s="1"/>
  <c r="U136" i="10"/>
  <c r="T136" i="10"/>
  <c r="S136" i="10"/>
  <c r="R136" i="10"/>
  <c r="Q136" i="10"/>
  <c r="P136" i="10"/>
  <c r="O136" i="10"/>
  <c r="L127" i="10"/>
  <c r="K127" i="10"/>
  <c r="H127" i="10"/>
  <c r="Q112" i="10" s="1"/>
  <c r="P118" i="10" s="1"/>
  <c r="G127" i="10"/>
  <c r="P112" i="10" s="1"/>
  <c r="P117" i="10" s="1"/>
  <c r="L126" i="10"/>
  <c r="K126" i="10"/>
  <c r="J126" i="10"/>
  <c r="J127" i="10" s="1"/>
  <c r="I126" i="10"/>
  <c r="I127" i="10" s="1"/>
  <c r="R112" i="10" s="1"/>
  <c r="P119" i="10" s="1"/>
  <c r="H126" i="10"/>
  <c r="G126" i="10"/>
  <c r="F126" i="10"/>
  <c r="F127" i="10" s="1"/>
  <c r="D126" i="10"/>
  <c r="J121" i="10"/>
  <c r="I121" i="10"/>
  <c r="F121" i="10"/>
  <c r="L120" i="10"/>
  <c r="L121" i="10" s="1"/>
  <c r="K120" i="10"/>
  <c r="K121" i="10" s="1"/>
  <c r="J120" i="10"/>
  <c r="I120" i="10"/>
  <c r="H120" i="10"/>
  <c r="H121" i="10" s="1"/>
  <c r="G120" i="10"/>
  <c r="G121" i="10" s="1"/>
  <c r="F120" i="10"/>
  <c r="D120" i="10"/>
  <c r="L115" i="10"/>
  <c r="U111" i="10" s="1"/>
  <c r="O122" i="10" s="1"/>
  <c r="K115" i="10"/>
  <c r="T111" i="10" s="1"/>
  <c r="O121" i="10" s="1"/>
  <c r="H115" i="10"/>
  <c r="Q111" i="10" s="1"/>
  <c r="O118" i="10" s="1"/>
  <c r="G115" i="10"/>
  <c r="P111" i="10" s="1"/>
  <c r="O117" i="10" s="1"/>
  <c r="L114" i="10"/>
  <c r="K114" i="10"/>
  <c r="J114" i="10"/>
  <c r="J115" i="10" s="1"/>
  <c r="S111" i="10" s="1"/>
  <c r="O120" i="10" s="1"/>
  <c r="I114" i="10"/>
  <c r="I115" i="10" s="1"/>
  <c r="R111" i="10" s="1"/>
  <c r="O119" i="10" s="1"/>
  <c r="H114" i="10"/>
  <c r="G114" i="10"/>
  <c r="F114" i="10"/>
  <c r="F115" i="10" s="1"/>
  <c r="O111" i="10" s="1"/>
  <c r="O116" i="10" s="1"/>
  <c r="D114" i="10"/>
  <c r="S112" i="10"/>
  <c r="P120" i="10" s="1"/>
  <c r="O112" i="10"/>
  <c r="P116" i="10" s="1"/>
  <c r="U110" i="10"/>
  <c r="T110" i="10"/>
  <c r="S110" i="10"/>
  <c r="R110" i="10"/>
  <c r="Q110" i="10"/>
  <c r="P110" i="10"/>
  <c r="O110" i="10"/>
  <c r="L107" i="10"/>
  <c r="K107" i="10"/>
  <c r="H107" i="10"/>
  <c r="G107" i="10"/>
  <c r="L106" i="10"/>
  <c r="K106" i="10"/>
  <c r="J106" i="10"/>
  <c r="J107" i="10" s="1"/>
  <c r="I106" i="10"/>
  <c r="I107" i="10" s="1"/>
  <c r="H106" i="10"/>
  <c r="G106" i="10"/>
  <c r="F106" i="10"/>
  <c r="F107" i="10" s="1"/>
  <c r="D106" i="10"/>
  <c r="L100" i="10"/>
  <c r="L101" i="10" s="1"/>
  <c r="U86" i="10" s="1"/>
  <c r="P96" i="10" s="1"/>
  <c r="K100" i="10"/>
  <c r="J100" i="10"/>
  <c r="I100" i="10"/>
  <c r="H100" i="10"/>
  <c r="H101" i="10" s="1"/>
  <c r="Q86" i="10" s="1"/>
  <c r="P92" i="10" s="1"/>
  <c r="G100" i="10"/>
  <c r="F100" i="10"/>
  <c r="D100" i="10"/>
  <c r="I95" i="10"/>
  <c r="L94" i="10"/>
  <c r="K94" i="10"/>
  <c r="K95" i="10" s="1"/>
  <c r="J94" i="10"/>
  <c r="J95" i="10" s="1"/>
  <c r="I94" i="10"/>
  <c r="H94" i="10"/>
  <c r="G94" i="10"/>
  <c r="G95" i="10" s="1"/>
  <c r="F94" i="10"/>
  <c r="F95" i="10" s="1"/>
  <c r="D94" i="10"/>
  <c r="L95" i="10" s="1"/>
  <c r="J89" i="10"/>
  <c r="S85" i="10" s="1"/>
  <c r="O94" i="10" s="1"/>
  <c r="L88" i="10"/>
  <c r="L89" i="10" s="1"/>
  <c r="K88" i="10"/>
  <c r="J88" i="10"/>
  <c r="I88" i="10"/>
  <c r="H88" i="10"/>
  <c r="H89" i="10" s="1"/>
  <c r="G88" i="10"/>
  <c r="F88" i="10"/>
  <c r="D88" i="10"/>
  <c r="U85" i="10"/>
  <c r="O96" i="10" s="1"/>
  <c r="U84" i="10"/>
  <c r="T84" i="10"/>
  <c r="S84" i="10"/>
  <c r="R84" i="10"/>
  <c r="Q84" i="10"/>
  <c r="P84" i="10"/>
  <c r="O84" i="10"/>
  <c r="J81" i="10"/>
  <c r="L80" i="10"/>
  <c r="L81" i="10" s="1"/>
  <c r="K80" i="10"/>
  <c r="J80" i="10"/>
  <c r="I80" i="10"/>
  <c r="H80" i="10"/>
  <c r="H81" i="10" s="1"/>
  <c r="G80" i="10"/>
  <c r="F80" i="10"/>
  <c r="D80" i="10"/>
  <c r="I75" i="10"/>
  <c r="L74" i="10"/>
  <c r="L75" i="10" s="1"/>
  <c r="U60" i="10" s="1"/>
  <c r="P70" i="10" s="1"/>
  <c r="K74" i="10"/>
  <c r="K75" i="10" s="1"/>
  <c r="J74" i="10"/>
  <c r="I74" i="10"/>
  <c r="H74" i="10"/>
  <c r="H75" i="10" s="1"/>
  <c r="G74" i="10"/>
  <c r="G75" i="10" s="1"/>
  <c r="F74" i="10"/>
  <c r="D74" i="10"/>
  <c r="J75" i="10" s="1"/>
  <c r="L69" i="10"/>
  <c r="U59" i="10" s="1"/>
  <c r="O70" i="10" s="1"/>
  <c r="L68" i="10"/>
  <c r="K68" i="10"/>
  <c r="J68" i="10"/>
  <c r="I68" i="10"/>
  <c r="H68" i="10"/>
  <c r="G68" i="10"/>
  <c r="F68" i="10"/>
  <c r="D68" i="10"/>
  <c r="I63" i="10"/>
  <c r="L62" i="10"/>
  <c r="L63" i="10" s="1"/>
  <c r="K62" i="10"/>
  <c r="K63" i="10" s="1"/>
  <c r="J62" i="10"/>
  <c r="I62" i="10"/>
  <c r="H62" i="10"/>
  <c r="H63" i="10" s="1"/>
  <c r="G62" i="10"/>
  <c r="G63" i="10" s="1"/>
  <c r="F62" i="10"/>
  <c r="D62" i="10"/>
  <c r="J63" i="10" s="1"/>
  <c r="Q60" i="10"/>
  <c r="P66" i="10" s="1"/>
  <c r="U58" i="10"/>
  <c r="T58" i="10"/>
  <c r="S58" i="10"/>
  <c r="R58" i="10"/>
  <c r="Q58" i="10"/>
  <c r="P58" i="10"/>
  <c r="O58" i="10"/>
  <c r="I55" i="10"/>
  <c r="L54" i="10"/>
  <c r="L55" i="10" s="1"/>
  <c r="K54" i="10"/>
  <c r="J54" i="10"/>
  <c r="I54" i="10"/>
  <c r="H54" i="10"/>
  <c r="H55" i="10" s="1"/>
  <c r="G54" i="10"/>
  <c r="F54" i="10"/>
  <c r="D54" i="10"/>
  <c r="K55" i="10" s="1"/>
  <c r="L49" i="10"/>
  <c r="U34" i="10" s="1"/>
  <c r="P44" i="10" s="1"/>
  <c r="I49" i="10"/>
  <c r="R34" i="10" s="1"/>
  <c r="H49" i="10"/>
  <c r="Q34" i="10" s="1"/>
  <c r="P40" i="10" s="1"/>
  <c r="L48" i="10"/>
  <c r="K48" i="10"/>
  <c r="K49" i="10" s="1"/>
  <c r="T34" i="10" s="1"/>
  <c r="P43" i="10" s="1"/>
  <c r="J48" i="10"/>
  <c r="I48" i="10"/>
  <c r="H48" i="10"/>
  <c r="G48" i="10"/>
  <c r="G49" i="10" s="1"/>
  <c r="F48" i="10"/>
  <c r="D48" i="10"/>
  <c r="J49" i="10" s="1"/>
  <c r="K43" i="10"/>
  <c r="G43" i="10"/>
  <c r="P33" i="10" s="1"/>
  <c r="O39" i="10" s="1"/>
  <c r="L42" i="10"/>
  <c r="L43" i="10" s="1"/>
  <c r="U33" i="10" s="1"/>
  <c r="O44" i="10" s="1"/>
  <c r="K42" i="10"/>
  <c r="J42" i="10"/>
  <c r="J43" i="10" s="1"/>
  <c r="I42" i="10"/>
  <c r="I43" i="10" s="1"/>
  <c r="R33" i="10" s="1"/>
  <c r="O41" i="10" s="1"/>
  <c r="H42" i="10"/>
  <c r="H43" i="10" s="1"/>
  <c r="G42" i="10"/>
  <c r="F42" i="10"/>
  <c r="F43" i="10" s="1"/>
  <c r="D42" i="10"/>
  <c r="P41" i="10"/>
  <c r="L37" i="10"/>
  <c r="I37" i="10"/>
  <c r="H37" i="10"/>
  <c r="L36" i="10"/>
  <c r="K36" i="10"/>
  <c r="K37" i="10" s="1"/>
  <c r="J36" i="10"/>
  <c r="I36" i="10"/>
  <c r="H36" i="10"/>
  <c r="G36" i="10"/>
  <c r="G37" i="10" s="1"/>
  <c r="F36" i="10"/>
  <c r="D36" i="10"/>
  <c r="J37" i="10" s="1"/>
  <c r="S33" i="10" s="1"/>
  <c r="O42" i="10" s="1"/>
  <c r="U32" i="10"/>
  <c r="T32" i="10"/>
  <c r="S32" i="10"/>
  <c r="R32" i="10"/>
  <c r="Q32" i="10"/>
  <c r="P32" i="10"/>
  <c r="O32" i="10"/>
  <c r="S29" i="10"/>
  <c r="P29" i="10"/>
  <c r="O29" i="10"/>
  <c r="N29" i="10"/>
  <c r="M29" i="10"/>
  <c r="L29" i="10"/>
  <c r="J29" i="10"/>
  <c r="I29" i="10"/>
  <c r="P28" i="10"/>
  <c r="O28" i="10"/>
  <c r="N28" i="10"/>
  <c r="M28" i="10"/>
  <c r="L28" i="10"/>
  <c r="S28" i="10" s="1"/>
  <c r="J28" i="10"/>
  <c r="I28" i="10"/>
  <c r="P27" i="10"/>
  <c r="O27" i="10"/>
  <c r="N27" i="10"/>
  <c r="M27" i="10"/>
  <c r="L27" i="10"/>
  <c r="J27" i="10"/>
  <c r="I27" i="10"/>
  <c r="P26" i="10"/>
  <c r="O26" i="10"/>
  <c r="N26" i="10"/>
  <c r="M26" i="10"/>
  <c r="S26" i="10" s="1"/>
  <c r="L26" i="10"/>
  <c r="J26" i="10"/>
  <c r="I26" i="10"/>
  <c r="S25" i="10"/>
  <c r="P25" i="10"/>
  <c r="O25" i="10"/>
  <c r="N25" i="10"/>
  <c r="M25" i="10"/>
  <c r="L25" i="10"/>
  <c r="R25" i="10" s="1"/>
  <c r="J25" i="10"/>
  <c r="I25" i="10"/>
  <c r="P24" i="10"/>
  <c r="O24" i="10"/>
  <c r="N24" i="10"/>
  <c r="M24" i="10"/>
  <c r="L24" i="10"/>
  <c r="J24" i="10"/>
  <c r="I24" i="10"/>
  <c r="P23" i="10"/>
  <c r="O23" i="10"/>
  <c r="N23" i="10"/>
  <c r="M23" i="10"/>
  <c r="L23" i="10"/>
  <c r="J23" i="10"/>
  <c r="I23" i="10"/>
  <c r="J16" i="10"/>
  <c r="I16" i="10"/>
  <c r="J15" i="10"/>
  <c r="I15" i="10"/>
  <c r="J14" i="10"/>
  <c r="I14" i="10"/>
  <c r="J13" i="10"/>
  <c r="I13" i="10"/>
  <c r="J12" i="10"/>
  <c r="I12" i="10"/>
  <c r="J11" i="10"/>
  <c r="I11" i="10"/>
  <c r="J10" i="10"/>
  <c r="I10" i="10"/>
  <c r="I159" i="9"/>
  <c r="L158" i="9"/>
  <c r="L159" i="9" s="1"/>
  <c r="K158" i="9"/>
  <c r="J158" i="9"/>
  <c r="I158" i="9"/>
  <c r="H158" i="9"/>
  <c r="H159" i="9" s="1"/>
  <c r="G158" i="9"/>
  <c r="F158" i="9"/>
  <c r="D158" i="9"/>
  <c r="K159" i="9" s="1"/>
  <c r="L153" i="9"/>
  <c r="I153" i="9"/>
  <c r="H153" i="9"/>
  <c r="L152" i="9"/>
  <c r="K152" i="9"/>
  <c r="K153" i="9" s="1"/>
  <c r="J152" i="9"/>
  <c r="I152" i="9"/>
  <c r="H152" i="9"/>
  <c r="G152" i="9"/>
  <c r="G153" i="9" s="1"/>
  <c r="F152" i="9"/>
  <c r="D152" i="9"/>
  <c r="J153" i="9" s="1"/>
  <c r="K147" i="9"/>
  <c r="T138" i="9" s="1"/>
  <c r="P147" i="9" s="1"/>
  <c r="G147" i="9"/>
  <c r="L146" i="9"/>
  <c r="L147" i="9" s="1"/>
  <c r="K146" i="9"/>
  <c r="J146" i="9"/>
  <c r="J147" i="9" s="1"/>
  <c r="I146" i="9"/>
  <c r="I147" i="9" s="1"/>
  <c r="R138" i="9" s="1"/>
  <c r="P145" i="9" s="1"/>
  <c r="H146" i="9"/>
  <c r="H147" i="9" s="1"/>
  <c r="G146" i="9"/>
  <c r="F146" i="9"/>
  <c r="F147" i="9" s="1"/>
  <c r="D146" i="9"/>
  <c r="L141" i="9"/>
  <c r="U137" i="9" s="1"/>
  <c r="O148" i="9" s="1"/>
  <c r="I141" i="9"/>
  <c r="R137" i="9" s="1"/>
  <c r="O145" i="9" s="1"/>
  <c r="H141" i="9"/>
  <c r="Q137" i="9" s="1"/>
  <c r="O144" i="9" s="1"/>
  <c r="L140" i="9"/>
  <c r="K140" i="9"/>
  <c r="K141" i="9" s="1"/>
  <c r="T137" i="9" s="1"/>
  <c r="O147" i="9" s="1"/>
  <c r="J140" i="9"/>
  <c r="I140" i="9"/>
  <c r="H140" i="9"/>
  <c r="G140" i="9"/>
  <c r="G141" i="9" s="1"/>
  <c r="P137" i="9" s="1"/>
  <c r="O143" i="9" s="1"/>
  <c r="F140" i="9"/>
  <c r="D140" i="9"/>
  <c r="J141" i="9" s="1"/>
  <c r="S137" i="9"/>
  <c r="O146" i="9" s="1"/>
  <c r="U136" i="9"/>
  <c r="T136" i="9"/>
  <c r="S136" i="9"/>
  <c r="R136" i="9"/>
  <c r="Q136" i="9"/>
  <c r="P136" i="9"/>
  <c r="O136" i="9"/>
  <c r="L133" i="9"/>
  <c r="I133" i="9"/>
  <c r="H133" i="9"/>
  <c r="L132" i="9"/>
  <c r="K132" i="9"/>
  <c r="K133" i="9" s="1"/>
  <c r="J132" i="9"/>
  <c r="I132" i="9"/>
  <c r="H132" i="9"/>
  <c r="G132" i="9"/>
  <c r="G133" i="9" s="1"/>
  <c r="F132" i="9"/>
  <c r="F133" i="9" s="1"/>
  <c r="D132" i="9"/>
  <c r="J133" i="9" s="1"/>
  <c r="S112" i="9" s="1"/>
  <c r="P120" i="9" s="1"/>
  <c r="L127" i="9"/>
  <c r="U112" i="9" s="1"/>
  <c r="P122" i="9" s="1"/>
  <c r="K127" i="9"/>
  <c r="T112" i="9" s="1"/>
  <c r="H127" i="9"/>
  <c r="G127" i="9"/>
  <c r="P112" i="9" s="1"/>
  <c r="P117" i="9" s="1"/>
  <c r="L126" i="9"/>
  <c r="K126" i="9"/>
  <c r="J126" i="9"/>
  <c r="J127" i="9" s="1"/>
  <c r="I126" i="9"/>
  <c r="H126" i="9"/>
  <c r="G126" i="9"/>
  <c r="F126" i="9"/>
  <c r="F127" i="9" s="1"/>
  <c r="D126" i="9"/>
  <c r="I127" i="9" s="1"/>
  <c r="R112" i="9" s="1"/>
  <c r="P119" i="9" s="1"/>
  <c r="P121" i="9"/>
  <c r="J121" i="9"/>
  <c r="F121" i="9"/>
  <c r="L120" i="9"/>
  <c r="L121" i="9" s="1"/>
  <c r="K120" i="9"/>
  <c r="K121" i="9" s="1"/>
  <c r="J120" i="9"/>
  <c r="I120" i="9"/>
  <c r="I121" i="9" s="1"/>
  <c r="H120" i="9"/>
  <c r="H121" i="9" s="1"/>
  <c r="G120" i="9"/>
  <c r="G121" i="9" s="1"/>
  <c r="F120" i="9"/>
  <c r="D120" i="9"/>
  <c r="L115" i="9"/>
  <c r="K115" i="9"/>
  <c r="H115" i="9"/>
  <c r="Q111" i="9" s="1"/>
  <c r="O118" i="9" s="1"/>
  <c r="G115" i="9"/>
  <c r="P111" i="9" s="1"/>
  <c r="O117" i="9" s="1"/>
  <c r="L114" i="9"/>
  <c r="K114" i="9"/>
  <c r="J114" i="9"/>
  <c r="J115" i="9" s="1"/>
  <c r="S111" i="9" s="1"/>
  <c r="O120" i="9" s="1"/>
  <c r="I114" i="9"/>
  <c r="H114" i="9"/>
  <c r="G114" i="9"/>
  <c r="F114" i="9"/>
  <c r="F115" i="9" s="1"/>
  <c r="O111" i="9" s="1"/>
  <c r="O116" i="9" s="1"/>
  <c r="D114" i="9"/>
  <c r="I115" i="9" s="1"/>
  <c r="R111" i="9" s="1"/>
  <c r="O119" i="9" s="1"/>
  <c r="O112" i="9"/>
  <c r="P116" i="9" s="1"/>
  <c r="U110" i="9"/>
  <c r="T110" i="9"/>
  <c r="S110" i="9"/>
  <c r="R110" i="9"/>
  <c r="Q110" i="9"/>
  <c r="P110" i="9"/>
  <c r="O110" i="9"/>
  <c r="L101" i="9"/>
  <c r="K101" i="9"/>
  <c r="I101" i="9"/>
  <c r="H101" i="9"/>
  <c r="G101" i="9"/>
  <c r="L100" i="9"/>
  <c r="K100" i="9"/>
  <c r="J100" i="9"/>
  <c r="J101" i="9" s="1"/>
  <c r="I100" i="9"/>
  <c r="H100" i="9"/>
  <c r="G100" i="9"/>
  <c r="F100" i="9"/>
  <c r="F101" i="9" s="1"/>
  <c r="D100" i="9"/>
  <c r="J95" i="9"/>
  <c r="F95" i="9"/>
  <c r="L94" i="9"/>
  <c r="L95" i="9" s="1"/>
  <c r="U86" i="9" s="1"/>
  <c r="P96" i="9" s="1"/>
  <c r="K94" i="9"/>
  <c r="K95" i="9" s="1"/>
  <c r="T86" i="9" s="1"/>
  <c r="P95" i="9" s="1"/>
  <c r="J94" i="9"/>
  <c r="I94" i="9"/>
  <c r="I95" i="9" s="1"/>
  <c r="R86" i="9" s="1"/>
  <c r="P93" i="9" s="1"/>
  <c r="H94" i="9"/>
  <c r="H95" i="9" s="1"/>
  <c r="Q86" i="9" s="1"/>
  <c r="P92" i="9" s="1"/>
  <c r="G94" i="9"/>
  <c r="G95" i="9" s="1"/>
  <c r="P86" i="9" s="1"/>
  <c r="P91" i="9" s="1"/>
  <c r="F94" i="9"/>
  <c r="D94" i="9"/>
  <c r="O91" i="9"/>
  <c r="L89" i="9"/>
  <c r="U85" i="9" s="1"/>
  <c r="O96" i="9" s="1"/>
  <c r="K89" i="9"/>
  <c r="T85" i="9" s="1"/>
  <c r="O95" i="9" s="1"/>
  <c r="I89" i="9"/>
  <c r="H89" i="9"/>
  <c r="Q85" i="9" s="1"/>
  <c r="O92" i="9" s="1"/>
  <c r="G89" i="9"/>
  <c r="P85" i="9" s="1"/>
  <c r="L88" i="9"/>
  <c r="K88" i="9"/>
  <c r="J88" i="9"/>
  <c r="J89" i="9" s="1"/>
  <c r="S85" i="9" s="1"/>
  <c r="O94" i="9" s="1"/>
  <c r="I88" i="9"/>
  <c r="H88" i="9"/>
  <c r="G88" i="9"/>
  <c r="F88" i="9"/>
  <c r="F89" i="9" s="1"/>
  <c r="O85" i="9" s="1"/>
  <c r="O90" i="9" s="1"/>
  <c r="D88" i="9"/>
  <c r="S86" i="9"/>
  <c r="P94" i="9" s="1"/>
  <c r="O86" i="9"/>
  <c r="P90" i="9" s="1"/>
  <c r="R85" i="9"/>
  <c r="O93" i="9" s="1"/>
  <c r="U84" i="9"/>
  <c r="T84" i="9"/>
  <c r="S84" i="9"/>
  <c r="R84" i="9"/>
  <c r="Q84" i="9"/>
  <c r="P84" i="9"/>
  <c r="O84" i="9"/>
  <c r="L81" i="9"/>
  <c r="K81" i="9"/>
  <c r="I81" i="9"/>
  <c r="H81" i="9"/>
  <c r="G81" i="9"/>
  <c r="L80" i="9"/>
  <c r="K80" i="9"/>
  <c r="J80" i="9"/>
  <c r="J81" i="9" s="1"/>
  <c r="I80" i="9"/>
  <c r="H80" i="9"/>
  <c r="G80" i="9"/>
  <c r="F80" i="9"/>
  <c r="F81" i="9" s="1"/>
  <c r="D80" i="9"/>
  <c r="L74" i="9"/>
  <c r="K74" i="9"/>
  <c r="J74" i="9"/>
  <c r="I74" i="9"/>
  <c r="H74" i="9"/>
  <c r="G74" i="9"/>
  <c r="F74" i="9"/>
  <c r="D74" i="9"/>
  <c r="I69" i="9"/>
  <c r="L68" i="9"/>
  <c r="L69" i="9" s="1"/>
  <c r="K68" i="9"/>
  <c r="K69" i="9" s="1"/>
  <c r="J68" i="9"/>
  <c r="J69" i="9" s="1"/>
  <c r="I68" i="9"/>
  <c r="H68" i="9"/>
  <c r="H69" i="9" s="1"/>
  <c r="G68" i="9"/>
  <c r="G69" i="9" s="1"/>
  <c r="F68" i="9"/>
  <c r="F69" i="9" s="1"/>
  <c r="D68" i="9"/>
  <c r="J63" i="9"/>
  <c r="L62" i="9"/>
  <c r="K62" i="9"/>
  <c r="J62" i="9"/>
  <c r="I62" i="9"/>
  <c r="H62" i="9"/>
  <c r="G62" i="9"/>
  <c r="F62" i="9"/>
  <c r="D62" i="9"/>
  <c r="U58" i="9"/>
  <c r="T58" i="9"/>
  <c r="S58" i="9"/>
  <c r="R58" i="9"/>
  <c r="Q58" i="9"/>
  <c r="P58" i="9"/>
  <c r="O58" i="9"/>
  <c r="J55" i="9"/>
  <c r="L54" i="9"/>
  <c r="K54" i="9"/>
  <c r="J54" i="9"/>
  <c r="I54" i="9"/>
  <c r="H54" i="9"/>
  <c r="G54" i="9"/>
  <c r="F54" i="9"/>
  <c r="D54" i="9"/>
  <c r="I49" i="9"/>
  <c r="L48" i="9"/>
  <c r="L49" i="9" s="1"/>
  <c r="K48" i="9"/>
  <c r="J48" i="9"/>
  <c r="I48" i="9"/>
  <c r="H48" i="9"/>
  <c r="H49" i="9" s="1"/>
  <c r="G48" i="9"/>
  <c r="F48" i="9"/>
  <c r="D48" i="9"/>
  <c r="K49" i="9" s="1"/>
  <c r="L43" i="9"/>
  <c r="U33" i="9" s="1"/>
  <c r="O44" i="9" s="1"/>
  <c r="L42" i="9"/>
  <c r="K42" i="9"/>
  <c r="K43" i="9" s="1"/>
  <c r="J42" i="9"/>
  <c r="I42" i="9"/>
  <c r="H42" i="9"/>
  <c r="G42" i="9"/>
  <c r="G43" i="9" s="1"/>
  <c r="F42" i="9"/>
  <c r="D42" i="9"/>
  <c r="H43" i="9" s="1"/>
  <c r="Q33" i="9" s="1"/>
  <c r="O40" i="9" s="1"/>
  <c r="I37" i="9"/>
  <c r="L36" i="9"/>
  <c r="L37" i="9" s="1"/>
  <c r="K36" i="9"/>
  <c r="J36" i="9"/>
  <c r="I36" i="9"/>
  <c r="H36" i="9"/>
  <c r="H37" i="9" s="1"/>
  <c r="G36" i="9"/>
  <c r="F36" i="9"/>
  <c r="D36" i="9"/>
  <c r="K37" i="9" s="1"/>
  <c r="T33" i="9"/>
  <c r="O43" i="9" s="1"/>
  <c r="U32" i="9"/>
  <c r="T32" i="9"/>
  <c r="S32" i="9"/>
  <c r="R32" i="9"/>
  <c r="Q32" i="9"/>
  <c r="P32" i="9"/>
  <c r="O32" i="9"/>
  <c r="P29" i="9"/>
  <c r="O29" i="9"/>
  <c r="N29" i="9"/>
  <c r="M29" i="9"/>
  <c r="L29" i="9"/>
  <c r="J29" i="9"/>
  <c r="I29" i="9"/>
  <c r="P28" i="9"/>
  <c r="O28" i="9"/>
  <c r="N28" i="9"/>
  <c r="M28" i="9"/>
  <c r="L28" i="9"/>
  <c r="J28" i="9"/>
  <c r="I28" i="9"/>
  <c r="P27" i="9"/>
  <c r="O27" i="9"/>
  <c r="N27" i="9"/>
  <c r="M27" i="9"/>
  <c r="S27" i="9" s="1"/>
  <c r="L27" i="9"/>
  <c r="J27" i="9"/>
  <c r="I27" i="9"/>
  <c r="S26" i="9"/>
  <c r="P26" i="9"/>
  <c r="O26" i="9"/>
  <c r="N26" i="9"/>
  <c r="M26" i="9"/>
  <c r="L26" i="9"/>
  <c r="R26" i="9" s="1"/>
  <c r="J26" i="9"/>
  <c r="I26" i="9"/>
  <c r="P25" i="9"/>
  <c r="O25" i="9"/>
  <c r="N25" i="9"/>
  <c r="M25" i="9"/>
  <c r="L25" i="9"/>
  <c r="J25" i="9"/>
  <c r="I25" i="9"/>
  <c r="P24" i="9"/>
  <c r="O24" i="9"/>
  <c r="N24" i="9"/>
  <c r="M24" i="9"/>
  <c r="L24" i="9"/>
  <c r="J24" i="9"/>
  <c r="I24" i="9"/>
  <c r="P23" i="9"/>
  <c r="O23" i="9"/>
  <c r="N23" i="9"/>
  <c r="M23" i="9"/>
  <c r="S23" i="9" s="1"/>
  <c r="L23" i="9"/>
  <c r="J23" i="9"/>
  <c r="I23" i="9"/>
  <c r="J16" i="9"/>
  <c r="I16" i="9"/>
  <c r="J15" i="9"/>
  <c r="I15" i="9"/>
  <c r="J14" i="9"/>
  <c r="I14" i="9"/>
  <c r="J13" i="9"/>
  <c r="I13" i="9"/>
  <c r="J12" i="9"/>
  <c r="I12" i="9"/>
  <c r="J11" i="9"/>
  <c r="I11" i="9"/>
  <c r="J10" i="9"/>
  <c r="I10" i="9"/>
  <c r="H152" i="16"/>
  <c r="J151" i="16"/>
  <c r="J152" i="16" s="1"/>
  <c r="I151" i="16"/>
  <c r="H151" i="16"/>
  <c r="G151" i="16"/>
  <c r="G152" i="16" s="1"/>
  <c r="F151" i="16"/>
  <c r="F152" i="16" s="1"/>
  <c r="D151" i="16"/>
  <c r="G146" i="16"/>
  <c r="J145" i="16"/>
  <c r="J146" i="16" s="1"/>
  <c r="I145" i="16"/>
  <c r="I146" i="16" s="1"/>
  <c r="H145" i="16"/>
  <c r="H146" i="16" s="1"/>
  <c r="G145" i="16"/>
  <c r="F145" i="16"/>
  <c r="F146" i="16" s="1"/>
  <c r="D145" i="16"/>
  <c r="J139" i="16"/>
  <c r="I139" i="16"/>
  <c r="H139" i="16"/>
  <c r="G139" i="16"/>
  <c r="F139" i="16"/>
  <c r="D139" i="16"/>
  <c r="G140" i="16" s="1"/>
  <c r="N131" i="16" s="1"/>
  <c r="N136" i="16" s="1"/>
  <c r="G134" i="16"/>
  <c r="J133" i="16"/>
  <c r="J134" i="16" s="1"/>
  <c r="Q130" i="16" s="1"/>
  <c r="M139" i="16" s="1"/>
  <c r="I133" i="16"/>
  <c r="I134" i="16" s="1"/>
  <c r="H133" i="16"/>
  <c r="H134" i="16" s="1"/>
  <c r="G133" i="16"/>
  <c r="F133" i="16"/>
  <c r="F134" i="16" s="1"/>
  <c r="M130" i="16" s="1"/>
  <c r="M135" i="16" s="1"/>
  <c r="D133" i="16"/>
  <c r="N130" i="16"/>
  <c r="M136" i="16" s="1"/>
  <c r="Q129" i="16"/>
  <c r="P129" i="16"/>
  <c r="O129" i="16"/>
  <c r="N129" i="16"/>
  <c r="M129" i="16"/>
  <c r="I127" i="16"/>
  <c r="J126" i="16"/>
  <c r="J127" i="16" s="1"/>
  <c r="I126" i="16"/>
  <c r="H126" i="16"/>
  <c r="H127" i="16" s="1"/>
  <c r="G126" i="16"/>
  <c r="G127" i="16" s="1"/>
  <c r="F126" i="16"/>
  <c r="F127" i="16" s="1"/>
  <c r="D126" i="16"/>
  <c r="J120" i="16"/>
  <c r="I120" i="16"/>
  <c r="H120" i="16"/>
  <c r="G120" i="16"/>
  <c r="F120" i="16"/>
  <c r="D120" i="16"/>
  <c r="H121" i="16" s="1"/>
  <c r="I115" i="16"/>
  <c r="H115" i="16"/>
  <c r="G115" i="16"/>
  <c r="J114" i="16"/>
  <c r="J115" i="16" s="1"/>
  <c r="I114" i="16"/>
  <c r="H114" i="16"/>
  <c r="G114" i="16"/>
  <c r="F114" i="16"/>
  <c r="F115" i="16" s="1"/>
  <c r="D114" i="16"/>
  <c r="H109" i="16"/>
  <c r="J108" i="16"/>
  <c r="J109" i="16" s="1"/>
  <c r="I108" i="16"/>
  <c r="H108" i="16"/>
  <c r="G108" i="16"/>
  <c r="G109" i="16" s="1"/>
  <c r="F108" i="16"/>
  <c r="F109" i="16" s="1"/>
  <c r="D108" i="16"/>
  <c r="O105" i="16"/>
  <c r="M112" i="16" s="1"/>
  <c r="Q104" i="16"/>
  <c r="P104" i="16"/>
  <c r="O104" i="16"/>
  <c r="N104" i="16"/>
  <c r="M104" i="16"/>
  <c r="J102" i="16"/>
  <c r="F102" i="16"/>
  <c r="J101" i="16"/>
  <c r="I101" i="16"/>
  <c r="I102" i="16" s="1"/>
  <c r="H101" i="16"/>
  <c r="H102" i="16" s="1"/>
  <c r="G101" i="16"/>
  <c r="G102" i="16" s="1"/>
  <c r="F101" i="16"/>
  <c r="D101" i="16"/>
  <c r="I96" i="16"/>
  <c r="J95" i="16"/>
  <c r="J96" i="16" s="1"/>
  <c r="Q81" i="16" s="1"/>
  <c r="N89" i="16" s="1"/>
  <c r="I95" i="16"/>
  <c r="H95" i="16"/>
  <c r="H96" i="16" s="1"/>
  <c r="O81" i="16" s="1"/>
  <c r="N87" i="16" s="1"/>
  <c r="G95" i="16"/>
  <c r="G96" i="16" s="1"/>
  <c r="N81" i="16" s="1"/>
  <c r="N86" i="16" s="1"/>
  <c r="F95" i="16"/>
  <c r="F96" i="16" s="1"/>
  <c r="M81" i="16" s="1"/>
  <c r="N85" i="16" s="1"/>
  <c r="D95" i="16"/>
  <c r="I90" i="16"/>
  <c r="H90" i="16"/>
  <c r="J89" i="16"/>
  <c r="I89" i="16"/>
  <c r="H89" i="16"/>
  <c r="G89" i="16"/>
  <c r="G90" i="16" s="1"/>
  <c r="F89" i="16"/>
  <c r="D89" i="16"/>
  <c r="J90" i="16" s="1"/>
  <c r="I84" i="16"/>
  <c r="J83" i="16"/>
  <c r="J84" i="16" s="1"/>
  <c r="I83" i="16"/>
  <c r="H83" i="16"/>
  <c r="H84" i="16" s="1"/>
  <c r="G83" i="16"/>
  <c r="G84" i="16" s="1"/>
  <c r="F83" i="16"/>
  <c r="F84" i="16" s="1"/>
  <c r="D83" i="16"/>
  <c r="P80" i="16"/>
  <c r="M88" i="16" s="1"/>
  <c r="Q79" i="16"/>
  <c r="P79" i="16"/>
  <c r="O79" i="16"/>
  <c r="N79" i="16"/>
  <c r="M79" i="16"/>
  <c r="G77" i="16"/>
  <c r="J76" i="16"/>
  <c r="J77" i="16" s="1"/>
  <c r="I76" i="16"/>
  <c r="I77" i="16" s="1"/>
  <c r="H76" i="16"/>
  <c r="H77" i="16" s="1"/>
  <c r="G76" i="16"/>
  <c r="F76" i="16"/>
  <c r="F77" i="16" s="1"/>
  <c r="D76" i="16"/>
  <c r="J71" i="16"/>
  <c r="Q56" i="16" s="1"/>
  <c r="N64" i="16" s="1"/>
  <c r="F71" i="16"/>
  <c r="M56" i="16" s="1"/>
  <c r="N60" i="16" s="1"/>
  <c r="J70" i="16"/>
  <c r="I70" i="16"/>
  <c r="I71" i="16" s="1"/>
  <c r="P56" i="16" s="1"/>
  <c r="N63" i="16" s="1"/>
  <c r="H70" i="16"/>
  <c r="H71" i="16" s="1"/>
  <c r="O56" i="16" s="1"/>
  <c r="N62" i="16" s="1"/>
  <c r="G70" i="16"/>
  <c r="G71" i="16" s="1"/>
  <c r="N56" i="16" s="1"/>
  <c r="F70" i="16"/>
  <c r="D70" i="16"/>
  <c r="I65" i="16"/>
  <c r="P55" i="16" s="1"/>
  <c r="M63" i="16" s="1"/>
  <c r="J64" i="16"/>
  <c r="I64" i="16"/>
  <c r="H64" i="16"/>
  <c r="H65" i="16" s="1"/>
  <c r="O55" i="16" s="1"/>
  <c r="M62" i="16" s="1"/>
  <c r="G64" i="16"/>
  <c r="F64" i="16"/>
  <c r="D64" i="16"/>
  <c r="G65" i="16" s="1"/>
  <c r="N55" i="16" s="1"/>
  <c r="M61" i="16" s="1"/>
  <c r="N61" i="16"/>
  <c r="J59" i="16"/>
  <c r="F59" i="16"/>
  <c r="J58" i="16"/>
  <c r="I58" i="16"/>
  <c r="I59" i="16" s="1"/>
  <c r="H58" i="16"/>
  <c r="H59" i="16" s="1"/>
  <c r="G58" i="16"/>
  <c r="G59" i="16" s="1"/>
  <c r="F58" i="16"/>
  <c r="D58" i="16"/>
  <c r="Q54" i="16"/>
  <c r="P54" i="16"/>
  <c r="O54" i="16"/>
  <c r="N54" i="16"/>
  <c r="M54" i="16"/>
  <c r="J50" i="16"/>
  <c r="I50" i="16"/>
  <c r="I51" i="16" s="1"/>
  <c r="H50" i="16"/>
  <c r="G50" i="16"/>
  <c r="F50" i="16"/>
  <c r="D50" i="16"/>
  <c r="H51" i="16" s="1"/>
  <c r="G45" i="16"/>
  <c r="J44" i="16"/>
  <c r="J45" i="16" s="1"/>
  <c r="I44" i="16"/>
  <c r="I45" i="16" s="1"/>
  <c r="H44" i="16"/>
  <c r="H45" i="16" s="1"/>
  <c r="G44" i="16"/>
  <c r="F44" i="16"/>
  <c r="F45" i="16" s="1"/>
  <c r="D44" i="16"/>
  <c r="J39" i="16"/>
  <c r="J38" i="16"/>
  <c r="I38" i="16"/>
  <c r="H38" i="16"/>
  <c r="G38" i="16"/>
  <c r="F38" i="16"/>
  <c r="D38" i="16"/>
  <c r="G33" i="16"/>
  <c r="J32" i="16"/>
  <c r="J33" i="16" s="1"/>
  <c r="I32" i="16"/>
  <c r="I33" i="16" s="1"/>
  <c r="H32" i="16"/>
  <c r="H33" i="16" s="1"/>
  <c r="G32" i="16"/>
  <c r="F32" i="16"/>
  <c r="F33" i="16" s="1"/>
  <c r="D32" i="16"/>
  <c r="Q28" i="16"/>
  <c r="P28" i="16"/>
  <c r="O28" i="16"/>
  <c r="N28" i="16"/>
  <c r="M28" i="16"/>
  <c r="P23" i="16"/>
  <c r="O23" i="16"/>
  <c r="N23" i="16"/>
  <c r="M23" i="16"/>
  <c r="S23" i="16" s="1"/>
  <c r="L23" i="16"/>
  <c r="J23" i="16"/>
  <c r="I23" i="16"/>
  <c r="P22" i="16"/>
  <c r="O22" i="16"/>
  <c r="N22" i="16"/>
  <c r="S22" i="16" s="1"/>
  <c r="M22" i="16"/>
  <c r="L22" i="16"/>
  <c r="J22" i="16"/>
  <c r="I22" i="16"/>
  <c r="P21" i="16"/>
  <c r="O21" i="16"/>
  <c r="N21" i="16"/>
  <c r="M21" i="16"/>
  <c r="L21" i="16"/>
  <c r="S21" i="16" s="1"/>
  <c r="J21" i="16"/>
  <c r="I21" i="16"/>
  <c r="P20" i="16"/>
  <c r="O20" i="16"/>
  <c r="N20" i="16"/>
  <c r="M20" i="16"/>
  <c r="L20" i="16"/>
  <c r="J20" i="16"/>
  <c r="I20" i="16"/>
  <c r="P19" i="16"/>
  <c r="O19" i="16"/>
  <c r="N19" i="16"/>
  <c r="M19" i="16"/>
  <c r="S19" i="16" s="1"/>
  <c r="L19" i="16"/>
  <c r="J19" i="16"/>
  <c r="I19" i="16"/>
  <c r="J14" i="16"/>
  <c r="I14" i="16"/>
  <c r="J13" i="16"/>
  <c r="I13" i="16"/>
  <c r="J12" i="16"/>
  <c r="I12" i="16"/>
  <c r="J11" i="16"/>
  <c r="I11" i="16"/>
  <c r="J10" i="16"/>
  <c r="I10" i="16"/>
  <c r="L158" i="15"/>
  <c r="K158" i="15"/>
  <c r="J158" i="15"/>
  <c r="I158" i="15"/>
  <c r="H158" i="15"/>
  <c r="G158" i="15"/>
  <c r="F158" i="15"/>
  <c r="D158" i="15"/>
  <c r="I153" i="15"/>
  <c r="L152" i="15"/>
  <c r="L153" i="15" s="1"/>
  <c r="K152" i="15"/>
  <c r="J152" i="15"/>
  <c r="I152" i="15"/>
  <c r="H152" i="15"/>
  <c r="H153" i="15" s="1"/>
  <c r="G152" i="15"/>
  <c r="F152" i="15"/>
  <c r="D152" i="15"/>
  <c r="K153" i="15" s="1"/>
  <c r="L146" i="15"/>
  <c r="K146" i="15"/>
  <c r="J146" i="15"/>
  <c r="I146" i="15"/>
  <c r="H146" i="15"/>
  <c r="G146" i="15"/>
  <c r="F146" i="15"/>
  <c r="D146" i="15"/>
  <c r="L147" i="15" s="1"/>
  <c r="I141" i="15"/>
  <c r="L140" i="15"/>
  <c r="L141" i="15" s="1"/>
  <c r="K140" i="15"/>
  <c r="J140" i="15"/>
  <c r="I140" i="15"/>
  <c r="H140" i="15"/>
  <c r="H141" i="15" s="1"/>
  <c r="G140" i="15"/>
  <c r="F140" i="15"/>
  <c r="D140" i="15"/>
  <c r="K141" i="15" s="1"/>
  <c r="U136" i="15"/>
  <c r="T136" i="15"/>
  <c r="S136" i="15"/>
  <c r="R136" i="15"/>
  <c r="Q136" i="15"/>
  <c r="P136" i="15"/>
  <c r="O136" i="15"/>
  <c r="I133" i="15"/>
  <c r="R112" i="15" s="1"/>
  <c r="L132" i="15"/>
  <c r="L133" i="15" s="1"/>
  <c r="U112" i="15" s="1"/>
  <c r="P122" i="15" s="1"/>
  <c r="K132" i="15"/>
  <c r="J132" i="15"/>
  <c r="I132" i="15"/>
  <c r="H132" i="15"/>
  <c r="H133" i="15" s="1"/>
  <c r="Q112" i="15" s="1"/>
  <c r="P118" i="15" s="1"/>
  <c r="G132" i="15"/>
  <c r="F132" i="15"/>
  <c r="D132" i="15"/>
  <c r="K133" i="15" s="1"/>
  <c r="L127" i="15"/>
  <c r="I127" i="15"/>
  <c r="H127" i="15"/>
  <c r="L126" i="15"/>
  <c r="K126" i="15"/>
  <c r="K127" i="15" s="1"/>
  <c r="T112" i="15" s="1"/>
  <c r="P121" i="15" s="1"/>
  <c r="J126" i="15"/>
  <c r="I126" i="15"/>
  <c r="H126" i="15"/>
  <c r="G126" i="15"/>
  <c r="G127" i="15" s="1"/>
  <c r="F126" i="15"/>
  <c r="D126" i="15"/>
  <c r="J127" i="15" s="1"/>
  <c r="K121" i="15"/>
  <c r="G121" i="15"/>
  <c r="L120" i="15"/>
  <c r="L121" i="15" s="1"/>
  <c r="K120" i="15"/>
  <c r="J120" i="15"/>
  <c r="J121" i="15" s="1"/>
  <c r="I120" i="15"/>
  <c r="I121" i="15" s="1"/>
  <c r="H120" i="15"/>
  <c r="H121" i="15" s="1"/>
  <c r="G120" i="15"/>
  <c r="F120" i="15"/>
  <c r="F121" i="15" s="1"/>
  <c r="D120" i="15"/>
  <c r="P119" i="15"/>
  <c r="L115" i="15"/>
  <c r="U111" i="15" s="1"/>
  <c r="O122" i="15" s="1"/>
  <c r="I115" i="15"/>
  <c r="R111" i="15" s="1"/>
  <c r="O119" i="15" s="1"/>
  <c r="H115" i="15"/>
  <c r="Q111" i="15" s="1"/>
  <c r="O118" i="15" s="1"/>
  <c r="L114" i="15"/>
  <c r="K114" i="15"/>
  <c r="K115" i="15" s="1"/>
  <c r="T111" i="15" s="1"/>
  <c r="O121" i="15" s="1"/>
  <c r="J114" i="15"/>
  <c r="I114" i="15"/>
  <c r="H114" i="15"/>
  <c r="G114" i="15"/>
  <c r="G115" i="15" s="1"/>
  <c r="F114" i="15"/>
  <c r="D114" i="15"/>
  <c r="J115" i="15" s="1"/>
  <c r="S111" i="15"/>
  <c r="O120" i="15" s="1"/>
  <c r="U110" i="15"/>
  <c r="T110" i="15"/>
  <c r="S110" i="15"/>
  <c r="R110" i="15"/>
  <c r="Q110" i="15"/>
  <c r="P110" i="15"/>
  <c r="O110" i="15"/>
  <c r="L107" i="15"/>
  <c r="U85" i="15" s="1"/>
  <c r="O96" i="15" s="1"/>
  <c r="I107" i="15"/>
  <c r="H107" i="15"/>
  <c r="Q85" i="15" s="1"/>
  <c r="O92" i="15" s="1"/>
  <c r="L106" i="15"/>
  <c r="K106" i="15"/>
  <c r="K107" i="15" s="1"/>
  <c r="J106" i="15"/>
  <c r="I106" i="15"/>
  <c r="H106" i="15"/>
  <c r="G106" i="15"/>
  <c r="G107" i="15" s="1"/>
  <c r="P85" i="15" s="1"/>
  <c r="F106" i="15"/>
  <c r="D106" i="15"/>
  <c r="J107" i="15" s="1"/>
  <c r="S85" i="15" s="1"/>
  <c r="O94" i="15" s="1"/>
  <c r="L101" i="15"/>
  <c r="K101" i="15"/>
  <c r="I101" i="15"/>
  <c r="H101" i="15"/>
  <c r="G101" i="15"/>
  <c r="L100" i="15"/>
  <c r="K100" i="15"/>
  <c r="J100" i="15"/>
  <c r="J101" i="15" s="1"/>
  <c r="I100" i="15"/>
  <c r="H100" i="15"/>
  <c r="G100" i="15"/>
  <c r="F100" i="15"/>
  <c r="F101" i="15" s="1"/>
  <c r="D100" i="15"/>
  <c r="J95" i="15"/>
  <c r="F95" i="15"/>
  <c r="L94" i="15"/>
  <c r="L95" i="15" s="1"/>
  <c r="U86" i="15" s="1"/>
  <c r="P96" i="15" s="1"/>
  <c r="K94" i="15"/>
  <c r="K95" i="15" s="1"/>
  <c r="T86" i="15" s="1"/>
  <c r="P95" i="15" s="1"/>
  <c r="J94" i="15"/>
  <c r="I94" i="15"/>
  <c r="I95" i="15" s="1"/>
  <c r="R86" i="15" s="1"/>
  <c r="P93" i="15" s="1"/>
  <c r="H94" i="15"/>
  <c r="H95" i="15" s="1"/>
  <c r="Q86" i="15" s="1"/>
  <c r="P92" i="15" s="1"/>
  <c r="G94" i="15"/>
  <c r="G95" i="15" s="1"/>
  <c r="F94" i="15"/>
  <c r="D94" i="15"/>
  <c r="O93" i="15"/>
  <c r="O91" i="15"/>
  <c r="L89" i="15"/>
  <c r="K89" i="15"/>
  <c r="I89" i="15"/>
  <c r="H89" i="15"/>
  <c r="G89" i="15"/>
  <c r="L88" i="15"/>
  <c r="K88" i="15"/>
  <c r="J88" i="15"/>
  <c r="J89" i="15" s="1"/>
  <c r="I88" i="15"/>
  <c r="H88" i="15"/>
  <c r="G88" i="15"/>
  <c r="F88" i="15"/>
  <c r="F89" i="15" s="1"/>
  <c r="D88" i="15"/>
  <c r="S86" i="15"/>
  <c r="P94" i="15" s="1"/>
  <c r="O86" i="15"/>
  <c r="P90" i="15" s="1"/>
  <c r="R85" i="15"/>
  <c r="U84" i="15"/>
  <c r="T84" i="15"/>
  <c r="S84" i="15"/>
  <c r="R84" i="15"/>
  <c r="Q84" i="15"/>
  <c r="P84" i="15"/>
  <c r="O84" i="15"/>
  <c r="L81" i="15"/>
  <c r="K81" i="15"/>
  <c r="I81" i="15"/>
  <c r="H81" i="15"/>
  <c r="G81" i="15"/>
  <c r="L80" i="15"/>
  <c r="K80" i="15"/>
  <c r="J80" i="15"/>
  <c r="J81" i="15" s="1"/>
  <c r="I80" i="15"/>
  <c r="H80" i="15"/>
  <c r="G80" i="15"/>
  <c r="F80" i="15"/>
  <c r="F81" i="15" s="1"/>
  <c r="D80" i="15"/>
  <c r="L74" i="15"/>
  <c r="K74" i="15"/>
  <c r="J74" i="15"/>
  <c r="I74" i="15"/>
  <c r="H74" i="15"/>
  <c r="G74" i="15"/>
  <c r="F74" i="15"/>
  <c r="D74" i="15"/>
  <c r="F75" i="15" s="1"/>
  <c r="O60" i="15" s="1"/>
  <c r="P64" i="15" s="1"/>
  <c r="I69" i="15"/>
  <c r="L68" i="15"/>
  <c r="L69" i="15" s="1"/>
  <c r="K68" i="15"/>
  <c r="K69" i="15" s="1"/>
  <c r="J68" i="15"/>
  <c r="J69" i="15" s="1"/>
  <c r="I68" i="15"/>
  <c r="H68" i="15"/>
  <c r="H69" i="15" s="1"/>
  <c r="G68" i="15"/>
  <c r="G69" i="15" s="1"/>
  <c r="F68" i="15"/>
  <c r="F69" i="15" s="1"/>
  <c r="D68" i="15"/>
  <c r="J63" i="15"/>
  <c r="S59" i="15" s="1"/>
  <c r="O68" i="15" s="1"/>
  <c r="L62" i="15"/>
  <c r="K62" i="15"/>
  <c r="J62" i="15"/>
  <c r="I62" i="15"/>
  <c r="H62" i="15"/>
  <c r="G62" i="15"/>
  <c r="F62" i="15"/>
  <c r="D62" i="15"/>
  <c r="U58" i="15"/>
  <c r="T58" i="15"/>
  <c r="S58" i="15"/>
  <c r="R58" i="15"/>
  <c r="Q58" i="15"/>
  <c r="P58" i="15"/>
  <c r="O58" i="15"/>
  <c r="J49" i="15"/>
  <c r="S33" i="15" s="1"/>
  <c r="O42" i="15" s="1"/>
  <c r="L48" i="15"/>
  <c r="K48" i="15"/>
  <c r="K49" i="15" s="1"/>
  <c r="T33" i="15" s="1"/>
  <c r="O43" i="15" s="1"/>
  <c r="J48" i="15"/>
  <c r="I48" i="15"/>
  <c r="H48" i="15"/>
  <c r="G48" i="15"/>
  <c r="G49" i="15" s="1"/>
  <c r="P33" i="15" s="1"/>
  <c r="O39" i="15" s="1"/>
  <c r="F48" i="15"/>
  <c r="D48" i="15"/>
  <c r="I43" i="15"/>
  <c r="L42" i="15"/>
  <c r="L43" i="15" s="1"/>
  <c r="K42" i="15"/>
  <c r="K43" i="15" s="1"/>
  <c r="J42" i="15"/>
  <c r="J43" i="15" s="1"/>
  <c r="I42" i="15"/>
  <c r="H42" i="15"/>
  <c r="H43" i="15" s="1"/>
  <c r="G42" i="15"/>
  <c r="G43" i="15" s="1"/>
  <c r="F42" i="15"/>
  <c r="F43" i="15" s="1"/>
  <c r="D42" i="15"/>
  <c r="J37" i="15"/>
  <c r="S34" i="15" s="1"/>
  <c r="P42" i="15" s="1"/>
  <c r="L36" i="15"/>
  <c r="K36" i="15"/>
  <c r="K37" i="15" s="1"/>
  <c r="T34" i="15" s="1"/>
  <c r="P43" i="15" s="1"/>
  <c r="J36" i="15"/>
  <c r="I36" i="15"/>
  <c r="H36" i="15"/>
  <c r="G36" i="15"/>
  <c r="G37" i="15" s="1"/>
  <c r="P34" i="15" s="1"/>
  <c r="P39" i="15" s="1"/>
  <c r="F36" i="15"/>
  <c r="D36" i="15"/>
  <c r="U32" i="15"/>
  <c r="T32" i="15"/>
  <c r="S32" i="15"/>
  <c r="R32" i="15"/>
  <c r="Q32" i="15"/>
  <c r="P32" i="15"/>
  <c r="O32" i="15"/>
  <c r="P29" i="15"/>
  <c r="O29" i="15"/>
  <c r="N29" i="15"/>
  <c r="M29" i="15"/>
  <c r="L29" i="15"/>
  <c r="J29" i="15"/>
  <c r="I29" i="15"/>
  <c r="P28" i="15"/>
  <c r="O28" i="15"/>
  <c r="N28" i="15"/>
  <c r="M28" i="15"/>
  <c r="S28" i="15" s="1"/>
  <c r="L28" i="15"/>
  <c r="J28" i="15"/>
  <c r="I28" i="15"/>
  <c r="S27" i="15"/>
  <c r="P27" i="15"/>
  <c r="O27" i="15"/>
  <c r="N27" i="15"/>
  <c r="M27" i="15"/>
  <c r="L27" i="15"/>
  <c r="R27" i="15" s="1"/>
  <c r="J27" i="15"/>
  <c r="I27" i="15"/>
  <c r="P26" i="15"/>
  <c r="O26" i="15"/>
  <c r="N26" i="15"/>
  <c r="M26" i="15"/>
  <c r="L26" i="15"/>
  <c r="J26" i="15"/>
  <c r="I26" i="15"/>
  <c r="P25" i="15"/>
  <c r="O25" i="15"/>
  <c r="N25" i="15"/>
  <c r="M25" i="15"/>
  <c r="L25" i="15"/>
  <c r="J25" i="15"/>
  <c r="I25" i="15"/>
  <c r="P24" i="15"/>
  <c r="O24" i="15"/>
  <c r="N24" i="15"/>
  <c r="M24" i="15"/>
  <c r="S24" i="15" s="1"/>
  <c r="L24" i="15"/>
  <c r="J24" i="15"/>
  <c r="I24" i="15"/>
  <c r="P23" i="15"/>
  <c r="O23" i="15"/>
  <c r="N23" i="15"/>
  <c r="S23" i="15" s="1"/>
  <c r="M23" i="15"/>
  <c r="L23" i="15"/>
  <c r="J23" i="15"/>
  <c r="I23" i="15"/>
  <c r="J16" i="15"/>
  <c r="I16" i="15"/>
  <c r="J15" i="15"/>
  <c r="I15" i="15"/>
  <c r="J14" i="15"/>
  <c r="I14" i="15"/>
  <c r="J13" i="15"/>
  <c r="I13" i="15"/>
  <c r="J12" i="15"/>
  <c r="I12" i="15"/>
  <c r="J11" i="15"/>
  <c r="I11" i="15"/>
  <c r="J10" i="15"/>
  <c r="I10" i="15"/>
  <c r="K159" i="14"/>
  <c r="I159" i="14"/>
  <c r="G159" i="14"/>
  <c r="L158" i="14"/>
  <c r="L159" i="14" s="1"/>
  <c r="K158" i="14"/>
  <c r="J158" i="14"/>
  <c r="J159" i="14" s="1"/>
  <c r="I158" i="14"/>
  <c r="H158" i="14"/>
  <c r="H159" i="14" s="1"/>
  <c r="G158" i="14"/>
  <c r="F158" i="14"/>
  <c r="F159" i="14" s="1"/>
  <c r="D158" i="14"/>
  <c r="L152" i="14"/>
  <c r="K152" i="14"/>
  <c r="J152" i="14"/>
  <c r="I152" i="14"/>
  <c r="I153" i="14" s="1"/>
  <c r="R138" i="14" s="1"/>
  <c r="P145" i="14" s="1"/>
  <c r="H152" i="14"/>
  <c r="G152" i="14"/>
  <c r="F152" i="14"/>
  <c r="D152" i="14"/>
  <c r="K147" i="14"/>
  <c r="I147" i="14"/>
  <c r="G147" i="14"/>
  <c r="L146" i="14"/>
  <c r="L147" i="14" s="1"/>
  <c r="K146" i="14"/>
  <c r="J146" i="14"/>
  <c r="J147" i="14" s="1"/>
  <c r="I146" i="14"/>
  <c r="H146" i="14"/>
  <c r="H147" i="14" s="1"/>
  <c r="G146" i="14"/>
  <c r="F146" i="14"/>
  <c r="F147" i="14" s="1"/>
  <c r="D146" i="14"/>
  <c r="L140" i="14"/>
  <c r="K140" i="14"/>
  <c r="J140" i="14"/>
  <c r="I140" i="14"/>
  <c r="I141" i="14" s="1"/>
  <c r="R137" i="14" s="1"/>
  <c r="O145" i="14" s="1"/>
  <c r="H140" i="14"/>
  <c r="G140" i="14"/>
  <c r="F140" i="14"/>
  <c r="D140" i="14"/>
  <c r="U136" i="14"/>
  <c r="T136" i="14"/>
  <c r="S136" i="14"/>
  <c r="R136" i="14"/>
  <c r="Q136" i="14"/>
  <c r="P136" i="14"/>
  <c r="O136" i="14"/>
  <c r="L132" i="14"/>
  <c r="K132" i="14"/>
  <c r="J132" i="14"/>
  <c r="I132" i="14"/>
  <c r="H132" i="14"/>
  <c r="G132" i="14"/>
  <c r="F132" i="14"/>
  <c r="D132" i="14"/>
  <c r="K127" i="14"/>
  <c r="I127" i="14"/>
  <c r="G127" i="14"/>
  <c r="L126" i="14"/>
  <c r="L127" i="14" s="1"/>
  <c r="K126" i="14"/>
  <c r="J126" i="14"/>
  <c r="J127" i="14" s="1"/>
  <c r="I126" i="14"/>
  <c r="H126" i="14"/>
  <c r="H127" i="14" s="1"/>
  <c r="G126" i="14"/>
  <c r="F126" i="14"/>
  <c r="F127" i="14" s="1"/>
  <c r="D126" i="14"/>
  <c r="L120" i="14"/>
  <c r="K120" i="14"/>
  <c r="J120" i="14"/>
  <c r="I120" i="14"/>
  <c r="I121" i="14" s="1"/>
  <c r="H120" i="14"/>
  <c r="G120" i="14"/>
  <c r="F120" i="14"/>
  <c r="D120" i="14"/>
  <c r="K115" i="14"/>
  <c r="I115" i="14"/>
  <c r="R111" i="14" s="1"/>
  <c r="O119" i="14" s="1"/>
  <c r="G115" i="14"/>
  <c r="L114" i="14"/>
  <c r="L115" i="14" s="1"/>
  <c r="K114" i="14"/>
  <c r="J114" i="14"/>
  <c r="J115" i="14" s="1"/>
  <c r="I114" i="14"/>
  <c r="H114" i="14"/>
  <c r="H115" i="14" s="1"/>
  <c r="G114" i="14"/>
  <c r="F114" i="14"/>
  <c r="F115" i="14" s="1"/>
  <c r="D114" i="14"/>
  <c r="U110" i="14"/>
  <c r="T110" i="14"/>
  <c r="S110" i="14"/>
  <c r="R110" i="14"/>
  <c r="Q110" i="14"/>
  <c r="P110" i="14"/>
  <c r="O110" i="14"/>
  <c r="K107" i="14"/>
  <c r="I107" i="14"/>
  <c r="G107" i="14"/>
  <c r="L106" i="14"/>
  <c r="L107" i="14" s="1"/>
  <c r="K106" i="14"/>
  <c r="J106" i="14"/>
  <c r="J107" i="14" s="1"/>
  <c r="I106" i="14"/>
  <c r="H106" i="14"/>
  <c r="H107" i="14" s="1"/>
  <c r="G106" i="14"/>
  <c r="F106" i="14"/>
  <c r="F107" i="14" s="1"/>
  <c r="D106" i="14"/>
  <c r="L101" i="14"/>
  <c r="U86" i="14" s="1"/>
  <c r="P96" i="14" s="1"/>
  <c r="H101" i="14"/>
  <c r="Q86" i="14" s="1"/>
  <c r="P92" i="14" s="1"/>
  <c r="L100" i="14"/>
  <c r="K100" i="14"/>
  <c r="K101" i="14" s="1"/>
  <c r="J100" i="14"/>
  <c r="I100" i="14"/>
  <c r="I101" i="14" s="1"/>
  <c r="R86" i="14" s="1"/>
  <c r="P93" i="14" s="1"/>
  <c r="H100" i="14"/>
  <c r="G100" i="14"/>
  <c r="G101" i="14" s="1"/>
  <c r="F100" i="14"/>
  <c r="D100" i="14"/>
  <c r="J101" i="14" s="1"/>
  <c r="S86" i="14" s="1"/>
  <c r="P94" i="14" s="1"/>
  <c r="K95" i="14"/>
  <c r="I95" i="14"/>
  <c r="G95" i="14"/>
  <c r="L94" i="14"/>
  <c r="L95" i="14" s="1"/>
  <c r="K94" i="14"/>
  <c r="J94" i="14"/>
  <c r="J95" i="14" s="1"/>
  <c r="I94" i="14"/>
  <c r="H94" i="14"/>
  <c r="H95" i="14" s="1"/>
  <c r="G94" i="14"/>
  <c r="F94" i="14"/>
  <c r="F95" i="14" s="1"/>
  <c r="D94" i="14"/>
  <c r="L89" i="14"/>
  <c r="U85" i="14" s="1"/>
  <c r="O96" i="14" s="1"/>
  <c r="H89" i="14"/>
  <c r="Q85" i="14" s="1"/>
  <c r="O92" i="14" s="1"/>
  <c r="L88" i="14"/>
  <c r="K88" i="14"/>
  <c r="K89" i="14" s="1"/>
  <c r="T85" i="14" s="1"/>
  <c r="O95" i="14" s="1"/>
  <c r="J88" i="14"/>
  <c r="I88" i="14"/>
  <c r="I89" i="14" s="1"/>
  <c r="R85" i="14" s="1"/>
  <c r="O93" i="14" s="1"/>
  <c r="H88" i="14"/>
  <c r="G88" i="14"/>
  <c r="G89" i="14" s="1"/>
  <c r="F88" i="14"/>
  <c r="D88" i="14"/>
  <c r="J89" i="14" s="1"/>
  <c r="S85" i="14" s="1"/>
  <c r="O94" i="14" s="1"/>
  <c r="T86" i="14"/>
  <c r="P95" i="14" s="1"/>
  <c r="P86" i="14"/>
  <c r="P91" i="14" s="1"/>
  <c r="U84" i="14"/>
  <c r="T84" i="14"/>
  <c r="S84" i="14"/>
  <c r="R84" i="14"/>
  <c r="Q84" i="14"/>
  <c r="P84" i="14"/>
  <c r="O84" i="14"/>
  <c r="L81" i="14"/>
  <c r="H81" i="14"/>
  <c r="L80" i="14"/>
  <c r="K80" i="14"/>
  <c r="K81" i="14" s="1"/>
  <c r="J80" i="14"/>
  <c r="I80" i="14"/>
  <c r="I81" i="14" s="1"/>
  <c r="H80" i="14"/>
  <c r="G80" i="14"/>
  <c r="G81" i="14" s="1"/>
  <c r="F80" i="14"/>
  <c r="D80" i="14"/>
  <c r="J81" i="14" s="1"/>
  <c r="K75" i="14"/>
  <c r="I75" i="14"/>
  <c r="G75" i="14"/>
  <c r="L74" i="14"/>
  <c r="L75" i="14" s="1"/>
  <c r="K74" i="14"/>
  <c r="J74" i="14"/>
  <c r="J75" i="14" s="1"/>
  <c r="S60" i="14" s="1"/>
  <c r="P68" i="14" s="1"/>
  <c r="I74" i="14"/>
  <c r="H74" i="14"/>
  <c r="H75" i="14" s="1"/>
  <c r="G74" i="14"/>
  <c r="F74" i="14"/>
  <c r="F75" i="14" s="1"/>
  <c r="D74" i="14"/>
  <c r="J69" i="14"/>
  <c r="F69" i="14"/>
  <c r="O60" i="14" s="1"/>
  <c r="P64" i="14" s="1"/>
  <c r="L68" i="14"/>
  <c r="K68" i="14"/>
  <c r="K69" i="14" s="1"/>
  <c r="T60" i="14" s="1"/>
  <c r="P69" i="14" s="1"/>
  <c r="J68" i="14"/>
  <c r="I68" i="14"/>
  <c r="I69" i="14" s="1"/>
  <c r="R60" i="14" s="1"/>
  <c r="P67" i="14" s="1"/>
  <c r="H68" i="14"/>
  <c r="G68" i="14"/>
  <c r="G69" i="14" s="1"/>
  <c r="F68" i="14"/>
  <c r="D68" i="14"/>
  <c r="L69" i="14" s="1"/>
  <c r="U60" i="14" s="1"/>
  <c r="P70" i="14" s="1"/>
  <c r="O67" i="14"/>
  <c r="K63" i="14"/>
  <c r="I63" i="14"/>
  <c r="G63" i="14"/>
  <c r="P59" i="14" s="1"/>
  <c r="O65" i="14" s="1"/>
  <c r="L62" i="14"/>
  <c r="L63" i="14" s="1"/>
  <c r="K62" i="14"/>
  <c r="J62" i="14"/>
  <c r="J63" i="14" s="1"/>
  <c r="S59" i="14" s="1"/>
  <c r="O68" i="14" s="1"/>
  <c r="I62" i="14"/>
  <c r="H62" i="14"/>
  <c r="H63" i="14" s="1"/>
  <c r="Q59" i="14" s="1"/>
  <c r="O66" i="14" s="1"/>
  <c r="G62" i="14"/>
  <c r="F62" i="14"/>
  <c r="F63" i="14" s="1"/>
  <c r="D62" i="14"/>
  <c r="R59" i="14"/>
  <c r="U58" i="14"/>
  <c r="T58" i="14"/>
  <c r="S58" i="14"/>
  <c r="R58" i="14"/>
  <c r="Q58" i="14"/>
  <c r="P58" i="14"/>
  <c r="O58" i="14"/>
  <c r="K55" i="14"/>
  <c r="I55" i="14"/>
  <c r="G55" i="14"/>
  <c r="L54" i="14"/>
  <c r="L55" i="14" s="1"/>
  <c r="K54" i="14"/>
  <c r="J54" i="14"/>
  <c r="J55" i="14" s="1"/>
  <c r="I54" i="14"/>
  <c r="H54" i="14"/>
  <c r="H55" i="14" s="1"/>
  <c r="G54" i="14"/>
  <c r="F54" i="14"/>
  <c r="F55" i="14" s="1"/>
  <c r="D54" i="14"/>
  <c r="L48" i="14"/>
  <c r="K48" i="14"/>
  <c r="J48" i="14"/>
  <c r="I48" i="14"/>
  <c r="H48" i="14"/>
  <c r="G48" i="14"/>
  <c r="F48" i="14"/>
  <c r="D48" i="14"/>
  <c r="K43" i="14"/>
  <c r="I43" i="14"/>
  <c r="G43" i="14"/>
  <c r="L42" i="14"/>
  <c r="L43" i="14" s="1"/>
  <c r="K42" i="14"/>
  <c r="J42" i="14"/>
  <c r="J43" i="14" s="1"/>
  <c r="I42" i="14"/>
  <c r="H42" i="14"/>
  <c r="H43" i="14" s="1"/>
  <c r="G42" i="14"/>
  <c r="F42" i="14"/>
  <c r="F43" i="14" s="1"/>
  <c r="D42" i="14"/>
  <c r="L36" i="14"/>
  <c r="K36" i="14"/>
  <c r="J36" i="14"/>
  <c r="I36" i="14"/>
  <c r="I37" i="14" s="1"/>
  <c r="H36" i="14"/>
  <c r="G36" i="14"/>
  <c r="F36" i="14"/>
  <c r="D36" i="14"/>
  <c r="U32" i="14"/>
  <c r="T32" i="14"/>
  <c r="S32" i="14"/>
  <c r="R32" i="14"/>
  <c r="Q32" i="14"/>
  <c r="P32" i="14"/>
  <c r="O32" i="14"/>
  <c r="P29" i="14"/>
  <c r="O29" i="14"/>
  <c r="N29" i="14"/>
  <c r="M29" i="14"/>
  <c r="L29" i="14"/>
  <c r="J29" i="14"/>
  <c r="I29" i="14"/>
  <c r="P28" i="14"/>
  <c r="O28" i="14"/>
  <c r="N28" i="14"/>
  <c r="M28" i="14"/>
  <c r="S28" i="14" s="1"/>
  <c r="L28" i="14"/>
  <c r="J28" i="14"/>
  <c r="I28" i="14"/>
  <c r="P27" i="14"/>
  <c r="O27" i="14"/>
  <c r="N27" i="14"/>
  <c r="S27" i="14" s="1"/>
  <c r="M27" i="14"/>
  <c r="L27" i="14"/>
  <c r="R27" i="14" s="1"/>
  <c r="J27" i="14"/>
  <c r="I27" i="14"/>
  <c r="P26" i="14"/>
  <c r="O26" i="14"/>
  <c r="N26" i="14"/>
  <c r="M26" i="14"/>
  <c r="L26" i="14"/>
  <c r="J26" i="14"/>
  <c r="I26" i="14"/>
  <c r="P25" i="14"/>
  <c r="O25" i="14"/>
  <c r="N25" i="14"/>
  <c r="M25" i="14"/>
  <c r="L25" i="14"/>
  <c r="J25" i="14"/>
  <c r="I25" i="14"/>
  <c r="P24" i="14"/>
  <c r="O24" i="14"/>
  <c r="N24" i="14"/>
  <c r="M24" i="14"/>
  <c r="R24" i="14" s="1"/>
  <c r="L24" i="14"/>
  <c r="J24" i="14"/>
  <c r="I24" i="14"/>
  <c r="S23" i="14"/>
  <c r="P23" i="14"/>
  <c r="O23" i="14"/>
  <c r="N23" i="14"/>
  <c r="M23" i="14"/>
  <c r="L23" i="14"/>
  <c r="J23" i="14"/>
  <c r="I23" i="14"/>
  <c r="J16" i="14"/>
  <c r="I16" i="14"/>
  <c r="J15" i="14"/>
  <c r="I15" i="14"/>
  <c r="J14" i="14"/>
  <c r="I14" i="14"/>
  <c r="J13" i="14"/>
  <c r="I13" i="14"/>
  <c r="J12" i="14"/>
  <c r="I12" i="14"/>
  <c r="J11" i="14"/>
  <c r="I11" i="14"/>
  <c r="J10" i="14"/>
  <c r="I10" i="14"/>
  <c r="K159" i="13"/>
  <c r="I159" i="13"/>
  <c r="G159" i="13"/>
  <c r="L158" i="13"/>
  <c r="L159" i="13" s="1"/>
  <c r="K158" i="13"/>
  <c r="J158" i="13"/>
  <c r="J159" i="13" s="1"/>
  <c r="I158" i="13"/>
  <c r="H158" i="13"/>
  <c r="H159" i="13" s="1"/>
  <c r="G158" i="13"/>
  <c r="F158" i="13"/>
  <c r="F159" i="13" s="1"/>
  <c r="D158" i="13"/>
  <c r="J153" i="13"/>
  <c r="L152" i="13"/>
  <c r="K152" i="13"/>
  <c r="K153" i="13" s="1"/>
  <c r="T138" i="13" s="1"/>
  <c r="P147" i="13" s="1"/>
  <c r="J152" i="13"/>
  <c r="I152" i="13"/>
  <c r="H152" i="13"/>
  <c r="G152" i="13"/>
  <c r="G153" i="13" s="1"/>
  <c r="P138" i="13" s="1"/>
  <c r="P143" i="13" s="1"/>
  <c r="F152" i="13"/>
  <c r="D152" i="13"/>
  <c r="K147" i="13"/>
  <c r="I147" i="13"/>
  <c r="G147" i="13"/>
  <c r="L146" i="13"/>
  <c r="L147" i="13" s="1"/>
  <c r="K146" i="13"/>
  <c r="J146" i="13"/>
  <c r="J147" i="13" s="1"/>
  <c r="I146" i="13"/>
  <c r="H146" i="13"/>
  <c r="H147" i="13" s="1"/>
  <c r="G146" i="13"/>
  <c r="F146" i="13"/>
  <c r="F147" i="13" s="1"/>
  <c r="D146" i="13"/>
  <c r="L140" i="13"/>
  <c r="K140" i="13"/>
  <c r="J140" i="13"/>
  <c r="I140" i="13"/>
  <c r="I141" i="13" s="1"/>
  <c r="H140" i="13"/>
  <c r="G140" i="13"/>
  <c r="F140" i="13"/>
  <c r="D140" i="13"/>
  <c r="J141" i="13" s="1"/>
  <c r="U136" i="13"/>
  <c r="T136" i="13"/>
  <c r="S136" i="13"/>
  <c r="R136" i="13"/>
  <c r="Q136" i="13"/>
  <c r="P136" i="13"/>
  <c r="O136" i="13"/>
  <c r="L132" i="13"/>
  <c r="K132" i="13"/>
  <c r="J132" i="13"/>
  <c r="I132" i="13"/>
  <c r="H132" i="13"/>
  <c r="G132" i="13"/>
  <c r="F132" i="13"/>
  <c r="D132" i="13"/>
  <c r="K127" i="13"/>
  <c r="I127" i="13"/>
  <c r="G127" i="13"/>
  <c r="L126" i="13"/>
  <c r="L127" i="13" s="1"/>
  <c r="K126" i="13"/>
  <c r="J126" i="13"/>
  <c r="J127" i="13" s="1"/>
  <c r="I126" i="13"/>
  <c r="H126" i="13"/>
  <c r="H127" i="13" s="1"/>
  <c r="G126" i="13"/>
  <c r="F126" i="13"/>
  <c r="F127" i="13" s="1"/>
  <c r="D126" i="13"/>
  <c r="L121" i="13"/>
  <c r="L120" i="13"/>
  <c r="K120" i="13"/>
  <c r="K121" i="13" s="1"/>
  <c r="J120" i="13"/>
  <c r="I120" i="13"/>
  <c r="H120" i="13"/>
  <c r="G120" i="13"/>
  <c r="G121" i="13" s="1"/>
  <c r="F120" i="13"/>
  <c r="D120" i="13"/>
  <c r="K115" i="13"/>
  <c r="I115" i="13"/>
  <c r="G115" i="13"/>
  <c r="L114" i="13"/>
  <c r="L115" i="13" s="1"/>
  <c r="K114" i="13"/>
  <c r="J114" i="13"/>
  <c r="J115" i="13" s="1"/>
  <c r="I114" i="13"/>
  <c r="H114" i="13"/>
  <c r="H115" i="13" s="1"/>
  <c r="G114" i="13"/>
  <c r="F114" i="13"/>
  <c r="F115" i="13" s="1"/>
  <c r="D114" i="13"/>
  <c r="U112" i="13"/>
  <c r="P122" i="13" s="1"/>
  <c r="U110" i="13"/>
  <c r="T110" i="13"/>
  <c r="S110" i="13"/>
  <c r="R110" i="13"/>
  <c r="Q110" i="13"/>
  <c r="P110" i="13"/>
  <c r="O110" i="13"/>
  <c r="K107" i="13"/>
  <c r="I107" i="13"/>
  <c r="G107" i="13"/>
  <c r="L106" i="13"/>
  <c r="L107" i="13" s="1"/>
  <c r="K106" i="13"/>
  <c r="J106" i="13"/>
  <c r="J107" i="13" s="1"/>
  <c r="I106" i="13"/>
  <c r="H106" i="13"/>
  <c r="H107" i="13" s="1"/>
  <c r="G106" i="13"/>
  <c r="F106" i="13"/>
  <c r="F107" i="13" s="1"/>
  <c r="D106" i="13"/>
  <c r="L101" i="13"/>
  <c r="U86" i="13" s="1"/>
  <c r="P96" i="13" s="1"/>
  <c r="H101" i="13"/>
  <c r="Q86" i="13" s="1"/>
  <c r="P92" i="13" s="1"/>
  <c r="L100" i="13"/>
  <c r="K100" i="13"/>
  <c r="K101" i="13" s="1"/>
  <c r="J100" i="13"/>
  <c r="I100" i="13"/>
  <c r="I101" i="13" s="1"/>
  <c r="H100" i="13"/>
  <c r="G100" i="13"/>
  <c r="G101" i="13" s="1"/>
  <c r="F100" i="13"/>
  <c r="D100" i="13"/>
  <c r="J101" i="13" s="1"/>
  <c r="K95" i="13"/>
  <c r="I95" i="13"/>
  <c r="G95" i="13"/>
  <c r="L94" i="13"/>
  <c r="L95" i="13" s="1"/>
  <c r="K94" i="13"/>
  <c r="J94" i="13"/>
  <c r="J95" i="13" s="1"/>
  <c r="I94" i="13"/>
  <c r="H94" i="13"/>
  <c r="H95" i="13" s="1"/>
  <c r="G94" i="13"/>
  <c r="F94" i="13"/>
  <c r="F95" i="13" s="1"/>
  <c r="D94" i="13"/>
  <c r="L89" i="13"/>
  <c r="H89" i="13"/>
  <c r="L88" i="13"/>
  <c r="K88" i="13"/>
  <c r="K89" i="13" s="1"/>
  <c r="T85" i="13" s="1"/>
  <c r="O95" i="13" s="1"/>
  <c r="J88" i="13"/>
  <c r="I88" i="13"/>
  <c r="I89" i="13" s="1"/>
  <c r="R85" i="13" s="1"/>
  <c r="O93" i="13" s="1"/>
  <c r="H88" i="13"/>
  <c r="G88" i="13"/>
  <c r="G89" i="13" s="1"/>
  <c r="F88" i="13"/>
  <c r="D88" i="13"/>
  <c r="J89" i="13" s="1"/>
  <c r="S85" i="13" s="1"/>
  <c r="O94" i="13" s="1"/>
  <c r="T86" i="13"/>
  <c r="P95" i="13" s="1"/>
  <c r="P86" i="13"/>
  <c r="P91" i="13" s="1"/>
  <c r="U84" i="13"/>
  <c r="T84" i="13"/>
  <c r="S84" i="13"/>
  <c r="R84" i="13"/>
  <c r="Q84" i="13"/>
  <c r="P84" i="13"/>
  <c r="O84" i="13"/>
  <c r="L75" i="13"/>
  <c r="H75" i="13"/>
  <c r="L74" i="13"/>
  <c r="K74" i="13"/>
  <c r="K75" i="13" s="1"/>
  <c r="J74" i="13"/>
  <c r="I74" i="13"/>
  <c r="I75" i="13" s="1"/>
  <c r="H74" i="13"/>
  <c r="G74" i="13"/>
  <c r="G75" i="13" s="1"/>
  <c r="F74" i="13"/>
  <c r="D74" i="13"/>
  <c r="J75" i="13" s="1"/>
  <c r="K69" i="13"/>
  <c r="T59" i="13" s="1"/>
  <c r="O69" i="13" s="1"/>
  <c r="I69" i="13"/>
  <c r="R59" i="13" s="1"/>
  <c r="O67" i="13" s="1"/>
  <c r="G69" i="13"/>
  <c r="P59" i="13" s="1"/>
  <c r="O65" i="13" s="1"/>
  <c r="L68" i="13"/>
  <c r="L69" i="13" s="1"/>
  <c r="U59" i="13" s="1"/>
  <c r="O70" i="13" s="1"/>
  <c r="K68" i="13"/>
  <c r="J68" i="13"/>
  <c r="J69" i="13" s="1"/>
  <c r="I68" i="13"/>
  <c r="H68" i="13"/>
  <c r="H69" i="13" s="1"/>
  <c r="Q59" i="13" s="1"/>
  <c r="O66" i="13" s="1"/>
  <c r="G68" i="13"/>
  <c r="F68" i="13"/>
  <c r="F69" i="13" s="1"/>
  <c r="D68" i="13"/>
  <c r="L63" i="13"/>
  <c r="U60" i="13" s="1"/>
  <c r="P70" i="13" s="1"/>
  <c r="H63" i="13"/>
  <c r="Q60" i="13" s="1"/>
  <c r="P66" i="13" s="1"/>
  <c r="L62" i="13"/>
  <c r="K62" i="13"/>
  <c r="K63" i="13" s="1"/>
  <c r="T60" i="13" s="1"/>
  <c r="P69" i="13" s="1"/>
  <c r="J62" i="13"/>
  <c r="I62" i="13"/>
  <c r="I63" i="13" s="1"/>
  <c r="R60" i="13" s="1"/>
  <c r="P67" i="13" s="1"/>
  <c r="H62" i="13"/>
  <c r="G62" i="13"/>
  <c r="G63" i="13" s="1"/>
  <c r="F62" i="13"/>
  <c r="D62" i="13"/>
  <c r="J63" i="13" s="1"/>
  <c r="S60" i="13" s="1"/>
  <c r="P68" i="13" s="1"/>
  <c r="P60" i="13"/>
  <c r="P65" i="13" s="1"/>
  <c r="S59" i="13"/>
  <c r="O68" i="13" s="1"/>
  <c r="O59" i="13"/>
  <c r="O64" i="13" s="1"/>
  <c r="U58" i="13"/>
  <c r="T58" i="13"/>
  <c r="S58" i="13"/>
  <c r="R58" i="13"/>
  <c r="Q58" i="13"/>
  <c r="P58" i="13"/>
  <c r="O58" i="13"/>
  <c r="L55" i="13"/>
  <c r="H55" i="13"/>
  <c r="L54" i="13"/>
  <c r="K54" i="13"/>
  <c r="K55" i="13" s="1"/>
  <c r="J54" i="13"/>
  <c r="I54" i="13"/>
  <c r="I55" i="13" s="1"/>
  <c r="H54" i="13"/>
  <c r="G54" i="13"/>
  <c r="G55" i="13" s="1"/>
  <c r="F54" i="13"/>
  <c r="D54" i="13"/>
  <c r="J55" i="13" s="1"/>
  <c r="K49" i="13"/>
  <c r="I49" i="13"/>
  <c r="R34" i="13" s="1"/>
  <c r="P41" i="13" s="1"/>
  <c r="G49" i="13"/>
  <c r="P34" i="13" s="1"/>
  <c r="P39" i="13" s="1"/>
  <c r="L48" i="13"/>
  <c r="L49" i="13" s="1"/>
  <c r="K48" i="13"/>
  <c r="J48" i="13"/>
  <c r="J49" i="13" s="1"/>
  <c r="S34" i="13" s="1"/>
  <c r="P42" i="13" s="1"/>
  <c r="I48" i="13"/>
  <c r="H48" i="13"/>
  <c r="H49" i="13" s="1"/>
  <c r="Q34" i="13" s="1"/>
  <c r="P40" i="13" s="1"/>
  <c r="G48" i="13"/>
  <c r="F48" i="13"/>
  <c r="F49" i="13" s="1"/>
  <c r="D48" i="13"/>
  <c r="J43" i="13"/>
  <c r="F43" i="13"/>
  <c r="L42" i="13"/>
  <c r="K42" i="13"/>
  <c r="K43" i="13" s="1"/>
  <c r="J42" i="13"/>
  <c r="I42" i="13"/>
  <c r="I43" i="13" s="1"/>
  <c r="H42" i="13"/>
  <c r="G42" i="13"/>
  <c r="G43" i="13" s="1"/>
  <c r="F42" i="13"/>
  <c r="D42" i="13"/>
  <c r="L43" i="13" s="1"/>
  <c r="O41" i="13"/>
  <c r="K37" i="13"/>
  <c r="T33" i="13" s="1"/>
  <c r="O43" i="13" s="1"/>
  <c r="I37" i="13"/>
  <c r="G37" i="13"/>
  <c r="P33" i="13" s="1"/>
  <c r="O39" i="13" s="1"/>
  <c r="L36" i="13"/>
  <c r="L37" i="13" s="1"/>
  <c r="K36" i="13"/>
  <c r="J36" i="13"/>
  <c r="J37" i="13" s="1"/>
  <c r="S33" i="13" s="1"/>
  <c r="O42" i="13" s="1"/>
  <c r="I36" i="13"/>
  <c r="H36" i="13"/>
  <c r="H37" i="13" s="1"/>
  <c r="G36" i="13"/>
  <c r="F36" i="13"/>
  <c r="F37" i="13" s="1"/>
  <c r="O33" i="13" s="1"/>
  <c r="O38" i="13" s="1"/>
  <c r="D36" i="13"/>
  <c r="R33" i="13"/>
  <c r="U32" i="13"/>
  <c r="T32" i="13"/>
  <c r="S32" i="13"/>
  <c r="R32" i="13"/>
  <c r="Q32" i="13"/>
  <c r="P32" i="13"/>
  <c r="O32" i="13"/>
  <c r="P29" i="13"/>
  <c r="O29" i="13"/>
  <c r="N29" i="13"/>
  <c r="M29" i="13"/>
  <c r="R29" i="13" s="1"/>
  <c r="L29" i="13"/>
  <c r="S29" i="13" s="1"/>
  <c r="J29" i="13"/>
  <c r="I29" i="13"/>
  <c r="S28" i="13"/>
  <c r="P28" i="13"/>
  <c r="O28" i="13"/>
  <c r="N28" i="13"/>
  <c r="M28" i="13"/>
  <c r="L28" i="13"/>
  <c r="R28" i="13" s="1"/>
  <c r="J28" i="13"/>
  <c r="I28" i="13"/>
  <c r="P27" i="13"/>
  <c r="O27" i="13"/>
  <c r="N27" i="13"/>
  <c r="M27" i="13"/>
  <c r="L27" i="13"/>
  <c r="J27" i="13"/>
  <c r="I27" i="13"/>
  <c r="P26" i="13"/>
  <c r="O26" i="13"/>
  <c r="N26" i="13"/>
  <c r="M26" i="13"/>
  <c r="L26" i="13"/>
  <c r="J26" i="13"/>
  <c r="I26" i="13"/>
  <c r="P25" i="13"/>
  <c r="O25" i="13"/>
  <c r="N25" i="13"/>
  <c r="M25" i="13"/>
  <c r="R25" i="13" s="1"/>
  <c r="L25" i="13"/>
  <c r="S25" i="13" s="1"/>
  <c r="J25" i="13"/>
  <c r="I25" i="13"/>
  <c r="P24" i="13"/>
  <c r="O24" i="13"/>
  <c r="N24" i="13"/>
  <c r="S24" i="13" s="1"/>
  <c r="M24" i="13"/>
  <c r="L24" i="13"/>
  <c r="J24" i="13"/>
  <c r="I24" i="13"/>
  <c r="P23" i="13"/>
  <c r="O23" i="13"/>
  <c r="N23" i="13"/>
  <c r="M23" i="13"/>
  <c r="R23" i="13" s="1"/>
  <c r="L23" i="13"/>
  <c r="J23" i="13"/>
  <c r="I23" i="13"/>
  <c r="J16" i="13"/>
  <c r="I16" i="13"/>
  <c r="J15" i="13"/>
  <c r="I15" i="13"/>
  <c r="J14" i="13"/>
  <c r="I14" i="13"/>
  <c r="J13" i="13"/>
  <c r="I13" i="13"/>
  <c r="J12" i="13"/>
  <c r="I12" i="13"/>
  <c r="J11" i="13"/>
  <c r="I11" i="13"/>
  <c r="J10" i="13"/>
  <c r="I10" i="13"/>
  <c r="J152" i="8"/>
  <c r="F152" i="8"/>
  <c r="J151" i="8"/>
  <c r="I151" i="8"/>
  <c r="I152" i="8" s="1"/>
  <c r="H151" i="8"/>
  <c r="G151" i="8"/>
  <c r="G152" i="8" s="1"/>
  <c r="F151" i="8"/>
  <c r="D151" i="8"/>
  <c r="H152" i="8" s="1"/>
  <c r="I146" i="8"/>
  <c r="P130" i="8" s="1"/>
  <c r="M138" i="8" s="1"/>
  <c r="G146" i="8"/>
  <c r="J145" i="8"/>
  <c r="J146" i="8" s="1"/>
  <c r="I145" i="8"/>
  <c r="H145" i="8"/>
  <c r="H146" i="8" s="1"/>
  <c r="G145" i="8"/>
  <c r="F145" i="8"/>
  <c r="F146" i="8" s="1"/>
  <c r="D145" i="8"/>
  <c r="H140" i="8"/>
  <c r="O130" i="8" s="1"/>
  <c r="M137" i="8" s="1"/>
  <c r="J139" i="8"/>
  <c r="I139" i="8"/>
  <c r="I140" i="8" s="1"/>
  <c r="H139" i="8"/>
  <c r="G139" i="8"/>
  <c r="G140" i="8" s="1"/>
  <c r="N130" i="8" s="1"/>
  <c r="M136" i="8" s="1"/>
  <c r="F139" i="8"/>
  <c r="D139" i="8"/>
  <c r="J140" i="8" s="1"/>
  <c r="I134" i="8"/>
  <c r="P131" i="8" s="1"/>
  <c r="N138" i="8" s="1"/>
  <c r="G134" i="8"/>
  <c r="J133" i="8"/>
  <c r="J134" i="8" s="1"/>
  <c r="Q131" i="8" s="1"/>
  <c r="N139" i="8" s="1"/>
  <c r="I133" i="8"/>
  <c r="H133" i="8"/>
  <c r="H134" i="8" s="1"/>
  <c r="G133" i="8"/>
  <c r="F133" i="8"/>
  <c r="F134" i="8" s="1"/>
  <c r="D133" i="8"/>
  <c r="O131" i="8"/>
  <c r="N137" i="8" s="1"/>
  <c r="Q129" i="8"/>
  <c r="P129" i="8"/>
  <c r="O129" i="8"/>
  <c r="N129" i="8"/>
  <c r="M129" i="8"/>
  <c r="I127" i="8"/>
  <c r="G127" i="8"/>
  <c r="J126" i="8"/>
  <c r="J127" i="8" s="1"/>
  <c r="I126" i="8"/>
  <c r="H126" i="8"/>
  <c r="H127" i="8" s="1"/>
  <c r="G126" i="8"/>
  <c r="F126" i="8"/>
  <c r="F127" i="8" s="1"/>
  <c r="D126" i="8"/>
  <c r="J121" i="8"/>
  <c r="F121" i="8"/>
  <c r="J120" i="8"/>
  <c r="I120" i="8"/>
  <c r="I121" i="8" s="1"/>
  <c r="H120" i="8"/>
  <c r="G120" i="8"/>
  <c r="G121" i="8" s="1"/>
  <c r="F120" i="8"/>
  <c r="D120" i="8"/>
  <c r="H121" i="8" s="1"/>
  <c r="I115" i="8"/>
  <c r="P105" i="8" s="1"/>
  <c r="M113" i="8" s="1"/>
  <c r="G115" i="8"/>
  <c r="N105" i="8" s="1"/>
  <c r="M111" i="8" s="1"/>
  <c r="J114" i="8"/>
  <c r="J115" i="8" s="1"/>
  <c r="I114" i="8"/>
  <c r="H114" i="8"/>
  <c r="H115" i="8" s="1"/>
  <c r="O105" i="8" s="1"/>
  <c r="M112" i="8" s="1"/>
  <c r="G114" i="8"/>
  <c r="F114" i="8"/>
  <c r="F115" i="8" s="1"/>
  <c r="D114" i="8"/>
  <c r="N113" i="8"/>
  <c r="J109" i="8"/>
  <c r="F109" i="8"/>
  <c r="J108" i="8"/>
  <c r="I108" i="8"/>
  <c r="I109" i="8" s="1"/>
  <c r="H108" i="8"/>
  <c r="G108" i="8"/>
  <c r="G109" i="8" s="1"/>
  <c r="F108" i="8"/>
  <c r="D108" i="8"/>
  <c r="H109" i="8" s="1"/>
  <c r="P106" i="8"/>
  <c r="Q105" i="8"/>
  <c r="M114" i="8" s="1"/>
  <c r="M105" i="8"/>
  <c r="M110" i="8" s="1"/>
  <c r="Q104" i="8"/>
  <c r="P104" i="8"/>
  <c r="O104" i="8"/>
  <c r="N104" i="8"/>
  <c r="M104" i="8"/>
  <c r="J101" i="8"/>
  <c r="I101" i="8"/>
  <c r="H101" i="8"/>
  <c r="G101" i="8"/>
  <c r="F101" i="8"/>
  <c r="D101" i="8"/>
  <c r="I96" i="8"/>
  <c r="G96" i="8"/>
  <c r="J95" i="8"/>
  <c r="J96" i="8" s="1"/>
  <c r="I95" i="8"/>
  <c r="H95" i="8"/>
  <c r="H96" i="8" s="1"/>
  <c r="G95" i="8"/>
  <c r="F95" i="8"/>
  <c r="F96" i="8" s="1"/>
  <c r="D95" i="8"/>
  <c r="J89" i="8"/>
  <c r="I89" i="8"/>
  <c r="I90" i="8" s="1"/>
  <c r="P81" i="8" s="1"/>
  <c r="N88" i="8" s="1"/>
  <c r="H89" i="8"/>
  <c r="G89" i="8"/>
  <c r="F89" i="8"/>
  <c r="D89" i="8"/>
  <c r="H90" i="8" s="1"/>
  <c r="O81" i="8" s="1"/>
  <c r="N87" i="8" s="1"/>
  <c r="I84" i="8"/>
  <c r="G84" i="8"/>
  <c r="J83" i="8"/>
  <c r="J84" i="8" s="1"/>
  <c r="I83" i="8"/>
  <c r="H83" i="8"/>
  <c r="H84" i="8" s="1"/>
  <c r="G83" i="8"/>
  <c r="F83" i="8"/>
  <c r="F84" i="8" s="1"/>
  <c r="D83" i="8"/>
  <c r="Q79" i="8"/>
  <c r="P79" i="8"/>
  <c r="O79" i="8"/>
  <c r="N79" i="8"/>
  <c r="M79" i="8"/>
  <c r="I77" i="8"/>
  <c r="G77" i="8"/>
  <c r="J76" i="8"/>
  <c r="J77" i="8" s="1"/>
  <c r="I76" i="8"/>
  <c r="H76" i="8"/>
  <c r="H77" i="8" s="1"/>
  <c r="G76" i="8"/>
  <c r="F76" i="8"/>
  <c r="F77" i="8" s="1"/>
  <c r="D76" i="8"/>
  <c r="H71" i="8"/>
  <c r="J70" i="8"/>
  <c r="I70" i="8"/>
  <c r="H70" i="8"/>
  <c r="G70" i="8"/>
  <c r="G71" i="8" s="1"/>
  <c r="F70" i="8"/>
  <c r="D70" i="8"/>
  <c r="I65" i="8"/>
  <c r="G65" i="8"/>
  <c r="N55" i="8" s="1"/>
  <c r="M61" i="8" s="1"/>
  <c r="J64" i="8"/>
  <c r="J65" i="8" s="1"/>
  <c r="I64" i="8"/>
  <c r="H64" i="8"/>
  <c r="H65" i="8" s="1"/>
  <c r="G64" i="8"/>
  <c r="F64" i="8"/>
  <c r="F65" i="8" s="1"/>
  <c r="D64" i="8"/>
  <c r="H59" i="8"/>
  <c r="O56" i="8" s="1"/>
  <c r="N62" i="8" s="1"/>
  <c r="J58" i="8"/>
  <c r="I58" i="8"/>
  <c r="H58" i="8"/>
  <c r="G58" i="8"/>
  <c r="G59" i="8" s="1"/>
  <c r="N56" i="8" s="1"/>
  <c r="N61" i="8" s="1"/>
  <c r="F58" i="8"/>
  <c r="D58" i="8"/>
  <c r="O55" i="8"/>
  <c r="M62" i="8" s="1"/>
  <c r="Q54" i="8"/>
  <c r="P54" i="8"/>
  <c r="O54" i="8"/>
  <c r="N54" i="8"/>
  <c r="M54" i="8"/>
  <c r="J51" i="8"/>
  <c r="Q30" i="8" s="1"/>
  <c r="N38" i="8" s="1"/>
  <c r="F51" i="8"/>
  <c r="M30" i="8" s="1"/>
  <c r="N34" i="8" s="1"/>
  <c r="J50" i="8"/>
  <c r="I50" i="8"/>
  <c r="I51" i="8" s="1"/>
  <c r="H50" i="8"/>
  <c r="G50" i="8"/>
  <c r="G51" i="8" s="1"/>
  <c r="N30" i="8" s="1"/>
  <c r="F50" i="8"/>
  <c r="D50" i="8"/>
  <c r="H51" i="8" s="1"/>
  <c r="O30" i="8" s="1"/>
  <c r="N36" i="8" s="1"/>
  <c r="I45" i="8"/>
  <c r="G45" i="8"/>
  <c r="J44" i="8"/>
  <c r="J45" i="8" s="1"/>
  <c r="I44" i="8"/>
  <c r="H44" i="8"/>
  <c r="H45" i="8" s="1"/>
  <c r="G44" i="8"/>
  <c r="F44" i="8"/>
  <c r="F45" i="8" s="1"/>
  <c r="M29" i="8" s="1"/>
  <c r="M34" i="8" s="1"/>
  <c r="D44" i="8"/>
  <c r="N35" i="8"/>
  <c r="J33" i="8"/>
  <c r="Q29" i="8" s="1"/>
  <c r="M38" i="8" s="1"/>
  <c r="F33" i="8"/>
  <c r="J32" i="8"/>
  <c r="I32" i="8"/>
  <c r="I33" i="8" s="1"/>
  <c r="P29" i="8" s="1"/>
  <c r="M37" i="8" s="1"/>
  <c r="H32" i="8"/>
  <c r="G32" i="8"/>
  <c r="G33" i="8" s="1"/>
  <c r="N29" i="8" s="1"/>
  <c r="M35" i="8" s="1"/>
  <c r="F32" i="8"/>
  <c r="D32" i="8"/>
  <c r="H33" i="8" s="1"/>
  <c r="O29" i="8" s="1"/>
  <c r="M36" i="8" s="1"/>
  <c r="P30" i="8"/>
  <c r="N37" i="8" s="1"/>
  <c r="Q28" i="8"/>
  <c r="P28" i="8"/>
  <c r="O28" i="8"/>
  <c r="N28" i="8"/>
  <c r="M28" i="8"/>
  <c r="P23" i="8"/>
  <c r="O23" i="8"/>
  <c r="N23" i="8"/>
  <c r="M23" i="8"/>
  <c r="L23" i="8"/>
  <c r="J23" i="8"/>
  <c r="I23" i="8"/>
  <c r="P22" i="8"/>
  <c r="O22" i="8"/>
  <c r="N22" i="8"/>
  <c r="M22" i="8"/>
  <c r="R22" i="8" s="1"/>
  <c r="L22" i="8"/>
  <c r="S22" i="8" s="1"/>
  <c r="J22" i="8"/>
  <c r="I22" i="8"/>
  <c r="P21" i="8"/>
  <c r="O21" i="8"/>
  <c r="N21" i="8"/>
  <c r="M21" i="8"/>
  <c r="L21" i="8"/>
  <c r="R21" i="8" s="1"/>
  <c r="J21" i="8"/>
  <c r="I21" i="8"/>
  <c r="P20" i="8"/>
  <c r="O20" i="8"/>
  <c r="N20" i="8"/>
  <c r="M20" i="8"/>
  <c r="R20" i="8" s="1"/>
  <c r="L20" i="8"/>
  <c r="S20" i="8" s="1"/>
  <c r="J20" i="8"/>
  <c r="I20" i="8"/>
  <c r="P19" i="8"/>
  <c r="O19" i="8"/>
  <c r="N19" i="8"/>
  <c r="M19" i="8"/>
  <c r="L19" i="8"/>
  <c r="R19" i="8" s="1"/>
  <c r="J19" i="8"/>
  <c r="I19" i="8"/>
  <c r="J14" i="8"/>
  <c r="I14" i="8"/>
  <c r="J13" i="8"/>
  <c r="I13" i="8"/>
  <c r="J12" i="8"/>
  <c r="I12" i="8"/>
  <c r="J11" i="8"/>
  <c r="I11" i="8"/>
  <c r="J10" i="8"/>
  <c r="I10" i="8"/>
  <c r="K159" i="7"/>
  <c r="I159" i="7"/>
  <c r="G159" i="7"/>
  <c r="L158" i="7"/>
  <c r="L159" i="7" s="1"/>
  <c r="K158" i="7"/>
  <c r="J158" i="7"/>
  <c r="J159" i="7" s="1"/>
  <c r="I158" i="7"/>
  <c r="H158" i="7"/>
  <c r="H159" i="7" s="1"/>
  <c r="Q137" i="7" s="1"/>
  <c r="O144" i="7" s="1"/>
  <c r="G158" i="7"/>
  <c r="F158" i="7"/>
  <c r="F159" i="7" s="1"/>
  <c r="D158" i="7"/>
  <c r="L153" i="7"/>
  <c r="L152" i="7"/>
  <c r="K152" i="7"/>
  <c r="J152" i="7"/>
  <c r="I152" i="7"/>
  <c r="I153" i="7" s="1"/>
  <c r="H152" i="7"/>
  <c r="G152" i="7"/>
  <c r="F152" i="7"/>
  <c r="D152" i="7"/>
  <c r="J153" i="7" s="1"/>
  <c r="K147" i="7"/>
  <c r="T137" i="7" s="1"/>
  <c r="O147" i="7" s="1"/>
  <c r="I147" i="7"/>
  <c r="R137" i="7" s="1"/>
  <c r="O145" i="7" s="1"/>
  <c r="G147" i="7"/>
  <c r="P137" i="7" s="1"/>
  <c r="O143" i="7" s="1"/>
  <c r="L146" i="7"/>
  <c r="L147" i="7" s="1"/>
  <c r="U137" i="7" s="1"/>
  <c r="O148" i="7" s="1"/>
  <c r="K146" i="7"/>
  <c r="J146" i="7"/>
  <c r="J147" i="7" s="1"/>
  <c r="S137" i="7" s="1"/>
  <c r="O146" i="7" s="1"/>
  <c r="I146" i="7"/>
  <c r="H146" i="7"/>
  <c r="H147" i="7" s="1"/>
  <c r="G146" i="7"/>
  <c r="F146" i="7"/>
  <c r="F147" i="7" s="1"/>
  <c r="D146" i="7"/>
  <c r="L141" i="7"/>
  <c r="J141" i="7"/>
  <c r="H141" i="7"/>
  <c r="L140" i="7"/>
  <c r="K140" i="7"/>
  <c r="K141" i="7" s="1"/>
  <c r="J140" i="7"/>
  <c r="I140" i="7"/>
  <c r="H140" i="7"/>
  <c r="G140" i="7"/>
  <c r="G141" i="7" s="1"/>
  <c r="F140" i="7"/>
  <c r="D140" i="7"/>
  <c r="F141" i="7" s="1"/>
  <c r="O137" i="7"/>
  <c r="O142" i="7" s="1"/>
  <c r="U136" i="7"/>
  <c r="T136" i="7"/>
  <c r="S136" i="7"/>
  <c r="R136" i="7"/>
  <c r="Q136" i="7"/>
  <c r="P136" i="7"/>
  <c r="O136" i="7"/>
  <c r="L133" i="7"/>
  <c r="L132" i="7"/>
  <c r="K132" i="7"/>
  <c r="J132" i="7"/>
  <c r="I132" i="7"/>
  <c r="I133" i="7" s="1"/>
  <c r="H132" i="7"/>
  <c r="G132" i="7"/>
  <c r="F132" i="7"/>
  <c r="D132" i="7"/>
  <c r="J133" i="7" s="1"/>
  <c r="K127" i="7"/>
  <c r="I127" i="7"/>
  <c r="G127" i="7"/>
  <c r="L126" i="7"/>
  <c r="L127" i="7" s="1"/>
  <c r="K126" i="7"/>
  <c r="J126" i="7"/>
  <c r="J127" i="7" s="1"/>
  <c r="I126" i="7"/>
  <c r="H126" i="7"/>
  <c r="H127" i="7" s="1"/>
  <c r="G126" i="7"/>
  <c r="F126" i="7"/>
  <c r="F127" i="7" s="1"/>
  <c r="D126" i="7"/>
  <c r="J121" i="7"/>
  <c r="H121" i="7"/>
  <c r="F121" i="7"/>
  <c r="L120" i="7"/>
  <c r="K120" i="7"/>
  <c r="K121" i="7" s="1"/>
  <c r="J120" i="7"/>
  <c r="I120" i="7"/>
  <c r="H120" i="7"/>
  <c r="G120" i="7"/>
  <c r="G121" i="7" s="1"/>
  <c r="P112" i="7" s="1"/>
  <c r="P117" i="7" s="1"/>
  <c r="F120" i="7"/>
  <c r="D120" i="7"/>
  <c r="L121" i="7" s="1"/>
  <c r="U112" i="7" s="1"/>
  <c r="P122" i="7" s="1"/>
  <c r="K115" i="7"/>
  <c r="I115" i="7"/>
  <c r="R111" i="7" s="1"/>
  <c r="O119" i="7" s="1"/>
  <c r="G115" i="7"/>
  <c r="L114" i="7"/>
  <c r="L115" i="7" s="1"/>
  <c r="K114" i="7"/>
  <c r="J114" i="7"/>
  <c r="J115" i="7" s="1"/>
  <c r="I114" i="7"/>
  <c r="H114" i="7"/>
  <c r="H115" i="7" s="1"/>
  <c r="G114" i="7"/>
  <c r="F114" i="7"/>
  <c r="F115" i="7" s="1"/>
  <c r="D114" i="7"/>
  <c r="S112" i="7"/>
  <c r="P120" i="7" s="1"/>
  <c r="Q112" i="7"/>
  <c r="P118" i="7" s="1"/>
  <c r="O112" i="7"/>
  <c r="P116" i="7" s="1"/>
  <c r="U110" i="7"/>
  <c r="T110" i="7"/>
  <c r="S110" i="7"/>
  <c r="R110" i="7"/>
  <c r="Q110" i="7"/>
  <c r="P110" i="7"/>
  <c r="O110" i="7"/>
  <c r="K107" i="7"/>
  <c r="I107" i="7"/>
  <c r="G107" i="7"/>
  <c r="L106" i="7"/>
  <c r="L107" i="7" s="1"/>
  <c r="K106" i="7"/>
  <c r="J106" i="7"/>
  <c r="J107" i="7" s="1"/>
  <c r="I106" i="7"/>
  <c r="H106" i="7"/>
  <c r="H107" i="7" s="1"/>
  <c r="G106" i="7"/>
  <c r="F106" i="7"/>
  <c r="F107" i="7" s="1"/>
  <c r="D106" i="7"/>
  <c r="L101" i="7"/>
  <c r="J101" i="7"/>
  <c r="H101" i="7"/>
  <c r="L100" i="7"/>
  <c r="K100" i="7"/>
  <c r="K101" i="7" s="1"/>
  <c r="J100" i="7"/>
  <c r="I100" i="7"/>
  <c r="H100" i="7"/>
  <c r="G100" i="7"/>
  <c r="G101" i="7" s="1"/>
  <c r="F100" i="7"/>
  <c r="D100" i="7"/>
  <c r="F101" i="7" s="1"/>
  <c r="K95" i="7"/>
  <c r="T86" i="7" s="1"/>
  <c r="P95" i="7" s="1"/>
  <c r="I95" i="7"/>
  <c r="G95" i="7"/>
  <c r="L94" i="7"/>
  <c r="L95" i="7" s="1"/>
  <c r="K94" i="7"/>
  <c r="J94" i="7"/>
  <c r="J95" i="7" s="1"/>
  <c r="I94" i="7"/>
  <c r="H94" i="7"/>
  <c r="H95" i="7" s="1"/>
  <c r="Q86" i="7" s="1"/>
  <c r="P92" i="7" s="1"/>
  <c r="G94" i="7"/>
  <c r="F94" i="7"/>
  <c r="F95" i="7" s="1"/>
  <c r="O86" i="7" s="1"/>
  <c r="P90" i="7" s="1"/>
  <c r="D94" i="7"/>
  <c r="L88" i="7"/>
  <c r="L89" i="7" s="1"/>
  <c r="U85" i="7" s="1"/>
  <c r="O96" i="7" s="1"/>
  <c r="K88" i="7"/>
  <c r="J88" i="7"/>
  <c r="I88" i="7"/>
  <c r="H88" i="7"/>
  <c r="H89" i="7" s="1"/>
  <c r="Q85" i="7" s="1"/>
  <c r="O92" i="7" s="1"/>
  <c r="G88" i="7"/>
  <c r="F88" i="7"/>
  <c r="D88" i="7"/>
  <c r="J89" i="7" s="1"/>
  <c r="S85" i="7" s="1"/>
  <c r="O94" i="7" s="1"/>
  <c r="U86" i="7"/>
  <c r="P96" i="7" s="1"/>
  <c r="P86" i="7"/>
  <c r="P91" i="7" s="1"/>
  <c r="U84" i="7"/>
  <c r="T84" i="7"/>
  <c r="S84" i="7"/>
  <c r="R84" i="7"/>
  <c r="Q84" i="7"/>
  <c r="P84" i="7"/>
  <c r="O84" i="7"/>
  <c r="L75" i="7"/>
  <c r="I75" i="7"/>
  <c r="H75" i="7"/>
  <c r="L74" i="7"/>
  <c r="K74" i="7"/>
  <c r="K75" i="7" s="1"/>
  <c r="J74" i="7"/>
  <c r="I74" i="7"/>
  <c r="H74" i="7"/>
  <c r="G74" i="7"/>
  <c r="G75" i="7" s="1"/>
  <c r="F74" i="7"/>
  <c r="D74" i="7"/>
  <c r="J75" i="7" s="1"/>
  <c r="K69" i="7"/>
  <c r="T59" i="7" s="1"/>
  <c r="O69" i="7" s="1"/>
  <c r="G69" i="7"/>
  <c r="P59" i="7" s="1"/>
  <c r="O65" i="7" s="1"/>
  <c r="L68" i="7"/>
  <c r="L69" i="7" s="1"/>
  <c r="U59" i="7" s="1"/>
  <c r="O70" i="7" s="1"/>
  <c r="K68" i="7"/>
  <c r="J68" i="7"/>
  <c r="J69" i="7" s="1"/>
  <c r="S59" i="7" s="1"/>
  <c r="O68" i="7" s="1"/>
  <c r="I68" i="7"/>
  <c r="I69" i="7" s="1"/>
  <c r="R59" i="7" s="1"/>
  <c r="O67" i="7" s="1"/>
  <c r="H68" i="7"/>
  <c r="H69" i="7" s="1"/>
  <c r="Q59" i="7" s="1"/>
  <c r="O66" i="7" s="1"/>
  <c r="G68" i="7"/>
  <c r="F68" i="7"/>
  <c r="F69" i="7" s="1"/>
  <c r="O59" i="7" s="1"/>
  <c r="O64" i="7" s="1"/>
  <c r="D68" i="7"/>
  <c r="L63" i="7"/>
  <c r="U60" i="7" s="1"/>
  <c r="P70" i="7" s="1"/>
  <c r="I63" i="7"/>
  <c r="R60" i="7" s="1"/>
  <c r="P67" i="7" s="1"/>
  <c r="H63" i="7"/>
  <c r="Q60" i="7" s="1"/>
  <c r="P66" i="7" s="1"/>
  <c r="L62" i="7"/>
  <c r="K62" i="7"/>
  <c r="K63" i="7" s="1"/>
  <c r="T60" i="7" s="1"/>
  <c r="P69" i="7" s="1"/>
  <c r="J62" i="7"/>
  <c r="I62" i="7"/>
  <c r="H62" i="7"/>
  <c r="G62" i="7"/>
  <c r="G63" i="7" s="1"/>
  <c r="P60" i="7" s="1"/>
  <c r="P65" i="7" s="1"/>
  <c r="F62" i="7"/>
  <c r="D62" i="7"/>
  <c r="J63" i="7" s="1"/>
  <c r="S60" i="7" s="1"/>
  <c r="P68" i="7" s="1"/>
  <c r="U58" i="7"/>
  <c r="T58" i="7"/>
  <c r="S58" i="7"/>
  <c r="R58" i="7"/>
  <c r="Q58" i="7"/>
  <c r="P58" i="7"/>
  <c r="O58" i="7"/>
  <c r="L55" i="7"/>
  <c r="I55" i="7"/>
  <c r="H55" i="7"/>
  <c r="L54" i="7"/>
  <c r="K54" i="7"/>
  <c r="K55" i="7" s="1"/>
  <c r="J54" i="7"/>
  <c r="I54" i="7"/>
  <c r="H54" i="7"/>
  <c r="G54" i="7"/>
  <c r="G55" i="7" s="1"/>
  <c r="F54" i="7"/>
  <c r="D54" i="7"/>
  <c r="J55" i="7" s="1"/>
  <c r="S34" i="7" s="1"/>
  <c r="P42" i="7" s="1"/>
  <c r="L49" i="7"/>
  <c r="K49" i="7"/>
  <c r="I49" i="7"/>
  <c r="H49" i="7"/>
  <c r="G49" i="7"/>
  <c r="L48" i="7"/>
  <c r="K48" i="7"/>
  <c r="J48" i="7"/>
  <c r="J49" i="7" s="1"/>
  <c r="I48" i="7"/>
  <c r="H48" i="7"/>
  <c r="G48" i="7"/>
  <c r="F48" i="7"/>
  <c r="F49" i="7" s="1"/>
  <c r="D48" i="7"/>
  <c r="J43" i="7"/>
  <c r="F43" i="7"/>
  <c r="L42" i="7"/>
  <c r="L43" i="7" s="1"/>
  <c r="U34" i="7" s="1"/>
  <c r="P44" i="7" s="1"/>
  <c r="K42" i="7"/>
  <c r="K43" i="7" s="1"/>
  <c r="J42" i="7"/>
  <c r="I42" i="7"/>
  <c r="I43" i="7" s="1"/>
  <c r="R34" i="7" s="1"/>
  <c r="P41" i="7" s="1"/>
  <c r="H42" i="7"/>
  <c r="H43" i="7" s="1"/>
  <c r="Q34" i="7" s="1"/>
  <c r="P40" i="7" s="1"/>
  <c r="G42" i="7"/>
  <c r="G43" i="7" s="1"/>
  <c r="F42" i="7"/>
  <c r="D42" i="7"/>
  <c r="L37" i="7"/>
  <c r="U33" i="7" s="1"/>
  <c r="O44" i="7" s="1"/>
  <c r="K37" i="7"/>
  <c r="T33" i="7" s="1"/>
  <c r="O43" i="7" s="1"/>
  <c r="I37" i="7"/>
  <c r="H37" i="7"/>
  <c r="Q33" i="7" s="1"/>
  <c r="O40" i="7" s="1"/>
  <c r="G37" i="7"/>
  <c r="P33" i="7" s="1"/>
  <c r="O39" i="7" s="1"/>
  <c r="L36" i="7"/>
  <c r="K36" i="7"/>
  <c r="J36" i="7"/>
  <c r="J37" i="7" s="1"/>
  <c r="I36" i="7"/>
  <c r="H36" i="7"/>
  <c r="G36" i="7"/>
  <c r="F36" i="7"/>
  <c r="F37" i="7" s="1"/>
  <c r="D36" i="7"/>
  <c r="R33" i="7"/>
  <c r="O41" i="7" s="1"/>
  <c r="U32" i="7"/>
  <c r="T32" i="7"/>
  <c r="S32" i="7"/>
  <c r="R32" i="7"/>
  <c r="Q32" i="7"/>
  <c r="P32" i="7"/>
  <c r="O32" i="7"/>
  <c r="P29" i="7"/>
  <c r="O29" i="7"/>
  <c r="N29" i="7"/>
  <c r="M29" i="7"/>
  <c r="S29" i="7" s="1"/>
  <c r="L29" i="7"/>
  <c r="J29" i="7"/>
  <c r="I29" i="7"/>
  <c r="P28" i="7"/>
  <c r="O28" i="7"/>
  <c r="N28" i="7"/>
  <c r="S28" i="7" s="1"/>
  <c r="M28" i="7"/>
  <c r="L28" i="7"/>
  <c r="R28" i="7" s="1"/>
  <c r="J28" i="7"/>
  <c r="I28" i="7"/>
  <c r="P27" i="7"/>
  <c r="O27" i="7"/>
  <c r="N27" i="7"/>
  <c r="M27" i="7"/>
  <c r="L27" i="7"/>
  <c r="S27" i="7" s="1"/>
  <c r="J27" i="7"/>
  <c r="I27" i="7"/>
  <c r="P26" i="7"/>
  <c r="O26" i="7"/>
  <c r="N26" i="7"/>
  <c r="M26" i="7"/>
  <c r="L26" i="7"/>
  <c r="S26" i="7" s="1"/>
  <c r="J26" i="7"/>
  <c r="I26" i="7"/>
  <c r="P25" i="7"/>
  <c r="O25" i="7"/>
  <c r="N25" i="7"/>
  <c r="M25" i="7"/>
  <c r="R25" i="7" s="1"/>
  <c r="L25" i="7"/>
  <c r="J25" i="7"/>
  <c r="I25" i="7"/>
  <c r="P24" i="7"/>
  <c r="O24" i="7"/>
  <c r="N24" i="7"/>
  <c r="S24" i="7" s="1"/>
  <c r="M24" i="7"/>
  <c r="L24" i="7"/>
  <c r="R24" i="7" s="1"/>
  <c r="J24" i="7"/>
  <c r="I24" i="7"/>
  <c r="P23" i="7"/>
  <c r="O23" i="7"/>
  <c r="N23" i="7"/>
  <c r="M23" i="7"/>
  <c r="L23" i="7"/>
  <c r="S23" i="7" s="1"/>
  <c r="J23" i="7"/>
  <c r="I23" i="7"/>
  <c r="J16" i="7"/>
  <c r="I16" i="7"/>
  <c r="J15" i="7"/>
  <c r="I15" i="7"/>
  <c r="J14" i="7"/>
  <c r="I14" i="7"/>
  <c r="J13" i="7"/>
  <c r="I13" i="7"/>
  <c r="J12" i="7"/>
  <c r="I12" i="7"/>
  <c r="J11" i="7"/>
  <c r="I11" i="7"/>
  <c r="J10" i="7"/>
  <c r="I10" i="7"/>
  <c r="L159" i="6"/>
  <c r="I159" i="6"/>
  <c r="H159" i="6"/>
  <c r="L158" i="6"/>
  <c r="K158" i="6"/>
  <c r="K159" i="6" s="1"/>
  <c r="J158" i="6"/>
  <c r="I158" i="6"/>
  <c r="H158" i="6"/>
  <c r="G158" i="6"/>
  <c r="G159" i="6" s="1"/>
  <c r="F158" i="6"/>
  <c r="D158" i="6"/>
  <c r="J159" i="6" s="1"/>
  <c r="L153" i="6"/>
  <c r="K153" i="6"/>
  <c r="I153" i="6"/>
  <c r="H153" i="6"/>
  <c r="G153" i="6"/>
  <c r="L152" i="6"/>
  <c r="K152" i="6"/>
  <c r="J152" i="6"/>
  <c r="J153" i="6" s="1"/>
  <c r="I152" i="6"/>
  <c r="H152" i="6"/>
  <c r="G152" i="6"/>
  <c r="F152" i="6"/>
  <c r="F153" i="6" s="1"/>
  <c r="D152" i="6"/>
  <c r="J147" i="6"/>
  <c r="S137" i="6" s="1"/>
  <c r="O146" i="6" s="1"/>
  <c r="F147" i="6"/>
  <c r="L146" i="6"/>
  <c r="L147" i="6" s="1"/>
  <c r="U137" i="6" s="1"/>
  <c r="O148" i="6" s="1"/>
  <c r="K146" i="6"/>
  <c r="K147" i="6" s="1"/>
  <c r="T137" i="6" s="1"/>
  <c r="O147" i="6" s="1"/>
  <c r="J146" i="6"/>
  <c r="I146" i="6"/>
  <c r="I147" i="6" s="1"/>
  <c r="R137" i="6" s="1"/>
  <c r="O145" i="6" s="1"/>
  <c r="H146" i="6"/>
  <c r="H147" i="6" s="1"/>
  <c r="Q137" i="6" s="1"/>
  <c r="O144" i="6" s="1"/>
  <c r="G146" i="6"/>
  <c r="G147" i="6" s="1"/>
  <c r="P137" i="6" s="1"/>
  <c r="O143" i="6" s="1"/>
  <c r="F146" i="6"/>
  <c r="D146" i="6"/>
  <c r="L141" i="6"/>
  <c r="U138" i="6" s="1"/>
  <c r="P148" i="6" s="1"/>
  <c r="K141" i="6"/>
  <c r="I141" i="6"/>
  <c r="R138" i="6" s="1"/>
  <c r="P145" i="6" s="1"/>
  <c r="H141" i="6"/>
  <c r="Q138" i="6" s="1"/>
  <c r="P144" i="6" s="1"/>
  <c r="G141" i="6"/>
  <c r="L140" i="6"/>
  <c r="K140" i="6"/>
  <c r="J140" i="6"/>
  <c r="J141" i="6" s="1"/>
  <c r="I140" i="6"/>
  <c r="H140" i="6"/>
  <c r="G140" i="6"/>
  <c r="F140" i="6"/>
  <c r="F141" i="6" s="1"/>
  <c r="D140" i="6"/>
  <c r="U136" i="6"/>
  <c r="T136" i="6"/>
  <c r="S136" i="6"/>
  <c r="R136" i="6"/>
  <c r="Q136" i="6"/>
  <c r="P136" i="6"/>
  <c r="O136" i="6"/>
  <c r="L127" i="6"/>
  <c r="K127" i="6"/>
  <c r="H127" i="6"/>
  <c r="G127" i="6"/>
  <c r="L126" i="6"/>
  <c r="K126" i="6"/>
  <c r="J126" i="6"/>
  <c r="J127" i="6" s="1"/>
  <c r="S112" i="6" s="1"/>
  <c r="P120" i="6" s="1"/>
  <c r="I126" i="6"/>
  <c r="I127" i="6" s="1"/>
  <c r="H126" i="6"/>
  <c r="G126" i="6"/>
  <c r="F126" i="6"/>
  <c r="F127" i="6" s="1"/>
  <c r="O112" i="6" s="1"/>
  <c r="P116" i="6" s="1"/>
  <c r="D126" i="6"/>
  <c r="J121" i="6"/>
  <c r="F121" i="6"/>
  <c r="L120" i="6"/>
  <c r="L121" i="6" s="1"/>
  <c r="U112" i="6" s="1"/>
  <c r="P122" i="6" s="1"/>
  <c r="K120" i="6"/>
  <c r="K121" i="6" s="1"/>
  <c r="T112" i="6" s="1"/>
  <c r="P121" i="6" s="1"/>
  <c r="J120" i="6"/>
  <c r="I120" i="6"/>
  <c r="I121" i="6" s="1"/>
  <c r="R112" i="6" s="1"/>
  <c r="P119" i="6" s="1"/>
  <c r="H120" i="6"/>
  <c r="H121" i="6" s="1"/>
  <c r="Q112" i="6" s="1"/>
  <c r="P118" i="6" s="1"/>
  <c r="G120" i="6"/>
  <c r="G121" i="6" s="1"/>
  <c r="P112" i="6" s="1"/>
  <c r="P117" i="6" s="1"/>
  <c r="F120" i="6"/>
  <c r="D120" i="6"/>
  <c r="L115" i="6"/>
  <c r="U111" i="6" s="1"/>
  <c r="O122" i="6" s="1"/>
  <c r="K115" i="6"/>
  <c r="T111" i="6" s="1"/>
  <c r="O121" i="6" s="1"/>
  <c r="H115" i="6"/>
  <c r="Q111" i="6" s="1"/>
  <c r="O118" i="6" s="1"/>
  <c r="G115" i="6"/>
  <c r="P111" i="6" s="1"/>
  <c r="O117" i="6" s="1"/>
  <c r="L114" i="6"/>
  <c r="K114" i="6"/>
  <c r="J114" i="6"/>
  <c r="J115" i="6" s="1"/>
  <c r="S111" i="6" s="1"/>
  <c r="O120" i="6" s="1"/>
  <c r="I114" i="6"/>
  <c r="I115" i="6" s="1"/>
  <c r="R111" i="6" s="1"/>
  <c r="O119" i="6" s="1"/>
  <c r="H114" i="6"/>
  <c r="G114" i="6"/>
  <c r="F114" i="6"/>
  <c r="F115" i="6" s="1"/>
  <c r="O111" i="6" s="1"/>
  <c r="O116" i="6" s="1"/>
  <c r="D114" i="6"/>
  <c r="U110" i="6"/>
  <c r="T110" i="6"/>
  <c r="S110" i="6"/>
  <c r="R110" i="6"/>
  <c r="Q110" i="6"/>
  <c r="P110" i="6"/>
  <c r="O110" i="6"/>
  <c r="L107" i="6"/>
  <c r="K107" i="6"/>
  <c r="H107" i="6"/>
  <c r="G107" i="6"/>
  <c r="L106" i="6"/>
  <c r="K106" i="6"/>
  <c r="J106" i="6"/>
  <c r="J107" i="6" s="1"/>
  <c r="I106" i="6"/>
  <c r="I107" i="6" s="1"/>
  <c r="H106" i="6"/>
  <c r="G106" i="6"/>
  <c r="F106" i="6"/>
  <c r="F107" i="6" s="1"/>
  <c r="D106" i="6"/>
  <c r="L100" i="6"/>
  <c r="L101" i="6" s="1"/>
  <c r="K100" i="6"/>
  <c r="J100" i="6"/>
  <c r="I100" i="6"/>
  <c r="I101" i="6" s="1"/>
  <c r="R86" i="6" s="1"/>
  <c r="P93" i="6" s="1"/>
  <c r="H100" i="6"/>
  <c r="H101" i="6" s="1"/>
  <c r="G100" i="6"/>
  <c r="F100" i="6"/>
  <c r="D100" i="6"/>
  <c r="G101" i="6" s="1"/>
  <c r="I95" i="6"/>
  <c r="L94" i="6"/>
  <c r="L95" i="6" s="1"/>
  <c r="U86" i="6" s="1"/>
  <c r="P96" i="6" s="1"/>
  <c r="K94" i="6"/>
  <c r="K95" i="6" s="1"/>
  <c r="J94" i="6"/>
  <c r="J95" i="6" s="1"/>
  <c r="I94" i="6"/>
  <c r="H94" i="6"/>
  <c r="H95" i="6" s="1"/>
  <c r="Q86" i="6" s="1"/>
  <c r="P92" i="6" s="1"/>
  <c r="G94" i="6"/>
  <c r="G95" i="6" s="1"/>
  <c r="F94" i="6"/>
  <c r="F95" i="6" s="1"/>
  <c r="D94" i="6"/>
  <c r="L88" i="6"/>
  <c r="L89" i="6" s="1"/>
  <c r="U85" i="6" s="1"/>
  <c r="O96" i="6" s="1"/>
  <c r="K88" i="6"/>
  <c r="J88" i="6"/>
  <c r="I88" i="6"/>
  <c r="I89" i="6" s="1"/>
  <c r="H88" i="6"/>
  <c r="H89" i="6" s="1"/>
  <c r="Q85" i="6" s="1"/>
  <c r="O92" i="6" s="1"/>
  <c r="G88" i="6"/>
  <c r="F88" i="6"/>
  <c r="D88" i="6"/>
  <c r="K89" i="6" s="1"/>
  <c r="T85" i="6" s="1"/>
  <c r="O95" i="6" s="1"/>
  <c r="U84" i="6"/>
  <c r="T84" i="6"/>
  <c r="S84" i="6"/>
  <c r="R84" i="6"/>
  <c r="Q84" i="6"/>
  <c r="P84" i="6"/>
  <c r="O84" i="6"/>
  <c r="L74" i="6"/>
  <c r="L75" i="6" s="1"/>
  <c r="K74" i="6"/>
  <c r="J74" i="6"/>
  <c r="I74" i="6"/>
  <c r="I75" i="6" s="1"/>
  <c r="H74" i="6"/>
  <c r="H75" i="6" s="1"/>
  <c r="G74" i="6"/>
  <c r="F74" i="6"/>
  <c r="D74" i="6"/>
  <c r="F75" i="6" s="1"/>
  <c r="I69" i="6"/>
  <c r="L68" i="6"/>
  <c r="L69" i="6" s="1"/>
  <c r="U60" i="6" s="1"/>
  <c r="P70" i="6" s="1"/>
  <c r="K68" i="6"/>
  <c r="K69" i="6" s="1"/>
  <c r="T60" i="6" s="1"/>
  <c r="P69" i="6" s="1"/>
  <c r="J68" i="6"/>
  <c r="J69" i="6" s="1"/>
  <c r="S60" i="6" s="1"/>
  <c r="P68" i="6" s="1"/>
  <c r="I68" i="6"/>
  <c r="H68" i="6"/>
  <c r="H69" i="6" s="1"/>
  <c r="Q60" i="6" s="1"/>
  <c r="P66" i="6" s="1"/>
  <c r="G68" i="6"/>
  <c r="G69" i="6" s="1"/>
  <c r="P60" i="6" s="1"/>
  <c r="P65" i="6" s="1"/>
  <c r="F68" i="6"/>
  <c r="F69" i="6" s="1"/>
  <c r="O60" i="6" s="1"/>
  <c r="P64" i="6" s="1"/>
  <c r="D68" i="6"/>
  <c r="L62" i="6"/>
  <c r="L63" i="6" s="1"/>
  <c r="U59" i="6" s="1"/>
  <c r="O70" i="6" s="1"/>
  <c r="K62" i="6"/>
  <c r="J62" i="6"/>
  <c r="I62" i="6"/>
  <c r="I63" i="6" s="1"/>
  <c r="H62" i="6"/>
  <c r="H63" i="6" s="1"/>
  <c r="Q59" i="6" s="1"/>
  <c r="O66" i="6" s="1"/>
  <c r="G62" i="6"/>
  <c r="F62" i="6"/>
  <c r="D62" i="6"/>
  <c r="F63" i="6" s="1"/>
  <c r="R60" i="6"/>
  <c r="P67" i="6" s="1"/>
  <c r="U58" i="6"/>
  <c r="T58" i="6"/>
  <c r="S58" i="6"/>
  <c r="R58" i="6"/>
  <c r="Q58" i="6"/>
  <c r="P58" i="6"/>
  <c r="O58" i="6"/>
  <c r="L54" i="6"/>
  <c r="L55" i="6" s="1"/>
  <c r="K54" i="6"/>
  <c r="J54" i="6"/>
  <c r="I54" i="6"/>
  <c r="I55" i="6" s="1"/>
  <c r="H54" i="6"/>
  <c r="H55" i="6" s="1"/>
  <c r="G54" i="6"/>
  <c r="F54" i="6"/>
  <c r="D54" i="6"/>
  <c r="F55" i="6" s="1"/>
  <c r="I49" i="6"/>
  <c r="R33" i="6" s="1"/>
  <c r="O41" i="6" s="1"/>
  <c r="L48" i="6"/>
  <c r="L49" i="6" s="1"/>
  <c r="K48" i="6"/>
  <c r="K49" i="6" s="1"/>
  <c r="T33" i="6" s="1"/>
  <c r="O43" i="6" s="1"/>
  <c r="J48" i="6"/>
  <c r="I48" i="6"/>
  <c r="H48" i="6"/>
  <c r="H49" i="6" s="1"/>
  <c r="G48" i="6"/>
  <c r="G49" i="6" s="1"/>
  <c r="P33" i="6" s="1"/>
  <c r="O39" i="6" s="1"/>
  <c r="F48" i="6"/>
  <c r="D48" i="6"/>
  <c r="J49" i="6" s="1"/>
  <c r="S33" i="6" s="1"/>
  <c r="O42" i="6" s="1"/>
  <c r="L42" i="6"/>
  <c r="K42" i="6"/>
  <c r="K43" i="6" s="1"/>
  <c r="J42" i="6"/>
  <c r="J43" i="6" s="1"/>
  <c r="I42" i="6"/>
  <c r="I43" i="6" s="1"/>
  <c r="H42" i="6"/>
  <c r="G42" i="6"/>
  <c r="G43" i="6" s="1"/>
  <c r="F42" i="6"/>
  <c r="F43" i="6" s="1"/>
  <c r="D42" i="6"/>
  <c r="L43" i="6" s="1"/>
  <c r="I37" i="6"/>
  <c r="L36" i="6"/>
  <c r="L37" i="6" s="1"/>
  <c r="K36" i="6"/>
  <c r="K37" i="6" s="1"/>
  <c r="J36" i="6"/>
  <c r="I36" i="6"/>
  <c r="H36" i="6"/>
  <c r="H37" i="6" s="1"/>
  <c r="G36" i="6"/>
  <c r="G37" i="6" s="1"/>
  <c r="F36" i="6"/>
  <c r="D36" i="6"/>
  <c r="J37" i="6" s="1"/>
  <c r="U32" i="6"/>
  <c r="T32" i="6"/>
  <c r="S32" i="6"/>
  <c r="R32" i="6"/>
  <c r="Q32" i="6"/>
  <c r="P32" i="6"/>
  <c r="O32" i="6"/>
  <c r="P29" i="6"/>
  <c r="O29" i="6"/>
  <c r="N29" i="6"/>
  <c r="M29" i="6"/>
  <c r="L29" i="6"/>
  <c r="S29" i="6" s="1"/>
  <c r="J29" i="6"/>
  <c r="I29" i="6"/>
  <c r="P28" i="6"/>
  <c r="O28" i="6"/>
  <c r="N28" i="6"/>
  <c r="M28" i="6"/>
  <c r="L28" i="6"/>
  <c r="S28" i="6" s="1"/>
  <c r="J28" i="6"/>
  <c r="I28" i="6"/>
  <c r="P27" i="6"/>
  <c r="O27" i="6"/>
  <c r="N27" i="6"/>
  <c r="M27" i="6"/>
  <c r="S27" i="6" s="1"/>
  <c r="L27" i="6"/>
  <c r="J27" i="6"/>
  <c r="I27" i="6"/>
  <c r="P26" i="6"/>
  <c r="O26" i="6"/>
  <c r="N26" i="6"/>
  <c r="S26" i="6" s="1"/>
  <c r="M26" i="6"/>
  <c r="R26" i="6" s="1"/>
  <c r="L26" i="6"/>
  <c r="J26" i="6"/>
  <c r="I26" i="6"/>
  <c r="P25" i="6"/>
  <c r="O25" i="6"/>
  <c r="N25" i="6"/>
  <c r="M25" i="6"/>
  <c r="L25" i="6"/>
  <c r="S25" i="6" s="1"/>
  <c r="J25" i="6"/>
  <c r="I25" i="6"/>
  <c r="P24" i="6"/>
  <c r="O24" i="6"/>
  <c r="N24" i="6"/>
  <c r="M24" i="6"/>
  <c r="L24" i="6"/>
  <c r="S24" i="6" s="1"/>
  <c r="J24" i="6"/>
  <c r="I24" i="6"/>
  <c r="P23" i="6"/>
  <c r="O23" i="6"/>
  <c r="N23" i="6"/>
  <c r="M23" i="6"/>
  <c r="S23" i="6" s="1"/>
  <c r="L23" i="6"/>
  <c r="J23" i="6"/>
  <c r="I23" i="6"/>
  <c r="J16" i="6"/>
  <c r="I16" i="6"/>
  <c r="J15" i="6"/>
  <c r="I15" i="6"/>
  <c r="J14" i="6"/>
  <c r="I14" i="6"/>
  <c r="J13" i="6"/>
  <c r="I13" i="6"/>
  <c r="J12" i="6"/>
  <c r="I12" i="6"/>
  <c r="J11" i="6"/>
  <c r="I11" i="6"/>
  <c r="J10" i="6"/>
  <c r="I10" i="6"/>
  <c r="L157" i="5"/>
  <c r="K157" i="5"/>
  <c r="J157" i="5"/>
  <c r="I157" i="5"/>
  <c r="H157" i="5"/>
  <c r="H158" i="5" s="1"/>
  <c r="G157" i="5"/>
  <c r="F157" i="5"/>
  <c r="D157" i="5"/>
  <c r="L151" i="5"/>
  <c r="L152" i="5" s="1"/>
  <c r="K151" i="5"/>
  <c r="J151" i="5"/>
  <c r="I151" i="5"/>
  <c r="I152" i="5" s="1"/>
  <c r="H151" i="5"/>
  <c r="H152" i="5" s="1"/>
  <c r="G151" i="5"/>
  <c r="F151" i="5"/>
  <c r="D151" i="5"/>
  <c r="J152" i="5" s="1"/>
  <c r="L145" i="5"/>
  <c r="K145" i="5"/>
  <c r="J145" i="5"/>
  <c r="I145" i="5"/>
  <c r="H145" i="5"/>
  <c r="G145" i="5"/>
  <c r="F145" i="5"/>
  <c r="D145" i="5"/>
  <c r="K146" i="5" s="1"/>
  <c r="L139" i="5"/>
  <c r="K139" i="5"/>
  <c r="J139" i="5"/>
  <c r="I139" i="5"/>
  <c r="I140" i="5" s="1"/>
  <c r="H139" i="5"/>
  <c r="G139" i="5"/>
  <c r="F139" i="5"/>
  <c r="D139" i="5"/>
  <c r="U135" i="5"/>
  <c r="T135" i="5"/>
  <c r="S135" i="5"/>
  <c r="R135" i="5"/>
  <c r="Q135" i="5"/>
  <c r="P135" i="5"/>
  <c r="O135" i="5"/>
  <c r="L131" i="5"/>
  <c r="K131" i="5"/>
  <c r="J131" i="5"/>
  <c r="I131" i="5"/>
  <c r="I132" i="5" s="1"/>
  <c r="H131" i="5"/>
  <c r="H132" i="5" s="1"/>
  <c r="G131" i="5"/>
  <c r="F131" i="5"/>
  <c r="D131" i="5"/>
  <c r="L125" i="5"/>
  <c r="L126" i="5" s="1"/>
  <c r="K125" i="5"/>
  <c r="J125" i="5"/>
  <c r="I125" i="5"/>
  <c r="I126" i="5" s="1"/>
  <c r="H125" i="5"/>
  <c r="G125" i="5"/>
  <c r="F125" i="5"/>
  <c r="D125" i="5"/>
  <c r="L119" i="5"/>
  <c r="L120" i="5" s="1"/>
  <c r="K119" i="5"/>
  <c r="J119" i="5"/>
  <c r="I119" i="5"/>
  <c r="H119" i="5"/>
  <c r="H120" i="5" s="1"/>
  <c r="Q111" i="5" s="1"/>
  <c r="P117" i="5" s="1"/>
  <c r="G119" i="5"/>
  <c r="F119" i="5"/>
  <c r="D119" i="5"/>
  <c r="J120" i="5" s="1"/>
  <c r="L114" i="5"/>
  <c r="L113" i="5"/>
  <c r="K113" i="5"/>
  <c r="K114" i="5" s="1"/>
  <c r="J113" i="5"/>
  <c r="J114" i="5" s="1"/>
  <c r="I113" i="5"/>
  <c r="I114" i="5" s="1"/>
  <c r="H113" i="5"/>
  <c r="G113" i="5"/>
  <c r="G114" i="5" s="1"/>
  <c r="F113" i="5"/>
  <c r="F114" i="5" s="1"/>
  <c r="D113" i="5"/>
  <c r="U109" i="5"/>
  <c r="T109" i="5"/>
  <c r="S109" i="5"/>
  <c r="R109" i="5"/>
  <c r="Q109" i="5"/>
  <c r="P109" i="5"/>
  <c r="O109" i="5"/>
  <c r="L105" i="5"/>
  <c r="K105" i="5"/>
  <c r="J105" i="5"/>
  <c r="I105" i="5"/>
  <c r="H105" i="5"/>
  <c r="G105" i="5"/>
  <c r="F105" i="5"/>
  <c r="D105" i="5"/>
  <c r="L99" i="5"/>
  <c r="K99" i="5"/>
  <c r="J99" i="5"/>
  <c r="I99" i="5"/>
  <c r="H99" i="5"/>
  <c r="G99" i="5"/>
  <c r="F99" i="5"/>
  <c r="D99" i="5"/>
  <c r="G100" i="5" s="1"/>
  <c r="L93" i="5"/>
  <c r="K93" i="5"/>
  <c r="K94" i="5" s="1"/>
  <c r="J93" i="5"/>
  <c r="J94" i="5" s="1"/>
  <c r="I93" i="5"/>
  <c r="H93" i="5"/>
  <c r="H94" i="5" s="1"/>
  <c r="G93" i="5"/>
  <c r="G94" i="5" s="1"/>
  <c r="F93" i="5"/>
  <c r="D93" i="5"/>
  <c r="L87" i="5"/>
  <c r="L88" i="5" s="1"/>
  <c r="K87" i="5"/>
  <c r="K88" i="5" s="1"/>
  <c r="J87" i="5"/>
  <c r="I87" i="5"/>
  <c r="H87" i="5"/>
  <c r="H88" i="5" s="1"/>
  <c r="G87" i="5"/>
  <c r="G88" i="5" s="1"/>
  <c r="F87" i="5"/>
  <c r="D87" i="5"/>
  <c r="U83" i="5"/>
  <c r="T83" i="5"/>
  <c r="S83" i="5"/>
  <c r="R83" i="5"/>
  <c r="Q83" i="5"/>
  <c r="P83" i="5"/>
  <c r="O83" i="5"/>
  <c r="L79" i="5"/>
  <c r="L80" i="5" s="1"/>
  <c r="U59" i="5" s="1"/>
  <c r="P69" i="5" s="1"/>
  <c r="K79" i="5"/>
  <c r="K80" i="5" s="1"/>
  <c r="T59" i="5" s="1"/>
  <c r="P68" i="5" s="1"/>
  <c r="J79" i="5"/>
  <c r="J80" i="5" s="1"/>
  <c r="S59" i="5" s="1"/>
  <c r="P67" i="5" s="1"/>
  <c r="I79" i="5"/>
  <c r="H79" i="5"/>
  <c r="H80" i="5" s="1"/>
  <c r="Q59" i="5" s="1"/>
  <c r="P65" i="5" s="1"/>
  <c r="G79" i="5"/>
  <c r="G80" i="5" s="1"/>
  <c r="P59" i="5" s="1"/>
  <c r="P64" i="5" s="1"/>
  <c r="F79" i="5"/>
  <c r="F80" i="5" s="1"/>
  <c r="O59" i="5" s="1"/>
  <c r="P63" i="5" s="1"/>
  <c r="D79" i="5"/>
  <c r="L73" i="5"/>
  <c r="K73" i="5"/>
  <c r="J73" i="5"/>
  <c r="I73" i="5"/>
  <c r="H73" i="5"/>
  <c r="H74" i="5" s="1"/>
  <c r="G73" i="5"/>
  <c r="F73" i="5"/>
  <c r="D73" i="5"/>
  <c r="L67" i="5"/>
  <c r="K67" i="5"/>
  <c r="K68" i="5" s="1"/>
  <c r="J67" i="5"/>
  <c r="I67" i="5"/>
  <c r="H67" i="5"/>
  <c r="G67" i="5"/>
  <c r="G68" i="5" s="1"/>
  <c r="F67" i="5"/>
  <c r="F68" i="5" s="1"/>
  <c r="D67" i="5"/>
  <c r="U57" i="5"/>
  <c r="T57" i="5"/>
  <c r="S57" i="5"/>
  <c r="R57" i="5"/>
  <c r="Q57" i="5"/>
  <c r="P57" i="5"/>
  <c r="O57" i="5"/>
  <c r="L48" i="5"/>
  <c r="L49" i="5" s="1"/>
  <c r="K48" i="5"/>
  <c r="K49" i="5" s="1"/>
  <c r="J48" i="5"/>
  <c r="J49" i="5" s="1"/>
  <c r="I48" i="5"/>
  <c r="H48" i="5"/>
  <c r="H49" i="5" s="1"/>
  <c r="G48" i="5"/>
  <c r="G49" i="5" s="1"/>
  <c r="F48" i="5"/>
  <c r="F49" i="5" s="1"/>
  <c r="D48" i="5"/>
  <c r="L42" i="5"/>
  <c r="K42" i="5"/>
  <c r="J42" i="5"/>
  <c r="J43" i="5" s="1"/>
  <c r="S33" i="5" s="1"/>
  <c r="O42" i="5" s="1"/>
  <c r="I42" i="5"/>
  <c r="H42" i="5"/>
  <c r="G42" i="5"/>
  <c r="F42" i="5"/>
  <c r="D42" i="5"/>
  <c r="L36" i="5"/>
  <c r="L37" i="5" s="1"/>
  <c r="U34" i="5" s="1"/>
  <c r="P44" i="5" s="1"/>
  <c r="K36" i="5"/>
  <c r="K37" i="5" s="1"/>
  <c r="T34" i="5" s="1"/>
  <c r="P43" i="5" s="1"/>
  <c r="J36" i="5"/>
  <c r="I36" i="5"/>
  <c r="H36" i="5"/>
  <c r="G36" i="5"/>
  <c r="F36" i="5"/>
  <c r="D36" i="5"/>
  <c r="U32" i="5"/>
  <c r="T32" i="5"/>
  <c r="S32" i="5"/>
  <c r="R32" i="5"/>
  <c r="Q32" i="5"/>
  <c r="P32" i="5"/>
  <c r="O32" i="5"/>
  <c r="P29" i="5"/>
  <c r="O29" i="5"/>
  <c r="N29" i="5"/>
  <c r="M29" i="5"/>
  <c r="S29" i="5" s="1"/>
  <c r="L29" i="5"/>
  <c r="J29" i="5"/>
  <c r="I29" i="5"/>
  <c r="P28" i="5"/>
  <c r="O28" i="5"/>
  <c r="N28" i="5"/>
  <c r="M28" i="5"/>
  <c r="L28" i="5"/>
  <c r="J28" i="5"/>
  <c r="I28" i="5"/>
  <c r="P27" i="5"/>
  <c r="O27" i="5"/>
  <c r="N27" i="5"/>
  <c r="M27" i="5"/>
  <c r="L27" i="5"/>
  <c r="J27" i="5"/>
  <c r="I27" i="5"/>
  <c r="P26" i="5"/>
  <c r="O26" i="5"/>
  <c r="N26" i="5"/>
  <c r="M26" i="5"/>
  <c r="L26" i="5"/>
  <c r="J26" i="5"/>
  <c r="I26" i="5"/>
  <c r="P25" i="5"/>
  <c r="O25" i="5"/>
  <c r="N25" i="5"/>
  <c r="M25" i="5"/>
  <c r="S25" i="5" s="1"/>
  <c r="L25" i="5"/>
  <c r="J25" i="5"/>
  <c r="I25" i="5"/>
  <c r="P24" i="5"/>
  <c r="O24" i="5"/>
  <c r="N24" i="5"/>
  <c r="M24" i="5"/>
  <c r="L24" i="5"/>
  <c r="J24" i="5"/>
  <c r="I24" i="5"/>
  <c r="P23" i="5"/>
  <c r="O23" i="5"/>
  <c r="N23" i="5"/>
  <c r="M23" i="5"/>
  <c r="L23" i="5"/>
  <c r="J23" i="5"/>
  <c r="I23" i="5"/>
  <c r="J16" i="5"/>
  <c r="I16" i="5"/>
  <c r="J15" i="5"/>
  <c r="I15" i="5"/>
  <c r="J14" i="5"/>
  <c r="I14" i="5"/>
  <c r="J13" i="5"/>
  <c r="I13" i="5"/>
  <c r="J12" i="5"/>
  <c r="I12" i="5"/>
  <c r="J11" i="5"/>
  <c r="I11" i="5"/>
  <c r="J10" i="5"/>
  <c r="I10" i="5"/>
  <c r="J152" i="4"/>
  <c r="I152" i="4"/>
  <c r="F152" i="4"/>
  <c r="J151" i="4"/>
  <c r="I151" i="4"/>
  <c r="H151" i="4"/>
  <c r="H152" i="4" s="1"/>
  <c r="G151" i="4"/>
  <c r="G152" i="4" s="1"/>
  <c r="F151" i="4"/>
  <c r="D151" i="4"/>
  <c r="I146" i="4"/>
  <c r="P131" i="4" s="1"/>
  <c r="N138" i="4" s="1"/>
  <c r="J145" i="4"/>
  <c r="J146" i="4" s="1"/>
  <c r="I145" i="4"/>
  <c r="H145" i="4"/>
  <c r="G145" i="4"/>
  <c r="G146" i="4" s="1"/>
  <c r="F145" i="4"/>
  <c r="F146" i="4" s="1"/>
  <c r="D145" i="4"/>
  <c r="H146" i="4" s="1"/>
  <c r="O131" i="4" s="1"/>
  <c r="N137" i="4" s="1"/>
  <c r="I140" i="4"/>
  <c r="H140" i="4"/>
  <c r="J139" i="4"/>
  <c r="J140" i="4" s="1"/>
  <c r="Q131" i="4" s="1"/>
  <c r="N139" i="4" s="1"/>
  <c r="I139" i="4"/>
  <c r="H139" i="4"/>
  <c r="G139" i="4"/>
  <c r="G140" i="4" s="1"/>
  <c r="N131" i="4" s="1"/>
  <c r="N136" i="4" s="1"/>
  <c r="F139" i="4"/>
  <c r="F140" i="4" s="1"/>
  <c r="M131" i="4" s="1"/>
  <c r="N135" i="4" s="1"/>
  <c r="D139" i="4"/>
  <c r="I134" i="4"/>
  <c r="J133" i="4"/>
  <c r="J134" i="4" s="1"/>
  <c r="Q130" i="4" s="1"/>
  <c r="M139" i="4" s="1"/>
  <c r="I133" i="4"/>
  <c r="H133" i="4"/>
  <c r="G133" i="4"/>
  <c r="G134" i="4" s="1"/>
  <c r="N130" i="4" s="1"/>
  <c r="M136" i="4" s="1"/>
  <c r="F133" i="4"/>
  <c r="F134" i="4" s="1"/>
  <c r="M130" i="4" s="1"/>
  <c r="M135" i="4" s="1"/>
  <c r="D133" i="4"/>
  <c r="H134" i="4" s="1"/>
  <c r="P130" i="4"/>
  <c r="M138" i="4" s="1"/>
  <c r="Q129" i="4"/>
  <c r="P129" i="4"/>
  <c r="O129" i="4"/>
  <c r="N129" i="4"/>
  <c r="M129" i="4"/>
  <c r="G121" i="4"/>
  <c r="J120" i="4"/>
  <c r="I120" i="4"/>
  <c r="I121" i="4" s="1"/>
  <c r="P105" i="4" s="1"/>
  <c r="M113" i="4" s="1"/>
  <c r="H120" i="4"/>
  <c r="H121" i="4" s="1"/>
  <c r="O105" i="4" s="1"/>
  <c r="M112" i="4" s="1"/>
  <c r="G120" i="4"/>
  <c r="F120" i="4"/>
  <c r="D120" i="4"/>
  <c r="J121" i="4" s="1"/>
  <c r="Q105" i="4" s="1"/>
  <c r="M114" i="4" s="1"/>
  <c r="J114" i="4"/>
  <c r="I114" i="4"/>
  <c r="I115" i="4" s="1"/>
  <c r="H114" i="4"/>
  <c r="H115" i="4" s="1"/>
  <c r="G114" i="4"/>
  <c r="F114" i="4"/>
  <c r="D114" i="4"/>
  <c r="F115" i="4" s="1"/>
  <c r="G109" i="4"/>
  <c r="J108" i="4"/>
  <c r="I108" i="4"/>
  <c r="I109" i="4" s="1"/>
  <c r="H108" i="4"/>
  <c r="H109" i="4" s="1"/>
  <c r="O106" i="4" s="1"/>
  <c r="N112" i="4" s="1"/>
  <c r="G108" i="4"/>
  <c r="F108" i="4"/>
  <c r="D108" i="4"/>
  <c r="J109" i="4" s="1"/>
  <c r="N105" i="4"/>
  <c r="M111" i="4" s="1"/>
  <c r="Q104" i="4"/>
  <c r="P104" i="4"/>
  <c r="O104" i="4"/>
  <c r="N104" i="4"/>
  <c r="M104" i="4"/>
  <c r="I102" i="4"/>
  <c r="J101" i="4"/>
  <c r="J102" i="4" s="1"/>
  <c r="I101" i="4"/>
  <c r="H101" i="4"/>
  <c r="G101" i="4"/>
  <c r="G102" i="4" s="1"/>
  <c r="N81" i="4" s="1"/>
  <c r="N86" i="4" s="1"/>
  <c r="F101" i="4"/>
  <c r="F102" i="4" s="1"/>
  <c r="D101" i="4"/>
  <c r="H102" i="4" s="1"/>
  <c r="O81" i="4" s="1"/>
  <c r="N87" i="4" s="1"/>
  <c r="J95" i="4"/>
  <c r="J96" i="4" s="1"/>
  <c r="Q80" i="4" s="1"/>
  <c r="M89" i="4" s="1"/>
  <c r="I95" i="4"/>
  <c r="I96" i="4" s="1"/>
  <c r="P80" i="4" s="1"/>
  <c r="M88" i="4" s="1"/>
  <c r="H95" i="4"/>
  <c r="G95" i="4"/>
  <c r="F95" i="4"/>
  <c r="F96" i="4" s="1"/>
  <c r="M80" i="4" s="1"/>
  <c r="M85" i="4" s="1"/>
  <c r="D95" i="4"/>
  <c r="G96" i="4" s="1"/>
  <c r="N80" i="4" s="1"/>
  <c r="M86" i="4" s="1"/>
  <c r="H90" i="4"/>
  <c r="G90" i="4"/>
  <c r="J89" i="4"/>
  <c r="J90" i="4" s="1"/>
  <c r="Q81" i="4" s="1"/>
  <c r="N89" i="4" s="1"/>
  <c r="I89" i="4"/>
  <c r="I90" i="4" s="1"/>
  <c r="P81" i="4" s="1"/>
  <c r="N88" i="4" s="1"/>
  <c r="H89" i="4"/>
  <c r="G89" i="4"/>
  <c r="F89" i="4"/>
  <c r="F90" i="4" s="1"/>
  <c r="M81" i="4" s="1"/>
  <c r="N85" i="4" s="1"/>
  <c r="D89" i="4"/>
  <c r="J83" i="4"/>
  <c r="J84" i="4" s="1"/>
  <c r="I83" i="4"/>
  <c r="I84" i="4" s="1"/>
  <c r="H83" i="4"/>
  <c r="G83" i="4"/>
  <c r="F83" i="4"/>
  <c r="F84" i="4" s="1"/>
  <c r="D83" i="4"/>
  <c r="G84" i="4" s="1"/>
  <c r="Q79" i="4"/>
  <c r="P79" i="4"/>
  <c r="O79" i="4"/>
  <c r="N79" i="4"/>
  <c r="M79" i="4"/>
  <c r="J77" i="4"/>
  <c r="I77" i="4"/>
  <c r="F77" i="4"/>
  <c r="J76" i="4"/>
  <c r="I76" i="4"/>
  <c r="H76" i="4"/>
  <c r="H77" i="4" s="1"/>
  <c r="O56" i="4" s="1"/>
  <c r="N62" i="4" s="1"/>
  <c r="G76" i="4"/>
  <c r="G77" i="4" s="1"/>
  <c r="F76" i="4"/>
  <c r="D76" i="4"/>
  <c r="I71" i="4"/>
  <c r="J70" i="4"/>
  <c r="J71" i="4" s="1"/>
  <c r="Q55" i="4" s="1"/>
  <c r="M64" i="4" s="1"/>
  <c r="I70" i="4"/>
  <c r="H70" i="4"/>
  <c r="G70" i="4"/>
  <c r="G71" i="4" s="1"/>
  <c r="F70" i="4"/>
  <c r="F71" i="4" s="1"/>
  <c r="M55" i="4" s="1"/>
  <c r="M60" i="4" s="1"/>
  <c r="D70" i="4"/>
  <c r="H71" i="4" s="1"/>
  <c r="I65" i="4"/>
  <c r="H65" i="4"/>
  <c r="J64" i="4"/>
  <c r="J65" i="4" s="1"/>
  <c r="Q56" i="4" s="1"/>
  <c r="N64" i="4" s="1"/>
  <c r="I64" i="4"/>
  <c r="H64" i="4"/>
  <c r="G64" i="4"/>
  <c r="G65" i="4" s="1"/>
  <c r="F64" i="4"/>
  <c r="F65" i="4" s="1"/>
  <c r="M56" i="4" s="1"/>
  <c r="N60" i="4" s="1"/>
  <c r="D64" i="4"/>
  <c r="I59" i="4"/>
  <c r="J58" i="4"/>
  <c r="J59" i="4" s="1"/>
  <c r="I58" i="4"/>
  <c r="H58" i="4"/>
  <c r="G58" i="4"/>
  <c r="G59" i="4" s="1"/>
  <c r="F58" i="4"/>
  <c r="F59" i="4" s="1"/>
  <c r="D58" i="4"/>
  <c r="H59" i="4" s="1"/>
  <c r="P56" i="4"/>
  <c r="N63" i="4" s="1"/>
  <c r="P55" i="4"/>
  <c r="M63" i="4" s="1"/>
  <c r="Q54" i="4"/>
  <c r="P54" i="4"/>
  <c r="O54" i="4"/>
  <c r="N54" i="4"/>
  <c r="M54" i="4"/>
  <c r="G51" i="4"/>
  <c r="J50" i="4"/>
  <c r="I50" i="4"/>
  <c r="I51" i="4" s="1"/>
  <c r="P30" i="4" s="1"/>
  <c r="N37" i="4" s="1"/>
  <c r="H50" i="4"/>
  <c r="H51" i="4" s="1"/>
  <c r="G50" i="4"/>
  <c r="F50" i="4"/>
  <c r="D50" i="4"/>
  <c r="J51" i="4" s="1"/>
  <c r="J45" i="4"/>
  <c r="I45" i="4"/>
  <c r="F45" i="4"/>
  <c r="J44" i="4"/>
  <c r="I44" i="4"/>
  <c r="H44" i="4"/>
  <c r="H45" i="4" s="1"/>
  <c r="G44" i="4"/>
  <c r="G45" i="4" s="1"/>
  <c r="F44" i="4"/>
  <c r="D44" i="4"/>
  <c r="I39" i="4"/>
  <c r="J38" i="4"/>
  <c r="I38" i="4"/>
  <c r="H38" i="4"/>
  <c r="H39" i="4" s="1"/>
  <c r="O30" i="4" s="1"/>
  <c r="N36" i="4" s="1"/>
  <c r="G38" i="4"/>
  <c r="G39" i="4" s="1"/>
  <c r="N30" i="4" s="1"/>
  <c r="N35" i="4" s="1"/>
  <c r="F38" i="4"/>
  <c r="D38" i="4"/>
  <c r="J39" i="4" s="1"/>
  <c r="Q30" i="4" s="1"/>
  <c r="N38" i="4" s="1"/>
  <c r="J33" i="4"/>
  <c r="I33" i="4"/>
  <c r="F33" i="4"/>
  <c r="J32" i="4"/>
  <c r="I32" i="4"/>
  <c r="H32" i="4"/>
  <c r="H33" i="4" s="1"/>
  <c r="O29" i="4" s="1"/>
  <c r="M36" i="4" s="1"/>
  <c r="G32" i="4"/>
  <c r="G33" i="4" s="1"/>
  <c r="N29" i="4" s="1"/>
  <c r="M35" i="4" s="1"/>
  <c r="F32" i="4"/>
  <c r="D32" i="4"/>
  <c r="Q29" i="4"/>
  <c r="M38" i="4" s="1"/>
  <c r="P29" i="4"/>
  <c r="M37" i="4" s="1"/>
  <c r="M29" i="4"/>
  <c r="M34" i="4" s="1"/>
  <c r="Q28" i="4"/>
  <c r="P28" i="4"/>
  <c r="O28" i="4"/>
  <c r="N28" i="4"/>
  <c r="M28" i="4"/>
  <c r="P23" i="4"/>
  <c r="O23" i="4"/>
  <c r="N23" i="4"/>
  <c r="M23" i="4"/>
  <c r="L23" i="4"/>
  <c r="S23" i="4" s="1"/>
  <c r="J23" i="4"/>
  <c r="I23" i="4"/>
  <c r="R22" i="4"/>
  <c r="P22" i="4"/>
  <c r="O22" i="4"/>
  <c r="N22" i="4"/>
  <c r="M22" i="4"/>
  <c r="S22" i="4" s="1"/>
  <c r="L22" i="4"/>
  <c r="J22" i="4"/>
  <c r="I22" i="4"/>
  <c r="P21" i="4"/>
  <c r="O21" i="4"/>
  <c r="N21" i="4"/>
  <c r="S21" i="4" s="1"/>
  <c r="M21" i="4"/>
  <c r="R21" i="4" s="1"/>
  <c r="L21" i="4"/>
  <c r="J21" i="4"/>
  <c r="I21" i="4"/>
  <c r="P20" i="4"/>
  <c r="O20" i="4"/>
  <c r="N20" i="4"/>
  <c r="M20" i="4"/>
  <c r="L20" i="4"/>
  <c r="S20" i="4" s="1"/>
  <c r="J20" i="4"/>
  <c r="I20" i="4"/>
  <c r="P19" i="4"/>
  <c r="O19" i="4"/>
  <c r="N19" i="4"/>
  <c r="M19" i="4"/>
  <c r="L19" i="4"/>
  <c r="S19" i="4" s="1"/>
  <c r="J19" i="4"/>
  <c r="I19" i="4"/>
  <c r="J14" i="4"/>
  <c r="I14" i="4"/>
  <c r="J13" i="4"/>
  <c r="I13" i="4"/>
  <c r="J12" i="4"/>
  <c r="I12" i="4"/>
  <c r="J11" i="4"/>
  <c r="I11" i="4"/>
  <c r="J10" i="4"/>
  <c r="I10" i="4"/>
  <c r="I159" i="3"/>
  <c r="L158" i="3"/>
  <c r="L159" i="3" s="1"/>
  <c r="K158" i="3"/>
  <c r="K159" i="3" s="1"/>
  <c r="J158" i="3"/>
  <c r="I158" i="3"/>
  <c r="H158" i="3"/>
  <c r="H159" i="3" s="1"/>
  <c r="G158" i="3"/>
  <c r="G159" i="3" s="1"/>
  <c r="F158" i="3"/>
  <c r="D158" i="3"/>
  <c r="J159" i="3" s="1"/>
  <c r="L153" i="3"/>
  <c r="I153" i="3"/>
  <c r="R137" i="3" s="1"/>
  <c r="O145" i="3" s="1"/>
  <c r="H153" i="3"/>
  <c r="L152" i="3"/>
  <c r="K152" i="3"/>
  <c r="K153" i="3" s="1"/>
  <c r="T137" i="3" s="1"/>
  <c r="O147" i="3" s="1"/>
  <c r="J152" i="3"/>
  <c r="J153" i="3" s="1"/>
  <c r="S137" i="3" s="1"/>
  <c r="O146" i="3" s="1"/>
  <c r="I152" i="3"/>
  <c r="H152" i="3"/>
  <c r="G152" i="3"/>
  <c r="G153" i="3" s="1"/>
  <c r="P137" i="3" s="1"/>
  <c r="O143" i="3" s="1"/>
  <c r="F152" i="3"/>
  <c r="F153" i="3" s="1"/>
  <c r="D152" i="3"/>
  <c r="K147" i="3"/>
  <c r="G147" i="3"/>
  <c r="L146" i="3"/>
  <c r="L147" i="3" s="1"/>
  <c r="K146" i="3"/>
  <c r="J146" i="3"/>
  <c r="I146" i="3"/>
  <c r="I147" i="3" s="1"/>
  <c r="H146" i="3"/>
  <c r="H147" i="3" s="1"/>
  <c r="G146" i="3"/>
  <c r="F146" i="3"/>
  <c r="D146" i="3"/>
  <c r="J147" i="3" s="1"/>
  <c r="L141" i="3"/>
  <c r="U138" i="3" s="1"/>
  <c r="P148" i="3" s="1"/>
  <c r="I141" i="3"/>
  <c r="R138" i="3" s="1"/>
  <c r="P145" i="3" s="1"/>
  <c r="H141" i="3"/>
  <c r="Q138" i="3" s="1"/>
  <c r="P144" i="3" s="1"/>
  <c r="L140" i="3"/>
  <c r="K140" i="3"/>
  <c r="K141" i="3" s="1"/>
  <c r="T138" i="3" s="1"/>
  <c r="P147" i="3" s="1"/>
  <c r="J140" i="3"/>
  <c r="J141" i="3" s="1"/>
  <c r="I140" i="3"/>
  <c r="H140" i="3"/>
  <c r="G140" i="3"/>
  <c r="G141" i="3" s="1"/>
  <c r="P138" i="3" s="1"/>
  <c r="P143" i="3" s="1"/>
  <c r="F140" i="3"/>
  <c r="F141" i="3" s="1"/>
  <c r="D140" i="3"/>
  <c r="U136" i="3"/>
  <c r="T136" i="3"/>
  <c r="S136" i="3"/>
  <c r="R136" i="3"/>
  <c r="Q136" i="3"/>
  <c r="P136" i="3"/>
  <c r="O136" i="3"/>
  <c r="L133" i="3"/>
  <c r="I133" i="3"/>
  <c r="H133" i="3"/>
  <c r="L132" i="3"/>
  <c r="K132" i="3"/>
  <c r="K133" i="3" s="1"/>
  <c r="J132" i="3"/>
  <c r="J133" i="3" s="1"/>
  <c r="I132" i="3"/>
  <c r="H132" i="3"/>
  <c r="G132" i="3"/>
  <c r="G133" i="3" s="1"/>
  <c r="F132" i="3"/>
  <c r="F133" i="3" s="1"/>
  <c r="D132" i="3"/>
  <c r="L127" i="3"/>
  <c r="U111" i="3" s="1"/>
  <c r="O122" i="3" s="1"/>
  <c r="K127" i="3"/>
  <c r="T111" i="3" s="1"/>
  <c r="O121" i="3" s="1"/>
  <c r="H127" i="3"/>
  <c r="Q111" i="3" s="1"/>
  <c r="O118" i="3" s="1"/>
  <c r="G127" i="3"/>
  <c r="L126" i="3"/>
  <c r="K126" i="3"/>
  <c r="J126" i="3"/>
  <c r="J127" i="3" s="1"/>
  <c r="S111" i="3" s="1"/>
  <c r="O120" i="3" s="1"/>
  <c r="I126" i="3"/>
  <c r="I127" i="3" s="1"/>
  <c r="R111" i="3" s="1"/>
  <c r="O119" i="3" s="1"/>
  <c r="H126" i="3"/>
  <c r="G126" i="3"/>
  <c r="F126" i="3"/>
  <c r="F127" i="3" s="1"/>
  <c r="O111" i="3" s="1"/>
  <c r="O116" i="3" s="1"/>
  <c r="D126" i="3"/>
  <c r="J121" i="3"/>
  <c r="I121" i="3"/>
  <c r="F121" i="3"/>
  <c r="L120" i="3"/>
  <c r="L121" i="3" s="1"/>
  <c r="K120" i="3"/>
  <c r="K121" i="3" s="1"/>
  <c r="J120" i="3"/>
  <c r="I120" i="3"/>
  <c r="H120" i="3"/>
  <c r="H121" i="3" s="1"/>
  <c r="G120" i="3"/>
  <c r="G121" i="3" s="1"/>
  <c r="F120" i="3"/>
  <c r="D120" i="3"/>
  <c r="L115" i="3"/>
  <c r="U112" i="3" s="1"/>
  <c r="P122" i="3" s="1"/>
  <c r="K115" i="3"/>
  <c r="T112" i="3" s="1"/>
  <c r="P121" i="3" s="1"/>
  <c r="H115" i="3"/>
  <c r="Q112" i="3" s="1"/>
  <c r="P118" i="3" s="1"/>
  <c r="G115" i="3"/>
  <c r="P112" i="3" s="1"/>
  <c r="P117" i="3" s="1"/>
  <c r="L114" i="3"/>
  <c r="K114" i="3"/>
  <c r="J114" i="3"/>
  <c r="J115" i="3" s="1"/>
  <c r="S112" i="3" s="1"/>
  <c r="P120" i="3" s="1"/>
  <c r="I114" i="3"/>
  <c r="I115" i="3" s="1"/>
  <c r="R112" i="3" s="1"/>
  <c r="P119" i="3" s="1"/>
  <c r="H114" i="3"/>
  <c r="G114" i="3"/>
  <c r="F114" i="3"/>
  <c r="F115" i="3" s="1"/>
  <c r="O112" i="3" s="1"/>
  <c r="P116" i="3" s="1"/>
  <c r="D114" i="3"/>
  <c r="U110" i="3"/>
  <c r="T110" i="3"/>
  <c r="S110" i="3"/>
  <c r="R110" i="3"/>
  <c r="Q110" i="3"/>
  <c r="P110" i="3"/>
  <c r="O110" i="3"/>
  <c r="L107" i="3"/>
  <c r="K107" i="3"/>
  <c r="H107" i="3"/>
  <c r="G107" i="3"/>
  <c r="L106" i="3"/>
  <c r="K106" i="3"/>
  <c r="J106" i="3"/>
  <c r="J107" i="3" s="1"/>
  <c r="I106" i="3"/>
  <c r="I107" i="3" s="1"/>
  <c r="R86" i="3" s="1"/>
  <c r="P93" i="3" s="1"/>
  <c r="H106" i="3"/>
  <c r="G106" i="3"/>
  <c r="F106" i="3"/>
  <c r="F107" i="3" s="1"/>
  <c r="D106" i="3"/>
  <c r="L100" i="3"/>
  <c r="L101" i="3" s="1"/>
  <c r="K100" i="3"/>
  <c r="J100" i="3"/>
  <c r="I100" i="3"/>
  <c r="I101" i="3" s="1"/>
  <c r="H100" i="3"/>
  <c r="H101" i="3" s="1"/>
  <c r="G100" i="3"/>
  <c r="F100" i="3"/>
  <c r="D100" i="3"/>
  <c r="K101" i="3" s="1"/>
  <c r="I95" i="3"/>
  <c r="L94" i="3"/>
  <c r="K94" i="3"/>
  <c r="K95" i="3" s="1"/>
  <c r="T86" i="3" s="1"/>
  <c r="P95" i="3" s="1"/>
  <c r="J94" i="3"/>
  <c r="J95" i="3" s="1"/>
  <c r="S86" i="3" s="1"/>
  <c r="P94" i="3" s="1"/>
  <c r="I94" i="3"/>
  <c r="H94" i="3"/>
  <c r="G94" i="3"/>
  <c r="G95" i="3" s="1"/>
  <c r="P86" i="3" s="1"/>
  <c r="P91" i="3" s="1"/>
  <c r="F94" i="3"/>
  <c r="F95" i="3" s="1"/>
  <c r="O86" i="3" s="1"/>
  <c r="P90" i="3" s="1"/>
  <c r="D94" i="3"/>
  <c r="L95" i="3" s="1"/>
  <c r="U86" i="3" s="1"/>
  <c r="P96" i="3" s="1"/>
  <c r="L88" i="3"/>
  <c r="L89" i="3" s="1"/>
  <c r="U85" i="3" s="1"/>
  <c r="O96" i="3" s="1"/>
  <c r="K88" i="3"/>
  <c r="J88" i="3"/>
  <c r="I88" i="3"/>
  <c r="I89" i="3" s="1"/>
  <c r="H88" i="3"/>
  <c r="H89" i="3" s="1"/>
  <c r="Q85" i="3" s="1"/>
  <c r="O92" i="3" s="1"/>
  <c r="G88" i="3"/>
  <c r="F88" i="3"/>
  <c r="D88" i="3"/>
  <c r="K89" i="3" s="1"/>
  <c r="U84" i="3"/>
  <c r="T84" i="3"/>
  <c r="S84" i="3"/>
  <c r="R84" i="3"/>
  <c r="Q84" i="3"/>
  <c r="P84" i="3"/>
  <c r="O84" i="3"/>
  <c r="L80" i="3"/>
  <c r="L81" i="3" s="1"/>
  <c r="K80" i="3"/>
  <c r="J80" i="3"/>
  <c r="I80" i="3"/>
  <c r="I81" i="3" s="1"/>
  <c r="R60" i="3" s="1"/>
  <c r="P67" i="3" s="1"/>
  <c r="H80" i="3"/>
  <c r="H81" i="3" s="1"/>
  <c r="G80" i="3"/>
  <c r="F80" i="3"/>
  <c r="D80" i="3"/>
  <c r="K81" i="3" s="1"/>
  <c r="T60" i="3" s="1"/>
  <c r="P69" i="3" s="1"/>
  <c r="I75" i="3"/>
  <c r="L74" i="3"/>
  <c r="L75" i="3" s="1"/>
  <c r="K74" i="3"/>
  <c r="K75" i="3" s="1"/>
  <c r="J74" i="3"/>
  <c r="I74" i="3"/>
  <c r="H74" i="3"/>
  <c r="H75" i="3" s="1"/>
  <c r="G74" i="3"/>
  <c r="G75" i="3" s="1"/>
  <c r="F74" i="3"/>
  <c r="D74" i="3"/>
  <c r="J75" i="3" s="1"/>
  <c r="L68" i="3"/>
  <c r="K68" i="3"/>
  <c r="J68" i="3"/>
  <c r="J69" i="3" s="1"/>
  <c r="S59" i="3" s="1"/>
  <c r="O68" i="3" s="1"/>
  <c r="I68" i="3"/>
  <c r="I69" i="3" s="1"/>
  <c r="R59" i="3" s="1"/>
  <c r="O67" i="3" s="1"/>
  <c r="H68" i="3"/>
  <c r="G68" i="3"/>
  <c r="F68" i="3"/>
  <c r="F69" i="3" s="1"/>
  <c r="O59" i="3" s="1"/>
  <c r="O64" i="3" s="1"/>
  <c r="D68" i="3"/>
  <c r="K69" i="3" s="1"/>
  <c r="J63" i="3"/>
  <c r="I63" i="3"/>
  <c r="L62" i="3"/>
  <c r="L63" i="3" s="1"/>
  <c r="K62" i="3"/>
  <c r="K63" i="3" s="1"/>
  <c r="J62" i="3"/>
  <c r="I62" i="3"/>
  <c r="H62" i="3"/>
  <c r="H63" i="3" s="1"/>
  <c r="G62" i="3"/>
  <c r="G63" i="3" s="1"/>
  <c r="F62" i="3"/>
  <c r="D62" i="3"/>
  <c r="F63" i="3" s="1"/>
  <c r="U58" i="3"/>
  <c r="T58" i="3"/>
  <c r="S58" i="3"/>
  <c r="R58" i="3"/>
  <c r="Q58" i="3"/>
  <c r="P58" i="3"/>
  <c r="O58" i="3"/>
  <c r="I55" i="3"/>
  <c r="L54" i="3"/>
  <c r="L55" i="3" s="1"/>
  <c r="K54" i="3"/>
  <c r="K55" i="3" s="1"/>
  <c r="J54" i="3"/>
  <c r="I54" i="3"/>
  <c r="H54" i="3"/>
  <c r="H55" i="3" s="1"/>
  <c r="G54" i="3"/>
  <c r="G55" i="3" s="1"/>
  <c r="F54" i="3"/>
  <c r="D54" i="3"/>
  <c r="F55" i="3" s="1"/>
  <c r="L49" i="3"/>
  <c r="I49" i="3"/>
  <c r="H49" i="3"/>
  <c r="L48" i="3"/>
  <c r="K48" i="3"/>
  <c r="K49" i="3" s="1"/>
  <c r="J48" i="3"/>
  <c r="J49" i="3" s="1"/>
  <c r="I48" i="3"/>
  <c r="H48" i="3"/>
  <c r="G48" i="3"/>
  <c r="G49" i="3" s="1"/>
  <c r="F48" i="3"/>
  <c r="F49" i="3" s="1"/>
  <c r="D48" i="3"/>
  <c r="K43" i="3"/>
  <c r="G43" i="3"/>
  <c r="P33" i="3" s="1"/>
  <c r="O39" i="3" s="1"/>
  <c r="L42" i="3"/>
  <c r="L43" i="3" s="1"/>
  <c r="U33" i="3" s="1"/>
  <c r="O44" i="3" s="1"/>
  <c r="K42" i="3"/>
  <c r="J42" i="3"/>
  <c r="I42" i="3"/>
  <c r="I43" i="3" s="1"/>
  <c r="R33" i="3" s="1"/>
  <c r="O41" i="3" s="1"/>
  <c r="H42" i="3"/>
  <c r="H43" i="3" s="1"/>
  <c r="Q33" i="3" s="1"/>
  <c r="O40" i="3" s="1"/>
  <c r="G42" i="3"/>
  <c r="F42" i="3"/>
  <c r="D42" i="3"/>
  <c r="J43" i="3" s="1"/>
  <c r="S33" i="3" s="1"/>
  <c r="O42" i="3" s="1"/>
  <c r="L37" i="3"/>
  <c r="I37" i="3"/>
  <c r="R34" i="3" s="1"/>
  <c r="P41" i="3" s="1"/>
  <c r="H37" i="3"/>
  <c r="L36" i="3"/>
  <c r="K36" i="3"/>
  <c r="K37" i="3" s="1"/>
  <c r="T34" i="3" s="1"/>
  <c r="P43" i="3" s="1"/>
  <c r="J36" i="3"/>
  <c r="J37" i="3" s="1"/>
  <c r="I36" i="3"/>
  <c r="H36" i="3"/>
  <c r="G36" i="3"/>
  <c r="G37" i="3" s="1"/>
  <c r="P34" i="3" s="1"/>
  <c r="P39" i="3" s="1"/>
  <c r="F36" i="3"/>
  <c r="F37" i="3" s="1"/>
  <c r="O34" i="3" s="1"/>
  <c r="P38" i="3" s="1"/>
  <c r="D36" i="3"/>
  <c r="U32" i="3"/>
  <c r="T32" i="3"/>
  <c r="S32" i="3"/>
  <c r="R32" i="3"/>
  <c r="Q32" i="3"/>
  <c r="P32" i="3"/>
  <c r="O32" i="3"/>
  <c r="P29" i="3"/>
  <c r="O29" i="3"/>
  <c r="N29" i="3"/>
  <c r="S29" i="3" s="1"/>
  <c r="M29" i="3"/>
  <c r="R29" i="3" s="1"/>
  <c r="L29" i="3"/>
  <c r="J29" i="3"/>
  <c r="I29" i="3"/>
  <c r="P28" i="3"/>
  <c r="O28" i="3"/>
  <c r="N28" i="3"/>
  <c r="M28" i="3"/>
  <c r="L28" i="3"/>
  <c r="S28" i="3" s="1"/>
  <c r="J28" i="3"/>
  <c r="I28" i="3"/>
  <c r="P27" i="3"/>
  <c r="O27" i="3"/>
  <c r="N27" i="3"/>
  <c r="M27" i="3"/>
  <c r="L27" i="3"/>
  <c r="R27" i="3" s="1"/>
  <c r="J27" i="3"/>
  <c r="I27" i="3"/>
  <c r="P26" i="3"/>
  <c r="O26" i="3"/>
  <c r="N26" i="3"/>
  <c r="M26" i="3"/>
  <c r="S26" i="3" s="1"/>
  <c r="L26" i="3"/>
  <c r="J26" i="3"/>
  <c r="I26" i="3"/>
  <c r="P25" i="3"/>
  <c r="O25" i="3"/>
  <c r="N25" i="3"/>
  <c r="S25" i="3" s="1"/>
  <c r="M25" i="3"/>
  <c r="R25" i="3" s="1"/>
  <c r="L25" i="3"/>
  <c r="J25" i="3"/>
  <c r="I25" i="3"/>
  <c r="P24" i="3"/>
  <c r="O24" i="3"/>
  <c r="N24" i="3"/>
  <c r="M24" i="3"/>
  <c r="L24" i="3"/>
  <c r="S24" i="3" s="1"/>
  <c r="J24" i="3"/>
  <c r="I24" i="3"/>
  <c r="P23" i="3"/>
  <c r="O23" i="3"/>
  <c r="N23" i="3"/>
  <c r="M23" i="3"/>
  <c r="L23" i="3"/>
  <c r="S23" i="3" s="1"/>
  <c r="J23" i="3"/>
  <c r="I23" i="3"/>
  <c r="J16" i="3"/>
  <c r="I16" i="3"/>
  <c r="J15" i="3"/>
  <c r="I15" i="3"/>
  <c r="J14" i="3"/>
  <c r="I14" i="3"/>
  <c r="J13" i="3"/>
  <c r="I13" i="3"/>
  <c r="J12" i="3"/>
  <c r="I12" i="3"/>
  <c r="J11" i="3"/>
  <c r="I11" i="3"/>
  <c r="J10" i="3"/>
  <c r="I10" i="3"/>
  <c r="I159" i="2"/>
  <c r="R138" i="2" s="1"/>
  <c r="P145" i="2" s="1"/>
  <c r="L158" i="2"/>
  <c r="L159" i="2" s="1"/>
  <c r="K158" i="2"/>
  <c r="K159" i="2" s="1"/>
  <c r="T138" i="2" s="1"/>
  <c r="P147" i="2" s="1"/>
  <c r="J158" i="2"/>
  <c r="I158" i="2"/>
  <c r="H158" i="2"/>
  <c r="H159" i="2" s="1"/>
  <c r="G158" i="2"/>
  <c r="G159" i="2" s="1"/>
  <c r="P138" i="2" s="1"/>
  <c r="P143" i="2" s="1"/>
  <c r="F158" i="2"/>
  <c r="D158" i="2"/>
  <c r="F159" i="2" s="1"/>
  <c r="L153" i="2"/>
  <c r="U137" i="2" s="1"/>
  <c r="O148" i="2" s="1"/>
  <c r="I153" i="2"/>
  <c r="R137" i="2" s="1"/>
  <c r="O145" i="2" s="1"/>
  <c r="H153" i="2"/>
  <c r="Q137" i="2" s="1"/>
  <c r="O144" i="2" s="1"/>
  <c r="L152" i="2"/>
  <c r="K152" i="2"/>
  <c r="K153" i="2" s="1"/>
  <c r="J152" i="2"/>
  <c r="J153" i="2" s="1"/>
  <c r="S137" i="2" s="1"/>
  <c r="O146" i="2" s="1"/>
  <c r="I152" i="2"/>
  <c r="H152" i="2"/>
  <c r="G152" i="2"/>
  <c r="G153" i="2" s="1"/>
  <c r="F152" i="2"/>
  <c r="F153" i="2" s="1"/>
  <c r="O137" i="2" s="1"/>
  <c r="O142" i="2" s="1"/>
  <c r="D152" i="2"/>
  <c r="K147" i="2"/>
  <c r="G147" i="2"/>
  <c r="L146" i="2"/>
  <c r="L147" i="2" s="1"/>
  <c r="K146" i="2"/>
  <c r="J146" i="2"/>
  <c r="I146" i="2"/>
  <c r="I147" i="2" s="1"/>
  <c r="H146" i="2"/>
  <c r="H147" i="2" s="1"/>
  <c r="G146" i="2"/>
  <c r="F146" i="2"/>
  <c r="D146" i="2"/>
  <c r="J147" i="2" s="1"/>
  <c r="L141" i="2"/>
  <c r="I141" i="2"/>
  <c r="H141" i="2"/>
  <c r="L140" i="2"/>
  <c r="K140" i="2"/>
  <c r="K141" i="2" s="1"/>
  <c r="J140" i="2"/>
  <c r="J141" i="2" s="1"/>
  <c r="I140" i="2"/>
  <c r="H140" i="2"/>
  <c r="G140" i="2"/>
  <c r="G141" i="2" s="1"/>
  <c r="F140" i="2"/>
  <c r="F141" i="2" s="1"/>
  <c r="D140" i="2"/>
  <c r="U136" i="2"/>
  <c r="T136" i="2"/>
  <c r="S136" i="2"/>
  <c r="R136" i="2"/>
  <c r="Q136" i="2"/>
  <c r="P136" i="2"/>
  <c r="O136" i="2"/>
  <c r="L133" i="2"/>
  <c r="U111" i="2" s="1"/>
  <c r="O122" i="2" s="1"/>
  <c r="I133" i="2"/>
  <c r="H133" i="2"/>
  <c r="Q111" i="2" s="1"/>
  <c r="O118" i="2" s="1"/>
  <c r="L132" i="2"/>
  <c r="K132" i="2"/>
  <c r="K133" i="2" s="1"/>
  <c r="T111" i="2" s="1"/>
  <c r="O121" i="2" s="1"/>
  <c r="J132" i="2"/>
  <c r="J133" i="2" s="1"/>
  <c r="I132" i="2"/>
  <c r="H132" i="2"/>
  <c r="G132" i="2"/>
  <c r="G133" i="2" s="1"/>
  <c r="P111" i="2" s="1"/>
  <c r="O117" i="2" s="1"/>
  <c r="F132" i="2"/>
  <c r="F133" i="2" s="1"/>
  <c r="D132" i="2"/>
  <c r="L127" i="2"/>
  <c r="K127" i="2"/>
  <c r="H127" i="2"/>
  <c r="G127" i="2"/>
  <c r="L126" i="2"/>
  <c r="K126" i="2"/>
  <c r="J126" i="2"/>
  <c r="J127" i="2" s="1"/>
  <c r="I126" i="2"/>
  <c r="I127" i="2" s="1"/>
  <c r="R111" i="2" s="1"/>
  <c r="O119" i="2" s="1"/>
  <c r="H126" i="2"/>
  <c r="G126" i="2"/>
  <c r="F126" i="2"/>
  <c r="F127" i="2" s="1"/>
  <c r="D126" i="2"/>
  <c r="J121" i="2"/>
  <c r="I121" i="2"/>
  <c r="F121" i="2"/>
  <c r="L120" i="2"/>
  <c r="L121" i="2" s="1"/>
  <c r="K120" i="2"/>
  <c r="K121" i="2" s="1"/>
  <c r="J120" i="2"/>
  <c r="I120" i="2"/>
  <c r="H120" i="2"/>
  <c r="H121" i="2" s="1"/>
  <c r="G120" i="2"/>
  <c r="G121" i="2" s="1"/>
  <c r="F120" i="2"/>
  <c r="D120" i="2"/>
  <c r="L115" i="2"/>
  <c r="U112" i="2" s="1"/>
  <c r="P122" i="2" s="1"/>
  <c r="K115" i="2"/>
  <c r="T112" i="2" s="1"/>
  <c r="P121" i="2" s="1"/>
  <c r="H115" i="2"/>
  <c r="G115" i="2"/>
  <c r="L114" i="2"/>
  <c r="K114" i="2"/>
  <c r="J114" i="2"/>
  <c r="J115" i="2" s="1"/>
  <c r="S112" i="2" s="1"/>
  <c r="P120" i="2" s="1"/>
  <c r="I114" i="2"/>
  <c r="I115" i="2" s="1"/>
  <c r="R112" i="2" s="1"/>
  <c r="P119" i="2" s="1"/>
  <c r="H114" i="2"/>
  <c r="G114" i="2"/>
  <c r="F114" i="2"/>
  <c r="F115" i="2" s="1"/>
  <c r="O112" i="2" s="1"/>
  <c r="P116" i="2" s="1"/>
  <c r="D114" i="2"/>
  <c r="U110" i="2"/>
  <c r="T110" i="2"/>
  <c r="S110" i="2"/>
  <c r="R110" i="2"/>
  <c r="Q110" i="2"/>
  <c r="P110" i="2"/>
  <c r="O110" i="2"/>
  <c r="L107" i="2"/>
  <c r="K107" i="2"/>
  <c r="T86" i="2" s="1"/>
  <c r="P95" i="2" s="1"/>
  <c r="H107" i="2"/>
  <c r="G107" i="2"/>
  <c r="P86" i="2" s="1"/>
  <c r="P91" i="2" s="1"/>
  <c r="L106" i="2"/>
  <c r="K106" i="2"/>
  <c r="J106" i="2"/>
  <c r="J107" i="2" s="1"/>
  <c r="I106" i="2"/>
  <c r="I107" i="2" s="1"/>
  <c r="R86" i="2" s="1"/>
  <c r="P93" i="2" s="1"/>
  <c r="H106" i="2"/>
  <c r="G106" i="2"/>
  <c r="F106" i="2"/>
  <c r="F107" i="2" s="1"/>
  <c r="D106" i="2"/>
  <c r="L100" i="2"/>
  <c r="L101" i="2" s="1"/>
  <c r="K100" i="2"/>
  <c r="J100" i="2"/>
  <c r="I100" i="2"/>
  <c r="I101" i="2" s="1"/>
  <c r="R85" i="2" s="1"/>
  <c r="O93" i="2" s="1"/>
  <c r="H100" i="2"/>
  <c r="H101" i="2" s="1"/>
  <c r="G100" i="2"/>
  <c r="F100" i="2"/>
  <c r="D100" i="2"/>
  <c r="K101" i="2" s="1"/>
  <c r="I95" i="2"/>
  <c r="L94" i="2"/>
  <c r="K94" i="2"/>
  <c r="K95" i="2" s="1"/>
  <c r="J94" i="2"/>
  <c r="J95" i="2" s="1"/>
  <c r="I94" i="2"/>
  <c r="H94" i="2"/>
  <c r="G94" i="2"/>
  <c r="G95" i="2" s="1"/>
  <c r="F94" i="2"/>
  <c r="F95" i="2" s="1"/>
  <c r="D94" i="2"/>
  <c r="L95" i="2" s="1"/>
  <c r="L88" i="2"/>
  <c r="L89" i="2" s="1"/>
  <c r="K88" i="2"/>
  <c r="J88" i="2"/>
  <c r="I88" i="2"/>
  <c r="I89" i="2" s="1"/>
  <c r="H88" i="2"/>
  <c r="H89" i="2" s="1"/>
  <c r="G88" i="2"/>
  <c r="F88" i="2"/>
  <c r="D88" i="2"/>
  <c r="G89" i="2" s="1"/>
  <c r="U84" i="2"/>
  <c r="T84" i="2"/>
  <c r="S84" i="2"/>
  <c r="R84" i="2"/>
  <c r="Q84" i="2"/>
  <c r="P84" i="2"/>
  <c r="O84" i="2"/>
  <c r="L80" i="2"/>
  <c r="L81" i="2" s="1"/>
  <c r="K80" i="2"/>
  <c r="J80" i="2"/>
  <c r="I80" i="2"/>
  <c r="I81" i="2" s="1"/>
  <c r="R59" i="2" s="1"/>
  <c r="O67" i="2" s="1"/>
  <c r="H80" i="2"/>
  <c r="H81" i="2" s="1"/>
  <c r="G80" i="2"/>
  <c r="F80" i="2"/>
  <c r="D80" i="2"/>
  <c r="G81" i="2" s="1"/>
  <c r="I75" i="2"/>
  <c r="R60" i="2" s="1"/>
  <c r="P67" i="2" s="1"/>
  <c r="L74" i="2"/>
  <c r="L75" i="2" s="1"/>
  <c r="U60" i="2" s="1"/>
  <c r="P70" i="2" s="1"/>
  <c r="K74" i="2"/>
  <c r="K75" i="2" s="1"/>
  <c r="J74" i="2"/>
  <c r="I74" i="2"/>
  <c r="H74" i="2"/>
  <c r="H75" i="2" s="1"/>
  <c r="Q60" i="2" s="1"/>
  <c r="P66" i="2" s="1"/>
  <c r="G74" i="2"/>
  <c r="G75" i="2" s="1"/>
  <c r="F74" i="2"/>
  <c r="D74" i="2"/>
  <c r="J75" i="2" s="1"/>
  <c r="L68" i="2"/>
  <c r="K68" i="2"/>
  <c r="J68" i="2"/>
  <c r="J69" i="2" s="1"/>
  <c r="I68" i="2"/>
  <c r="I69" i="2" s="1"/>
  <c r="H68" i="2"/>
  <c r="G68" i="2"/>
  <c r="F68" i="2"/>
  <c r="F69" i="2" s="1"/>
  <c r="D68" i="2"/>
  <c r="K69" i="2" s="1"/>
  <c r="I63" i="2"/>
  <c r="L62" i="2"/>
  <c r="L63" i="2" s="1"/>
  <c r="K62" i="2"/>
  <c r="K63" i="2" s="1"/>
  <c r="J62" i="2"/>
  <c r="I62" i="2"/>
  <c r="H62" i="2"/>
  <c r="H63" i="2" s="1"/>
  <c r="G62" i="2"/>
  <c r="G63" i="2" s="1"/>
  <c r="F62" i="2"/>
  <c r="D62" i="2"/>
  <c r="J63" i="2" s="1"/>
  <c r="U58" i="2"/>
  <c r="T58" i="2"/>
  <c r="S58" i="2"/>
  <c r="R58" i="2"/>
  <c r="Q58" i="2"/>
  <c r="P58" i="2"/>
  <c r="O58" i="2"/>
  <c r="I55" i="2"/>
  <c r="R34" i="2" s="1"/>
  <c r="P41" i="2" s="1"/>
  <c r="L54" i="2"/>
  <c r="L55" i="2" s="1"/>
  <c r="U34" i="2" s="1"/>
  <c r="P44" i="2" s="1"/>
  <c r="K54" i="2"/>
  <c r="K55" i="2" s="1"/>
  <c r="T34" i="2" s="1"/>
  <c r="P43" i="2" s="1"/>
  <c r="J54" i="2"/>
  <c r="I54" i="2"/>
  <c r="H54" i="2"/>
  <c r="H55" i="2" s="1"/>
  <c r="Q34" i="2" s="1"/>
  <c r="P40" i="2" s="1"/>
  <c r="G54" i="2"/>
  <c r="G55" i="2" s="1"/>
  <c r="P34" i="2" s="1"/>
  <c r="P39" i="2" s="1"/>
  <c r="F54" i="2"/>
  <c r="D54" i="2"/>
  <c r="J55" i="2" s="1"/>
  <c r="S34" i="2" s="1"/>
  <c r="P42" i="2" s="1"/>
  <c r="L49" i="2"/>
  <c r="I49" i="2"/>
  <c r="H49" i="2"/>
  <c r="L48" i="2"/>
  <c r="K48" i="2"/>
  <c r="K49" i="2" s="1"/>
  <c r="J48" i="2"/>
  <c r="J49" i="2" s="1"/>
  <c r="I48" i="2"/>
  <c r="H48" i="2"/>
  <c r="G48" i="2"/>
  <c r="G49" i="2" s="1"/>
  <c r="F48" i="2"/>
  <c r="F49" i="2" s="1"/>
  <c r="D48" i="2"/>
  <c r="I37" i="2"/>
  <c r="R33" i="2" s="1"/>
  <c r="O41" i="2" s="1"/>
  <c r="L36" i="2"/>
  <c r="L37" i="2" s="1"/>
  <c r="U33" i="2" s="1"/>
  <c r="O44" i="2" s="1"/>
  <c r="K36" i="2"/>
  <c r="K37" i="2" s="1"/>
  <c r="T33" i="2" s="1"/>
  <c r="O43" i="2" s="1"/>
  <c r="J36" i="2"/>
  <c r="I36" i="2"/>
  <c r="H36" i="2"/>
  <c r="H37" i="2" s="1"/>
  <c r="Q33" i="2" s="1"/>
  <c r="O40" i="2" s="1"/>
  <c r="G36" i="2"/>
  <c r="G37" i="2" s="1"/>
  <c r="P33" i="2" s="1"/>
  <c r="O39" i="2" s="1"/>
  <c r="F36" i="2"/>
  <c r="D36" i="2"/>
  <c r="J37" i="2" s="1"/>
  <c r="S33" i="2" s="1"/>
  <c r="O42" i="2" s="1"/>
  <c r="U32" i="2"/>
  <c r="T32" i="2"/>
  <c r="S32" i="2"/>
  <c r="R32" i="2"/>
  <c r="Q32" i="2"/>
  <c r="P32" i="2"/>
  <c r="O32" i="2"/>
  <c r="P29" i="2"/>
  <c r="O29" i="2"/>
  <c r="N29" i="2"/>
  <c r="M29" i="2"/>
  <c r="L29" i="2"/>
  <c r="S29" i="2" s="1"/>
  <c r="J29" i="2"/>
  <c r="I29" i="2"/>
  <c r="P28" i="2"/>
  <c r="O28" i="2"/>
  <c r="N28" i="2"/>
  <c r="M28" i="2"/>
  <c r="L28" i="2"/>
  <c r="R28" i="2" s="1"/>
  <c r="J28" i="2"/>
  <c r="I28" i="2"/>
  <c r="P27" i="2"/>
  <c r="O27" i="2"/>
  <c r="N27" i="2"/>
  <c r="M27" i="2"/>
  <c r="R27" i="2" s="1"/>
  <c r="L27" i="2"/>
  <c r="J27" i="2"/>
  <c r="I27" i="2"/>
  <c r="P26" i="2"/>
  <c r="O26" i="2"/>
  <c r="N26" i="2"/>
  <c r="S26" i="2" s="1"/>
  <c r="M26" i="2"/>
  <c r="R26" i="2" s="1"/>
  <c r="L26" i="2"/>
  <c r="J26" i="2"/>
  <c r="I26" i="2"/>
  <c r="P25" i="2"/>
  <c r="O25" i="2"/>
  <c r="N25" i="2"/>
  <c r="M25" i="2"/>
  <c r="L25" i="2"/>
  <c r="S25" i="2" s="1"/>
  <c r="J25" i="2"/>
  <c r="I25" i="2"/>
  <c r="P24" i="2"/>
  <c r="O24" i="2"/>
  <c r="N24" i="2"/>
  <c r="M24" i="2"/>
  <c r="L24" i="2"/>
  <c r="S24" i="2" s="1"/>
  <c r="J24" i="2"/>
  <c r="I24" i="2"/>
  <c r="P23" i="2"/>
  <c r="O23" i="2"/>
  <c r="N23" i="2"/>
  <c r="M23" i="2"/>
  <c r="R23" i="2" s="1"/>
  <c r="L23" i="2"/>
  <c r="J23" i="2"/>
  <c r="I23" i="2"/>
  <c r="J16" i="2"/>
  <c r="I16" i="2"/>
  <c r="J15" i="2"/>
  <c r="I15" i="2"/>
  <c r="J14" i="2"/>
  <c r="I14" i="2"/>
  <c r="J13" i="2"/>
  <c r="I13" i="2"/>
  <c r="J12" i="2"/>
  <c r="I12" i="2"/>
  <c r="J11" i="2"/>
  <c r="I11" i="2"/>
  <c r="J10" i="2"/>
  <c r="I10" i="2"/>
  <c r="L158" i="1"/>
  <c r="L159" i="1" s="1"/>
  <c r="K158" i="1"/>
  <c r="J158" i="1"/>
  <c r="I158" i="1"/>
  <c r="I159" i="1" s="1"/>
  <c r="H158" i="1"/>
  <c r="H159" i="1" s="1"/>
  <c r="G158" i="1"/>
  <c r="F158" i="1"/>
  <c r="D158" i="1"/>
  <c r="J159" i="1" s="1"/>
  <c r="I153" i="1"/>
  <c r="L152" i="1"/>
  <c r="L153" i="1" s="1"/>
  <c r="K152" i="1"/>
  <c r="K153" i="1" s="1"/>
  <c r="J152" i="1"/>
  <c r="I152" i="1"/>
  <c r="H152" i="1"/>
  <c r="H153" i="1" s="1"/>
  <c r="G152" i="1"/>
  <c r="G153" i="1" s="1"/>
  <c r="F152" i="1"/>
  <c r="D152" i="1"/>
  <c r="J153" i="1" s="1"/>
  <c r="L146" i="1"/>
  <c r="K146" i="1"/>
  <c r="J146" i="1"/>
  <c r="J147" i="1" s="1"/>
  <c r="S138" i="1" s="1"/>
  <c r="P146" i="1" s="1"/>
  <c r="I146" i="1"/>
  <c r="I147" i="1" s="1"/>
  <c r="R138" i="1" s="1"/>
  <c r="P145" i="1" s="1"/>
  <c r="H146" i="1"/>
  <c r="G146" i="1"/>
  <c r="F146" i="1"/>
  <c r="F147" i="1" s="1"/>
  <c r="D146" i="1"/>
  <c r="K147" i="1" s="1"/>
  <c r="T138" i="1" s="1"/>
  <c r="P147" i="1" s="1"/>
  <c r="I141" i="1"/>
  <c r="R137" i="1" s="1"/>
  <c r="O145" i="1" s="1"/>
  <c r="F141" i="1"/>
  <c r="L140" i="1"/>
  <c r="L141" i="1" s="1"/>
  <c r="U137" i="1" s="1"/>
  <c r="O148" i="1" s="1"/>
  <c r="K140" i="1"/>
  <c r="K141" i="1" s="1"/>
  <c r="J140" i="1"/>
  <c r="I140" i="1"/>
  <c r="H140" i="1"/>
  <c r="H141" i="1" s="1"/>
  <c r="Q137" i="1" s="1"/>
  <c r="O144" i="1" s="1"/>
  <c r="G140" i="1"/>
  <c r="G141" i="1" s="1"/>
  <c r="F140" i="1"/>
  <c r="D140" i="1"/>
  <c r="J141" i="1" s="1"/>
  <c r="U136" i="1"/>
  <c r="T136" i="1"/>
  <c r="S136" i="1"/>
  <c r="R136" i="1"/>
  <c r="Q136" i="1"/>
  <c r="P136" i="1"/>
  <c r="O136" i="1"/>
  <c r="I133" i="1"/>
  <c r="L132" i="1"/>
  <c r="L133" i="1" s="1"/>
  <c r="K132" i="1"/>
  <c r="K133" i="1" s="1"/>
  <c r="T112" i="1" s="1"/>
  <c r="P121" i="1" s="1"/>
  <c r="J132" i="1"/>
  <c r="I132" i="1"/>
  <c r="H132" i="1"/>
  <c r="H133" i="1" s="1"/>
  <c r="G132" i="1"/>
  <c r="G133" i="1" s="1"/>
  <c r="P112" i="1" s="1"/>
  <c r="P117" i="1" s="1"/>
  <c r="F132" i="1"/>
  <c r="D132" i="1"/>
  <c r="J133" i="1" s="1"/>
  <c r="L127" i="1"/>
  <c r="I127" i="1"/>
  <c r="H127" i="1"/>
  <c r="L126" i="1"/>
  <c r="K126" i="1"/>
  <c r="K127" i="1" s="1"/>
  <c r="J126" i="1"/>
  <c r="J127" i="1" s="1"/>
  <c r="I126" i="1"/>
  <c r="H126" i="1"/>
  <c r="G126" i="1"/>
  <c r="G127" i="1" s="1"/>
  <c r="F126" i="1"/>
  <c r="F127" i="1" s="1"/>
  <c r="D126" i="1"/>
  <c r="K121" i="1"/>
  <c r="G121" i="1"/>
  <c r="L120" i="1"/>
  <c r="L121" i="1" s="1"/>
  <c r="K120" i="1"/>
  <c r="J120" i="1"/>
  <c r="I120" i="1"/>
  <c r="I121" i="1" s="1"/>
  <c r="R112" i="1" s="1"/>
  <c r="P119" i="1" s="1"/>
  <c r="H120" i="1"/>
  <c r="H121" i="1" s="1"/>
  <c r="G120" i="1"/>
  <c r="F120" i="1"/>
  <c r="D120" i="1"/>
  <c r="J121" i="1" s="1"/>
  <c r="S112" i="1" s="1"/>
  <c r="P120" i="1" s="1"/>
  <c r="L115" i="1"/>
  <c r="U111" i="1" s="1"/>
  <c r="O122" i="1" s="1"/>
  <c r="I115" i="1"/>
  <c r="R111" i="1" s="1"/>
  <c r="O119" i="1" s="1"/>
  <c r="H115" i="1"/>
  <c r="Q111" i="1" s="1"/>
  <c r="O118" i="1" s="1"/>
  <c r="L114" i="1"/>
  <c r="K114" i="1"/>
  <c r="K115" i="1" s="1"/>
  <c r="J114" i="1"/>
  <c r="J115" i="1" s="1"/>
  <c r="S111" i="1" s="1"/>
  <c r="O120" i="1" s="1"/>
  <c r="I114" i="1"/>
  <c r="H114" i="1"/>
  <c r="G114" i="1"/>
  <c r="G115" i="1" s="1"/>
  <c r="F114" i="1"/>
  <c r="F115" i="1" s="1"/>
  <c r="O111" i="1" s="1"/>
  <c r="O116" i="1" s="1"/>
  <c r="D114" i="1"/>
  <c r="U110" i="1"/>
  <c r="T110" i="1"/>
  <c r="S110" i="1"/>
  <c r="R110" i="1"/>
  <c r="Q110" i="1"/>
  <c r="P110" i="1"/>
  <c r="O110" i="1"/>
  <c r="L107" i="1"/>
  <c r="I107" i="1"/>
  <c r="R86" i="1" s="1"/>
  <c r="P93" i="1" s="1"/>
  <c r="H107" i="1"/>
  <c r="L106" i="1"/>
  <c r="K106" i="1"/>
  <c r="K107" i="1" s="1"/>
  <c r="J106" i="1"/>
  <c r="J107" i="1" s="1"/>
  <c r="S86" i="1" s="1"/>
  <c r="P94" i="1" s="1"/>
  <c r="I106" i="1"/>
  <c r="H106" i="1"/>
  <c r="G106" i="1"/>
  <c r="G107" i="1" s="1"/>
  <c r="F106" i="1"/>
  <c r="F107" i="1" s="1"/>
  <c r="O86" i="1" s="1"/>
  <c r="P90" i="1" s="1"/>
  <c r="D106" i="1"/>
  <c r="L101" i="1"/>
  <c r="U85" i="1" s="1"/>
  <c r="O96" i="1" s="1"/>
  <c r="K101" i="1"/>
  <c r="T85" i="1" s="1"/>
  <c r="O95" i="1" s="1"/>
  <c r="H101" i="1"/>
  <c r="Q85" i="1" s="1"/>
  <c r="O92" i="1" s="1"/>
  <c r="G101" i="1"/>
  <c r="P85" i="1" s="1"/>
  <c r="O91" i="1" s="1"/>
  <c r="L100" i="1"/>
  <c r="K100" i="1"/>
  <c r="J100" i="1"/>
  <c r="J101" i="1" s="1"/>
  <c r="S85" i="1" s="1"/>
  <c r="O94" i="1" s="1"/>
  <c r="I100" i="1"/>
  <c r="I101" i="1" s="1"/>
  <c r="H100" i="1"/>
  <c r="G100" i="1"/>
  <c r="F100" i="1"/>
  <c r="F101" i="1" s="1"/>
  <c r="O85" i="1" s="1"/>
  <c r="O90" i="1" s="1"/>
  <c r="D100" i="1"/>
  <c r="J95" i="1"/>
  <c r="I95" i="1"/>
  <c r="F95" i="1"/>
  <c r="L94" i="1"/>
  <c r="L95" i="1" s="1"/>
  <c r="K94" i="1"/>
  <c r="K95" i="1" s="1"/>
  <c r="J94" i="1"/>
  <c r="I94" i="1"/>
  <c r="H94" i="1"/>
  <c r="H95" i="1" s="1"/>
  <c r="G94" i="1"/>
  <c r="G95" i="1" s="1"/>
  <c r="F94" i="1"/>
  <c r="D94" i="1"/>
  <c r="L89" i="1"/>
  <c r="K89" i="1"/>
  <c r="H89" i="1"/>
  <c r="G89" i="1"/>
  <c r="L88" i="1"/>
  <c r="K88" i="1"/>
  <c r="J88" i="1"/>
  <c r="J89" i="1" s="1"/>
  <c r="I88" i="1"/>
  <c r="I89" i="1" s="1"/>
  <c r="H88" i="1"/>
  <c r="G88" i="1"/>
  <c r="F88" i="1"/>
  <c r="F89" i="1" s="1"/>
  <c r="D88" i="1"/>
  <c r="U84" i="1"/>
  <c r="T84" i="1"/>
  <c r="S84" i="1"/>
  <c r="R84" i="1"/>
  <c r="Q84" i="1"/>
  <c r="P84" i="1"/>
  <c r="O84" i="1"/>
  <c r="L81" i="1"/>
  <c r="K81" i="1"/>
  <c r="T60" i="1" s="1"/>
  <c r="P69" i="1" s="1"/>
  <c r="H81" i="1"/>
  <c r="Q60" i="1" s="1"/>
  <c r="P66" i="1" s="1"/>
  <c r="G81" i="1"/>
  <c r="L80" i="1"/>
  <c r="K80" i="1"/>
  <c r="J80" i="1"/>
  <c r="J81" i="1" s="1"/>
  <c r="I80" i="1"/>
  <c r="I81" i="1" s="1"/>
  <c r="H80" i="1"/>
  <c r="G80" i="1"/>
  <c r="F80" i="1"/>
  <c r="F81" i="1" s="1"/>
  <c r="D80" i="1"/>
  <c r="L74" i="1"/>
  <c r="L75" i="1" s="1"/>
  <c r="K74" i="1"/>
  <c r="J74" i="1"/>
  <c r="I74" i="1"/>
  <c r="I75" i="1" s="1"/>
  <c r="H74" i="1"/>
  <c r="H75" i="1" s="1"/>
  <c r="G74" i="1"/>
  <c r="F74" i="1"/>
  <c r="D74" i="1"/>
  <c r="K75" i="1" s="1"/>
  <c r="I69" i="1"/>
  <c r="L68" i="1"/>
  <c r="K68" i="1"/>
  <c r="K69" i="1" s="1"/>
  <c r="T59" i="1" s="1"/>
  <c r="O69" i="1" s="1"/>
  <c r="J68" i="1"/>
  <c r="J69" i="1" s="1"/>
  <c r="I68" i="1"/>
  <c r="H68" i="1"/>
  <c r="G68" i="1"/>
  <c r="G69" i="1" s="1"/>
  <c r="F68" i="1"/>
  <c r="F69" i="1" s="1"/>
  <c r="D68" i="1"/>
  <c r="L69" i="1" s="1"/>
  <c r="U59" i="1" s="1"/>
  <c r="O70" i="1" s="1"/>
  <c r="L62" i="1"/>
  <c r="L63" i="1" s="1"/>
  <c r="K62" i="1"/>
  <c r="J62" i="1"/>
  <c r="I62" i="1"/>
  <c r="I63" i="1" s="1"/>
  <c r="H62" i="1"/>
  <c r="H63" i="1" s="1"/>
  <c r="G62" i="1"/>
  <c r="F62" i="1"/>
  <c r="D62" i="1"/>
  <c r="K63" i="1" s="1"/>
  <c r="U58" i="1"/>
  <c r="T58" i="1"/>
  <c r="S58" i="1"/>
  <c r="R58" i="1"/>
  <c r="Q58" i="1"/>
  <c r="P58" i="1"/>
  <c r="O58" i="1"/>
  <c r="L48" i="1"/>
  <c r="L49" i="1" s="1"/>
  <c r="U33" i="1" s="1"/>
  <c r="O44" i="1" s="1"/>
  <c r="K48" i="1"/>
  <c r="J48" i="1"/>
  <c r="I48" i="1"/>
  <c r="I49" i="1" s="1"/>
  <c r="R33" i="1" s="1"/>
  <c r="O41" i="1" s="1"/>
  <c r="H48" i="1"/>
  <c r="H49" i="1" s="1"/>
  <c r="Q33" i="1" s="1"/>
  <c r="O40" i="1" s="1"/>
  <c r="G48" i="1"/>
  <c r="F48" i="1"/>
  <c r="D48" i="1"/>
  <c r="J49" i="1" s="1"/>
  <c r="S33" i="1" s="1"/>
  <c r="O42" i="1" s="1"/>
  <c r="I43" i="1"/>
  <c r="L42" i="1"/>
  <c r="K42" i="1"/>
  <c r="K43" i="1" s="1"/>
  <c r="J42" i="1"/>
  <c r="J43" i="1" s="1"/>
  <c r="I42" i="1"/>
  <c r="H42" i="1"/>
  <c r="G42" i="1"/>
  <c r="G43" i="1" s="1"/>
  <c r="F42" i="1"/>
  <c r="F43" i="1" s="1"/>
  <c r="D42" i="1"/>
  <c r="L43" i="1" s="1"/>
  <c r="L36" i="1"/>
  <c r="L37" i="1" s="1"/>
  <c r="K36" i="1"/>
  <c r="J36" i="1"/>
  <c r="I36" i="1"/>
  <c r="I37" i="1" s="1"/>
  <c r="R34" i="1" s="1"/>
  <c r="P41" i="1" s="1"/>
  <c r="H36" i="1"/>
  <c r="H37" i="1" s="1"/>
  <c r="G36" i="1"/>
  <c r="F36" i="1"/>
  <c r="D36" i="1"/>
  <c r="J37" i="1" s="1"/>
  <c r="S34" i="1" s="1"/>
  <c r="P42" i="1" s="1"/>
  <c r="U32" i="1"/>
  <c r="T32" i="1"/>
  <c r="S32" i="1"/>
  <c r="R32" i="1"/>
  <c r="Q32" i="1"/>
  <c r="P32" i="1"/>
  <c r="O32" i="1"/>
  <c r="P29" i="1"/>
  <c r="O29" i="1"/>
  <c r="N29" i="1"/>
  <c r="M29" i="1"/>
  <c r="L29" i="1"/>
  <c r="S29" i="1" s="1"/>
  <c r="J29" i="1"/>
  <c r="I29" i="1"/>
  <c r="P28" i="1"/>
  <c r="O28" i="1"/>
  <c r="N28" i="1"/>
  <c r="M28" i="1"/>
  <c r="R28" i="1" s="1"/>
  <c r="L28" i="1"/>
  <c r="J28" i="1"/>
  <c r="I28" i="1"/>
  <c r="P27" i="1"/>
  <c r="O27" i="1"/>
  <c r="N27" i="1"/>
  <c r="S27" i="1" s="1"/>
  <c r="M27" i="1"/>
  <c r="R27" i="1" s="1"/>
  <c r="L27" i="1"/>
  <c r="J27" i="1"/>
  <c r="I27" i="1"/>
  <c r="P26" i="1"/>
  <c r="O26" i="1"/>
  <c r="N26" i="1"/>
  <c r="M26" i="1"/>
  <c r="L26" i="1"/>
  <c r="S26" i="1" s="1"/>
  <c r="J26" i="1"/>
  <c r="I26" i="1"/>
  <c r="P25" i="1"/>
  <c r="O25" i="1"/>
  <c r="N25" i="1"/>
  <c r="M25" i="1"/>
  <c r="L25" i="1"/>
  <c r="S25" i="1" s="1"/>
  <c r="J25" i="1"/>
  <c r="I25" i="1"/>
  <c r="P24" i="1"/>
  <c r="O24" i="1"/>
  <c r="N24" i="1"/>
  <c r="M24" i="1"/>
  <c r="R24" i="1" s="1"/>
  <c r="L24" i="1"/>
  <c r="J24" i="1"/>
  <c r="I24" i="1"/>
  <c r="P23" i="1"/>
  <c r="O23" i="1"/>
  <c r="N23" i="1"/>
  <c r="S23" i="1" s="1"/>
  <c r="M23" i="1"/>
  <c r="R23" i="1" s="1"/>
  <c r="L23" i="1"/>
  <c r="J23" i="1"/>
  <c r="I23" i="1"/>
  <c r="J16" i="1"/>
  <c r="I16" i="1"/>
  <c r="J15" i="1"/>
  <c r="I15" i="1"/>
  <c r="J14" i="1"/>
  <c r="I14" i="1"/>
  <c r="J13" i="1"/>
  <c r="I13" i="1"/>
  <c r="J12" i="1"/>
  <c r="I12" i="1"/>
  <c r="J11" i="1"/>
  <c r="I11" i="1"/>
  <c r="J10" i="1"/>
  <c r="I10" i="1"/>
  <c r="G161" i="27" l="1"/>
  <c r="H129" i="27"/>
  <c r="H45" i="27"/>
  <c r="L45" i="27"/>
  <c r="H51" i="27"/>
  <c r="L129" i="27"/>
  <c r="F45" i="27"/>
  <c r="I71" i="27"/>
  <c r="K45" i="27"/>
  <c r="L51" i="27"/>
  <c r="J97" i="27"/>
  <c r="F103" i="27"/>
  <c r="J103" i="27"/>
  <c r="I117" i="27"/>
  <c r="G77" i="27"/>
  <c r="K77" i="27"/>
  <c r="G83" i="27"/>
  <c r="K83" i="27"/>
  <c r="G91" i="27"/>
  <c r="K91" i="27"/>
  <c r="G103" i="27"/>
  <c r="K103" i="27"/>
  <c r="I123" i="27"/>
  <c r="F57" i="27"/>
  <c r="H71" i="27"/>
  <c r="L71" i="27"/>
  <c r="H83" i="27"/>
  <c r="L83" i="27"/>
  <c r="H97" i="27"/>
  <c r="L97" i="27"/>
  <c r="G117" i="27"/>
  <c r="K117" i="27"/>
  <c r="F135" i="27"/>
  <c r="S27" i="27"/>
  <c r="J65" i="27"/>
  <c r="I129" i="27"/>
  <c r="F161" i="27"/>
  <c r="S23" i="27"/>
  <c r="I51" i="27"/>
  <c r="F65" i="27"/>
  <c r="F123" i="27"/>
  <c r="J155" i="27"/>
  <c r="I39" i="27"/>
  <c r="K123" i="27"/>
  <c r="T114" i="27" s="1"/>
  <c r="P123" i="27" s="1"/>
  <c r="K161" i="27"/>
  <c r="I149" i="27"/>
  <c r="J161" i="27"/>
  <c r="J57" i="27"/>
  <c r="G123" i="27"/>
  <c r="F39" i="27"/>
  <c r="J39" i="27"/>
  <c r="I45" i="27"/>
  <c r="G51" i="27"/>
  <c r="P36" i="27" s="1"/>
  <c r="P41" i="27" s="1"/>
  <c r="K51" i="27"/>
  <c r="H65" i="27"/>
  <c r="L65" i="27"/>
  <c r="F77" i="27"/>
  <c r="J77" i="27"/>
  <c r="F91" i="27"/>
  <c r="J91" i="27"/>
  <c r="S87" i="27" s="1"/>
  <c r="O96" i="27" s="1"/>
  <c r="F117" i="27"/>
  <c r="O114" i="27" s="1"/>
  <c r="P118" i="27" s="1"/>
  <c r="J117" i="27"/>
  <c r="H123" i="27"/>
  <c r="L123" i="27"/>
  <c r="G129" i="27"/>
  <c r="K129" i="27"/>
  <c r="J135" i="27"/>
  <c r="F143" i="27"/>
  <c r="O139" i="27" s="1"/>
  <c r="O144" i="27" s="1"/>
  <c r="J143" i="27"/>
  <c r="H155" i="27"/>
  <c r="L155" i="27"/>
  <c r="S29" i="27"/>
  <c r="I65" i="27"/>
  <c r="S26" i="27"/>
  <c r="H39" i="27"/>
  <c r="L39" i="27"/>
  <c r="G57" i="27"/>
  <c r="P35" i="27" s="1"/>
  <c r="O41" i="27" s="1"/>
  <c r="K57" i="27"/>
  <c r="T35" i="27" s="1"/>
  <c r="O45" i="27" s="1"/>
  <c r="H77" i="27"/>
  <c r="L77" i="27"/>
  <c r="U61" i="27" s="1"/>
  <c r="O72" i="27" s="1"/>
  <c r="F83" i="27"/>
  <c r="J83" i="27"/>
  <c r="H91" i="27"/>
  <c r="L91" i="27"/>
  <c r="H103" i="27"/>
  <c r="L103" i="27"/>
  <c r="H117" i="27"/>
  <c r="Q114" i="27" s="1"/>
  <c r="P120" i="27" s="1"/>
  <c r="L117" i="27"/>
  <c r="G135" i="27"/>
  <c r="K135" i="27"/>
  <c r="G143" i="27"/>
  <c r="K143" i="27"/>
  <c r="G149" i="27"/>
  <c r="P140" i="27" s="1"/>
  <c r="P145" i="27" s="1"/>
  <c r="K149" i="27"/>
  <c r="H161" i="27"/>
  <c r="L161" i="27"/>
  <c r="I57" i="27"/>
  <c r="I135" i="27"/>
  <c r="I143" i="27"/>
  <c r="I83" i="27"/>
  <c r="I155" i="27"/>
  <c r="J45" i="27"/>
  <c r="F51" i="27"/>
  <c r="O36" i="27" s="1"/>
  <c r="P40" i="27" s="1"/>
  <c r="J51" i="27"/>
  <c r="H57" i="27"/>
  <c r="L57" i="27"/>
  <c r="G65" i="27"/>
  <c r="K65" i="27"/>
  <c r="G71" i="27"/>
  <c r="K71" i="27"/>
  <c r="I77" i="27"/>
  <c r="I91" i="27"/>
  <c r="I103" i="27"/>
  <c r="J123" i="27"/>
  <c r="F129" i="27"/>
  <c r="J129" i="27"/>
  <c r="S113" i="27" s="1"/>
  <c r="O122" i="27" s="1"/>
  <c r="H135" i="27"/>
  <c r="Q113" i="27" s="1"/>
  <c r="O120" i="27" s="1"/>
  <c r="L135" i="27"/>
  <c r="H143" i="27"/>
  <c r="L143" i="27"/>
  <c r="U139" i="27" s="1"/>
  <c r="O150" i="27" s="1"/>
  <c r="H149" i="27"/>
  <c r="L149" i="27"/>
  <c r="G155" i="27"/>
  <c r="K155" i="27"/>
  <c r="I161" i="27"/>
  <c r="H135" i="25"/>
  <c r="L135" i="25"/>
  <c r="G155" i="25"/>
  <c r="K155" i="25"/>
  <c r="T139" i="25" s="1"/>
  <c r="O149" i="25" s="1"/>
  <c r="H97" i="25"/>
  <c r="L97" i="25"/>
  <c r="H103" i="25"/>
  <c r="L103" i="25"/>
  <c r="F143" i="25"/>
  <c r="H65" i="25"/>
  <c r="L65" i="25"/>
  <c r="H83" i="25"/>
  <c r="H57" i="25"/>
  <c r="J57" i="25"/>
  <c r="G65" i="25"/>
  <c r="K65" i="25"/>
  <c r="J155" i="25"/>
  <c r="S26" i="25"/>
  <c r="L57" i="25"/>
  <c r="F65" i="25"/>
  <c r="L91" i="25"/>
  <c r="U87" i="25" s="1"/>
  <c r="O98" i="25" s="1"/>
  <c r="K97" i="25"/>
  <c r="F135" i="25"/>
  <c r="I51" i="25"/>
  <c r="J65" i="25"/>
  <c r="G77" i="25"/>
  <c r="K161" i="25"/>
  <c r="J39" i="25"/>
  <c r="S35" i="25" s="1"/>
  <c r="O44" i="25" s="1"/>
  <c r="L123" i="25"/>
  <c r="J161" i="25"/>
  <c r="I45" i="25"/>
  <c r="S27" i="25"/>
  <c r="F51" i="25"/>
  <c r="J77" i="25"/>
  <c r="F91" i="25"/>
  <c r="H123" i="25"/>
  <c r="H39" i="25"/>
  <c r="L39" i="25"/>
  <c r="G51" i="25"/>
  <c r="K51" i="25"/>
  <c r="F57" i="25"/>
  <c r="K77" i="25"/>
  <c r="F103" i="25"/>
  <c r="J103" i="25"/>
  <c r="I109" i="25"/>
  <c r="L129" i="25"/>
  <c r="U114" i="25" s="1"/>
  <c r="P124" i="25" s="1"/>
  <c r="I129" i="25"/>
  <c r="I135" i="25"/>
  <c r="R114" i="25" s="1"/>
  <c r="P121" i="25" s="1"/>
  <c r="I143" i="25"/>
  <c r="I149" i="25"/>
  <c r="H155" i="25"/>
  <c r="L155" i="25"/>
  <c r="G161" i="25"/>
  <c r="J51" i="25"/>
  <c r="F77" i="25"/>
  <c r="J91" i="25"/>
  <c r="I117" i="25"/>
  <c r="F161" i="25"/>
  <c r="F39" i="25"/>
  <c r="I39" i="25"/>
  <c r="H45" i="25"/>
  <c r="L45" i="25"/>
  <c r="H51" i="25"/>
  <c r="L51" i="25"/>
  <c r="G57" i="25"/>
  <c r="K57" i="25"/>
  <c r="H77" i="25"/>
  <c r="L77" i="25"/>
  <c r="H91" i="25"/>
  <c r="Q87" i="25" s="1"/>
  <c r="O94" i="25" s="1"/>
  <c r="G117" i="25"/>
  <c r="K117" i="25"/>
  <c r="J135" i="25"/>
  <c r="J143" i="25"/>
  <c r="F155" i="25"/>
  <c r="O139" i="25" s="1"/>
  <c r="O144" i="25" s="1"/>
  <c r="I155" i="25"/>
  <c r="H161" i="25"/>
  <c r="Q139" i="25" s="1"/>
  <c r="O146" i="25" s="1"/>
  <c r="L161" i="25"/>
  <c r="I97" i="25"/>
  <c r="G97" i="25"/>
  <c r="L109" i="25"/>
  <c r="U88" i="25" s="1"/>
  <c r="P98" i="25" s="1"/>
  <c r="F123" i="25"/>
  <c r="J123" i="25"/>
  <c r="F129" i="25"/>
  <c r="O114" i="25" s="1"/>
  <c r="P118" i="25" s="1"/>
  <c r="J129" i="25"/>
  <c r="F149" i="25"/>
  <c r="O140" i="25" s="1"/>
  <c r="P144" i="25" s="1"/>
  <c r="J149" i="25"/>
  <c r="I161" i="25"/>
  <c r="R139" i="25" s="1"/>
  <c r="O147" i="25" s="1"/>
  <c r="F45" i="25"/>
  <c r="J45" i="25"/>
  <c r="I57" i="25"/>
  <c r="I65" i="25"/>
  <c r="F97" i="25"/>
  <c r="J97" i="25"/>
  <c r="F109" i="25"/>
  <c r="J109" i="25"/>
  <c r="L117" i="25"/>
  <c r="G123" i="25"/>
  <c r="K123" i="25"/>
  <c r="G129" i="25"/>
  <c r="K129" i="25"/>
  <c r="G149" i="25"/>
  <c r="K149" i="25"/>
  <c r="I123" i="25"/>
  <c r="S23" i="25"/>
  <c r="R26" i="25"/>
  <c r="G39" i="25"/>
  <c r="K39" i="25"/>
  <c r="G45" i="25"/>
  <c r="K45" i="25"/>
  <c r="I77" i="25"/>
  <c r="L83" i="25"/>
  <c r="G109" i="25"/>
  <c r="K109" i="25"/>
  <c r="F117" i="25"/>
  <c r="J117" i="25"/>
  <c r="G135" i="25"/>
  <c r="K135" i="25"/>
  <c r="G143" i="25"/>
  <c r="K143" i="25"/>
  <c r="H149" i="25"/>
  <c r="Q140" i="25" s="1"/>
  <c r="P146" i="25" s="1"/>
  <c r="L149" i="25"/>
  <c r="U140" i="25" s="1"/>
  <c r="P150" i="25" s="1"/>
  <c r="H126" i="5"/>
  <c r="L94" i="5"/>
  <c r="K100" i="5"/>
  <c r="H114" i="5"/>
  <c r="Q110" i="5" s="1"/>
  <c r="O117" i="5" s="1"/>
  <c r="G140" i="5"/>
  <c r="K140" i="5"/>
  <c r="I106" i="5"/>
  <c r="F140" i="5"/>
  <c r="G37" i="5"/>
  <c r="P34" i="5" s="1"/>
  <c r="P39" i="5" s="1"/>
  <c r="F43" i="5"/>
  <c r="O33" i="5" s="1"/>
  <c r="O38" i="5" s="1"/>
  <c r="I43" i="5"/>
  <c r="R33" i="5" s="1"/>
  <c r="O41" i="5" s="1"/>
  <c r="I68" i="5"/>
  <c r="F94" i="5"/>
  <c r="I94" i="5"/>
  <c r="H100" i="5"/>
  <c r="L100" i="5"/>
  <c r="H106" i="5"/>
  <c r="Q85" i="5" s="1"/>
  <c r="P91" i="5" s="1"/>
  <c r="L106" i="5"/>
  <c r="U85" i="5" s="1"/>
  <c r="P95" i="5" s="1"/>
  <c r="G120" i="5"/>
  <c r="K120" i="5"/>
  <c r="G132" i="5"/>
  <c r="K132" i="5"/>
  <c r="T111" i="5" s="1"/>
  <c r="P120" i="5" s="1"/>
  <c r="H140" i="5"/>
  <c r="I37" i="5"/>
  <c r="T84" i="5"/>
  <c r="O94" i="5" s="1"/>
  <c r="S23" i="5"/>
  <c r="R24" i="5"/>
  <c r="S27" i="5"/>
  <c r="R28" i="5"/>
  <c r="F37" i="5"/>
  <c r="O34" i="5" s="1"/>
  <c r="P38" i="5" s="1"/>
  <c r="J37" i="5"/>
  <c r="S34" i="5" s="1"/>
  <c r="P42" i="5" s="1"/>
  <c r="H37" i="5"/>
  <c r="Q34" i="5" s="1"/>
  <c r="P40" i="5" s="1"/>
  <c r="Q84" i="5"/>
  <c r="O91" i="5" s="1"/>
  <c r="U84" i="5"/>
  <c r="O95" i="5" s="1"/>
  <c r="I100" i="5"/>
  <c r="U110" i="5"/>
  <c r="O121" i="5" s="1"/>
  <c r="F126" i="5"/>
  <c r="O110" i="5" s="1"/>
  <c r="O115" i="5" s="1"/>
  <c r="J126" i="5"/>
  <c r="P111" i="5"/>
  <c r="P116" i="5" s="1"/>
  <c r="T137" i="5"/>
  <c r="P146" i="5" s="1"/>
  <c r="I146" i="5"/>
  <c r="L158" i="5"/>
  <c r="P84" i="5"/>
  <c r="O90" i="5" s="1"/>
  <c r="S24" i="5"/>
  <c r="R26" i="5"/>
  <c r="S28" i="5"/>
  <c r="G43" i="5"/>
  <c r="P33" i="5" s="1"/>
  <c r="O39" i="5" s="1"/>
  <c r="K43" i="5"/>
  <c r="T33" i="5" s="1"/>
  <c r="O43" i="5" s="1"/>
  <c r="L68" i="5"/>
  <c r="L74" i="5"/>
  <c r="I88" i="5"/>
  <c r="R85" i="5" s="1"/>
  <c r="P92" i="5" s="1"/>
  <c r="F100" i="5"/>
  <c r="O84" i="5" s="1"/>
  <c r="O89" i="5" s="1"/>
  <c r="J100" i="5"/>
  <c r="F106" i="5"/>
  <c r="J106" i="5"/>
  <c r="I120" i="5"/>
  <c r="R111" i="5" s="1"/>
  <c r="P118" i="5" s="1"/>
  <c r="G126" i="5"/>
  <c r="P110" i="5" s="1"/>
  <c r="O116" i="5" s="1"/>
  <c r="K126" i="5"/>
  <c r="T110" i="5" s="1"/>
  <c r="O120" i="5" s="1"/>
  <c r="L132" i="5"/>
  <c r="U111" i="5" s="1"/>
  <c r="P121" i="5" s="1"/>
  <c r="Q137" i="5"/>
  <c r="P143" i="5" s="1"/>
  <c r="L140" i="5"/>
  <c r="U137" i="5" s="1"/>
  <c r="P147" i="5" s="1"/>
  <c r="F146" i="5"/>
  <c r="J146" i="5"/>
  <c r="G158" i="5"/>
  <c r="I158" i="5"/>
  <c r="R137" i="5"/>
  <c r="P144" i="5" s="1"/>
  <c r="H43" i="5"/>
  <c r="Q33" i="5" s="1"/>
  <c r="O40" i="5" s="1"/>
  <c r="L43" i="5"/>
  <c r="U33" i="5" s="1"/>
  <c r="O44" i="5" s="1"/>
  <c r="I49" i="5"/>
  <c r="J68" i="5"/>
  <c r="K74" i="5"/>
  <c r="I74" i="5"/>
  <c r="R58" i="5" s="1"/>
  <c r="O66" i="5" s="1"/>
  <c r="I80" i="5"/>
  <c r="R59" i="5" s="1"/>
  <c r="P66" i="5" s="1"/>
  <c r="F88" i="5"/>
  <c r="O85" i="5" s="1"/>
  <c r="P89" i="5" s="1"/>
  <c r="J88" i="5"/>
  <c r="S85" i="5" s="1"/>
  <c r="P93" i="5" s="1"/>
  <c r="G106" i="5"/>
  <c r="P85" i="5" s="1"/>
  <c r="P90" i="5" s="1"/>
  <c r="K106" i="5"/>
  <c r="J132" i="5"/>
  <c r="J140" i="5"/>
  <c r="S137" i="5" s="1"/>
  <c r="P145" i="5" s="1"/>
  <c r="G152" i="5"/>
  <c r="P137" i="5" s="1"/>
  <c r="P142" i="5" s="1"/>
  <c r="K152" i="5"/>
  <c r="R110" i="5"/>
  <c r="O118" i="5" s="1"/>
  <c r="U34" i="1"/>
  <c r="P44" i="1" s="1"/>
  <c r="R85" i="1"/>
  <c r="O93" i="1" s="1"/>
  <c r="Q86" i="1"/>
  <c r="P92" i="1" s="1"/>
  <c r="P111" i="1"/>
  <c r="O117" i="1" s="1"/>
  <c r="T111" i="1"/>
  <c r="O121" i="1" s="1"/>
  <c r="Q112" i="1"/>
  <c r="P118" i="1" s="1"/>
  <c r="U112" i="1"/>
  <c r="P122" i="1" s="1"/>
  <c r="S60" i="2"/>
  <c r="P68" i="2" s="1"/>
  <c r="Q85" i="2"/>
  <c r="O92" i="2" s="1"/>
  <c r="U85" i="2"/>
  <c r="O96" i="2" s="1"/>
  <c r="U86" i="2"/>
  <c r="P96" i="2" s="1"/>
  <c r="P112" i="2"/>
  <c r="P117" i="2" s="1"/>
  <c r="O111" i="2"/>
  <c r="O116" i="2" s="1"/>
  <c r="S111" i="2"/>
  <c r="O120" i="2" s="1"/>
  <c r="P137" i="2"/>
  <c r="O143" i="2" s="1"/>
  <c r="T137" i="2"/>
  <c r="O147" i="2" s="1"/>
  <c r="Q138" i="2"/>
  <c r="P144" i="2" s="1"/>
  <c r="U138" i="2"/>
  <c r="P148" i="2" s="1"/>
  <c r="Q34" i="3"/>
  <c r="P40" i="3" s="1"/>
  <c r="T33" i="3"/>
  <c r="O43" i="3" s="1"/>
  <c r="S138" i="3"/>
  <c r="P146" i="3" s="1"/>
  <c r="Q137" i="3"/>
  <c r="O144" i="3" s="1"/>
  <c r="O55" i="4"/>
  <c r="M62" i="4" s="1"/>
  <c r="O130" i="4"/>
  <c r="M137" i="4" s="1"/>
  <c r="S111" i="5"/>
  <c r="P119" i="5" s="1"/>
  <c r="O34" i="6"/>
  <c r="P38" i="6" s="1"/>
  <c r="R34" i="6"/>
  <c r="P41" i="6" s="1"/>
  <c r="O59" i="6"/>
  <c r="O64" i="6" s="1"/>
  <c r="R59" i="6"/>
  <c r="O67" i="6" s="1"/>
  <c r="R85" i="6"/>
  <c r="O93" i="6" s="1"/>
  <c r="T138" i="6"/>
  <c r="P147" i="6" s="1"/>
  <c r="O33" i="7"/>
  <c r="O38" i="7" s="1"/>
  <c r="S33" i="7"/>
  <c r="O42" i="7" s="1"/>
  <c r="O111" i="11"/>
  <c r="O116" i="11" s="1"/>
  <c r="U34" i="6"/>
  <c r="P44" i="6" s="1"/>
  <c r="T111" i="7"/>
  <c r="O121" i="7" s="1"/>
  <c r="Q112" i="2"/>
  <c r="P118" i="2" s="1"/>
  <c r="P111" i="3"/>
  <c r="O117" i="3" s="1"/>
  <c r="P138" i="6"/>
  <c r="P143" i="6" s="1"/>
  <c r="P111" i="7"/>
  <c r="O117" i="7" s="1"/>
  <c r="R59" i="1"/>
  <c r="O67" i="1" s="1"/>
  <c r="U60" i="1"/>
  <c r="P70" i="1" s="1"/>
  <c r="R60" i="1"/>
  <c r="P67" i="1" s="1"/>
  <c r="P60" i="1"/>
  <c r="P65" i="1" s="1"/>
  <c r="P86" i="1"/>
  <c r="P91" i="1" s="1"/>
  <c r="T86" i="1"/>
  <c r="P95" i="1" s="1"/>
  <c r="U86" i="1"/>
  <c r="P96" i="1" s="1"/>
  <c r="S137" i="1"/>
  <c r="O146" i="1" s="1"/>
  <c r="P60" i="2"/>
  <c r="P65" i="2" s="1"/>
  <c r="T60" i="2"/>
  <c r="P69" i="2" s="1"/>
  <c r="O86" i="2"/>
  <c r="P90" i="2" s="1"/>
  <c r="S86" i="2"/>
  <c r="P94" i="2" s="1"/>
  <c r="U34" i="3"/>
  <c r="P44" i="3" s="1"/>
  <c r="T59" i="3"/>
  <c r="O69" i="3" s="1"/>
  <c r="Q60" i="3"/>
  <c r="P66" i="3" s="1"/>
  <c r="U60" i="3"/>
  <c r="P70" i="3" s="1"/>
  <c r="T85" i="3"/>
  <c r="O95" i="3" s="1"/>
  <c r="R85" i="3"/>
  <c r="O93" i="3" s="1"/>
  <c r="U137" i="3"/>
  <c r="O148" i="3" s="1"/>
  <c r="N56" i="4"/>
  <c r="N61" i="4" s="1"/>
  <c r="N55" i="4"/>
  <c r="M61" i="4" s="1"/>
  <c r="Q106" i="4"/>
  <c r="N114" i="4" s="1"/>
  <c r="P106" i="4"/>
  <c r="N113" i="4" s="1"/>
  <c r="R34" i="5"/>
  <c r="P41" i="5" s="1"/>
  <c r="T58" i="5"/>
  <c r="O68" i="5" s="1"/>
  <c r="T85" i="5"/>
  <c r="P94" i="5" s="1"/>
  <c r="S84" i="5"/>
  <c r="O93" i="5" s="1"/>
  <c r="S110" i="5"/>
  <c r="O119" i="5" s="1"/>
  <c r="Q33" i="6"/>
  <c r="O40" i="6" s="1"/>
  <c r="U33" i="6"/>
  <c r="O44" i="6" s="1"/>
  <c r="P86" i="6"/>
  <c r="P91" i="6" s="1"/>
  <c r="T86" i="6"/>
  <c r="P95" i="6" s="1"/>
  <c r="S138" i="6"/>
  <c r="P146" i="6" s="1"/>
  <c r="O137" i="6"/>
  <c r="O142" i="6" s="1"/>
  <c r="P34" i="7"/>
  <c r="P39" i="7" s="1"/>
  <c r="T34" i="7"/>
  <c r="P43" i="7" s="1"/>
  <c r="L69" i="2"/>
  <c r="U59" i="2" s="1"/>
  <c r="O70" i="2" s="1"/>
  <c r="F81" i="2"/>
  <c r="O59" i="2" s="1"/>
  <c r="O64" i="2" s="1"/>
  <c r="F89" i="2"/>
  <c r="F101" i="2"/>
  <c r="R26" i="3"/>
  <c r="L69" i="3"/>
  <c r="U59" i="3" s="1"/>
  <c r="O70" i="3" s="1"/>
  <c r="F81" i="3"/>
  <c r="J81" i="3"/>
  <c r="S60" i="3" s="1"/>
  <c r="P68" i="3" s="1"/>
  <c r="F89" i="3"/>
  <c r="O85" i="3" s="1"/>
  <c r="O90" i="3" s="1"/>
  <c r="J101" i="3"/>
  <c r="H96" i="4"/>
  <c r="J115" i="4"/>
  <c r="R25" i="5"/>
  <c r="R29" i="5"/>
  <c r="J74" i="5"/>
  <c r="S58" i="5" s="1"/>
  <c r="O67" i="5" s="1"/>
  <c r="H146" i="5"/>
  <c r="Q136" i="5" s="1"/>
  <c r="O143" i="5" s="1"/>
  <c r="J158" i="5"/>
  <c r="S136" i="5" s="1"/>
  <c r="O145" i="5" s="1"/>
  <c r="R23" i="6"/>
  <c r="R27" i="6"/>
  <c r="H43" i="6"/>
  <c r="Q34" i="6" s="1"/>
  <c r="P40" i="6" s="1"/>
  <c r="J55" i="6"/>
  <c r="S34" i="6" s="1"/>
  <c r="P42" i="6" s="1"/>
  <c r="J63" i="6"/>
  <c r="S59" i="6" s="1"/>
  <c r="O68" i="6" s="1"/>
  <c r="J75" i="6"/>
  <c r="J89" i="6"/>
  <c r="S85" i="6" s="1"/>
  <c r="O94" i="6" s="1"/>
  <c r="F101" i="6"/>
  <c r="O86" i="6" s="1"/>
  <c r="P90" i="6" s="1"/>
  <c r="R29" i="7"/>
  <c r="J102" i="8"/>
  <c r="Q80" i="8" s="1"/>
  <c r="M89" i="8" s="1"/>
  <c r="F102" i="8"/>
  <c r="L37" i="14"/>
  <c r="U33" i="14" s="1"/>
  <c r="O44" i="14" s="1"/>
  <c r="H37" i="14"/>
  <c r="Q33" i="14" s="1"/>
  <c r="O40" i="14" s="1"/>
  <c r="F37" i="14"/>
  <c r="L133" i="14"/>
  <c r="U112" i="14" s="1"/>
  <c r="P122" i="14" s="1"/>
  <c r="H133" i="14"/>
  <c r="Q112" i="14" s="1"/>
  <c r="P118" i="14" s="1"/>
  <c r="I133" i="14"/>
  <c r="R112" i="14" s="1"/>
  <c r="P119" i="14" s="1"/>
  <c r="F133" i="14"/>
  <c r="L141" i="14"/>
  <c r="U137" i="14" s="1"/>
  <c r="O148" i="14" s="1"/>
  <c r="H141" i="14"/>
  <c r="Q137" i="14" s="1"/>
  <c r="O144" i="14" s="1"/>
  <c r="F141" i="14"/>
  <c r="O30" i="16"/>
  <c r="N36" i="16" s="1"/>
  <c r="Q80" i="16"/>
  <c r="M89" i="16" s="1"/>
  <c r="I140" i="16"/>
  <c r="P131" i="16" s="1"/>
  <c r="N138" i="16" s="1"/>
  <c r="S28" i="9"/>
  <c r="R28" i="9"/>
  <c r="U60" i="9"/>
  <c r="P70" i="9" s="1"/>
  <c r="K49" i="11"/>
  <c r="T34" i="11" s="1"/>
  <c r="P43" i="11" s="1"/>
  <c r="G49" i="11"/>
  <c r="P34" i="11" s="1"/>
  <c r="P39" i="11" s="1"/>
  <c r="I49" i="11"/>
  <c r="R34" i="11" s="1"/>
  <c r="P41" i="11" s="1"/>
  <c r="F49" i="11"/>
  <c r="O34" i="11" s="1"/>
  <c r="P38" i="11" s="1"/>
  <c r="Q86" i="11"/>
  <c r="P92" i="11" s="1"/>
  <c r="U112" i="11"/>
  <c r="P122" i="11" s="1"/>
  <c r="K147" i="11"/>
  <c r="T138" i="11" s="1"/>
  <c r="P147" i="11" s="1"/>
  <c r="G147" i="11"/>
  <c r="P138" i="11" s="1"/>
  <c r="P143" i="11" s="1"/>
  <c r="O189" i="17"/>
  <c r="O194" i="17" s="1"/>
  <c r="N29" i="28"/>
  <c r="M35" i="28" s="1"/>
  <c r="S24" i="1"/>
  <c r="R25" i="1"/>
  <c r="S28" i="1"/>
  <c r="R29" i="1"/>
  <c r="G37" i="1"/>
  <c r="P34" i="1" s="1"/>
  <c r="P39" i="1" s="1"/>
  <c r="K37" i="1"/>
  <c r="T34" i="1" s="1"/>
  <c r="P43" i="1" s="1"/>
  <c r="G49" i="1"/>
  <c r="P33" i="1" s="1"/>
  <c r="O39" i="1" s="1"/>
  <c r="K49" i="1"/>
  <c r="T33" i="1" s="1"/>
  <c r="O43" i="1" s="1"/>
  <c r="G63" i="1"/>
  <c r="P59" i="1" s="1"/>
  <c r="O65" i="1" s="1"/>
  <c r="G75" i="1"/>
  <c r="F133" i="1"/>
  <c r="F153" i="1"/>
  <c r="O138" i="1" s="1"/>
  <c r="P142" i="1" s="1"/>
  <c r="G159" i="1"/>
  <c r="P137" i="1" s="1"/>
  <c r="O143" i="1" s="1"/>
  <c r="K159" i="1"/>
  <c r="T137" i="1" s="1"/>
  <c r="O147" i="1" s="1"/>
  <c r="S23" i="2"/>
  <c r="R24" i="2"/>
  <c r="S27" i="2"/>
  <c r="F37" i="2"/>
  <c r="O33" i="2" s="1"/>
  <c r="O38" i="2" s="1"/>
  <c r="F55" i="2"/>
  <c r="O34" i="2" s="1"/>
  <c r="P38" i="2" s="1"/>
  <c r="F63" i="2"/>
  <c r="F75" i="2"/>
  <c r="K81" i="2"/>
  <c r="T59" i="2" s="1"/>
  <c r="O69" i="2" s="1"/>
  <c r="K89" i="2"/>
  <c r="T85" i="2" s="1"/>
  <c r="O95" i="2" s="1"/>
  <c r="G101" i="2"/>
  <c r="P85" i="2" s="1"/>
  <c r="O91" i="2" s="1"/>
  <c r="J159" i="2"/>
  <c r="S138" i="2" s="1"/>
  <c r="P146" i="2" s="1"/>
  <c r="R23" i="3"/>
  <c r="J55" i="3"/>
  <c r="S34" i="3" s="1"/>
  <c r="P42" i="3" s="1"/>
  <c r="F75" i="3"/>
  <c r="G81" i="3"/>
  <c r="P60" i="3" s="1"/>
  <c r="P65" i="3" s="1"/>
  <c r="G89" i="3"/>
  <c r="G101" i="3"/>
  <c r="F159" i="3"/>
  <c r="O138" i="3" s="1"/>
  <c r="P142" i="3" s="1"/>
  <c r="R19" i="4"/>
  <c r="R23" i="4"/>
  <c r="F39" i="4"/>
  <c r="M30" i="4" s="1"/>
  <c r="N34" i="4" s="1"/>
  <c r="G115" i="4"/>
  <c r="N106" i="4" s="1"/>
  <c r="N111" i="4" s="1"/>
  <c r="G74" i="5"/>
  <c r="P58" i="5" s="1"/>
  <c r="O64" i="5" s="1"/>
  <c r="F132" i="5"/>
  <c r="F152" i="5"/>
  <c r="O137" i="5" s="1"/>
  <c r="P141" i="5" s="1"/>
  <c r="K158" i="5"/>
  <c r="T136" i="5" s="1"/>
  <c r="O146" i="5" s="1"/>
  <c r="R24" i="6"/>
  <c r="R28" i="6"/>
  <c r="F37" i="6"/>
  <c r="F49" i="6"/>
  <c r="G55" i="6"/>
  <c r="P34" i="6" s="1"/>
  <c r="P39" i="6" s="1"/>
  <c r="K55" i="6"/>
  <c r="T34" i="6" s="1"/>
  <c r="P43" i="6" s="1"/>
  <c r="G63" i="6"/>
  <c r="P59" i="6" s="1"/>
  <c r="O65" i="6" s="1"/>
  <c r="K63" i="6"/>
  <c r="T59" i="6" s="1"/>
  <c r="O69" i="6" s="1"/>
  <c r="G75" i="6"/>
  <c r="K75" i="6"/>
  <c r="G89" i="6"/>
  <c r="P85" i="6" s="1"/>
  <c r="O91" i="6" s="1"/>
  <c r="K101" i="6"/>
  <c r="S25" i="7"/>
  <c r="R26" i="7"/>
  <c r="F89" i="7"/>
  <c r="O85" i="7" s="1"/>
  <c r="O90" i="7" s="1"/>
  <c r="S111" i="7"/>
  <c r="O120" i="7" s="1"/>
  <c r="T112" i="7"/>
  <c r="P121" i="7" s="1"/>
  <c r="F133" i="7"/>
  <c r="F153" i="7"/>
  <c r="O138" i="7" s="1"/>
  <c r="P142" i="7" s="1"/>
  <c r="S19" i="8"/>
  <c r="N106" i="8"/>
  <c r="N111" i="8" s="1"/>
  <c r="S27" i="13"/>
  <c r="Q85" i="13"/>
  <c r="O92" i="13" s="1"/>
  <c r="L133" i="13"/>
  <c r="U111" i="13" s="1"/>
  <c r="O122" i="13" s="1"/>
  <c r="H133" i="13"/>
  <c r="Q111" i="13" s="1"/>
  <c r="O118" i="13" s="1"/>
  <c r="F133" i="13"/>
  <c r="O111" i="13" s="1"/>
  <c r="O116" i="13" s="1"/>
  <c r="S137" i="13"/>
  <c r="O146" i="13" s="1"/>
  <c r="S29" i="14"/>
  <c r="R29" i="14"/>
  <c r="L49" i="14"/>
  <c r="U34" i="14" s="1"/>
  <c r="P44" i="14" s="1"/>
  <c r="H49" i="14"/>
  <c r="Q34" i="14" s="1"/>
  <c r="P40" i="14" s="1"/>
  <c r="J121" i="14"/>
  <c r="S111" i="14" s="1"/>
  <c r="O120" i="14" s="1"/>
  <c r="F121" i="14"/>
  <c r="L153" i="14"/>
  <c r="U138" i="14" s="1"/>
  <c r="P148" i="14" s="1"/>
  <c r="H153" i="14"/>
  <c r="Q138" i="14" s="1"/>
  <c r="P144" i="14" s="1"/>
  <c r="F153" i="14"/>
  <c r="O138" i="14" s="1"/>
  <c r="P142" i="14" s="1"/>
  <c r="U137" i="15"/>
  <c r="O148" i="15" s="1"/>
  <c r="I147" i="15"/>
  <c r="R19" i="16"/>
  <c r="Q29" i="16"/>
  <c r="M38" i="16" s="1"/>
  <c r="I39" i="16"/>
  <c r="P29" i="16" s="1"/>
  <c r="M37" i="16" s="1"/>
  <c r="J51" i="16"/>
  <c r="Q30" i="16" s="1"/>
  <c r="N38" i="16" s="1"/>
  <c r="M105" i="16"/>
  <c r="M110" i="16" s="1"/>
  <c r="I121" i="16"/>
  <c r="P106" i="16" s="1"/>
  <c r="N113" i="16" s="1"/>
  <c r="R27" i="9"/>
  <c r="K37" i="11"/>
  <c r="G37" i="11"/>
  <c r="I37" i="11"/>
  <c r="U60" i="11"/>
  <c r="P70" i="11" s="1"/>
  <c r="R86" i="11"/>
  <c r="P93" i="11" s="1"/>
  <c r="F147" i="11"/>
  <c r="H147" i="11"/>
  <c r="Q138" i="11" s="1"/>
  <c r="P144" i="11" s="1"/>
  <c r="AC19" i="12"/>
  <c r="AB19" i="12"/>
  <c r="M29" i="12"/>
  <c r="M34" i="12" s="1"/>
  <c r="G233" i="12"/>
  <c r="N211" i="12" s="1"/>
  <c r="M217" i="12" s="1"/>
  <c r="H233" i="12"/>
  <c r="O211" i="12" s="1"/>
  <c r="M218" i="12" s="1"/>
  <c r="I233" i="12"/>
  <c r="P211" i="12" s="1"/>
  <c r="M219" i="12" s="1"/>
  <c r="O189" i="18"/>
  <c r="O194" i="18" s="1"/>
  <c r="S26" i="15"/>
  <c r="R28" i="15"/>
  <c r="L75" i="15"/>
  <c r="H75" i="15"/>
  <c r="K75" i="15"/>
  <c r="T60" i="15" s="1"/>
  <c r="P69" i="15" s="1"/>
  <c r="G75" i="15"/>
  <c r="P30" i="16"/>
  <c r="N37" i="16" s="1"/>
  <c r="M106" i="16"/>
  <c r="N110" i="16" s="1"/>
  <c r="R24" i="11"/>
  <c r="F37" i="11"/>
  <c r="O33" i="11" s="1"/>
  <c r="O38" i="11" s="1"/>
  <c r="J49" i="11"/>
  <c r="S34" i="11" s="1"/>
  <c r="P42" i="11" s="1"/>
  <c r="S59" i="11"/>
  <c r="O68" i="11" s="1"/>
  <c r="S86" i="11"/>
  <c r="P94" i="11" s="1"/>
  <c r="J147" i="11"/>
  <c r="S138" i="11" s="1"/>
  <c r="P146" i="11" s="1"/>
  <c r="R26" i="1"/>
  <c r="R25" i="2"/>
  <c r="S28" i="2"/>
  <c r="R29" i="2"/>
  <c r="R24" i="3"/>
  <c r="S27" i="3"/>
  <c r="R28" i="3"/>
  <c r="R20" i="4"/>
  <c r="R23" i="5"/>
  <c r="S26" i="5"/>
  <c r="R27" i="5"/>
  <c r="R25" i="6"/>
  <c r="R29" i="6"/>
  <c r="F159" i="6"/>
  <c r="O138" i="6" s="1"/>
  <c r="P142" i="6" s="1"/>
  <c r="R23" i="7"/>
  <c r="R27" i="7"/>
  <c r="F55" i="7"/>
  <c r="O34" i="7" s="1"/>
  <c r="P38" i="7" s="1"/>
  <c r="F63" i="7"/>
  <c r="O60" i="7" s="1"/>
  <c r="P64" i="7" s="1"/>
  <c r="F75" i="7"/>
  <c r="S86" i="7"/>
  <c r="P94" i="7" s="1"/>
  <c r="H133" i="7"/>
  <c r="U138" i="7"/>
  <c r="P148" i="7" s="1"/>
  <c r="H153" i="7"/>
  <c r="Q138" i="7" s="1"/>
  <c r="P144" i="7" s="1"/>
  <c r="J59" i="8"/>
  <c r="Q56" i="8" s="1"/>
  <c r="N64" i="8" s="1"/>
  <c r="F59" i="8"/>
  <c r="M56" i="8" s="1"/>
  <c r="N60" i="8" s="1"/>
  <c r="I59" i="8"/>
  <c r="P56" i="8" s="1"/>
  <c r="N63" i="8" s="1"/>
  <c r="G90" i="8"/>
  <c r="N81" i="8" s="1"/>
  <c r="N86" i="8" s="1"/>
  <c r="F90" i="8"/>
  <c r="M81" i="8" s="1"/>
  <c r="N85" i="8" s="1"/>
  <c r="G102" i="8"/>
  <c r="N80" i="8" s="1"/>
  <c r="M86" i="8" s="1"/>
  <c r="H102" i="8"/>
  <c r="Q106" i="8"/>
  <c r="N114" i="8" s="1"/>
  <c r="M131" i="8"/>
  <c r="N135" i="8" s="1"/>
  <c r="R24" i="13"/>
  <c r="S26" i="13"/>
  <c r="R26" i="13"/>
  <c r="R27" i="13"/>
  <c r="T34" i="13"/>
  <c r="P43" i="13" s="1"/>
  <c r="U85" i="13"/>
  <c r="O96" i="13" s="1"/>
  <c r="S112" i="13"/>
  <c r="P120" i="13" s="1"/>
  <c r="J121" i="13"/>
  <c r="F121" i="13"/>
  <c r="O112" i="13" s="1"/>
  <c r="P116" i="13" s="1"/>
  <c r="I121" i="13"/>
  <c r="R112" i="13" s="1"/>
  <c r="P119" i="13" s="1"/>
  <c r="J133" i="13"/>
  <c r="S111" i="13" s="1"/>
  <c r="O120" i="13" s="1"/>
  <c r="L153" i="13"/>
  <c r="U138" i="13" s="1"/>
  <c r="P148" i="13" s="1"/>
  <c r="H153" i="13"/>
  <c r="Q138" i="13" s="1"/>
  <c r="P144" i="13" s="1"/>
  <c r="I153" i="13"/>
  <c r="R138" i="13" s="1"/>
  <c r="P145" i="13" s="1"/>
  <c r="F153" i="13"/>
  <c r="O138" i="13" s="1"/>
  <c r="P142" i="13" s="1"/>
  <c r="S26" i="14"/>
  <c r="R28" i="14"/>
  <c r="G37" i="14"/>
  <c r="K37" i="14"/>
  <c r="R33" i="14"/>
  <c r="O41" i="14" s="1"/>
  <c r="J49" i="14"/>
  <c r="S34" i="14" s="1"/>
  <c r="P42" i="14" s="1"/>
  <c r="T59" i="14"/>
  <c r="O69" i="14" s="1"/>
  <c r="P85" i="14"/>
  <c r="O91" i="14" s="1"/>
  <c r="H121" i="14"/>
  <c r="O112" i="14"/>
  <c r="P116" i="14" s="1"/>
  <c r="S112" i="14"/>
  <c r="P120" i="14" s="1"/>
  <c r="G133" i="14"/>
  <c r="P112" i="14" s="1"/>
  <c r="P117" i="14" s="1"/>
  <c r="K133" i="14"/>
  <c r="G141" i="14"/>
  <c r="P137" i="14" s="1"/>
  <c r="O143" i="14" s="1"/>
  <c r="K141" i="14"/>
  <c r="T137" i="14" s="1"/>
  <c r="O147" i="14" s="1"/>
  <c r="J153" i="14"/>
  <c r="S138" i="14" s="1"/>
  <c r="P146" i="14" s="1"/>
  <c r="R23" i="15"/>
  <c r="S25" i="15"/>
  <c r="R25" i="15"/>
  <c r="R26" i="15"/>
  <c r="L49" i="15"/>
  <c r="U33" i="15" s="1"/>
  <c r="O44" i="15" s="1"/>
  <c r="H49" i="15"/>
  <c r="Q33" i="15" s="1"/>
  <c r="O40" i="15" s="1"/>
  <c r="I49" i="15"/>
  <c r="R33" i="15" s="1"/>
  <c r="O41" i="15" s="1"/>
  <c r="F49" i="15"/>
  <c r="O33" i="15" s="1"/>
  <c r="O38" i="15" s="1"/>
  <c r="L63" i="15"/>
  <c r="U59" i="15" s="1"/>
  <c r="O70" i="15" s="1"/>
  <c r="H63" i="15"/>
  <c r="Q59" i="15" s="1"/>
  <c r="O66" i="15" s="1"/>
  <c r="K63" i="15"/>
  <c r="T59" i="15" s="1"/>
  <c r="O69" i="15" s="1"/>
  <c r="G63" i="15"/>
  <c r="P59" i="15" s="1"/>
  <c r="O65" i="15" s="1"/>
  <c r="I63" i="15"/>
  <c r="R59" i="15" s="1"/>
  <c r="O67" i="15" s="1"/>
  <c r="F63" i="15"/>
  <c r="O59" i="15" s="1"/>
  <c r="O64" i="15" s="1"/>
  <c r="J75" i="15"/>
  <c r="S60" i="15" s="1"/>
  <c r="P68" i="15" s="1"/>
  <c r="R137" i="15"/>
  <c r="O145" i="15" s="1"/>
  <c r="F147" i="15"/>
  <c r="J147" i="15"/>
  <c r="H147" i="15"/>
  <c r="L159" i="15"/>
  <c r="U138" i="15" s="1"/>
  <c r="P148" i="15" s="1"/>
  <c r="H159" i="15"/>
  <c r="Q138" i="15" s="1"/>
  <c r="P144" i="15" s="1"/>
  <c r="K159" i="15"/>
  <c r="T138" i="15" s="1"/>
  <c r="P147" i="15" s="1"/>
  <c r="G159" i="15"/>
  <c r="I159" i="15"/>
  <c r="R138" i="15" s="1"/>
  <c r="P145" i="15" s="1"/>
  <c r="F159" i="15"/>
  <c r="R22" i="16"/>
  <c r="G51" i="16"/>
  <c r="N80" i="16"/>
  <c r="M86" i="16" s="1"/>
  <c r="N105" i="16"/>
  <c r="M111" i="16" s="1"/>
  <c r="F121" i="16"/>
  <c r="J121" i="16"/>
  <c r="O130" i="16"/>
  <c r="M137" i="16" s="1"/>
  <c r="F140" i="16"/>
  <c r="M131" i="16" s="1"/>
  <c r="N135" i="16" s="1"/>
  <c r="S24" i="9"/>
  <c r="R24" i="9"/>
  <c r="I43" i="9"/>
  <c r="R33" i="9" s="1"/>
  <c r="O41" i="9" s="1"/>
  <c r="L75" i="9"/>
  <c r="H75" i="9"/>
  <c r="Q60" i="9" s="1"/>
  <c r="P66" i="9" s="1"/>
  <c r="K75" i="9"/>
  <c r="G75" i="9"/>
  <c r="P60" i="9" s="1"/>
  <c r="P65" i="9" s="1"/>
  <c r="I75" i="9"/>
  <c r="R60" i="9" s="1"/>
  <c r="P67" i="9" s="1"/>
  <c r="F75" i="9"/>
  <c r="T111" i="9"/>
  <c r="O121" i="9" s="1"/>
  <c r="Q112" i="9"/>
  <c r="P118" i="9" s="1"/>
  <c r="S24" i="10"/>
  <c r="R26" i="10"/>
  <c r="T33" i="10"/>
  <c r="O43" i="10" s="1"/>
  <c r="K69" i="10"/>
  <c r="T59" i="10" s="1"/>
  <c r="O69" i="10" s="1"/>
  <c r="G69" i="10"/>
  <c r="P59" i="10" s="1"/>
  <c r="O65" i="10" s="1"/>
  <c r="I69" i="10"/>
  <c r="R59" i="10" s="1"/>
  <c r="O67" i="10" s="1"/>
  <c r="S60" i="10"/>
  <c r="P68" i="10" s="1"/>
  <c r="R60" i="10"/>
  <c r="P67" i="10" s="1"/>
  <c r="K101" i="10"/>
  <c r="T86" i="10" s="1"/>
  <c r="P95" i="10" s="1"/>
  <c r="G101" i="10"/>
  <c r="P86" i="10" s="1"/>
  <c r="P91" i="10" s="1"/>
  <c r="I101" i="10"/>
  <c r="R86" i="10" s="1"/>
  <c r="P93" i="10" s="1"/>
  <c r="F101" i="10"/>
  <c r="O86" i="10" s="1"/>
  <c r="P90" i="10" s="1"/>
  <c r="T112" i="10"/>
  <c r="P121" i="10" s="1"/>
  <c r="R138" i="10"/>
  <c r="P145" i="10" s="1"/>
  <c r="P138" i="10"/>
  <c r="P143" i="10" s="1"/>
  <c r="S29" i="11"/>
  <c r="R29" i="11"/>
  <c r="J37" i="11"/>
  <c r="S33" i="11"/>
  <c r="O42" i="11" s="1"/>
  <c r="R33" i="11"/>
  <c r="O41" i="11" s="1"/>
  <c r="T59" i="11"/>
  <c r="O69" i="11" s="1"/>
  <c r="P60" i="11"/>
  <c r="P65" i="11" s="1"/>
  <c r="U86" i="11"/>
  <c r="P96" i="11" s="1"/>
  <c r="L147" i="11"/>
  <c r="U138" i="11" s="1"/>
  <c r="P148" i="11" s="1"/>
  <c r="AC21" i="12"/>
  <c r="AB21" i="12"/>
  <c r="J143" i="12"/>
  <c r="Q134" i="12" s="1"/>
  <c r="N142" i="12" s="1"/>
  <c r="F143" i="12"/>
  <c r="I143" i="12"/>
  <c r="N238" i="12"/>
  <c r="N243" i="12" s="1"/>
  <c r="R60" i="17"/>
  <c r="P67" i="17" s="1"/>
  <c r="O59" i="17"/>
  <c r="O64" i="17" s="1"/>
  <c r="I81" i="17"/>
  <c r="F81" i="17"/>
  <c r="I89" i="17"/>
  <c r="R85" i="17" s="1"/>
  <c r="O93" i="17" s="1"/>
  <c r="F89" i="17"/>
  <c r="O85" i="17" s="1"/>
  <c r="O90" i="17" s="1"/>
  <c r="K107" i="18"/>
  <c r="T85" i="18" s="1"/>
  <c r="O95" i="18" s="1"/>
  <c r="G107" i="18"/>
  <c r="P85" i="18" s="1"/>
  <c r="O91" i="18" s="1"/>
  <c r="J107" i="18"/>
  <c r="S85" i="18" s="1"/>
  <c r="O94" i="18" s="1"/>
  <c r="I107" i="18"/>
  <c r="R85" i="18" s="1"/>
  <c r="O93" i="18" s="1"/>
  <c r="F107" i="18"/>
  <c r="K115" i="18"/>
  <c r="T111" i="18" s="1"/>
  <c r="O121" i="18" s="1"/>
  <c r="G115" i="18"/>
  <c r="P111" i="18" s="1"/>
  <c r="O117" i="18" s="1"/>
  <c r="J115" i="18"/>
  <c r="I115" i="18"/>
  <c r="F115" i="18"/>
  <c r="U111" i="19"/>
  <c r="O122" i="19" s="1"/>
  <c r="F37" i="1"/>
  <c r="O34" i="1" s="1"/>
  <c r="P38" i="1" s="1"/>
  <c r="F49" i="1"/>
  <c r="O33" i="1" s="1"/>
  <c r="O38" i="1" s="1"/>
  <c r="F63" i="1"/>
  <c r="O59" i="1" s="1"/>
  <c r="O64" i="1" s="1"/>
  <c r="J63" i="1"/>
  <c r="S59" i="1" s="1"/>
  <c r="O68" i="1" s="1"/>
  <c r="F75" i="1"/>
  <c r="O60" i="1" s="1"/>
  <c r="P64" i="1" s="1"/>
  <c r="J75" i="1"/>
  <c r="S60" i="1" s="1"/>
  <c r="P68" i="1" s="1"/>
  <c r="H147" i="1"/>
  <c r="Q138" i="1" s="1"/>
  <c r="P144" i="1" s="1"/>
  <c r="L147" i="1"/>
  <c r="U138" i="1" s="1"/>
  <c r="P148" i="1" s="1"/>
  <c r="F159" i="1"/>
  <c r="O137" i="1" s="1"/>
  <c r="O142" i="1" s="1"/>
  <c r="H69" i="2"/>
  <c r="Q59" i="2" s="1"/>
  <c r="O66" i="2" s="1"/>
  <c r="J81" i="2"/>
  <c r="S59" i="2" s="1"/>
  <c r="O68" i="2" s="1"/>
  <c r="J89" i="2"/>
  <c r="J101" i="2"/>
  <c r="S85" i="2" s="1"/>
  <c r="O94" i="2" s="1"/>
  <c r="H69" i="3"/>
  <c r="Q59" i="3" s="1"/>
  <c r="O66" i="3" s="1"/>
  <c r="J89" i="3"/>
  <c r="S85" i="3" s="1"/>
  <c r="O94" i="3" s="1"/>
  <c r="F101" i="3"/>
  <c r="H84" i="4"/>
  <c r="F74" i="5"/>
  <c r="O58" i="5" s="1"/>
  <c r="O63" i="5" s="1"/>
  <c r="L146" i="5"/>
  <c r="U136" i="5" s="1"/>
  <c r="O147" i="5" s="1"/>
  <c r="F158" i="5"/>
  <c r="O136" i="5" s="1"/>
  <c r="O141" i="5" s="1"/>
  <c r="F89" i="6"/>
  <c r="O85" i="6" s="1"/>
  <c r="O90" i="6" s="1"/>
  <c r="J101" i="6"/>
  <c r="S86" i="6" s="1"/>
  <c r="P94" i="6" s="1"/>
  <c r="S23" i="8"/>
  <c r="R23" i="8"/>
  <c r="Q55" i="8"/>
  <c r="M64" i="8" s="1"/>
  <c r="I102" i="8"/>
  <c r="P80" i="8" s="1"/>
  <c r="M88" i="8" s="1"/>
  <c r="O137" i="14"/>
  <c r="O142" i="14" s="1"/>
  <c r="S29" i="15"/>
  <c r="R29" i="15"/>
  <c r="Q60" i="15"/>
  <c r="P66" i="15" s="1"/>
  <c r="S20" i="16"/>
  <c r="R20" i="16"/>
  <c r="S59" i="9"/>
  <c r="O68" i="9" s="1"/>
  <c r="Q33" i="10"/>
  <c r="O40" i="10" s="1"/>
  <c r="S25" i="11"/>
  <c r="R25" i="11"/>
  <c r="I147" i="11"/>
  <c r="R138" i="11" s="1"/>
  <c r="P145" i="11" s="1"/>
  <c r="AB22" i="12"/>
  <c r="I89" i="7"/>
  <c r="R85" i="7" s="1"/>
  <c r="O93" i="7" s="1"/>
  <c r="O111" i="7"/>
  <c r="O116" i="7" s="1"/>
  <c r="S138" i="7"/>
  <c r="P146" i="7" s="1"/>
  <c r="S21" i="8"/>
  <c r="O80" i="8"/>
  <c r="M87" i="8" s="1"/>
  <c r="M106" i="8"/>
  <c r="N110" i="8" s="1"/>
  <c r="S86" i="13"/>
  <c r="P94" i="13" s="1"/>
  <c r="R86" i="13"/>
  <c r="P93" i="13" s="1"/>
  <c r="P112" i="13"/>
  <c r="P117" i="13" s="1"/>
  <c r="I133" i="13"/>
  <c r="R111" i="13" s="1"/>
  <c r="O119" i="13" s="1"/>
  <c r="L141" i="13"/>
  <c r="U137" i="13" s="1"/>
  <c r="O148" i="13" s="1"/>
  <c r="H141" i="13"/>
  <c r="Q137" i="13" s="1"/>
  <c r="O144" i="13" s="1"/>
  <c r="F141" i="13"/>
  <c r="O137" i="13" s="1"/>
  <c r="O142" i="13" s="1"/>
  <c r="R137" i="13"/>
  <c r="O145" i="13" s="1"/>
  <c r="J37" i="14"/>
  <c r="S33" i="14" s="1"/>
  <c r="O42" i="14" s="1"/>
  <c r="O33" i="14"/>
  <c r="O38" i="14" s="1"/>
  <c r="P33" i="14"/>
  <c r="O39" i="14" s="1"/>
  <c r="I49" i="14"/>
  <c r="R34" i="14" s="1"/>
  <c r="P41" i="14" s="1"/>
  <c r="F49" i="14"/>
  <c r="O34" i="14" s="1"/>
  <c r="P38" i="14" s="1"/>
  <c r="O59" i="14"/>
  <c r="O64" i="14" s="1"/>
  <c r="O111" i="14"/>
  <c r="O116" i="14" s="1"/>
  <c r="J133" i="14"/>
  <c r="J141" i="14"/>
  <c r="S137" i="14" s="1"/>
  <c r="O146" i="14" s="1"/>
  <c r="I75" i="15"/>
  <c r="R60" i="15" s="1"/>
  <c r="P67" i="15" s="1"/>
  <c r="P111" i="15"/>
  <c r="O117" i="15" s="1"/>
  <c r="Q137" i="15"/>
  <c r="O144" i="15" s="1"/>
  <c r="H39" i="16"/>
  <c r="G39" i="16"/>
  <c r="N29" i="16" s="1"/>
  <c r="M35" i="16" s="1"/>
  <c r="F51" i="16"/>
  <c r="M30" i="16" s="1"/>
  <c r="N34" i="16" s="1"/>
  <c r="Q105" i="16"/>
  <c r="M114" i="16" s="1"/>
  <c r="Q106" i="16"/>
  <c r="N114" i="16" s="1"/>
  <c r="S25" i="9"/>
  <c r="O60" i="9"/>
  <c r="P64" i="9" s="1"/>
  <c r="S27" i="10"/>
  <c r="R27" i="10"/>
  <c r="H43" i="1"/>
  <c r="Q34" i="1" s="1"/>
  <c r="P40" i="1" s="1"/>
  <c r="H69" i="1"/>
  <c r="Q59" i="1" s="1"/>
  <c r="O66" i="1" s="1"/>
  <c r="F121" i="1"/>
  <c r="O112" i="1" s="1"/>
  <c r="P116" i="1" s="1"/>
  <c r="G147" i="1"/>
  <c r="P138" i="1" s="1"/>
  <c r="P143" i="1" s="1"/>
  <c r="G69" i="2"/>
  <c r="P59" i="2" s="1"/>
  <c r="O65" i="2" s="1"/>
  <c r="H95" i="2"/>
  <c r="Q86" i="2" s="1"/>
  <c r="P92" i="2" s="1"/>
  <c r="F147" i="2"/>
  <c r="O138" i="2" s="1"/>
  <c r="P142" i="2" s="1"/>
  <c r="F43" i="3"/>
  <c r="O33" i="3" s="1"/>
  <c r="O38" i="3" s="1"/>
  <c r="G69" i="3"/>
  <c r="P59" i="3" s="1"/>
  <c r="O65" i="3" s="1"/>
  <c r="H95" i="3"/>
  <c r="Q86" i="3" s="1"/>
  <c r="P92" i="3" s="1"/>
  <c r="F147" i="3"/>
  <c r="O137" i="3" s="1"/>
  <c r="O142" i="3" s="1"/>
  <c r="F51" i="4"/>
  <c r="F109" i="4"/>
  <c r="M106" i="4" s="1"/>
  <c r="N110" i="4" s="1"/>
  <c r="F121" i="4"/>
  <c r="M105" i="4" s="1"/>
  <c r="M110" i="4" s="1"/>
  <c r="H68" i="5"/>
  <c r="Q58" i="5" s="1"/>
  <c r="O65" i="5" s="1"/>
  <c r="F120" i="5"/>
  <c r="G146" i="5"/>
  <c r="G89" i="7"/>
  <c r="P85" i="7" s="1"/>
  <c r="O91" i="7" s="1"/>
  <c r="K89" i="7"/>
  <c r="T85" i="7" s="1"/>
  <c r="O95" i="7" s="1"/>
  <c r="I101" i="7"/>
  <c r="R86" i="7" s="1"/>
  <c r="P93" i="7" s="1"/>
  <c r="Q111" i="7"/>
  <c r="O118" i="7" s="1"/>
  <c r="U111" i="7"/>
  <c r="O122" i="7" s="1"/>
  <c r="I121" i="7"/>
  <c r="R112" i="7" s="1"/>
  <c r="P119" i="7" s="1"/>
  <c r="G133" i="7"/>
  <c r="K133" i="7"/>
  <c r="I141" i="7"/>
  <c r="R138" i="7" s="1"/>
  <c r="P145" i="7" s="1"/>
  <c r="G153" i="7"/>
  <c r="P138" i="7" s="1"/>
  <c r="P143" i="7" s="1"/>
  <c r="K153" i="7"/>
  <c r="T138" i="7" s="1"/>
  <c r="P147" i="7" s="1"/>
  <c r="J71" i="8"/>
  <c r="F71" i="8"/>
  <c r="M55" i="8" s="1"/>
  <c r="M60" i="8" s="1"/>
  <c r="I71" i="8"/>
  <c r="P55" i="8" s="1"/>
  <c r="M63" i="8" s="1"/>
  <c r="M80" i="8"/>
  <c r="M85" i="8" s="1"/>
  <c r="J90" i="8"/>
  <c r="Q81" i="8" s="1"/>
  <c r="N89" i="8" s="1"/>
  <c r="O106" i="8"/>
  <c r="N112" i="8" s="1"/>
  <c r="N131" i="8"/>
  <c r="N136" i="8" s="1"/>
  <c r="Q130" i="8"/>
  <c r="M139" i="8" s="1"/>
  <c r="S23" i="13"/>
  <c r="Q33" i="13"/>
  <c r="O40" i="13" s="1"/>
  <c r="U33" i="13"/>
  <c r="O44" i="13" s="1"/>
  <c r="U34" i="13"/>
  <c r="P44" i="13" s="1"/>
  <c r="P85" i="13"/>
  <c r="O91" i="13" s="1"/>
  <c r="T112" i="13"/>
  <c r="P121" i="13" s="1"/>
  <c r="H121" i="13"/>
  <c r="Q112" i="13" s="1"/>
  <c r="P118" i="13" s="1"/>
  <c r="G133" i="13"/>
  <c r="P111" i="13" s="1"/>
  <c r="O117" i="13" s="1"/>
  <c r="K133" i="13"/>
  <c r="T111" i="13" s="1"/>
  <c r="O121" i="13" s="1"/>
  <c r="G141" i="13"/>
  <c r="P137" i="13" s="1"/>
  <c r="O143" i="13" s="1"/>
  <c r="K141" i="13"/>
  <c r="T137" i="13" s="1"/>
  <c r="O147" i="13" s="1"/>
  <c r="S138" i="13"/>
  <c r="P146" i="13" s="1"/>
  <c r="R23" i="14"/>
  <c r="S24" i="14"/>
  <c r="S25" i="14"/>
  <c r="R25" i="14"/>
  <c r="R26" i="14"/>
  <c r="T33" i="14"/>
  <c r="O43" i="14" s="1"/>
  <c r="G49" i="14"/>
  <c r="P34" i="14" s="1"/>
  <c r="P39" i="14" s="1"/>
  <c r="K49" i="14"/>
  <c r="T34" i="14" s="1"/>
  <c r="P43" i="14" s="1"/>
  <c r="U59" i="14"/>
  <c r="O70" i="14" s="1"/>
  <c r="P60" i="14"/>
  <c r="P65" i="14" s="1"/>
  <c r="Q111" i="14"/>
  <c r="O118" i="14" s="1"/>
  <c r="G121" i="14"/>
  <c r="P111" i="14" s="1"/>
  <c r="O117" i="14" s="1"/>
  <c r="K121" i="14"/>
  <c r="T111" i="14" s="1"/>
  <c r="O121" i="14" s="1"/>
  <c r="L121" i="14"/>
  <c r="U111" i="14" s="1"/>
  <c r="O122" i="14" s="1"/>
  <c r="T112" i="14"/>
  <c r="P121" i="14" s="1"/>
  <c r="G153" i="14"/>
  <c r="P138" i="14" s="1"/>
  <c r="P143" i="14" s="1"/>
  <c r="K153" i="14"/>
  <c r="T138" i="14" s="1"/>
  <c r="P147" i="14" s="1"/>
  <c r="R24" i="15"/>
  <c r="L37" i="15"/>
  <c r="U34" i="15" s="1"/>
  <c r="P44" i="15" s="1"/>
  <c r="H37" i="15"/>
  <c r="Q34" i="15" s="1"/>
  <c r="P40" i="15" s="1"/>
  <c r="I37" i="15"/>
  <c r="R34" i="15" s="1"/>
  <c r="P41" i="15" s="1"/>
  <c r="F37" i="15"/>
  <c r="O34" i="15" s="1"/>
  <c r="P38" i="15" s="1"/>
  <c r="P60" i="15"/>
  <c r="P65" i="15" s="1"/>
  <c r="U60" i="15"/>
  <c r="P70" i="15" s="1"/>
  <c r="P86" i="15"/>
  <c r="P91" i="15" s="1"/>
  <c r="T85" i="15"/>
  <c r="O95" i="15" s="1"/>
  <c r="G147" i="15"/>
  <c r="K147" i="15"/>
  <c r="T137" i="15" s="1"/>
  <c r="O147" i="15" s="1"/>
  <c r="J159" i="15"/>
  <c r="R23" i="16"/>
  <c r="O29" i="16"/>
  <c r="M36" i="16" s="1"/>
  <c r="F39" i="16"/>
  <c r="M29" i="16" s="1"/>
  <c r="M34" i="16" s="1"/>
  <c r="N30" i="16"/>
  <c r="N35" i="16" s="1"/>
  <c r="O80" i="16"/>
  <c r="M87" i="16" s="1"/>
  <c r="P81" i="16"/>
  <c r="N88" i="16" s="1"/>
  <c r="I109" i="16"/>
  <c r="P105" i="16" s="1"/>
  <c r="M113" i="16" s="1"/>
  <c r="G121" i="16"/>
  <c r="N106" i="16" s="1"/>
  <c r="N111" i="16" s="1"/>
  <c r="O106" i="16"/>
  <c r="N112" i="16" s="1"/>
  <c r="P130" i="16"/>
  <c r="M138" i="16" s="1"/>
  <c r="H140" i="16"/>
  <c r="O131" i="16" s="1"/>
  <c r="N137" i="16" s="1"/>
  <c r="J140" i="16"/>
  <c r="Q131" i="16" s="1"/>
  <c r="N139" i="16" s="1"/>
  <c r="I152" i="16"/>
  <c r="R23" i="9"/>
  <c r="S29" i="9"/>
  <c r="F43" i="9"/>
  <c r="J43" i="9"/>
  <c r="L55" i="9"/>
  <c r="U34" i="9" s="1"/>
  <c r="P44" i="9" s="1"/>
  <c r="H55" i="9"/>
  <c r="Q34" i="9" s="1"/>
  <c r="P40" i="9" s="1"/>
  <c r="K55" i="9"/>
  <c r="T34" i="9" s="1"/>
  <c r="P43" i="9" s="1"/>
  <c r="G55" i="9"/>
  <c r="I55" i="9"/>
  <c r="R34" i="9" s="1"/>
  <c r="P41" i="9" s="1"/>
  <c r="F55" i="9"/>
  <c r="O34" i="9" s="1"/>
  <c r="P38" i="9" s="1"/>
  <c r="L63" i="9"/>
  <c r="U59" i="9" s="1"/>
  <c r="O70" i="9" s="1"/>
  <c r="H63" i="9"/>
  <c r="Q59" i="9" s="1"/>
  <c r="O66" i="9" s="1"/>
  <c r="K63" i="9"/>
  <c r="T59" i="9" s="1"/>
  <c r="O69" i="9" s="1"/>
  <c r="G63" i="9"/>
  <c r="P59" i="9" s="1"/>
  <c r="O65" i="9" s="1"/>
  <c r="I63" i="9"/>
  <c r="R59" i="9" s="1"/>
  <c r="O67" i="9" s="1"/>
  <c r="F63" i="9"/>
  <c r="O59" i="9" s="1"/>
  <c r="O64" i="9" s="1"/>
  <c r="J75" i="9"/>
  <c r="S60" i="9" s="1"/>
  <c r="P68" i="9" s="1"/>
  <c r="T60" i="9"/>
  <c r="P69" i="9" s="1"/>
  <c r="U111" i="9"/>
  <c r="O122" i="9" s="1"/>
  <c r="Q138" i="9"/>
  <c r="P144" i="9" s="1"/>
  <c r="U138" i="9"/>
  <c r="P148" i="9" s="1"/>
  <c r="S23" i="10"/>
  <c r="R23" i="10"/>
  <c r="R29" i="10"/>
  <c r="F69" i="10"/>
  <c r="J69" i="10"/>
  <c r="S59" i="10" s="1"/>
  <c r="O68" i="10" s="1"/>
  <c r="H69" i="10"/>
  <c r="Q59" i="10" s="1"/>
  <c r="O66" i="10" s="1"/>
  <c r="K81" i="10"/>
  <c r="T60" i="10" s="1"/>
  <c r="P69" i="10" s="1"/>
  <c r="G81" i="10"/>
  <c r="P60" i="10" s="1"/>
  <c r="P65" i="10" s="1"/>
  <c r="I81" i="10"/>
  <c r="F81" i="10"/>
  <c r="K89" i="10"/>
  <c r="T85" i="10" s="1"/>
  <c r="O95" i="10" s="1"/>
  <c r="G89" i="10"/>
  <c r="P85" i="10" s="1"/>
  <c r="O91" i="10" s="1"/>
  <c r="I89" i="10"/>
  <c r="R85" i="10" s="1"/>
  <c r="O93" i="10" s="1"/>
  <c r="F89" i="10"/>
  <c r="O85" i="10" s="1"/>
  <c r="O90" i="10" s="1"/>
  <c r="J101" i="10"/>
  <c r="S86" i="10" s="1"/>
  <c r="P94" i="10" s="1"/>
  <c r="U112" i="10"/>
  <c r="P122" i="10" s="1"/>
  <c r="R27" i="11"/>
  <c r="R28" i="11"/>
  <c r="P33" i="11"/>
  <c r="O39" i="11" s="1"/>
  <c r="T33" i="11"/>
  <c r="O43" i="11" s="1"/>
  <c r="H49" i="11"/>
  <c r="Q34" i="11" s="1"/>
  <c r="P40" i="11" s="1"/>
  <c r="L49" i="11"/>
  <c r="U34" i="11" s="1"/>
  <c r="P44" i="11" s="1"/>
  <c r="U59" i="11"/>
  <c r="O70" i="11" s="1"/>
  <c r="Q60" i="11"/>
  <c r="P66" i="11" s="1"/>
  <c r="AB20" i="12"/>
  <c r="AC23" i="12"/>
  <c r="AB23" i="12"/>
  <c r="Q111" i="17"/>
  <c r="O118" i="17" s="1"/>
  <c r="U111" i="17"/>
  <c r="O122" i="17" s="1"/>
  <c r="O216" i="17"/>
  <c r="P220" i="17" s="1"/>
  <c r="F133" i="15"/>
  <c r="O112" i="15" s="1"/>
  <c r="P116" i="15" s="1"/>
  <c r="J133" i="15"/>
  <c r="S112" i="15" s="1"/>
  <c r="P120" i="15" s="1"/>
  <c r="F141" i="15"/>
  <c r="J141" i="15"/>
  <c r="S137" i="15" s="1"/>
  <c r="O146" i="15" s="1"/>
  <c r="F153" i="15"/>
  <c r="J153" i="15"/>
  <c r="F65" i="16"/>
  <c r="M55" i="16" s="1"/>
  <c r="M60" i="16" s="1"/>
  <c r="J65" i="16"/>
  <c r="Q55" i="16" s="1"/>
  <c r="M64" i="16" s="1"/>
  <c r="F37" i="9"/>
  <c r="J37" i="9"/>
  <c r="F49" i="9"/>
  <c r="J49" i="9"/>
  <c r="S34" i="9" s="1"/>
  <c r="P42" i="9" s="1"/>
  <c r="F159" i="9"/>
  <c r="O138" i="9" s="1"/>
  <c r="P142" i="9" s="1"/>
  <c r="J159" i="9"/>
  <c r="S138" i="9" s="1"/>
  <c r="P146" i="9" s="1"/>
  <c r="F55" i="10"/>
  <c r="J55" i="10"/>
  <c r="S34" i="10" s="1"/>
  <c r="P42" i="10" s="1"/>
  <c r="F63" i="10"/>
  <c r="F75" i="10"/>
  <c r="O60" i="10" s="1"/>
  <c r="P64" i="10" s="1"/>
  <c r="F133" i="11"/>
  <c r="O112" i="11" s="1"/>
  <c r="P116" i="11" s="1"/>
  <c r="F141" i="11"/>
  <c r="O137" i="11" s="1"/>
  <c r="O142" i="11" s="1"/>
  <c r="F153" i="11"/>
  <c r="I111" i="12"/>
  <c r="P107" i="12" s="1"/>
  <c r="M115" i="12" s="1"/>
  <c r="I123" i="12"/>
  <c r="P133" i="12"/>
  <c r="M141" i="12" s="1"/>
  <c r="I155" i="12"/>
  <c r="I215" i="12"/>
  <c r="P212" i="12" s="1"/>
  <c r="N219" i="12" s="1"/>
  <c r="F233" i="12"/>
  <c r="M211" i="12" s="1"/>
  <c r="M216" i="12" s="1"/>
  <c r="J233" i="12"/>
  <c r="Q211" i="12" s="1"/>
  <c r="M220" i="12" s="1"/>
  <c r="N237" i="12"/>
  <c r="M243" i="12" s="1"/>
  <c r="O238" i="12"/>
  <c r="N244" i="12" s="1"/>
  <c r="AB25" i="17"/>
  <c r="R34" i="17"/>
  <c r="P41" i="17" s="1"/>
  <c r="O60" i="17"/>
  <c r="P64" i="17" s="1"/>
  <c r="S60" i="17"/>
  <c r="P68" i="17" s="1"/>
  <c r="T242" i="17"/>
  <c r="P251" i="17" s="1"/>
  <c r="U34" i="18"/>
  <c r="P44" i="18" s="1"/>
  <c r="Q59" i="18"/>
  <c r="O66" i="18" s="1"/>
  <c r="O111" i="18"/>
  <c r="O116" i="18" s="1"/>
  <c r="S111" i="18"/>
  <c r="O120" i="18" s="1"/>
  <c r="R111" i="18"/>
  <c r="O119" i="18" s="1"/>
  <c r="S111" i="19"/>
  <c r="O120" i="19" s="1"/>
  <c r="P267" i="19"/>
  <c r="O273" i="19" s="1"/>
  <c r="F140" i="8"/>
  <c r="M130" i="8" s="1"/>
  <c r="M135" i="8" s="1"/>
  <c r="H43" i="13"/>
  <c r="F55" i="13"/>
  <c r="O34" i="13" s="1"/>
  <c r="P38" i="13" s="1"/>
  <c r="F63" i="13"/>
  <c r="O60" i="13" s="1"/>
  <c r="P64" i="13" s="1"/>
  <c r="F75" i="13"/>
  <c r="F89" i="13"/>
  <c r="O85" i="13" s="1"/>
  <c r="O90" i="13" s="1"/>
  <c r="F101" i="13"/>
  <c r="O86" i="13" s="1"/>
  <c r="P90" i="13" s="1"/>
  <c r="H69" i="14"/>
  <c r="Q60" i="14" s="1"/>
  <c r="P66" i="14" s="1"/>
  <c r="F81" i="14"/>
  <c r="F89" i="14"/>
  <c r="O85" i="14" s="1"/>
  <c r="O90" i="14" s="1"/>
  <c r="F101" i="14"/>
  <c r="O86" i="14" s="1"/>
  <c r="P90" i="14" s="1"/>
  <c r="F107" i="15"/>
  <c r="O85" i="15" s="1"/>
  <c r="O90" i="15" s="1"/>
  <c r="F115" i="15"/>
  <c r="O111" i="15" s="1"/>
  <c r="O116" i="15" s="1"/>
  <c r="F127" i="15"/>
  <c r="G133" i="15"/>
  <c r="P112" i="15" s="1"/>
  <c r="P117" i="15" s="1"/>
  <c r="G141" i="15"/>
  <c r="G153" i="15"/>
  <c r="R21" i="16"/>
  <c r="F90" i="16"/>
  <c r="M80" i="16" s="1"/>
  <c r="M85" i="16" s="1"/>
  <c r="R25" i="9"/>
  <c r="R29" i="9"/>
  <c r="G37" i="9"/>
  <c r="P33" i="9" s="1"/>
  <c r="O39" i="9" s="1"/>
  <c r="G49" i="9"/>
  <c r="F141" i="9"/>
  <c r="O137" i="9" s="1"/>
  <c r="O142" i="9" s="1"/>
  <c r="F153" i="9"/>
  <c r="G159" i="9"/>
  <c r="P138" i="9" s="1"/>
  <c r="P143" i="9" s="1"/>
  <c r="R24" i="10"/>
  <c r="R28" i="10"/>
  <c r="F37" i="10"/>
  <c r="O33" i="10" s="1"/>
  <c r="O38" i="10" s="1"/>
  <c r="F49" i="10"/>
  <c r="O34" i="10" s="1"/>
  <c r="P38" i="10" s="1"/>
  <c r="G55" i="10"/>
  <c r="P34" i="10" s="1"/>
  <c r="P39" i="10" s="1"/>
  <c r="R26" i="11"/>
  <c r="H39" i="12"/>
  <c r="O29" i="12" s="1"/>
  <c r="M36" i="12" s="1"/>
  <c r="I51" i="12"/>
  <c r="P30" i="12" s="1"/>
  <c r="N37" i="12" s="1"/>
  <c r="N55" i="12"/>
  <c r="M61" i="12" s="1"/>
  <c r="N56" i="12"/>
  <c r="N61" i="12" s="1"/>
  <c r="M81" i="12"/>
  <c r="M86" i="12" s="1"/>
  <c r="Q81" i="12"/>
  <c r="M90" i="12" s="1"/>
  <c r="F111" i="12"/>
  <c r="M107" i="12" s="1"/>
  <c r="M112" i="12" s="1"/>
  <c r="J111" i="12"/>
  <c r="Q107" i="12" s="1"/>
  <c r="M116" i="12" s="1"/>
  <c r="P108" i="12"/>
  <c r="N115" i="12" s="1"/>
  <c r="F123" i="12"/>
  <c r="J123" i="12"/>
  <c r="N107" i="12"/>
  <c r="M113" i="12" s="1"/>
  <c r="G143" i="12"/>
  <c r="N134" i="12" s="1"/>
  <c r="N139" i="12" s="1"/>
  <c r="F155" i="12"/>
  <c r="J155" i="12"/>
  <c r="N160" i="12"/>
  <c r="N165" i="12" s="1"/>
  <c r="M185" i="12"/>
  <c r="M190" i="12" s="1"/>
  <c r="Q185" i="12"/>
  <c r="M194" i="12" s="1"/>
  <c r="F215" i="12"/>
  <c r="M212" i="12" s="1"/>
  <c r="N216" i="12" s="1"/>
  <c r="J215" i="12"/>
  <c r="Q212" i="12" s="1"/>
  <c r="N220" i="12" s="1"/>
  <c r="O237" i="12"/>
  <c r="M244" i="12" s="1"/>
  <c r="N263" i="12"/>
  <c r="M269" i="12" s="1"/>
  <c r="N264" i="12"/>
  <c r="N269" i="12" s="1"/>
  <c r="M264" i="12"/>
  <c r="N268" i="12" s="1"/>
  <c r="AC26" i="17"/>
  <c r="U33" i="17"/>
  <c r="O44" i="17" s="1"/>
  <c r="P60" i="17"/>
  <c r="P65" i="17" s="1"/>
  <c r="U59" i="17"/>
  <c r="O70" i="17" s="1"/>
  <c r="G81" i="17"/>
  <c r="P59" i="17" s="1"/>
  <c r="O65" i="17" s="1"/>
  <c r="K81" i="17"/>
  <c r="T59" i="17" s="1"/>
  <c r="O69" i="17" s="1"/>
  <c r="G89" i="17"/>
  <c r="K89" i="17"/>
  <c r="T85" i="17" s="1"/>
  <c r="O95" i="17" s="1"/>
  <c r="H101" i="17"/>
  <c r="Q86" i="17" s="1"/>
  <c r="P92" i="17" s="1"/>
  <c r="L101" i="17"/>
  <c r="U86" i="17" s="1"/>
  <c r="P96" i="17" s="1"/>
  <c r="O111" i="17"/>
  <c r="O116" i="17" s="1"/>
  <c r="S111" i="17"/>
  <c r="O120" i="17" s="1"/>
  <c r="T111" i="17"/>
  <c r="O121" i="17" s="1"/>
  <c r="T112" i="17"/>
  <c r="P121" i="17" s="1"/>
  <c r="U163" i="17"/>
  <c r="O174" i="17" s="1"/>
  <c r="K173" i="17"/>
  <c r="T164" i="17" s="1"/>
  <c r="P173" i="17" s="1"/>
  <c r="G173" i="17"/>
  <c r="P164" i="17" s="1"/>
  <c r="P169" i="17" s="1"/>
  <c r="I173" i="17"/>
  <c r="R164" i="17" s="1"/>
  <c r="P171" i="17" s="1"/>
  <c r="H185" i="17"/>
  <c r="Q163" i="17" s="1"/>
  <c r="O170" i="17" s="1"/>
  <c r="L185" i="17"/>
  <c r="H193" i="17"/>
  <c r="L193" i="17"/>
  <c r="U190" i="17" s="1"/>
  <c r="P200" i="17" s="1"/>
  <c r="K205" i="17"/>
  <c r="T189" i="17" s="1"/>
  <c r="O199" i="17" s="1"/>
  <c r="G205" i="17"/>
  <c r="P189" i="17" s="1"/>
  <c r="O195" i="17" s="1"/>
  <c r="I205" i="17"/>
  <c r="R189" i="17" s="1"/>
  <c r="O197" i="17" s="1"/>
  <c r="F205" i="17"/>
  <c r="P241" i="17"/>
  <c r="O247" i="17" s="1"/>
  <c r="T241" i="17"/>
  <c r="O251" i="17" s="1"/>
  <c r="S241" i="17"/>
  <c r="O250" i="17" s="1"/>
  <c r="T267" i="17"/>
  <c r="O277" i="17" s="1"/>
  <c r="U267" i="17"/>
  <c r="O278" i="17" s="1"/>
  <c r="AC24" i="18"/>
  <c r="AB29" i="18"/>
  <c r="Q112" i="18"/>
  <c r="P118" i="18" s="1"/>
  <c r="Q137" i="18"/>
  <c r="O144" i="18" s="1"/>
  <c r="U242" i="18"/>
  <c r="P252" i="18" s="1"/>
  <c r="R33" i="19"/>
  <c r="O41" i="19" s="1"/>
  <c r="K133" i="19"/>
  <c r="G133" i="19"/>
  <c r="J133" i="19"/>
  <c r="I133" i="19"/>
  <c r="F133" i="19"/>
  <c r="O111" i="19" s="1"/>
  <c r="O116" i="19" s="1"/>
  <c r="K141" i="19"/>
  <c r="T138" i="19" s="1"/>
  <c r="P147" i="19" s="1"/>
  <c r="G141" i="19"/>
  <c r="P138" i="19" s="1"/>
  <c r="P143" i="19" s="1"/>
  <c r="J141" i="19"/>
  <c r="S138" i="19" s="1"/>
  <c r="P146" i="19" s="1"/>
  <c r="I141" i="19"/>
  <c r="R138" i="19" s="1"/>
  <c r="P145" i="19" s="1"/>
  <c r="F141" i="19"/>
  <c r="O138" i="19" s="1"/>
  <c r="P142" i="19" s="1"/>
  <c r="O189" i="19"/>
  <c r="O194" i="19" s="1"/>
  <c r="S242" i="19"/>
  <c r="P250" i="19" s="1"/>
  <c r="O30" i="20"/>
  <c r="N36" i="20" s="1"/>
  <c r="H95" i="10"/>
  <c r="Q85" i="10" s="1"/>
  <c r="O92" i="10" s="1"/>
  <c r="H43" i="11"/>
  <c r="Q33" i="11" s="1"/>
  <c r="O40" i="11" s="1"/>
  <c r="F95" i="11"/>
  <c r="O86" i="11" s="1"/>
  <c r="P90" i="11" s="1"/>
  <c r="F121" i="11"/>
  <c r="O55" i="12"/>
  <c r="M62" i="12" s="1"/>
  <c r="O56" i="12"/>
  <c r="N62" i="12" s="1"/>
  <c r="N81" i="12"/>
  <c r="M87" i="12" s="1"/>
  <c r="Q82" i="12"/>
  <c r="N90" i="12" s="1"/>
  <c r="H111" i="12"/>
  <c r="O107" i="12" s="1"/>
  <c r="M114" i="12" s="1"/>
  <c r="M108" i="12"/>
  <c r="N112" i="12" s="1"/>
  <c r="Q108" i="12"/>
  <c r="N116" i="12" s="1"/>
  <c r="H123" i="12"/>
  <c r="O108" i="12" s="1"/>
  <c r="N114" i="12" s="1"/>
  <c r="H143" i="12"/>
  <c r="H155" i="12"/>
  <c r="O160" i="12"/>
  <c r="N166" i="12" s="1"/>
  <c r="N185" i="12"/>
  <c r="M191" i="12" s="1"/>
  <c r="Q186" i="12"/>
  <c r="N194" i="12" s="1"/>
  <c r="H215" i="12"/>
  <c r="O212" i="12" s="1"/>
  <c r="N218" i="12" s="1"/>
  <c r="M238" i="12"/>
  <c r="N242" i="12" s="1"/>
  <c r="Q238" i="12"/>
  <c r="N246" i="12" s="1"/>
  <c r="AC28" i="17"/>
  <c r="P33" i="17"/>
  <c r="O39" i="17" s="1"/>
  <c r="T33" i="17"/>
  <c r="O43" i="17" s="1"/>
  <c r="K69" i="17"/>
  <c r="T60" i="17" s="1"/>
  <c r="P69" i="17" s="1"/>
  <c r="G69" i="17"/>
  <c r="I69" i="17"/>
  <c r="R59" i="17"/>
  <c r="O67" i="17" s="1"/>
  <c r="H81" i="17"/>
  <c r="Q59" i="17" s="1"/>
  <c r="O66" i="17" s="1"/>
  <c r="L81" i="17"/>
  <c r="H89" i="17"/>
  <c r="L89" i="17"/>
  <c r="U85" i="17" s="1"/>
  <c r="O96" i="17" s="1"/>
  <c r="I101" i="17"/>
  <c r="R86" i="17" s="1"/>
  <c r="P93" i="17" s="1"/>
  <c r="P137" i="17"/>
  <c r="O143" i="17" s="1"/>
  <c r="T137" i="17"/>
  <c r="O147" i="17" s="1"/>
  <c r="K185" i="17"/>
  <c r="T163" i="17" s="1"/>
  <c r="O173" i="17" s="1"/>
  <c r="G185" i="17"/>
  <c r="P163" i="17" s="1"/>
  <c r="O169" i="17" s="1"/>
  <c r="I185" i="17"/>
  <c r="R163" i="17" s="1"/>
  <c r="O171" i="17" s="1"/>
  <c r="F185" i="17"/>
  <c r="O163" i="17" s="1"/>
  <c r="O168" i="17" s="1"/>
  <c r="K193" i="17"/>
  <c r="T190" i="17" s="1"/>
  <c r="P199" i="17" s="1"/>
  <c r="G193" i="17"/>
  <c r="P190" i="17" s="1"/>
  <c r="P195" i="17" s="1"/>
  <c r="I193" i="17"/>
  <c r="R190" i="17" s="1"/>
  <c r="P197" i="17" s="1"/>
  <c r="F193" i="17"/>
  <c r="O190" i="17" s="1"/>
  <c r="P194" i="17" s="1"/>
  <c r="U241" i="17"/>
  <c r="O252" i="17" s="1"/>
  <c r="AB23" i="18"/>
  <c r="AC26" i="18"/>
  <c r="T59" i="18"/>
  <c r="O69" i="18" s="1"/>
  <c r="U59" i="18"/>
  <c r="O70" i="18" s="1"/>
  <c r="Q60" i="18"/>
  <c r="P66" i="18" s="1"/>
  <c r="U60" i="18"/>
  <c r="P70" i="18" s="1"/>
  <c r="K95" i="18"/>
  <c r="T86" i="18" s="1"/>
  <c r="P95" i="18" s="1"/>
  <c r="G95" i="18"/>
  <c r="P86" i="18" s="1"/>
  <c r="P91" i="18" s="1"/>
  <c r="I95" i="18"/>
  <c r="R86" i="18" s="1"/>
  <c r="P93" i="18" s="1"/>
  <c r="S86" i="18"/>
  <c r="P94" i="18" s="1"/>
  <c r="H107" i="18"/>
  <c r="Q85" i="18" s="1"/>
  <c r="O92" i="18" s="1"/>
  <c r="L107" i="18"/>
  <c r="U85" i="18" s="1"/>
  <c r="O96" i="18" s="1"/>
  <c r="H115" i="18"/>
  <c r="Q111" i="18" s="1"/>
  <c r="O118" i="18" s="1"/>
  <c r="L115" i="18"/>
  <c r="U111" i="18" s="1"/>
  <c r="O122" i="18" s="1"/>
  <c r="O112" i="18"/>
  <c r="P116" i="18" s="1"/>
  <c r="S112" i="18"/>
  <c r="P120" i="18" s="1"/>
  <c r="P268" i="19"/>
  <c r="P273" i="19" s="1"/>
  <c r="T268" i="19"/>
  <c r="P277" i="19" s="1"/>
  <c r="N29" i="20"/>
  <c r="M35" i="20" s="1"/>
  <c r="I77" i="20"/>
  <c r="O80" i="20"/>
  <c r="M87" i="20" s="1"/>
  <c r="Q80" i="20"/>
  <c r="M89" i="20" s="1"/>
  <c r="AB24" i="17"/>
  <c r="AB26" i="17"/>
  <c r="AB28" i="17"/>
  <c r="F179" i="17"/>
  <c r="O164" i="17" s="1"/>
  <c r="P168" i="17" s="1"/>
  <c r="H211" i="17"/>
  <c r="H219" i="17"/>
  <c r="Q216" i="17" s="1"/>
  <c r="P222" i="17" s="1"/>
  <c r="H231" i="17"/>
  <c r="Q215" i="17" s="1"/>
  <c r="O222" i="17" s="1"/>
  <c r="H245" i="17"/>
  <c r="Q242" i="17" s="1"/>
  <c r="P248" i="17" s="1"/>
  <c r="H257" i="17"/>
  <c r="Q241" i="17" s="1"/>
  <c r="O248" i="17" s="1"/>
  <c r="AB24" i="18"/>
  <c r="AB26" i="18"/>
  <c r="AB28" i="18"/>
  <c r="H49" i="18"/>
  <c r="Q34" i="18" s="1"/>
  <c r="P40" i="18" s="1"/>
  <c r="F81" i="18"/>
  <c r="O60" i="18" s="1"/>
  <c r="P64" i="18" s="1"/>
  <c r="F89" i="18"/>
  <c r="F101" i="18"/>
  <c r="O86" i="18" s="1"/>
  <c r="P90" i="18" s="1"/>
  <c r="I199" i="18"/>
  <c r="P216" i="18"/>
  <c r="P221" i="18" s="1"/>
  <c r="T216" i="18"/>
  <c r="P225" i="18" s="1"/>
  <c r="I277" i="18"/>
  <c r="R268" i="18" s="1"/>
  <c r="P275" i="18" s="1"/>
  <c r="Q267" i="18"/>
  <c r="O274" i="18" s="1"/>
  <c r="U267" i="18"/>
  <c r="O278" i="18" s="1"/>
  <c r="AB26" i="19"/>
  <c r="S59" i="19"/>
  <c r="O68" i="19" s="1"/>
  <c r="T60" i="19"/>
  <c r="P69" i="19" s="1"/>
  <c r="G121" i="19"/>
  <c r="P111" i="19" s="1"/>
  <c r="O117" i="19" s="1"/>
  <c r="K121" i="19"/>
  <c r="S189" i="19"/>
  <c r="O198" i="19" s="1"/>
  <c r="I33" i="20"/>
  <c r="P30" i="20" s="1"/>
  <c r="N37" i="20" s="1"/>
  <c r="I65" i="20"/>
  <c r="P56" i="20" s="1"/>
  <c r="N63" i="20" s="1"/>
  <c r="P55" i="20"/>
  <c r="M63" i="20" s="1"/>
  <c r="F77" i="20"/>
  <c r="J77" i="20"/>
  <c r="Q56" i="20" s="1"/>
  <c r="N64" i="20" s="1"/>
  <c r="P80" i="20"/>
  <c r="M88" i="20" s="1"/>
  <c r="N181" i="20"/>
  <c r="M187" i="20" s="1"/>
  <c r="P181" i="20"/>
  <c r="M189" i="20" s="1"/>
  <c r="O242" i="21"/>
  <c r="P246" i="21" s="1"/>
  <c r="O86" i="23"/>
  <c r="P90" i="23" s="1"/>
  <c r="G95" i="17"/>
  <c r="K95" i="17"/>
  <c r="L121" i="18"/>
  <c r="U112" i="18" s="1"/>
  <c r="P122" i="18" s="1"/>
  <c r="U137" i="18"/>
  <c r="O148" i="18" s="1"/>
  <c r="U138" i="18"/>
  <c r="P148" i="18" s="1"/>
  <c r="I173" i="18"/>
  <c r="R164" i="18" s="1"/>
  <c r="P171" i="18" s="1"/>
  <c r="S163" i="18"/>
  <c r="O172" i="18" s="1"/>
  <c r="R163" i="18"/>
  <c r="O171" i="18" s="1"/>
  <c r="F199" i="18"/>
  <c r="J199" i="18"/>
  <c r="H199" i="18"/>
  <c r="Q190" i="18" s="1"/>
  <c r="P196" i="18" s="1"/>
  <c r="R190" i="18"/>
  <c r="P197" i="18" s="1"/>
  <c r="O215" i="18"/>
  <c r="O220" i="18" s="1"/>
  <c r="S215" i="18"/>
  <c r="O224" i="18" s="1"/>
  <c r="Q216" i="18"/>
  <c r="P222" i="18" s="1"/>
  <c r="U216" i="18"/>
  <c r="P226" i="18" s="1"/>
  <c r="I251" i="18"/>
  <c r="S242" i="18"/>
  <c r="P250" i="18" s="1"/>
  <c r="R242" i="18"/>
  <c r="P249" i="18" s="1"/>
  <c r="F277" i="18"/>
  <c r="J277" i="18"/>
  <c r="S268" i="18" s="1"/>
  <c r="P276" i="18" s="1"/>
  <c r="H277" i="18"/>
  <c r="Q268" i="18" s="1"/>
  <c r="P274" i="18" s="1"/>
  <c r="K289" i="18"/>
  <c r="T267" i="18" s="1"/>
  <c r="O277" i="18" s="1"/>
  <c r="G289" i="18"/>
  <c r="P267" i="18" s="1"/>
  <c r="O273" i="18" s="1"/>
  <c r="I289" i="18"/>
  <c r="R267" i="18" s="1"/>
  <c r="O275" i="18" s="1"/>
  <c r="F289" i="18"/>
  <c r="AC27" i="19"/>
  <c r="AB28" i="19"/>
  <c r="H37" i="19"/>
  <c r="Q34" i="19" s="1"/>
  <c r="P40" i="19" s="1"/>
  <c r="L37" i="19"/>
  <c r="U34" i="19" s="1"/>
  <c r="P44" i="19" s="1"/>
  <c r="K49" i="19"/>
  <c r="T33" i="19" s="1"/>
  <c r="O43" i="19" s="1"/>
  <c r="G49" i="19"/>
  <c r="P33" i="19" s="1"/>
  <c r="O39" i="19" s="1"/>
  <c r="I49" i="19"/>
  <c r="F49" i="19"/>
  <c r="O33" i="19" s="1"/>
  <c r="O38" i="19" s="1"/>
  <c r="P59" i="19"/>
  <c r="O65" i="19" s="1"/>
  <c r="T59" i="19"/>
  <c r="O69" i="19" s="1"/>
  <c r="R85" i="19"/>
  <c r="O93" i="19" s="1"/>
  <c r="P112" i="19"/>
  <c r="P117" i="19" s="1"/>
  <c r="T112" i="19"/>
  <c r="P121" i="19" s="1"/>
  <c r="H153" i="19"/>
  <c r="Q137" i="19" s="1"/>
  <c r="O144" i="19" s="1"/>
  <c r="L153" i="19"/>
  <c r="U137" i="19" s="1"/>
  <c r="O148" i="19" s="1"/>
  <c r="R190" i="19"/>
  <c r="P197" i="19" s="1"/>
  <c r="P190" i="19"/>
  <c r="P195" i="19" s="1"/>
  <c r="P189" i="19"/>
  <c r="O195" i="19" s="1"/>
  <c r="T189" i="19"/>
  <c r="O199" i="19" s="1"/>
  <c r="R215" i="19"/>
  <c r="O223" i="19" s="1"/>
  <c r="T242" i="19"/>
  <c r="P251" i="19" s="1"/>
  <c r="I277" i="19"/>
  <c r="R268" i="19" s="1"/>
  <c r="P275" i="19" s="1"/>
  <c r="H289" i="19"/>
  <c r="Q267" i="19" s="1"/>
  <c r="O274" i="19" s="1"/>
  <c r="L289" i="19"/>
  <c r="U267" i="19" s="1"/>
  <c r="O278" i="19" s="1"/>
  <c r="X22" i="20"/>
  <c r="F33" i="20"/>
  <c r="M30" i="20" s="1"/>
  <c r="N34" i="20" s="1"/>
  <c r="J33" i="20"/>
  <c r="Q30" i="20" s="1"/>
  <c r="N38" i="20" s="1"/>
  <c r="I45" i="20"/>
  <c r="P29" i="20" s="1"/>
  <c r="M37" i="20" s="1"/>
  <c r="M55" i="20"/>
  <c r="M60" i="20" s="1"/>
  <c r="Q55" i="20"/>
  <c r="M64" i="20" s="1"/>
  <c r="G77" i="20"/>
  <c r="N56" i="20" s="1"/>
  <c r="N61" i="20" s="1"/>
  <c r="O81" i="20"/>
  <c r="N87" i="20" s="1"/>
  <c r="R164" i="21"/>
  <c r="P171" i="21" s="1"/>
  <c r="R112" i="22"/>
  <c r="P119" i="22" s="1"/>
  <c r="H95" i="17"/>
  <c r="H199" i="17"/>
  <c r="Q189" i="17" s="1"/>
  <c r="O196" i="17" s="1"/>
  <c r="F69" i="18"/>
  <c r="O59" i="18" s="1"/>
  <c r="O64" i="18" s="1"/>
  <c r="I121" i="18"/>
  <c r="R112" i="18" s="1"/>
  <c r="P119" i="18" s="1"/>
  <c r="R138" i="18"/>
  <c r="P145" i="18" s="1"/>
  <c r="G199" i="18"/>
  <c r="P190" i="18" s="1"/>
  <c r="P195" i="18" s="1"/>
  <c r="K199" i="18"/>
  <c r="T190" i="18" s="1"/>
  <c r="P199" i="18" s="1"/>
  <c r="U189" i="18"/>
  <c r="O200" i="18" s="1"/>
  <c r="O190" i="18"/>
  <c r="P194" i="18" s="1"/>
  <c r="S190" i="18"/>
  <c r="P198" i="18" s="1"/>
  <c r="P215" i="18"/>
  <c r="O221" i="18" s="1"/>
  <c r="G277" i="18"/>
  <c r="P268" i="18" s="1"/>
  <c r="P273" i="18" s="1"/>
  <c r="K277" i="18"/>
  <c r="T268" i="18" s="1"/>
  <c r="P277" i="18" s="1"/>
  <c r="S267" i="18"/>
  <c r="O276" i="18" s="1"/>
  <c r="AC29" i="19"/>
  <c r="K37" i="19"/>
  <c r="T34" i="19" s="1"/>
  <c r="P43" i="19" s="1"/>
  <c r="G37" i="19"/>
  <c r="P34" i="19" s="1"/>
  <c r="P39" i="19" s="1"/>
  <c r="I37" i="19"/>
  <c r="R34" i="19" s="1"/>
  <c r="P41" i="19" s="1"/>
  <c r="F37" i="19"/>
  <c r="O34" i="19" s="1"/>
  <c r="P38" i="19" s="1"/>
  <c r="I121" i="19"/>
  <c r="H133" i="19"/>
  <c r="Q111" i="19" s="1"/>
  <c r="O118" i="19" s="1"/>
  <c r="L133" i="19"/>
  <c r="H141" i="19"/>
  <c r="Q138" i="19" s="1"/>
  <c r="P144" i="19" s="1"/>
  <c r="L141" i="19"/>
  <c r="U138" i="19" s="1"/>
  <c r="P148" i="19" s="1"/>
  <c r="K153" i="19"/>
  <c r="T137" i="19" s="1"/>
  <c r="O147" i="19" s="1"/>
  <c r="G153" i="19"/>
  <c r="P137" i="19" s="1"/>
  <c r="O143" i="19" s="1"/>
  <c r="I153" i="19"/>
  <c r="R137" i="19" s="1"/>
  <c r="O145" i="19" s="1"/>
  <c r="F153" i="19"/>
  <c r="O137" i="19" s="1"/>
  <c r="O142" i="19" s="1"/>
  <c r="R164" i="19"/>
  <c r="P171" i="19" s="1"/>
  <c r="P164" i="19"/>
  <c r="P169" i="19" s="1"/>
  <c r="U189" i="19"/>
  <c r="O200" i="19" s="1"/>
  <c r="I251" i="19"/>
  <c r="R241" i="19" s="1"/>
  <c r="O249" i="19" s="1"/>
  <c r="S267" i="19"/>
  <c r="O276" i="19" s="1"/>
  <c r="O268" i="19"/>
  <c r="P272" i="19" s="1"/>
  <c r="K289" i="19"/>
  <c r="T267" i="19" s="1"/>
  <c r="O277" i="19" s="1"/>
  <c r="G289" i="19"/>
  <c r="I289" i="19"/>
  <c r="R267" i="19" s="1"/>
  <c r="O275" i="19" s="1"/>
  <c r="F289" i="19"/>
  <c r="X21" i="20"/>
  <c r="G33" i="20"/>
  <c r="N30" i="20" s="1"/>
  <c r="N35" i="20" s="1"/>
  <c r="M29" i="20"/>
  <c r="M34" i="20" s="1"/>
  <c r="Q29" i="20"/>
  <c r="M38" i="20" s="1"/>
  <c r="F65" i="20"/>
  <c r="N80" i="20"/>
  <c r="M86" i="20" s="1"/>
  <c r="U85" i="21"/>
  <c r="O96" i="21" s="1"/>
  <c r="P137" i="21"/>
  <c r="O143" i="21" s="1"/>
  <c r="O164" i="21"/>
  <c r="P168" i="21" s="1"/>
  <c r="K263" i="21"/>
  <c r="T241" i="21" s="1"/>
  <c r="O251" i="21" s="1"/>
  <c r="G263" i="21"/>
  <c r="P241" i="21" s="1"/>
  <c r="O247" i="21" s="1"/>
  <c r="J263" i="21"/>
  <c r="S241" i="21" s="1"/>
  <c r="O250" i="21" s="1"/>
  <c r="I263" i="21"/>
  <c r="R241" i="21" s="1"/>
  <c r="O249" i="21" s="1"/>
  <c r="F263" i="21"/>
  <c r="K271" i="21"/>
  <c r="T267" i="21" s="1"/>
  <c r="O277" i="21" s="1"/>
  <c r="G271" i="21"/>
  <c r="P267" i="21" s="1"/>
  <c r="O273" i="21" s="1"/>
  <c r="J271" i="21"/>
  <c r="S267" i="21" s="1"/>
  <c r="O276" i="21" s="1"/>
  <c r="I271" i="21"/>
  <c r="R267" i="21" s="1"/>
  <c r="O275" i="21" s="1"/>
  <c r="F271" i="21"/>
  <c r="O267" i="21" s="1"/>
  <c r="O272" i="21" s="1"/>
  <c r="K75" i="22"/>
  <c r="G75" i="22"/>
  <c r="J75" i="22"/>
  <c r="I75" i="22"/>
  <c r="F75" i="22"/>
  <c r="P137" i="22"/>
  <c r="O143" i="22" s="1"/>
  <c r="F159" i="18"/>
  <c r="O138" i="18" s="1"/>
  <c r="P142" i="18" s="1"/>
  <c r="F167" i="18"/>
  <c r="F185" i="18"/>
  <c r="F193" i="18"/>
  <c r="G205" i="18"/>
  <c r="P189" i="18" s="1"/>
  <c r="O195" i="18" s="1"/>
  <c r="F237" i="18"/>
  <c r="O216" i="18" s="1"/>
  <c r="P220" i="18" s="1"/>
  <c r="F245" i="18"/>
  <c r="O241" i="18" s="1"/>
  <c r="O246" i="18" s="1"/>
  <c r="F257" i="18"/>
  <c r="O242" i="18" s="1"/>
  <c r="P246" i="18" s="1"/>
  <c r="F271" i="18"/>
  <c r="F283" i="18"/>
  <c r="F107" i="19"/>
  <c r="O85" i="19" s="1"/>
  <c r="O90" i="19" s="1"/>
  <c r="F115" i="19"/>
  <c r="O112" i="19" s="1"/>
  <c r="P116" i="19" s="1"/>
  <c r="F127" i="19"/>
  <c r="F237" i="19"/>
  <c r="O215" i="19" s="1"/>
  <c r="O220" i="19" s="1"/>
  <c r="F245" i="19"/>
  <c r="O242" i="19" s="1"/>
  <c r="P246" i="19" s="1"/>
  <c r="F257" i="19"/>
  <c r="J257" i="19"/>
  <c r="F271" i="19"/>
  <c r="O267" i="19" s="1"/>
  <c r="O272" i="19" s="1"/>
  <c r="F283" i="19"/>
  <c r="F90" i="20"/>
  <c r="M80" i="20" s="1"/>
  <c r="M85" i="20" s="1"/>
  <c r="J90" i="20"/>
  <c r="O105" i="20"/>
  <c r="M112" i="20" s="1"/>
  <c r="I115" i="20"/>
  <c r="J127" i="20"/>
  <c r="Q105" i="20" s="1"/>
  <c r="M114" i="20" s="1"/>
  <c r="F127" i="20"/>
  <c r="I127" i="20"/>
  <c r="N131" i="20"/>
  <c r="N136" i="20" s="1"/>
  <c r="I229" i="20"/>
  <c r="P208" i="20" s="1"/>
  <c r="N215" i="20" s="1"/>
  <c r="AC25" i="21"/>
  <c r="AB26" i="21"/>
  <c r="H49" i="21"/>
  <c r="Q34" i="21" s="1"/>
  <c r="P40" i="21" s="1"/>
  <c r="L49" i="21"/>
  <c r="U34" i="21" s="1"/>
  <c r="P44" i="21" s="1"/>
  <c r="O33" i="21"/>
  <c r="O38" i="21" s="1"/>
  <c r="S33" i="21"/>
  <c r="O42" i="21" s="1"/>
  <c r="P85" i="21"/>
  <c r="O91" i="21" s="1"/>
  <c r="T86" i="21"/>
  <c r="P95" i="21" s="1"/>
  <c r="P138" i="21"/>
  <c r="P143" i="21" s="1"/>
  <c r="T138" i="21"/>
  <c r="P147" i="21" s="1"/>
  <c r="S189" i="21"/>
  <c r="O198" i="21" s="1"/>
  <c r="O268" i="21"/>
  <c r="P272" i="21" s="1"/>
  <c r="S268" i="21"/>
  <c r="P276" i="21" s="1"/>
  <c r="AA25" i="22"/>
  <c r="Z25" i="22"/>
  <c r="K55" i="22"/>
  <c r="T33" i="22" s="1"/>
  <c r="O43" i="22" s="1"/>
  <c r="G55" i="22"/>
  <c r="P33" i="22" s="1"/>
  <c r="O39" i="22" s="1"/>
  <c r="I55" i="22"/>
  <c r="R33" i="22" s="1"/>
  <c r="O41" i="22" s="1"/>
  <c r="F55" i="22"/>
  <c r="O33" i="22" s="1"/>
  <c r="O38" i="22" s="1"/>
  <c r="K63" i="22"/>
  <c r="G63" i="22"/>
  <c r="I63" i="22"/>
  <c r="R59" i="22" s="1"/>
  <c r="O67" i="22" s="1"/>
  <c r="F63" i="22"/>
  <c r="O59" i="22" s="1"/>
  <c r="O64" i="22" s="1"/>
  <c r="P85" i="22"/>
  <c r="O91" i="22" s="1"/>
  <c r="Q137" i="22"/>
  <c r="O144" i="22" s="1"/>
  <c r="U137" i="22"/>
  <c r="O148" i="22" s="1"/>
  <c r="I147" i="22"/>
  <c r="H159" i="22"/>
  <c r="Q138" i="22" s="1"/>
  <c r="P144" i="22" s="1"/>
  <c r="L159" i="22"/>
  <c r="U138" i="22" s="1"/>
  <c r="P148" i="22" s="1"/>
  <c r="L179" i="22"/>
  <c r="U163" i="22" s="1"/>
  <c r="O174" i="22" s="1"/>
  <c r="H179" i="22"/>
  <c r="Q163" i="22" s="1"/>
  <c r="O170" i="22" s="1"/>
  <c r="K179" i="22"/>
  <c r="T163" i="22" s="1"/>
  <c r="O173" i="22" s="1"/>
  <c r="G179" i="22"/>
  <c r="P163" i="22" s="1"/>
  <c r="O169" i="22" s="1"/>
  <c r="I179" i="22"/>
  <c r="R163" i="22" s="1"/>
  <c r="O171" i="22" s="1"/>
  <c r="F179" i="22"/>
  <c r="O163" i="22" s="1"/>
  <c r="O168" i="22" s="1"/>
  <c r="O216" i="22"/>
  <c r="P220" i="22" s="1"/>
  <c r="S216" i="22"/>
  <c r="P224" i="22" s="1"/>
  <c r="G257" i="19"/>
  <c r="P242" i="19" s="1"/>
  <c r="P247" i="19" s="1"/>
  <c r="N155" i="20"/>
  <c r="M161" i="20" s="1"/>
  <c r="I185" i="20"/>
  <c r="M207" i="20"/>
  <c r="M212" i="20" s="1"/>
  <c r="I217" i="20"/>
  <c r="P207" i="20" s="1"/>
  <c r="M215" i="20" s="1"/>
  <c r="F229" i="20"/>
  <c r="M208" i="20" s="1"/>
  <c r="N212" i="20" s="1"/>
  <c r="J229" i="20"/>
  <c r="Q208" i="20" s="1"/>
  <c r="N216" i="20" s="1"/>
  <c r="K49" i="21"/>
  <c r="G49" i="21"/>
  <c r="I49" i="21"/>
  <c r="F49" i="21"/>
  <c r="O112" i="21"/>
  <c r="P116" i="21" s="1"/>
  <c r="S112" i="21"/>
  <c r="P120" i="21" s="1"/>
  <c r="I147" i="21"/>
  <c r="R137" i="21" s="1"/>
  <c r="O145" i="21" s="1"/>
  <c r="H159" i="21"/>
  <c r="L159" i="21"/>
  <c r="U137" i="21" s="1"/>
  <c r="O148" i="21" s="1"/>
  <c r="H167" i="21"/>
  <c r="Q163" i="21" s="1"/>
  <c r="O170" i="21" s="1"/>
  <c r="L167" i="21"/>
  <c r="U163" i="21" s="1"/>
  <c r="O174" i="21" s="1"/>
  <c r="Q164" i="21"/>
  <c r="P170" i="21" s="1"/>
  <c r="U164" i="21"/>
  <c r="P174" i="21" s="1"/>
  <c r="K179" i="21"/>
  <c r="T164" i="21" s="1"/>
  <c r="P173" i="21" s="1"/>
  <c r="G179" i="21"/>
  <c r="P164" i="21" s="1"/>
  <c r="P169" i="21" s="1"/>
  <c r="I179" i="21"/>
  <c r="F179" i="21"/>
  <c r="R190" i="21"/>
  <c r="P197" i="21" s="1"/>
  <c r="P190" i="21"/>
  <c r="P195" i="21" s="1"/>
  <c r="P189" i="21"/>
  <c r="O195" i="21" s="1"/>
  <c r="T189" i="21"/>
  <c r="O199" i="21" s="1"/>
  <c r="R216" i="21"/>
  <c r="P223" i="21" s="1"/>
  <c r="L283" i="21"/>
  <c r="U268" i="21" s="1"/>
  <c r="P278" i="21" s="1"/>
  <c r="Z24" i="22"/>
  <c r="K37" i="22"/>
  <c r="T34" i="22" s="1"/>
  <c r="P43" i="22" s="1"/>
  <c r="G37" i="22"/>
  <c r="P34" i="22" s="1"/>
  <c r="P39" i="22" s="1"/>
  <c r="I37" i="22"/>
  <c r="R34" i="22" s="1"/>
  <c r="P41" i="22" s="1"/>
  <c r="F37" i="22"/>
  <c r="O34" i="22" s="1"/>
  <c r="P38" i="22" s="1"/>
  <c r="J55" i="22"/>
  <c r="S33" i="22" s="1"/>
  <c r="O42" i="22" s="1"/>
  <c r="J63" i="22"/>
  <c r="S59" i="22" s="1"/>
  <c r="O68" i="22" s="1"/>
  <c r="O85" i="22"/>
  <c r="O90" i="22" s="1"/>
  <c r="Q85" i="22"/>
  <c r="O92" i="22" s="1"/>
  <c r="R137" i="22"/>
  <c r="O145" i="22" s="1"/>
  <c r="K159" i="22"/>
  <c r="T138" i="22" s="1"/>
  <c r="P147" i="22" s="1"/>
  <c r="G159" i="22"/>
  <c r="P138" i="22" s="1"/>
  <c r="P143" i="22" s="1"/>
  <c r="I159" i="22"/>
  <c r="R138" i="22" s="1"/>
  <c r="P145" i="22" s="1"/>
  <c r="F159" i="22"/>
  <c r="O138" i="22" s="1"/>
  <c r="P142" i="22" s="1"/>
  <c r="L167" i="22"/>
  <c r="U164" i="22" s="1"/>
  <c r="P174" i="22" s="1"/>
  <c r="H167" i="22"/>
  <c r="Q164" i="22" s="1"/>
  <c r="P170" i="22" s="1"/>
  <c r="K167" i="22"/>
  <c r="T164" i="22" s="1"/>
  <c r="P173" i="22" s="1"/>
  <c r="G167" i="22"/>
  <c r="P164" i="22" s="1"/>
  <c r="P169" i="22" s="1"/>
  <c r="I167" i="22"/>
  <c r="R164" i="22" s="1"/>
  <c r="P171" i="22" s="1"/>
  <c r="F167" i="22"/>
  <c r="O164" i="22" s="1"/>
  <c r="P168" i="22" s="1"/>
  <c r="S163" i="22"/>
  <c r="O172" i="22" s="1"/>
  <c r="P189" i="22"/>
  <c r="O195" i="22" s="1"/>
  <c r="S241" i="22"/>
  <c r="O250" i="22" s="1"/>
  <c r="I107" i="23"/>
  <c r="F107" i="23"/>
  <c r="I115" i="23"/>
  <c r="R111" i="23" s="1"/>
  <c r="O119" i="23" s="1"/>
  <c r="F115" i="23"/>
  <c r="O111" i="23" s="1"/>
  <c r="O116" i="23" s="1"/>
  <c r="R112" i="23"/>
  <c r="P119" i="23" s="1"/>
  <c r="G90" i="24"/>
  <c r="J90" i="24"/>
  <c r="Q80" i="24" s="1"/>
  <c r="M89" i="24" s="1"/>
  <c r="F90" i="24"/>
  <c r="M80" i="24" s="1"/>
  <c r="M85" i="24" s="1"/>
  <c r="I90" i="24"/>
  <c r="P80" i="24" s="1"/>
  <c r="M88" i="24" s="1"/>
  <c r="G202" i="24"/>
  <c r="H202" i="24"/>
  <c r="I202" i="24"/>
  <c r="P181" i="24" s="1"/>
  <c r="N188" i="24" s="1"/>
  <c r="G115" i="20"/>
  <c r="F115" i="20"/>
  <c r="M105" i="20" s="1"/>
  <c r="M110" i="20" s="1"/>
  <c r="G127" i="20"/>
  <c r="H127" i="20"/>
  <c r="O155" i="20"/>
  <c r="M162" i="20" s="1"/>
  <c r="F185" i="20"/>
  <c r="J185" i="20"/>
  <c r="P182" i="20"/>
  <c r="N189" i="20" s="1"/>
  <c r="I197" i="20"/>
  <c r="M181" i="20"/>
  <c r="M186" i="20" s="1"/>
  <c r="Q181" i="20"/>
  <c r="M190" i="20" s="1"/>
  <c r="G229" i="20"/>
  <c r="N208" i="20" s="1"/>
  <c r="N213" i="20" s="1"/>
  <c r="AC29" i="21"/>
  <c r="K37" i="21"/>
  <c r="G37" i="21"/>
  <c r="I37" i="21"/>
  <c r="F37" i="21"/>
  <c r="J49" i="21"/>
  <c r="S34" i="21" s="1"/>
  <c r="P42" i="21" s="1"/>
  <c r="T85" i="21"/>
  <c r="O95" i="21" s="1"/>
  <c r="O137" i="21"/>
  <c r="O142" i="21" s="1"/>
  <c r="S137" i="21"/>
  <c r="O146" i="21" s="1"/>
  <c r="Q137" i="21"/>
  <c r="O144" i="21" s="1"/>
  <c r="K159" i="21"/>
  <c r="T137" i="21" s="1"/>
  <c r="O147" i="21" s="1"/>
  <c r="G159" i="21"/>
  <c r="I159" i="21"/>
  <c r="F159" i="21"/>
  <c r="K167" i="21"/>
  <c r="T163" i="21" s="1"/>
  <c r="O173" i="21" s="1"/>
  <c r="G167" i="21"/>
  <c r="P163" i="21" s="1"/>
  <c r="O169" i="21" s="1"/>
  <c r="I167" i="21"/>
  <c r="R163" i="21" s="1"/>
  <c r="O171" i="21" s="1"/>
  <c r="F167" i="21"/>
  <c r="O163" i="21" s="1"/>
  <c r="O168" i="21" s="1"/>
  <c r="S216" i="21"/>
  <c r="P224" i="21" s="1"/>
  <c r="K251" i="21"/>
  <c r="T242" i="21" s="1"/>
  <c r="P251" i="21" s="1"/>
  <c r="G251" i="21"/>
  <c r="P242" i="21" s="1"/>
  <c r="P247" i="21" s="1"/>
  <c r="I251" i="21"/>
  <c r="R242" i="21" s="1"/>
  <c r="P249" i="21" s="1"/>
  <c r="H263" i="21"/>
  <c r="Q241" i="21" s="1"/>
  <c r="O248" i="21" s="1"/>
  <c r="L263" i="21"/>
  <c r="U241" i="21" s="1"/>
  <c r="O252" i="21" s="1"/>
  <c r="H271" i="21"/>
  <c r="Q267" i="21" s="1"/>
  <c r="O274" i="21" s="1"/>
  <c r="L271" i="21"/>
  <c r="U267" i="21" s="1"/>
  <c r="O278" i="21" s="1"/>
  <c r="K283" i="21"/>
  <c r="T268" i="21" s="1"/>
  <c r="P277" i="21" s="1"/>
  <c r="G283" i="21"/>
  <c r="P268" i="21" s="1"/>
  <c r="P273" i="21" s="1"/>
  <c r="I283" i="21"/>
  <c r="R268" i="21" s="1"/>
  <c r="P275" i="21" s="1"/>
  <c r="F283" i="21"/>
  <c r="AA28" i="22"/>
  <c r="AA29" i="22"/>
  <c r="Z29" i="22"/>
  <c r="J37" i="22"/>
  <c r="S34" i="22" s="1"/>
  <c r="P42" i="22" s="1"/>
  <c r="P60" i="22"/>
  <c r="P65" i="22" s="1"/>
  <c r="T60" i="22"/>
  <c r="P69" i="22" s="1"/>
  <c r="H75" i="22"/>
  <c r="Q59" i="22" s="1"/>
  <c r="O66" i="22" s="1"/>
  <c r="L75" i="22"/>
  <c r="U59" i="22" s="1"/>
  <c r="O70" i="22" s="1"/>
  <c r="T85" i="22"/>
  <c r="O95" i="22" s="1"/>
  <c r="Q111" i="22"/>
  <c r="O118" i="22" s="1"/>
  <c r="S112" i="22"/>
  <c r="P120" i="22" s="1"/>
  <c r="Q112" i="22"/>
  <c r="P118" i="22" s="1"/>
  <c r="G147" i="22"/>
  <c r="K147" i="22"/>
  <c r="T137" i="22" s="1"/>
  <c r="O147" i="22" s="1"/>
  <c r="J159" i="22"/>
  <c r="S138" i="22" s="1"/>
  <c r="P146" i="22" s="1"/>
  <c r="J167" i="22"/>
  <c r="S164" i="22" s="1"/>
  <c r="P172" i="22" s="1"/>
  <c r="Q216" i="22"/>
  <c r="P222" i="22" s="1"/>
  <c r="R242" i="22"/>
  <c r="P249" i="22" s="1"/>
  <c r="AC26" i="23"/>
  <c r="AB26" i="23"/>
  <c r="U137" i="23"/>
  <c r="O148" i="23" s="1"/>
  <c r="F133" i="21"/>
  <c r="O111" i="21" s="1"/>
  <c r="O116" i="21" s="1"/>
  <c r="F141" i="21"/>
  <c r="O138" i="21" s="1"/>
  <c r="P142" i="21" s="1"/>
  <c r="F153" i="21"/>
  <c r="F237" i="21"/>
  <c r="O216" i="21" s="1"/>
  <c r="P220" i="21" s="1"/>
  <c r="F245" i="21"/>
  <c r="F257" i="21"/>
  <c r="F133" i="22"/>
  <c r="O111" i="22" s="1"/>
  <c r="O116" i="22" s="1"/>
  <c r="J133" i="22"/>
  <c r="S111" i="22" s="1"/>
  <c r="O120" i="22" s="1"/>
  <c r="F141" i="22"/>
  <c r="O137" i="22" s="1"/>
  <c r="O142" i="22" s="1"/>
  <c r="F153" i="22"/>
  <c r="P242" i="22"/>
  <c r="P247" i="22" s="1"/>
  <c r="AC28" i="23"/>
  <c r="AB28" i="23"/>
  <c r="Q33" i="23"/>
  <c r="O40" i="23" s="1"/>
  <c r="Q34" i="23"/>
  <c r="P40" i="23" s="1"/>
  <c r="U34" i="23"/>
  <c r="P44" i="23" s="1"/>
  <c r="R59" i="23"/>
  <c r="O67" i="23" s="1"/>
  <c r="P112" i="23"/>
  <c r="P117" i="23" s="1"/>
  <c r="P190" i="23"/>
  <c r="P195" i="23" s="1"/>
  <c r="T190" i="23"/>
  <c r="P199" i="23" s="1"/>
  <c r="M206" i="24"/>
  <c r="N210" i="24" s="1"/>
  <c r="Q206" i="24"/>
  <c r="N214" i="24" s="1"/>
  <c r="Z26" i="22"/>
  <c r="F127" i="22"/>
  <c r="O112" i="22" s="1"/>
  <c r="P116" i="22" s="1"/>
  <c r="G133" i="22"/>
  <c r="P111" i="22" s="1"/>
  <c r="O117" i="22" s="1"/>
  <c r="F211" i="22"/>
  <c r="O190" i="22" s="1"/>
  <c r="P194" i="22" s="1"/>
  <c r="I257" i="22"/>
  <c r="F257" i="22"/>
  <c r="O241" i="22" s="1"/>
  <c r="O246" i="22" s="1"/>
  <c r="AC23" i="23"/>
  <c r="R34" i="23"/>
  <c r="P41" i="23" s="1"/>
  <c r="P34" i="23"/>
  <c r="P39" i="23" s="1"/>
  <c r="G107" i="23"/>
  <c r="K107" i="23"/>
  <c r="G115" i="23"/>
  <c r="P111" i="23" s="1"/>
  <c r="O117" i="23" s="1"/>
  <c r="K115" i="23"/>
  <c r="T111" i="23" s="1"/>
  <c r="O121" i="23" s="1"/>
  <c r="O112" i="23"/>
  <c r="P116" i="23" s="1"/>
  <c r="S112" i="23"/>
  <c r="P120" i="23" s="1"/>
  <c r="T112" i="23"/>
  <c r="P121" i="23" s="1"/>
  <c r="O137" i="23"/>
  <c r="O142" i="23" s="1"/>
  <c r="S137" i="23"/>
  <c r="O146" i="23" s="1"/>
  <c r="T137" i="23"/>
  <c r="O147" i="23" s="1"/>
  <c r="T163" i="23"/>
  <c r="O173" i="23" s="1"/>
  <c r="K199" i="23"/>
  <c r="T189" i="23" s="1"/>
  <c r="O199" i="23" s="1"/>
  <c r="G199" i="23"/>
  <c r="P189" i="23" s="1"/>
  <c r="O195" i="23" s="1"/>
  <c r="I199" i="23"/>
  <c r="K257" i="23"/>
  <c r="T242" i="23" s="1"/>
  <c r="P251" i="23" s="1"/>
  <c r="G257" i="23"/>
  <c r="P242" i="23" s="1"/>
  <c r="P247" i="23" s="1"/>
  <c r="J257" i="23"/>
  <c r="S242" i="23" s="1"/>
  <c r="P250" i="23" s="1"/>
  <c r="I257" i="23"/>
  <c r="R242" i="23" s="1"/>
  <c r="P249" i="23" s="1"/>
  <c r="F257" i="23"/>
  <c r="O242" i="23" s="1"/>
  <c r="P246" i="23" s="1"/>
  <c r="I59" i="24"/>
  <c r="P56" i="24" s="1"/>
  <c r="N63" i="24" s="1"/>
  <c r="M131" i="24"/>
  <c r="N135" i="24" s="1"/>
  <c r="S25" i="25"/>
  <c r="R25" i="25"/>
  <c r="R27" i="25"/>
  <c r="H277" i="21"/>
  <c r="Q268" i="21" s="1"/>
  <c r="P274" i="21" s="1"/>
  <c r="I245" i="22"/>
  <c r="R241" i="22" s="1"/>
  <c r="O249" i="22" s="1"/>
  <c r="AC24" i="23"/>
  <c r="AB24" i="23"/>
  <c r="AC25" i="23"/>
  <c r="T34" i="23"/>
  <c r="P43" i="23" s="1"/>
  <c r="K95" i="23"/>
  <c r="G95" i="23"/>
  <c r="I95" i="23"/>
  <c r="R86" i="23" s="1"/>
  <c r="P93" i="23" s="1"/>
  <c r="R85" i="23"/>
  <c r="O93" i="23" s="1"/>
  <c r="H107" i="23"/>
  <c r="Q86" i="23" s="1"/>
  <c r="P92" i="23" s="1"/>
  <c r="L107" i="23"/>
  <c r="U86" i="23" s="1"/>
  <c r="P96" i="23" s="1"/>
  <c r="H115" i="23"/>
  <c r="L115" i="23"/>
  <c r="U111" i="23" s="1"/>
  <c r="O122" i="23" s="1"/>
  <c r="I127" i="23"/>
  <c r="P138" i="23"/>
  <c r="P143" i="23" s="1"/>
  <c r="T138" i="23"/>
  <c r="P147" i="23" s="1"/>
  <c r="Q164" i="23"/>
  <c r="P170" i="23" s="1"/>
  <c r="F199" i="23"/>
  <c r="O189" i="23" s="1"/>
  <c r="O194" i="23" s="1"/>
  <c r="J199" i="23"/>
  <c r="S189" i="23" s="1"/>
  <c r="O198" i="23" s="1"/>
  <c r="H199" i="23"/>
  <c r="Q189" i="23" s="1"/>
  <c r="O196" i="23" s="1"/>
  <c r="I211" i="23"/>
  <c r="K219" i="23"/>
  <c r="G219" i="23"/>
  <c r="J219" i="23"/>
  <c r="S215" i="23" s="1"/>
  <c r="O224" i="23" s="1"/>
  <c r="I219" i="23"/>
  <c r="F219" i="23"/>
  <c r="Q267" i="23"/>
  <c r="O274" i="23" s="1"/>
  <c r="Z20" i="24"/>
  <c r="AA22" i="24"/>
  <c r="Z22" i="24"/>
  <c r="M29" i="24"/>
  <c r="M34" i="24" s="1"/>
  <c r="Q29" i="24"/>
  <c r="M38" i="24" s="1"/>
  <c r="F59" i="24"/>
  <c r="M56" i="24" s="1"/>
  <c r="N60" i="24" s="1"/>
  <c r="J59" i="24"/>
  <c r="Q56" i="24" s="1"/>
  <c r="N64" i="24" s="1"/>
  <c r="I71" i="24"/>
  <c r="P55" i="24" s="1"/>
  <c r="M63" i="24" s="1"/>
  <c r="G102" i="24"/>
  <c r="M106" i="24"/>
  <c r="N110" i="24" s="1"/>
  <c r="Q106" i="24"/>
  <c r="N114" i="24" s="1"/>
  <c r="N131" i="24"/>
  <c r="N136" i="24" s="1"/>
  <c r="G190" i="24"/>
  <c r="N180" i="24" s="1"/>
  <c r="M186" i="24" s="1"/>
  <c r="F190" i="24"/>
  <c r="M180" i="24" s="1"/>
  <c r="M185" i="24" s="1"/>
  <c r="F202" i="24"/>
  <c r="M181" i="24" s="1"/>
  <c r="N185" i="24" s="1"/>
  <c r="J202" i="24"/>
  <c r="Q181" i="24" s="1"/>
  <c r="N189" i="24" s="1"/>
  <c r="N206" i="24"/>
  <c r="N211" i="24" s="1"/>
  <c r="O230" i="24"/>
  <c r="M237" i="24" s="1"/>
  <c r="S24" i="25"/>
  <c r="R24" i="25"/>
  <c r="J71" i="25"/>
  <c r="F71" i="25"/>
  <c r="I71" i="25"/>
  <c r="T216" i="23"/>
  <c r="P225" i="23" s="1"/>
  <c r="H231" i="23"/>
  <c r="L231" i="23"/>
  <c r="T268" i="23"/>
  <c r="P277" i="23" s="1"/>
  <c r="AA19" i="24"/>
  <c r="Z21" i="24"/>
  <c r="N29" i="24"/>
  <c r="M35" i="24" s="1"/>
  <c r="M30" i="24"/>
  <c r="N34" i="24" s="1"/>
  <c r="Q30" i="24"/>
  <c r="N38" i="24" s="1"/>
  <c r="G59" i="24"/>
  <c r="N56" i="24" s="1"/>
  <c r="N61" i="24" s="1"/>
  <c r="F71" i="24"/>
  <c r="M55" i="24" s="1"/>
  <c r="M60" i="24" s="1"/>
  <c r="J71" i="24"/>
  <c r="Q55" i="24" s="1"/>
  <c r="M64" i="24" s="1"/>
  <c r="N81" i="24"/>
  <c r="N86" i="24" s="1"/>
  <c r="N105" i="24"/>
  <c r="M111" i="24" s="1"/>
  <c r="N106" i="24"/>
  <c r="N111" i="24" s="1"/>
  <c r="O130" i="24"/>
  <c r="M137" i="24" s="1"/>
  <c r="N155" i="24"/>
  <c r="M161" i="24" s="1"/>
  <c r="I159" i="24"/>
  <c r="P155" i="24" s="1"/>
  <c r="M163" i="24" s="1"/>
  <c r="O156" i="24"/>
  <c r="N162" i="24" s="1"/>
  <c r="I171" i="24"/>
  <c r="P156" i="24" s="1"/>
  <c r="N163" i="24" s="1"/>
  <c r="H190" i="24"/>
  <c r="O180" i="24" s="1"/>
  <c r="M187" i="24" s="1"/>
  <c r="R23" i="25"/>
  <c r="S29" i="25"/>
  <c r="R29" i="25"/>
  <c r="S23" i="26"/>
  <c r="R23" i="26"/>
  <c r="O81" i="26"/>
  <c r="N87" i="26" s="1"/>
  <c r="H251" i="22"/>
  <c r="Q242" i="22" s="1"/>
  <c r="P248" i="22" s="1"/>
  <c r="H121" i="23"/>
  <c r="H219" i="23"/>
  <c r="Q215" i="23" s="1"/>
  <c r="O222" i="23" s="1"/>
  <c r="L219" i="23"/>
  <c r="U215" i="23" s="1"/>
  <c r="O226" i="23" s="1"/>
  <c r="K231" i="23"/>
  <c r="G231" i="23"/>
  <c r="I231" i="23"/>
  <c r="F231" i="23"/>
  <c r="H257" i="23"/>
  <c r="Q242" i="23" s="1"/>
  <c r="P248" i="23" s="1"/>
  <c r="L257" i="23"/>
  <c r="U242" i="23" s="1"/>
  <c r="P252" i="23" s="1"/>
  <c r="H90" i="24"/>
  <c r="O80" i="24" s="1"/>
  <c r="M87" i="24" s="1"/>
  <c r="I102" i="24"/>
  <c r="O106" i="24"/>
  <c r="N112" i="24" s="1"/>
  <c r="M130" i="24"/>
  <c r="M135" i="24" s="1"/>
  <c r="Q130" i="24"/>
  <c r="M139" i="24" s="1"/>
  <c r="O181" i="24"/>
  <c r="N187" i="24" s="1"/>
  <c r="N181" i="24"/>
  <c r="N186" i="24" s="1"/>
  <c r="I190" i="24"/>
  <c r="P180" i="24" s="1"/>
  <c r="M188" i="24" s="1"/>
  <c r="S28" i="25"/>
  <c r="R28" i="25"/>
  <c r="G221" i="24"/>
  <c r="H240" i="24"/>
  <c r="O231" i="24" s="1"/>
  <c r="N237" i="24" s="1"/>
  <c r="G252" i="24"/>
  <c r="N230" i="24" s="1"/>
  <c r="M236" i="24" s="1"/>
  <c r="K91" i="25"/>
  <c r="T87" i="25" s="1"/>
  <c r="O97" i="25" s="1"/>
  <c r="G91" i="25"/>
  <c r="I91" i="25"/>
  <c r="K103" i="25"/>
  <c r="G103" i="25"/>
  <c r="I103" i="25"/>
  <c r="R20" i="26"/>
  <c r="N55" i="26"/>
  <c r="M61" i="26" s="1"/>
  <c r="I109" i="26"/>
  <c r="P106" i="26" s="1"/>
  <c r="N113" i="26" s="1"/>
  <c r="Z19" i="24"/>
  <c r="Z23" i="24"/>
  <c r="I234" i="24"/>
  <c r="P230" i="24" s="1"/>
  <c r="M238" i="24" s="1"/>
  <c r="I240" i="24"/>
  <c r="G71" i="25"/>
  <c r="K71" i="25"/>
  <c r="K83" i="25"/>
  <c r="G83" i="25"/>
  <c r="P61" i="25" s="1"/>
  <c r="O67" i="25" s="1"/>
  <c r="I83" i="25"/>
  <c r="S19" i="26"/>
  <c r="R19" i="26"/>
  <c r="N30" i="26"/>
  <c r="N35" i="26" s="1"/>
  <c r="M56" i="26"/>
  <c r="N60" i="26" s="1"/>
  <c r="I84" i="26"/>
  <c r="P81" i="26" s="1"/>
  <c r="N88" i="26" s="1"/>
  <c r="R23" i="27"/>
  <c r="M230" i="24"/>
  <c r="M235" i="24" s="1"/>
  <c r="Q230" i="24"/>
  <c r="M239" i="24" s="1"/>
  <c r="I246" i="24"/>
  <c r="H71" i="25"/>
  <c r="Q62" i="25" s="1"/>
  <c r="P68" i="25" s="1"/>
  <c r="L71" i="25"/>
  <c r="F83" i="25"/>
  <c r="J83" i="25"/>
  <c r="S20" i="26"/>
  <c r="N29" i="26"/>
  <c r="M35" i="26" s="1"/>
  <c r="O30" i="26"/>
  <c r="N36" i="26" s="1"/>
  <c r="N56" i="26"/>
  <c r="N61" i="26" s="1"/>
  <c r="O55" i="26"/>
  <c r="M62" i="26" s="1"/>
  <c r="F84" i="26"/>
  <c r="M81" i="26" s="1"/>
  <c r="N85" i="26" s="1"/>
  <c r="J84" i="26"/>
  <c r="Q81" i="26" s="1"/>
  <c r="N89" i="26" s="1"/>
  <c r="O131" i="26"/>
  <c r="N137" i="26" s="1"/>
  <c r="I152" i="26"/>
  <c r="P131" i="26" s="1"/>
  <c r="N138" i="26" s="1"/>
  <c r="L109" i="27"/>
  <c r="H109" i="27"/>
  <c r="I109" i="27"/>
  <c r="F39" i="26"/>
  <c r="M29" i="26" s="1"/>
  <c r="M34" i="26" s="1"/>
  <c r="F109" i="26"/>
  <c r="M106" i="26" s="1"/>
  <c r="N110" i="26" s="1"/>
  <c r="J109" i="26"/>
  <c r="Q106" i="26" s="1"/>
  <c r="N114" i="26" s="1"/>
  <c r="M130" i="26"/>
  <c r="M135" i="26" s="1"/>
  <c r="Q130" i="26"/>
  <c r="M139" i="26" s="1"/>
  <c r="I140" i="26"/>
  <c r="P130" i="26" s="1"/>
  <c r="M138" i="26" s="1"/>
  <c r="F152" i="26"/>
  <c r="M131" i="26" s="1"/>
  <c r="N135" i="26" s="1"/>
  <c r="J152" i="26"/>
  <c r="Q131" i="26" s="1"/>
  <c r="N139" i="26" s="1"/>
  <c r="R26" i="27"/>
  <c r="S28" i="27"/>
  <c r="R28" i="27"/>
  <c r="K97" i="27"/>
  <c r="G97" i="27"/>
  <c r="I97" i="27"/>
  <c r="F109" i="27"/>
  <c r="J109" i="27"/>
  <c r="G109" i="26"/>
  <c r="N106" i="26" s="1"/>
  <c r="N111" i="26" s="1"/>
  <c r="I121" i="26"/>
  <c r="P105" i="26" s="1"/>
  <c r="M113" i="26" s="1"/>
  <c r="G152" i="26"/>
  <c r="N131" i="26" s="1"/>
  <c r="N136" i="26" s="1"/>
  <c r="S25" i="27"/>
  <c r="R27" i="27"/>
  <c r="G109" i="27"/>
  <c r="K109" i="27"/>
  <c r="H109" i="25"/>
  <c r="Q88" i="25" s="1"/>
  <c r="P94" i="25" s="1"/>
  <c r="H117" i="25"/>
  <c r="H129" i="25"/>
  <c r="Q114" i="25" s="1"/>
  <c r="P120" i="25" s="1"/>
  <c r="O130" i="26"/>
  <c r="M137" i="26" s="1"/>
  <c r="S24" i="27"/>
  <c r="R24" i="27"/>
  <c r="F97" i="27"/>
  <c r="O87" i="27" s="1"/>
  <c r="O92" i="27" s="1"/>
  <c r="F71" i="27"/>
  <c r="J71" i="27"/>
  <c r="S23" i="28"/>
  <c r="R23" i="28"/>
  <c r="N30" i="28"/>
  <c r="N35" i="28" s="1"/>
  <c r="O29" i="28"/>
  <c r="M36" i="28" s="1"/>
  <c r="M105" i="28"/>
  <c r="M110" i="28" s="1"/>
  <c r="Q105" i="28"/>
  <c r="M114" i="28" s="1"/>
  <c r="O130" i="28"/>
  <c r="M137" i="28" s="1"/>
  <c r="O131" i="28"/>
  <c r="N137" i="28" s="1"/>
  <c r="R25" i="27"/>
  <c r="R29" i="27"/>
  <c r="S20" i="28"/>
  <c r="O30" i="28"/>
  <c r="N36" i="28" s="1"/>
  <c r="P29" i="28"/>
  <c r="M37" i="28" s="1"/>
  <c r="S19" i="28"/>
  <c r="R19" i="28"/>
  <c r="M55" i="28"/>
  <c r="M60" i="28" s="1"/>
  <c r="Q55" i="28"/>
  <c r="M64" i="28" s="1"/>
  <c r="O105" i="28"/>
  <c r="M112" i="28" s="1"/>
  <c r="N106" i="28"/>
  <c r="N111" i="28" s="1"/>
  <c r="P106" i="28"/>
  <c r="N113" i="28" s="1"/>
  <c r="F115" i="28"/>
  <c r="M106" i="28" s="1"/>
  <c r="N110" i="28" s="1"/>
  <c r="H127" i="28"/>
  <c r="O106" i="28" s="1"/>
  <c r="N112" i="28" s="1"/>
  <c r="F149" i="27"/>
  <c r="J149" i="27"/>
  <c r="F39" i="28"/>
  <c r="M30" i="28" s="1"/>
  <c r="N34" i="28" s="1"/>
  <c r="F140" i="28"/>
  <c r="M131" i="28" s="1"/>
  <c r="N135" i="28" s="1"/>
  <c r="R20" i="28"/>
  <c r="Q36" i="27" l="1"/>
  <c r="P42" i="27" s="1"/>
  <c r="O113" i="27"/>
  <c r="O118" i="27" s="1"/>
  <c r="T87" i="27"/>
  <c r="O97" i="27" s="1"/>
  <c r="U140" i="27"/>
  <c r="P150" i="27" s="1"/>
  <c r="R113" i="27"/>
  <c r="O121" i="27" s="1"/>
  <c r="T140" i="27"/>
  <c r="P149" i="27" s="1"/>
  <c r="O88" i="27"/>
  <c r="P92" i="27" s="1"/>
  <c r="R62" i="27"/>
  <c r="P69" i="27" s="1"/>
  <c r="O35" i="27"/>
  <c r="O40" i="27" s="1"/>
  <c r="S139" i="27"/>
  <c r="O148" i="27" s="1"/>
  <c r="T61" i="27"/>
  <c r="O71" i="27" s="1"/>
  <c r="U36" i="27"/>
  <c r="P46" i="27" s="1"/>
  <c r="P62" i="27"/>
  <c r="P67" i="27" s="1"/>
  <c r="R88" i="27"/>
  <c r="P95" i="27" s="1"/>
  <c r="R61" i="27"/>
  <c r="O69" i="27" s="1"/>
  <c r="U113" i="27"/>
  <c r="O124" i="27" s="1"/>
  <c r="T36" i="27"/>
  <c r="P45" i="27" s="1"/>
  <c r="T88" i="27"/>
  <c r="P97" i="27" s="1"/>
  <c r="P88" i="27"/>
  <c r="P93" i="27" s="1"/>
  <c r="U87" i="27"/>
  <c r="O98" i="27" s="1"/>
  <c r="U35" i="27"/>
  <c r="O46" i="27" s="1"/>
  <c r="Q61" i="27"/>
  <c r="O68" i="27" s="1"/>
  <c r="P114" i="27"/>
  <c r="P119" i="27" s="1"/>
  <c r="R114" i="27"/>
  <c r="P121" i="27" s="1"/>
  <c r="S35" i="27"/>
  <c r="O44" i="27" s="1"/>
  <c r="P61" i="27"/>
  <c r="O67" i="27" s="1"/>
  <c r="S62" i="27"/>
  <c r="P70" i="27" s="1"/>
  <c r="P87" i="27"/>
  <c r="O93" i="27" s="1"/>
  <c r="T139" i="27"/>
  <c r="O149" i="27" s="1"/>
  <c r="R35" i="27"/>
  <c r="O43" i="27" s="1"/>
  <c r="U114" i="27"/>
  <c r="P124" i="27" s="1"/>
  <c r="Q62" i="27"/>
  <c r="P68" i="27" s="1"/>
  <c r="P113" i="27"/>
  <c r="O119" i="27" s="1"/>
  <c r="O61" i="27"/>
  <c r="O66" i="27" s="1"/>
  <c r="U62" i="27"/>
  <c r="P72" i="27" s="1"/>
  <c r="S88" i="27"/>
  <c r="P96" i="27" s="1"/>
  <c r="Q88" i="27"/>
  <c r="P94" i="27" s="1"/>
  <c r="R140" i="27"/>
  <c r="P147" i="27" s="1"/>
  <c r="Q140" i="27"/>
  <c r="P146" i="27" s="1"/>
  <c r="P139" i="27"/>
  <c r="O145" i="27" s="1"/>
  <c r="Q87" i="27"/>
  <c r="O94" i="27" s="1"/>
  <c r="Q35" i="27"/>
  <c r="O42" i="27" s="1"/>
  <c r="T113" i="27"/>
  <c r="O123" i="27" s="1"/>
  <c r="O62" i="27"/>
  <c r="P66" i="27" s="1"/>
  <c r="Q139" i="27"/>
  <c r="O146" i="27" s="1"/>
  <c r="S61" i="27"/>
  <c r="O70" i="27" s="1"/>
  <c r="R36" i="27"/>
  <c r="P43" i="27" s="1"/>
  <c r="S140" i="27"/>
  <c r="P148" i="27" s="1"/>
  <c r="R87" i="27"/>
  <c r="O95" i="27" s="1"/>
  <c r="S114" i="27"/>
  <c r="P122" i="27" s="1"/>
  <c r="T62" i="27"/>
  <c r="P71" i="27" s="1"/>
  <c r="S36" i="27"/>
  <c r="P44" i="27" s="1"/>
  <c r="O140" i="27"/>
  <c r="P144" i="27" s="1"/>
  <c r="R139" i="27"/>
  <c r="O147" i="27" s="1"/>
  <c r="U88" i="27"/>
  <c r="P98" i="27" s="1"/>
  <c r="U62" i="25"/>
  <c r="P72" i="25" s="1"/>
  <c r="P139" i="25"/>
  <c r="O145" i="25" s="1"/>
  <c r="R140" i="25"/>
  <c r="P147" i="25" s="1"/>
  <c r="Q35" i="25"/>
  <c r="O42" i="25" s="1"/>
  <c r="T113" i="25"/>
  <c r="O123" i="25" s="1"/>
  <c r="O88" i="25"/>
  <c r="P92" i="25" s="1"/>
  <c r="P62" i="25"/>
  <c r="P67" i="25" s="1"/>
  <c r="U61" i="25"/>
  <c r="O72" i="25" s="1"/>
  <c r="R113" i="25"/>
  <c r="O121" i="25" s="1"/>
  <c r="S88" i="25"/>
  <c r="P96" i="25" s="1"/>
  <c r="P87" i="25"/>
  <c r="O93" i="25" s="1"/>
  <c r="T62" i="25"/>
  <c r="P71" i="25" s="1"/>
  <c r="T88" i="25"/>
  <c r="P97" i="25" s="1"/>
  <c r="R87" i="25"/>
  <c r="O95" i="25" s="1"/>
  <c r="P35" i="25"/>
  <c r="O41" i="25" s="1"/>
  <c r="Q61" i="25"/>
  <c r="O68" i="25" s="1"/>
  <c r="O35" i="25"/>
  <c r="O40" i="25" s="1"/>
  <c r="O150" i="25"/>
  <c r="R36" i="25"/>
  <c r="P43" i="25" s="1"/>
  <c r="O62" i="25"/>
  <c r="P66" i="25" s="1"/>
  <c r="U35" i="25"/>
  <c r="O46" i="25" s="1"/>
  <c r="O61" i="25"/>
  <c r="O66" i="25" s="1"/>
  <c r="P36" i="25"/>
  <c r="P41" i="25" s="1"/>
  <c r="O87" i="25"/>
  <c r="O92" i="25" s="1"/>
  <c r="Q36" i="25"/>
  <c r="P42" i="25" s="1"/>
  <c r="S139" i="25"/>
  <c r="O148" i="25" s="1"/>
  <c r="Q113" i="25"/>
  <c r="O120" i="25" s="1"/>
  <c r="R35" i="25"/>
  <c r="O43" i="25" s="1"/>
  <c r="S140" i="25"/>
  <c r="P148" i="25" s="1"/>
  <c r="S62" i="25"/>
  <c r="P70" i="25" s="1"/>
  <c r="T36" i="25"/>
  <c r="P45" i="25" s="1"/>
  <c r="S87" i="25"/>
  <c r="O96" i="25" s="1"/>
  <c r="U36" i="25"/>
  <c r="P46" i="25" s="1"/>
  <c r="P114" i="25"/>
  <c r="P119" i="25" s="1"/>
  <c r="U113" i="25"/>
  <c r="O124" i="25" s="1"/>
  <c r="S114" i="25"/>
  <c r="P122" i="25" s="1"/>
  <c r="R88" i="25"/>
  <c r="P95" i="25" s="1"/>
  <c r="R62" i="25"/>
  <c r="P69" i="25" s="1"/>
  <c r="T140" i="25"/>
  <c r="P149" i="25" s="1"/>
  <c r="T35" i="25"/>
  <c r="O45" i="25" s="1"/>
  <c r="P113" i="25"/>
  <c r="O119" i="25" s="1"/>
  <c r="S36" i="25"/>
  <c r="P44" i="25" s="1"/>
  <c r="O113" i="25"/>
  <c r="O118" i="25" s="1"/>
  <c r="T61" i="25"/>
  <c r="O71" i="25" s="1"/>
  <c r="S61" i="25"/>
  <c r="O70" i="25" s="1"/>
  <c r="P88" i="25"/>
  <c r="P93" i="25" s="1"/>
  <c r="T114" i="25"/>
  <c r="P123" i="25" s="1"/>
  <c r="O36" i="25"/>
  <c r="P40" i="25" s="1"/>
  <c r="P140" i="25"/>
  <c r="P145" i="25" s="1"/>
  <c r="R61" i="25"/>
  <c r="O69" i="25" s="1"/>
  <c r="S113" i="25"/>
  <c r="O122" i="25" s="1"/>
  <c r="P136" i="5"/>
  <c r="O142" i="5" s="1"/>
  <c r="O111" i="5"/>
  <c r="P115" i="5" s="1"/>
  <c r="R84" i="5"/>
  <c r="O92" i="5" s="1"/>
  <c r="U58" i="5"/>
  <c r="O69" i="5" s="1"/>
  <c r="R136" i="5"/>
  <c r="O144" i="5" s="1"/>
  <c r="Q111" i="23"/>
  <c r="O118" i="23" s="1"/>
  <c r="P231" i="24"/>
  <c r="N238" i="24" s="1"/>
  <c r="P215" i="23"/>
  <c r="O221" i="23" s="1"/>
  <c r="P86" i="23"/>
  <c r="P91" i="23" s="1"/>
  <c r="T34" i="21"/>
  <c r="P43" i="21" s="1"/>
  <c r="O268" i="18"/>
  <c r="P272" i="18" s="1"/>
  <c r="Q85" i="17"/>
  <c r="O92" i="17" s="1"/>
  <c r="P85" i="17"/>
  <c r="O91" i="17" s="1"/>
  <c r="P34" i="9"/>
  <c r="P39" i="9" s="1"/>
  <c r="S33" i="9"/>
  <c r="O42" i="9" s="1"/>
  <c r="P85" i="3"/>
  <c r="O91" i="3" s="1"/>
  <c r="O85" i="2"/>
  <c r="O90" i="2" s="1"/>
  <c r="P34" i="21"/>
  <c r="P39" i="21" s="1"/>
  <c r="O59" i="10"/>
  <c r="O64" i="10" s="1"/>
  <c r="O138" i="15"/>
  <c r="P142" i="15" s="1"/>
  <c r="O215" i="23"/>
  <c r="O220" i="23" s="1"/>
  <c r="T215" i="23"/>
  <c r="O225" i="23" s="1"/>
  <c r="T86" i="23"/>
  <c r="P95" i="23" s="1"/>
  <c r="N105" i="20"/>
  <c r="M111" i="20" s="1"/>
  <c r="O34" i="21"/>
  <c r="P38" i="21" s="1"/>
  <c r="P59" i="22"/>
  <c r="O65" i="22" s="1"/>
  <c r="O267" i="18"/>
  <c r="O272" i="18" s="1"/>
  <c r="T111" i="19"/>
  <c r="O121" i="19" s="1"/>
  <c r="O134" i="12"/>
  <c r="N140" i="12" s="1"/>
  <c r="Q190" i="17"/>
  <c r="P196" i="17" s="1"/>
  <c r="O137" i="15"/>
  <c r="O142" i="15" s="1"/>
  <c r="O33" i="9"/>
  <c r="O38" i="9" s="1"/>
  <c r="S138" i="15"/>
  <c r="P146" i="15" s="1"/>
  <c r="O85" i="18"/>
  <c r="O90" i="18" s="1"/>
  <c r="P134" i="12"/>
  <c r="N141" i="12" s="1"/>
  <c r="P138" i="15"/>
  <c r="P143" i="15" s="1"/>
  <c r="O138" i="11"/>
  <c r="P142" i="11" s="1"/>
  <c r="O60" i="2"/>
  <c r="P64" i="2" s="1"/>
  <c r="O80" i="4"/>
  <c r="M87" i="4" s="1"/>
  <c r="O60" i="3"/>
  <c r="P64" i="3" s="1"/>
  <c r="R215" i="23"/>
  <c r="O223" i="23" s="1"/>
  <c r="R189" i="23"/>
  <c r="O197" i="23" s="1"/>
  <c r="O241" i="21"/>
  <c r="O246" i="21" s="1"/>
  <c r="N80" i="24"/>
  <c r="M86" i="24" s="1"/>
  <c r="R34" i="21"/>
  <c r="P41" i="21" s="1"/>
  <c r="T59" i="22"/>
  <c r="O69" i="22" s="1"/>
  <c r="P105" i="20"/>
  <c r="M113" i="20" s="1"/>
  <c r="O163" i="18"/>
  <c r="O168" i="18" s="1"/>
  <c r="M56" i="20"/>
  <c r="N60" i="20" s="1"/>
  <c r="R111" i="19"/>
  <c r="O119" i="19" s="1"/>
  <c r="P137" i="15"/>
  <c r="O143" i="15" s="1"/>
  <c r="M134" i="12"/>
  <c r="N138" i="12" s="1"/>
  <c r="O33" i="6"/>
  <c r="O38" i="6" s="1"/>
</calcChain>
</file>

<file path=xl/sharedStrings.xml><?xml version="1.0" encoding="utf-8"?>
<sst xmlns="http://schemas.openxmlformats.org/spreadsheetml/2006/main" count="11415" uniqueCount="118">
  <si>
    <t>Organ:</t>
  </si>
  <si>
    <t>Human Prostate</t>
  </si>
  <si>
    <t>Project:</t>
  </si>
  <si>
    <t>AZD1208 + Noradrenaline</t>
  </si>
  <si>
    <t>AZD1208 final concentration: 0.1μM</t>
  </si>
  <si>
    <t>AZD1208 Solvent: DMSO</t>
  </si>
  <si>
    <t>NA concentration: 0.1μM-100μM</t>
  </si>
  <si>
    <t>control</t>
  </si>
  <si>
    <t>NA (µM)</t>
  </si>
  <si>
    <t>#1</t>
  </si>
  <si>
    <t>#2</t>
  </si>
  <si>
    <t>#3</t>
  </si>
  <si>
    <t>#4</t>
  </si>
  <si>
    <t>#5</t>
  </si>
  <si>
    <t>mean</t>
  </si>
  <si>
    <t>SD</t>
  </si>
  <si>
    <t>AZD1208</t>
  </si>
  <si>
    <t>% inhibition</t>
  </si>
  <si>
    <t>Case 1</t>
  </si>
  <si>
    <t>channel 1</t>
  </si>
  <si>
    <t>Control</t>
  </si>
  <si>
    <t>base1</t>
  </si>
  <si>
    <t>base2</t>
  </si>
  <si>
    <t>0.1mM10ul</t>
  </si>
  <si>
    <t>0.1mM20ul</t>
  </si>
  <si>
    <t>1mM7ul</t>
  </si>
  <si>
    <t>1mM20ul</t>
  </si>
  <si>
    <t>10mM7ul</t>
  </si>
  <si>
    <t>10mM20ul</t>
  </si>
  <si>
    <t>10mM70ul</t>
  </si>
  <si>
    <t>after KCl</t>
  </si>
  <si>
    <t>Mean</t>
  </si>
  <si>
    <t>channel 2</t>
  </si>
  <si>
    <t>channel 3</t>
  </si>
  <si>
    <t>channel 4</t>
  </si>
  <si>
    <t>Case 2</t>
  </si>
  <si>
    <t>Case 3</t>
  </si>
  <si>
    <t>channel4</t>
  </si>
  <si>
    <t>Case 4</t>
  </si>
  <si>
    <t>channel 5</t>
  </si>
  <si>
    <t>channel 6</t>
  </si>
  <si>
    <t>channel 7</t>
  </si>
  <si>
    <t>channel 8</t>
  </si>
  <si>
    <t>Case 5</t>
  </si>
  <si>
    <t>AZD1208 + Phenylephrine</t>
  </si>
  <si>
    <t>PE concentration: 0.1μM-100μM</t>
  </si>
  <si>
    <t>PE (µM)</t>
  </si>
  <si>
    <t>AZD1208 + Methoxamine</t>
  </si>
  <si>
    <t>MTX concentration: 0.1μM-100μM</t>
  </si>
  <si>
    <t>MTX(µM)</t>
  </si>
  <si>
    <t>MTX (µM)</t>
  </si>
  <si>
    <t>.</t>
  </si>
  <si>
    <t>AZD1208 vs. DMSO  with EFS</t>
  </si>
  <si>
    <t>AZD1208 Concentration: 0.1μM</t>
  </si>
  <si>
    <t>control Solvent: DMSO</t>
  </si>
  <si>
    <t>EFS frequency: 2-32HZ</t>
  </si>
  <si>
    <t>EFS (Hz)</t>
  </si>
  <si>
    <t>2HZ</t>
  </si>
  <si>
    <t>4HZ</t>
  </si>
  <si>
    <t>8HZ</t>
  </si>
  <si>
    <t>16HZ</t>
  </si>
  <si>
    <t>32HZ</t>
  </si>
  <si>
    <t xml:space="preserve"> </t>
  </si>
  <si>
    <t>AZD1208 final concentration: 0.5μM</t>
  </si>
  <si>
    <t>%inhibition</t>
  </si>
  <si>
    <t>AZD1208 Concentration: 0.5μM</t>
  </si>
  <si>
    <t>HS38+noradrenalin</t>
  </si>
  <si>
    <t>HS38 final concentration: 3μM</t>
  </si>
  <si>
    <t>HS38 Solvent: DMSO</t>
  </si>
  <si>
    <t>HS38</t>
  </si>
  <si>
    <t>HS38 + Phenylephrine</t>
  </si>
  <si>
    <t>HS38 + Methoxyamine</t>
  </si>
  <si>
    <t>HS38 3μM  vs. DMSO  with EFS</t>
  </si>
  <si>
    <t>HS38 Concentration: 3μM</t>
  </si>
  <si>
    <t>TCS PIM-1 1 + noradrenaline</t>
  </si>
  <si>
    <t>TCS PIM-1 1 final concentration: 0.5μM</t>
  </si>
  <si>
    <t>TCS PIM-1 1 Solvent: DMSO</t>
  </si>
  <si>
    <t>TCSPIM-1 1</t>
  </si>
  <si>
    <t>TCS PIM-1 1</t>
  </si>
  <si>
    <t>TCS PIM-1 1 + Phenylephrine</t>
  </si>
  <si>
    <t>PE(µM)</t>
  </si>
  <si>
    <t>TCS PIM-1 1 + methoxyamine</t>
  </si>
  <si>
    <t>0.5 µM</t>
  </si>
  <si>
    <t>TCS PIM-1 1 0.5μM  vs. DMSO  with EFS</t>
  </si>
  <si>
    <t>TCS PIM-1 1 Concentration: 0.5μM</t>
  </si>
  <si>
    <t>#6</t>
  </si>
  <si>
    <t>#7</t>
  </si>
  <si>
    <t>#8</t>
  </si>
  <si>
    <t>#9</t>
  </si>
  <si>
    <t>#10</t>
  </si>
  <si>
    <t>S</t>
  </si>
  <si>
    <t>Case 6</t>
  </si>
  <si>
    <t>Case 7</t>
  </si>
  <si>
    <t>Case 8</t>
  </si>
  <si>
    <t>Case 9</t>
  </si>
  <si>
    <t>Case 10</t>
  </si>
  <si>
    <t>porcine renal artery</t>
  </si>
  <si>
    <t>AZD1208 0.5uM  vs. DMSO  with EFS</t>
  </si>
  <si>
    <t>3 µM</t>
  </si>
  <si>
    <t>Porcine renal artery</t>
  </si>
  <si>
    <t>procine renal artery</t>
  </si>
  <si>
    <t>HS38 3µM  vs. DMSO  with EFS</t>
  </si>
  <si>
    <t>HS38 Concentration: 3µM</t>
  </si>
  <si>
    <t>%inhitibition</t>
  </si>
  <si>
    <t>Human Bladder</t>
  </si>
  <si>
    <t>AZD1208 + carbacholine</t>
  </si>
  <si>
    <t>AZD1208 final concentration: 0.5µM</t>
  </si>
  <si>
    <t>CCH(µM)</t>
  </si>
  <si>
    <t>CCH (µM)</t>
  </si>
  <si>
    <t>0.5µM</t>
  </si>
  <si>
    <t>Human bladder</t>
  </si>
  <si>
    <t>AZD1208 Concentration: 0.5µM</t>
  </si>
  <si>
    <t>HS38 + Carbacholine</t>
  </si>
  <si>
    <t>HS38 final concentration: 3µM</t>
  </si>
  <si>
    <t>HS38 3uM  vs. DMSO  with EFS</t>
  </si>
  <si>
    <t>channel 4</t>
    <phoneticPr fontId="12" type="noConversion"/>
  </si>
  <si>
    <t>channel 3</t>
    <phoneticPr fontId="12" type="noConversion"/>
  </si>
  <si>
    <t>CCH concentration: 0.1µM-100µM</t>
    <phoneticPr fontId="1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</si>
</sst>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_ "/>
    <numFmt numFmtId="165" formatCode="0.000_);[Red]\(0.000\)"/>
    <numFmt numFmtId="166" formatCode="0.00_ "/>
  </numFmts>
  <fonts count="15">
    <font>
      <sz val="11"/>
      <color theme="1"/>
      <name val="Calibri"/>
      <charset val="134"/>
      <scheme val="minor"/>
    </font>
    <font>
      <sz val="11"/>
      <color theme="1"/>
      <name val="Calibri"/>
      <charset val="134"/>
      <scheme val="minor"/>
    </font>
    <font>
      <sz val="11"/>
      <name val="Calibri"/>
      <charset val="134"/>
      <scheme val="minor"/>
    </font>
    <font>
      <sz val="12"/>
      <name val="Calibri"/>
      <charset val="134"/>
      <scheme val="minor"/>
    </font>
    <font>
      <b/>
      <sz val="11"/>
      <name val="Calibri"/>
      <charset val="134"/>
      <scheme val="minor"/>
    </font>
    <font>
      <sz val="11"/>
      <color rgb="FF000000"/>
      <name val="Calibri"/>
      <charset val="134"/>
      <scheme val="minor"/>
    </font>
    <font>
      <sz val="11"/>
      <color indexed="8"/>
      <name val="Calibri"/>
      <charset val="134"/>
      <scheme val="minor"/>
    </font>
    <font>
      <sz val="11"/>
      <color theme="1"/>
      <name val="Calibri"/>
      <family val="2"/>
    </font>
    <font>
      <sz val="11"/>
      <name val="Calibri"/>
      <family val="2"/>
    </font>
    <font>
      <sz val="12"/>
      <name val="Calibri"/>
      <family val="2"/>
    </font>
    <font>
      <b/>
      <sz val="11"/>
      <name val="Calibri"/>
      <family val="2"/>
    </font>
    <font>
      <sz val="11"/>
      <color indexed="8"/>
      <name val="Calibri"/>
      <family val="2"/>
    </font>
    <font>
      <sz val="9"/>
      <name val="Calibri"/>
      <family val="3"/>
      <charset val="134"/>
      <scheme val="minor"/>
    </font>
    <font>
      <sz val="11"/>
      <name val="Calibri"/>
      <family val="3"/>
      <charset val="134"/>
      <scheme val="minor"/>
    </font>
    <font>
      <sz val="11"/>
      <color theme="1"/>
      <name val="Calibri"/>
      <family val="3"/>
      <charset val="134"/>
      <scheme val="minor"/>
    </font>
  </fonts>
  <fills count="7">
    <fill>
      <patternFill patternType="none"/>
    </fill>
    <fill>
      <patternFill patternType="gray125"/>
    </fill>
    <fill>
      <patternFill patternType="solid">
        <fgColor rgb="FFFFCC99"/>
        <bgColor rgb="FF000000"/>
      </patternFill>
    </fill>
    <fill>
      <patternFill patternType="solid">
        <fgColor rgb="FFCCFFFF"/>
        <bgColor rgb="FF000000"/>
      </patternFill>
    </fill>
    <fill>
      <patternFill patternType="solid">
        <fgColor rgb="FFCC99FF"/>
        <bgColor rgb="FF000000"/>
      </patternFill>
    </fill>
    <fill>
      <patternFill patternType="solid">
        <fgColor rgb="FF00FF00"/>
        <bgColor rgb="FF000000"/>
      </patternFill>
    </fill>
    <fill>
      <patternFill patternType="solid">
        <fgColor rgb="FFFFFF00"/>
        <bgColor rgb="FF000000"/>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alignment vertical="center"/>
    </xf>
    <xf numFmtId="0" fontId="11" fillId="0" borderId="0">
      <alignment vertical="center"/>
    </xf>
    <xf numFmtId="0" fontId="1" fillId="0" borderId="0">
      <alignment vertical="center"/>
    </xf>
  </cellStyleXfs>
  <cellXfs count="80">
    <xf numFmtId="0" fontId="0" fillId="0" borderId="0" xfId="0">
      <alignment vertical="center"/>
    </xf>
    <xf numFmtId="0" fontId="1" fillId="0" borderId="0" xfId="0" applyFont="1">
      <alignment vertical="center"/>
    </xf>
    <xf numFmtId="164" fontId="2" fillId="0" borderId="0" xfId="2" applyNumberFormat="1" applyFont="1" applyProtection="1">
      <alignment vertical="center"/>
      <protection locked="0"/>
    </xf>
    <xf numFmtId="0" fontId="1" fillId="0" borderId="0" xfId="0" applyFont="1" applyAlignment="1"/>
    <xf numFmtId="164" fontId="4" fillId="2" borderId="1" xfId="1" applyNumberFormat="1" applyFont="1" applyFill="1" applyBorder="1" applyAlignment="1" applyProtection="1">
      <protection locked="0"/>
    </xf>
    <xf numFmtId="164" fontId="2" fillId="2" borderId="1" xfId="1" applyNumberFormat="1" applyFont="1" applyFill="1" applyBorder="1" applyAlignment="1"/>
    <xf numFmtId="164" fontId="2" fillId="2" borderId="1" xfId="1" applyNumberFormat="1" applyFont="1" applyFill="1" applyBorder="1" applyAlignment="1" applyProtection="1">
      <protection locked="0"/>
    </xf>
    <xf numFmtId="164" fontId="2" fillId="3" borderId="1" xfId="1" applyNumberFormat="1" applyFont="1" applyFill="1" applyBorder="1" applyAlignment="1" applyProtection="1">
      <protection locked="0"/>
    </xf>
    <xf numFmtId="164" fontId="3" fillId="0" borderId="0" xfId="0" applyNumberFormat="1" applyFont="1" applyAlignment="1" applyProtection="1">
      <protection locked="0"/>
    </xf>
    <xf numFmtId="164" fontId="2" fillId="4" borderId="1" xfId="1" applyNumberFormat="1" applyFont="1" applyFill="1" applyBorder="1" applyAlignment="1" applyProtection="1">
      <protection locked="0"/>
    </xf>
    <xf numFmtId="164" fontId="2" fillId="5" borderId="1" xfId="1" applyNumberFormat="1" applyFont="1" applyFill="1" applyBorder="1" applyAlignment="1" applyProtection="1">
      <protection locked="0"/>
    </xf>
    <xf numFmtId="164" fontId="2" fillId="0" borderId="0" xfId="0" applyNumberFormat="1" applyFont="1" applyProtection="1">
      <alignment vertical="center"/>
      <protection locked="0"/>
    </xf>
    <xf numFmtId="164" fontId="2" fillId="0" borderId="1" xfId="1" applyNumberFormat="1" applyFont="1" applyBorder="1" applyAlignment="1" applyProtection="1">
      <protection locked="0"/>
    </xf>
    <xf numFmtId="164" fontId="2" fillId="6" borderId="1" xfId="1" applyNumberFormat="1" applyFont="1" applyFill="1" applyBorder="1" applyAlignment="1" applyProtection="1">
      <protection locked="0"/>
    </xf>
    <xf numFmtId="164" fontId="2" fillId="0" borderId="0" xfId="0" applyNumberFormat="1" applyFont="1">
      <alignment vertical="center"/>
    </xf>
    <xf numFmtId="164" fontId="4" fillId="2" borderId="1" xfId="1" applyNumberFormat="1" applyFont="1" applyFill="1" applyBorder="1" applyAlignment="1"/>
    <xf numFmtId="164" fontId="2" fillId="3" borderId="1" xfId="1" applyNumberFormat="1" applyFont="1" applyFill="1" applyBorder="1" applyAlignment="1"/>
    <xf numFmtId="164" fontId="3" fillId="0" borderId="0" xfId="0" applyNumberFormat="1" applyFont="1" applyAlignment="1"/>
    <xf numFmtId="164" fontId="2" fillId="4" borderId="1" xfId="1" applyNumberFormat="1" applyFont="1" applyFill="1" applyBorder="1" applyAlignment="1"/>
    <xf numFmtId="164" fontId="2" fillId="5" borderId="1" xfId="1" applyNumberFormat="1" applyFont="1" applyFill="1" applyBorder="1" applyAlignment="1"/>
    <xf numFmtId="164" fontId="4" fillId="0" borderId="0" xfId="1" applyNumberFormat="1" applyFont="1" applyAlignment="1"/>
    <xf numFmtId="164" fontId="2" fillId="0" borderId="0" xfId="1" applyNumberFormat="1" applyFont="1" applyAlignment="1"/>
    <xf numFmtId="164" fontId="2" fillId="0" borderId="1" xfId="1" applyNumberFormat="1" applyFont="1" applyBorder="1" applyAlignment="1"/>
    <xf numFmtId="164" fontId="2" fillId="6" borderId="1" xfId="1" applyNumberFormat="1" applyFont="1" applyFill="1" applyBorder="1" applyAlignment="1"/>
    <xf numFmtId="164" fontId="1" fillId="0" borderId="0" xfId="0" applyNumberFormat="1" applyFont="1">
      <alignment vertical="center"/>
    </xf>
    <xf numFmtId="164" fontId="5" fillId="2" borderId="1" xfId="1" applyNumberFormat="1" applyFont="1" applyFill="1" applyBorder="1" applyAlignment="1"/>
    <xf numFmtId="164" fontId="5" fillId="3" borderId="1" xfId="1" applyNumberFormat="1" applyFont="1" applyFill="1" applyBorder="1" applyAlignment="1"/>
    <xf numFmtId="164" fontId="5" fillId="4" borderId="1" xfId="1" applyNumberFormat="1" applyFont="1" applyFill="1" applyBorder="1" applyAlignment="1"/>
    <xf numFmtId="164" fontId="5" fillId="5" borderId="1" xfId="1" applyNumberFormat="1" applyFont="1" applyFill="1" applyBorder="1" applyAlignment="1"/>
    <xf numFmtId="164" fontId="5" fillId="0" borderId="0" xfId="1" applyNumberFormat="1" applyFont="1" applyAlignment="1"/>
    <xf numFmtId="164" fontId="5" fillId="0" borderId="1" xfId="1" applyNumberFormat="1" applyFont="1" applyBorder="1" applyAlignment="1"/>
    <xf numFmtId="164" fontId="5" fillId="6" borderId="1" xfId="1" applyNumberFormat="1" applyFont="1" applyFill="1" applyBorder="1" applyAlignment="1"/>
    <xf numFmtId="165" fontId="1" fillId="0" borderId="0" xfId="0" applyNumberFormat="1" applyFont="1">
      <alignment vertical="center"/>
    </xf>
    <xf numFmtId="165" fontId="1" fillId="0" borderId="0" xfId="0" applyNumberFormat="1" applyFont="1" applyProtection="1">
      <alignment vertical="center"/>
      <protection locked="0"/>
    </xf>
    <xf numFmtId="166" fontId="2" fillId="0" borderId="0" xfId="0" applyNumberFormat="1" applyFont="1">
      <alignment vertical="center"/>
    </xf>
    <xf numFmtId="0" fontId="6" fillId="0" borderId="0" xfId="0" applyFont="1" applyAlignment="1"/>
    <xf numFmtId="164" fontId="7" fillId="0" borderId="0" xfId="0" applyNumberFormat="1" applyFont="1">
      <alignment vertical="center"/>
    </xf>
    <xf numFmtId="0" fontId="7" fillId="0" borderId="0" xfId="0" applyFont="1">
      <alignment vertical="center"/>
    </xf>
    <xf numFmtId="164" fontId="8" fillId="0" borderId="0" xfId="0" applyNumberFormat="1" applyFont="1">
      <alignment vertical="center"/>
    </xf>
    <xf numFmtId="164" fontId="7" fillId="0" borderId="0" xfId="0" applyNumberFormat="1" applyFont="1" applyAlignment="1"/>
    <xf numFmtId="0" fontId="7" fillId="0" borderId="0" xfId="0" applyFont="1" applyAlignment="1"/>
    <xf numFmtId="164" fontId="10" fillId="2" borderId="1" xfId="1" applyNumberFormat="1" applyFont="1" applyFill="1" applyBorder="1" applyAlignment="1"/>
    <xf numFmtId="164" fontId="8" fillId="2" borderId="1" xfId="1" applyNumberFormat="1" applyFont="1" applyFill="1" applyBorder="1" applyAlignment="1"/>
    <xf numFmtId="164" fontId="8" fillId="3" borderId="1" xfId="1" applyNumberFormat="1" applyFont="1" applyFill="1" applyBorder="1" applyAlignment="1"/>
    <xf numFmtId="164" fontId="9" fillId="0" borderId="0" xfId="0" applyNumberFormat="1" applyFont="1" applyAlignment="1"/>
    <xf numFmtId="164" fontId="8" fillId="4" borderId="1" xfId="1" applyNumberFormat="1" applyFont="1" applyFill="1" applyBorder="1" applyAlignment="1"/>
    <xf numFmtId="164" fontId="8" fillId="5" borderId="1" xfId="1" applyNumberFormat="1" applyFont="1" applyFill="1" applyBorder="1" applyAlignment="1"/>
    <xf numFmtId="164" fontId="10" fillId="0" borderId="0" xfId="1" applyNumberFormat="1" applyFont="1" applyAlignment="1"/>
    <xf numFmtId="164" fontId="8" fillId="0" borderId="0" xfId="1" applyNumberFormat="1" applyFont="1" applyAlignment="1"/>
    <xf numFmtId="0" fontId="11" fillId="0" borderId="0" xfId="0" applyFont="1" applyAlignment="1"/>
    <xf numFmtId="164" fontId="8" fillId="0" borderId="1" xfId="1" applyNumberFormat="1" applyFont="1" applyBorder="1" applyAlignment="1"/>
    <xf numFmtId="164" fontId="8" fillId="6" borderId="1" xfId="1" applyNumberFormat="1" applyFont="1" applyFill="1" applyBorder="1" applyAlignment="1"/>
    <xf numFmtId="166" fontId="8" fillId="4" borderId="1" xfId="1" applyNumberFormat="1" applyFont="1" applyFill="1" applyBorder="1" applyAlignment="1"/>
    <xf numFmtId="166" fontId="8" fillId="6" borderId="1" xfId="1" applyNumberFormat="1" applyFont="1" applyFill="1" applyBorder="1" applyAlignment="1"/>
    <xf numFmtId="166" fontId="8" fillId="0" borderId="0" xfId="0" applyNumberFormat="1" applyFont="1">
      <alignment vertical="center"/>
    </xf>
    <xf numFmtId="164" fontId="13" fillId="2" borderId="1" xfId="1" applyNumberFormat="1" applyFont="1" applyFill="1" applyBorder="1" applyAlignment="1"/>
    <xf numFmtId="164" fontId="13" fillId="2" borderId="1" xfId="1" applyNumberFormat="1" applyFont="1" applyFill="1" applyBorder="1" applyAlignment="1" applyProtection="1">
      <protection locked="0"/>
    </xf>
    <xf numFmtId="164" fontId="8" fillId="0" borderId="0" xfId="0" applyNumberFormat="1" applyFont="1" applyAlignment="1">
      <alignment horizontal="left" vertical="center"/>
    </xf>
    <xf numFmtId="164" fontId="9" fillId="0" borderId="0" xfId="0" applyNumberFormat="1" applyFont="1" applyAlignment="1">
      <alignment horizontal="left" vertical="center"/>
    </xf>
    <xf numFmtId="164" fontId="8" fillId="0" borderId="0" xfId="0" applyNumberFormat="1" applyFont="1">
      <alignment vertical="center"/>
    </xf>
    <xf numFmtId="164" fontId="2" fillId="0" borderId="0" xfId="0" applyNumberFormat="1" applyFont="1" applyAlignment="1">
      <alignment horizontal="left" vertical="center"/>
    </xf>
    <xf numFmtId="164" fontId="3" fillId="0" borderId="0" xfId="0" applyNumberFormat="1" applyFont="1" applyAlignment="1">
      <alignment horizontal="left" vertical="center"/>
    </xf>
    <xf numFmtId="164" fontId="2" fillId="0" borderId="0" xfId="0" applyNumberFormat="1" applyFont="1">
      <alignment vertical="center"/>
    </xf>
    <xf numFmtId="164" fontId="3" fillId="0" borderId="0" xfId="2" applyNumberFormat="1" applyFont="1" applyAlignment="1" applyProtection="1">
      <alignment horizontal="center" vertical="center"/>
      <protection locked="0"/>
    </xf>
    <xf numFmtId="164" fontId="2" fillId="0" borderId="0" xfId="2" applyNumberFormat="1" applyFont="1" applyAlignment="1" applyProtection="1">
      <alignment horizontal="center" vertical="center"/>
      <protection locked="0"/>
    </xf>
    <xf numFmtId="164" fontId="2" fillId="0" borderId="0" xfId="2" applyNumberFormat="1" applyFont="1" applyAlignment="1" applyProtection="1">
      <alignment horizontal="left" vertical="center"/>
      <protection locked="0"/>
    </xf>
    <xf numFmtId="164" fontId="3" fillId="0" borderId="0" xfId="2" applyNumberFormat="1" applyFont="1" applyAlignment="1" applyProtection="1">
      <alignment horizontal="left" vertical="center"/>
      <protection locked="0"/>
    </xf>
    <xf numFmtId="164" fontId="2" fillId="0" borderId="0" xfId="2" applyNumberFormat="1" applyFont="1" applyProtection="1">
      <alignment vertical="center"/>
      <protection locked="0"/>
    </xf>
    <xf numFmtId="166" fontId="3" fillId="0" borderId="0" xfId="0" applyNumberFormat="1" applyFont="1" applyAlignment="1">
      <alignment horizontal="center" vertical="center"/>
    </xf>
    <xf numFmtId="166" fontId="2" fillId="0" borderId="0" xfId="0" applyNumberFormat="1" applyFont="1" applyAlignment="1">
      <alignment horizontal="center" vertical="center"/>
    </xf>
    <xf numFmtId="166" fontId="2" fillId="0" borderId="0" xfId="0" applyNumberFormat="1" applyFont="1" applyAlignment="1">
      <alignment horizontal="left" vertical="center"/>
    </xf>
    <xf numFmtId="166" fontId="3" fillId="0" borderId="0" xfId="0" applyNumberFormat="1" applyFont="1" applyAlignment="1">
      <alignment horizontal="left" vertical="center"/>
    </xf>
    <xf numFmtId="166" fontId="2" fillId="0" borderId="0" xfId="0" applyNumberFormat="1" applyFont="1">
      <alignment vertical="center"/>
    </xf>
    <xf numFmtId="164" fontId="3" fillId="0" borderId="0" xfId="0" applyNumberFormat="1" applyFont="1" applyAlignment="1">
      <alignment horizontal="center" vertical="center"/>
    </xf>
    <xf numFmtId="164" fontId="2" fillId="0" borderId="0" xfId="0" applyNumberFormat="1" applyFont="1" applyAlignment="1">
      <alignment horizontal="center" vertical="center"/>
    </xf>
    <xf numFmtId="164" fontId="1" fillId="0" borderId="0" xfId="0" applyNumberFormat="1" applyFont="1" applyAlignment="1">
      <alignment horizontal="center" vertical="center"/>
    </xf>
    <xf numFmtId="164" fontId="1" fillId="0" borderId="0" xfId="0" applyNumberFormat="1" applyFont="1" applyAlignment="1">
      <alignment horizontal="left" vertical="center"/>
    </xf>
    <xf numFmtId="164" fontId="1" fillId="0" borderId="0" xfId="0" applyNumberFormat="1" applyFont="1">
      <alignment vertical="center"/>
    </xf>
    <xf numFmtId="164" fontId="14" fillId="0" borderId="0" xfId="0" applyNumberFormat="1" applyFont="1">
      <alignment vertical="center"/>
    </xf>
    <xf numFmtId="164" fontId="13" fillId="0" borderId="0" xfId="0" applyNumberFormat="1" applyFont="1">
      <alignment vertical="center"/>
    </xf>
  </cellXfs>
  <cellStyles count="3">
    <cellStyle name="Standard" xfId="0" builtinId="0"/>
    <cellStyle name="Standard 2" xfId="1"/>
    <cellStyle name="常规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v>control</c:v>
          </c:tx>
          <c:spPr>
            <a:ln w="19050" cap="rnd">
              <a:solidFill>
                <a:schemeClr val="tx1"/>
              </a:solidFill>
              <a:round/>
            </a:ln>
            <a:effectLst/>
          </c:spPr>
          <c:marker>
            <c:symbol val="x"/>
            <c:size val="11"/>
            <c:spPr>
              <a:solidFill>
                <a:schemeClr val="tx1"/>
              </a:solidFill>
              <a:ln w="9525">
                <a:solidFill>
                  <a:schemeClr val="tx1"/>
                </a:solidFill>
              </a:ln>
              <a:effectLst/>
            </c:spPr>
          </c:marker>
          <c:errBars>
            <c:errDir val="y"/>
            <c:errBarType val="both"/>
            <c:errValType val="cust"/>
            <c:noEndCap val="0"/>
            <c:plus>
              <c:numRef>
                <c:f>'NA AZD1208 0.1μM Prost'!$J$10:$J$16</c:f>
                <c:numCache>
                  <c:formatCode>General</c:formatCode>
                  <c:ptCount val="7"/>
                  <c:pt idx="0">
                    <c:v>6.4841383929289513</c:v>
                  </c:pt>
                  <c:pt idx="1">
                    <c:v>21.793910485982828</c:v>
                  </c:pt>
                  <c:pt idx="2">
                    <c:v>36.095319140105019</c:v>
                  </c:pt>
                  <c:pt idx="3">
                    <c:v>53.677761615700923</c:v>
                  </c:pt>
                  <c:pt idx="4">
                    <c:v>85.297273276296494</c:v>
                  </c:pt>
                  <c:pt idx="5">
                    <c:v>107.46886046934904</c:v>
                  </c:pt>
                  <c:pt idx="6">
                    <c:v>129.90568788344558</c:v>
                  </c:pt>
                </c:numCache>
              </c:numRef>
            </c:plus>
            <c:minus>
              <c:numRef>
                <c:f>'NA AZD1208 0.1μM Prost'!$J$10:$J$16</c:f>
                <c:numCache>
                  <c:formatCode>General</c:formatCode>
                  <c:ptCount val="7"/>
                  <c:pt idx="0">
                    <c:v>6.4841383929289513</c:v>
                  </c:pt>
                  <c:pt idx="1">
                    <c:v>21.793910485982828</c:v>
                  </c:pt>
                  <c:pt idx="2">
                    <c:v>36.095319140105019</c:v>
                  </c:pt>
                  <c:pt idx="3">
                    <c:v>53.677761615700923</c:v>
                  </c:pt>
                  <c:pt idx="4">
                    <c:v>85.297273276296494</c:v>
                  </c:pt>
                  <c:pt idx="5">
                    <c:v>107.46886046934904</c:v>
                  </c:pt>
                  <c:pt idx="6">
                    <c:v>129.90568788344558</c:v>
                  </c:pt>
                </c:numCache>
              </c:numRef>
            </c:minus>
            <c:spPr>
              <a:noFill/>
              <a:ln w="9525" cap="flat" cmpd="sng" algn="ctr">
                <a:solidFill>
                  <a:schemeClr val="tx1">
                    <a:lumMod val="65000"/>
                    <a:lumOff val="35000"/>
                  </a:schemeClr>
                </a:solidFill>
                <a:round/>
              </a:ln>
              <a:effectLst/>
            </c:spPr>
          </c:errBars>
          <c:xVal>
            <c:numRef>
              <c:f>'NA AZD1208 0.1μM Prost'!$B$10:$B$16</c:f>
              <c:numCache>
                <c:formatCode>General</c:formatCode>
                <c:ptCount val="7"/>
                <c:pt idx="0">
                  <c:v>0.1</c:v>
                </c:pt>
                <c:pt idx="1">
                  <c:v>0.3</c:v>
                </c:pt>
                <c:pt idx="2">
                  <c:v>1</c:v>
                </c:pt>
                <c:pt idx="3">
                  <c:v>3</c:v>
                </c:pt>
                <c:pt idx="4">
                  <c:v>10</c:v>
                </c:pt>
                <c:pt idx="5">
                  <c:v>30</c:v>
                </c:pt>
                <c:pt idx="6">
                  <c:v>100</c:v>
                </c:pt>
              </c:numCache>
            </c:numRef>
          </c:xVal>
          <c:yVal>
            <c:numRef>
              <c:f>'NA AZD1208 0.1μM Prost'!$I$10:$I$16</c:f>
              <c:numCache>
                <c:formatCode>General</c:formatCode>
                <c:ptCount val="7"/>
                <c:pt idx="0">
                  <c:v>12.540527932483787</c:v>
                </c:pt>
                <c:pt idx="1">
                  <c:v>30.890588866916922</c:v>
                </c:pt>
                <c:pt idx="2">
                  <c:v>54.106043457546129</c:v>
                </c:pt>
                <c:pt idx="3">
                  <c:v>113.97965772310495</c:v>
                </c:pt>
                <c:pt idx="4">
                  <c:v>165.010461980473</c:v>
                </c:pt>
                <c:pt idx="5">
                  <c:v>176.05432409495145</c:v>
                </c:pt>
                <c:pt idx="6">
                  <c:v>170.28974146832832</c:v>
                </c:pt>
              </c:numCache>
            </c:numRef>
          </c:yVal>
          <c:smooth val="0"/>
          <c:extLst>
            <c:ext xmlns:c16="http://schemas.microsoft.com/office/drawing/2014/chart" uri="{C3380CC4-5D6E-409C-BE32-E72D297353CC}">
              <c16:uniqueId val="{00000000-CA1A-4358-ADF9-7C954A207CD8}"/>
            </c:ext>
          </c:extLst>
        </c:ser>
        <c:ser>
          <c:idx val="1"/>
          <c:order val="1"/>
          <c:tx>
            <c:v>AZD1208, 0.1 µM</c:v>
          </c:tx>
          <c:spPr>
            <a:ln w="19050" cap="rnd">
              <a:solidFill>
                <a:schemeClr val="bg1">
                  <a:lumMod val="65000"/>
                </a:schemeClr>
              </a:solidFill>
              <a:round/>
            </a:ln>
            <a:effectLst/>
          </c:spPr>
          <c:marker>
            <c:symbol val="x"/>
            <c:size val="11"/>
            <c:spPr>
              <a:solidFill>
                <a:schemeClr val="bg1">
                  <a:lumMod val="65000"/>
                </a:schemeClr>
              </a:solidFill>
              <a:ln w="9525">
                <a:solidFill>
                  <a:schemeClr val="bg1">
                    <a:lumMod val="65000"/>
                  </a:schemeClr>
                </a:solidFill>
              </a:ln>
              <a:effectLst/>
            </c:spPr>
          </c:marker>
          <c:errBars>
            <c:errDir val="y"/>
            <c:errBarType val="both"/>
            <c:errValType val="cust"/>
            <c:noEndCap val="0"/>
            <c:plus>
              <c:numRef>
                <c:f>'NA AZD1208 0.1μM Prost'!$J$23:$J$29</c:f>
                <c:numCache>
                  <c:formatCode>General</c:formatCode>
                  <c:ptCount val="7"/>
                  <c:pt idx="0">
                    <c:v>4.1446128688846384</c:v>
                  </c:pt>
                  <c:pt idx="1">
                    <c:v>13.640108338487146</c:v>
                  </c:pt>
                  <c:pt idx="2">
                    <c:v>11.542533463258778</c:v>
                  </c:pt>
                  <c:pt idx="3">
                    <c:v>48.478627120141979</c:v>
                  </c:pt>
                  <c:pt idx="4">
                    <c:v>57.342876222374642</c:v>
                  </c:pt>
                  <c:pt idx="5">
                    <c:v>105.85060330225468</c:v>
                  </c:pt>
                  <c:pt idx="6">
                    <c:v>144.13173589390962</c:v>
                  </c:pt>
                </c:numCache>
              </c:numRef>
            </c:plus>
            <c:minus>
              <c:numRef>
                <c:f>'NA AZD1208 0.1μM Prost'!$J$23:$J$29</c:f>
                <c:numCache>
                  <c:formatCode>General</c:formatCode>
                  <c:ptCount val="7"/>
                  <c:pt idx="0">
                    <c:v>4.1446128688846384</c:v>
                  </c:pt>
                  <c:pt idx="1">
                    <c:v>13.640108338487146</c:v>
                  </c:pt>
                  <c:pt idx="2">
                    <c:v>11.542533463258778</c:v>
                  </c:pt>
                  <c:pt idx="3">
                    <c:v>48.478627120141979</c:v>
                  </c:pt>
                  <c:pt idx="4">
                    <c:v>57.342876222374642</c:v>
                  </c:pt>
                  <c:pt idx="5">
                    <c:v>105.85060330225468</c:v>
                  </c:pt>
                  <c:pt idx="6">
                    <c:v>144.13173589390962</c:v>
                  </c:pt>
                </c:numCache>
              </c:numRef>
            </c:minus>
            <c:spPr>
              <a:noFill/>
              <a:ln w="9525" cap="flat" cmpd="sng" algn="ctr">
                <a:solidFill>
                  <a:schemeClr val="tx1">
                    <a:lumMod val="65000"/>
                    <a:lumOff val="35000"/>
                  </a:schemeClr>
                </a:solidFill>
                <a:round/>
              </a:ln>
              <a:effectLst/>
            </c:spPr>
          </c:errBars>
          <c:xVal>
            <c:numRef>
              <c:f>'NA AZD1208 0.1μM Prost'!$B$10:$B$16</c:f>
              <c:numCache>
                <c:formatCode>General</c:formatCode>
                <c:ptCount val="7"/>
                <c:pt idx="0">
                  <c:v>0.1</c:v>
                </c:pt>
                <c:pt idx="1">
                  <c:v>0.3</c:v>
                </c:pt>
                <c:pt idx="2">
                  <c:v>1</c:v>
                </c:pt>
                <c:pt idx="3">
                  <c:v>3</c:v>
                </c:pt>
                <c:pt idx="4">
                  <c:v>10</c:v>
                </c:pt>
                <c:pt idx="5">
                  <c:v>30</c:v>
                </c:pt>
                <c:pt idx="6">
                  <c:v>100</c:v>
                </c:pt>
              </c:numCache>
            </c:numRef>
          </c:xVal>
          <c:yVal>
            <c:numRef>
              <c:f>'NA AZD1208 0.1μM Prost'!$I$23:$I$29</c:f>
              <c:numCache>
                <c:formatCode>General</c:formatCode>
                <c:ptCount val="7"/>
                <c:pt idx="0">
                  <c:v>8.2671059584959004</c:v>
                </c:pt>
                <c:pt idx="1">
                  <c:v>13.841514425483144</c:v>
                </c:pt>
                <c:pt idx="2">
                  <c:v>32.008194296846945</c:v>
                </c:pt>
                <c:pt idx="3">
                  <c:v>80.301756955807889</c:v>
                </c:pt>
                <c:pt idx="4">
                  <c:v>145.90522830725033</c:v>
                </c:pt>
                <c:pt idx="5">
                  <c:v>195.5022712054944</c:v>
                </c:pt>
                <c:pt idx="6">
                  <c:v>188.58642500210073</c:v>
                </c:pt>
              </c:numCache>
            </c:numRef>
          </c:yVal>
          <c:smooth val="0"/>
          <c:extLst>
            <c:ext xmlns:c16="http://schemas.microsoft.com/office/drawing/2014/chart" uri="{C3380CC4-5D6E-409C-BE32-E72D297353CC}">
              <c16:uniqueId val="{00000001-CA1A-4358-ADF9-7C954A207CD8}"/>
            </c:ext>
          </c:extLst>
        </c:ser>
        <c:dLbls>
          <c:showLegendKey val="0"/>
          <c:showVal val="0"/>
          <c:showCatName val="0"/>
          <c:showSerName val="0"/>
          <c:showPercent val="0"/>
          <c:showBubbleSize val="0"/>
        </c:dLbls>
        <c:axId val="286204552"/>
        <c:axId val="286208816"/>
      </c:scatterChart>
      <c:valAx>
        <c:axId val="286204552"/>
        <c:scaling>
          <c:logBase val="10"/>
          <c:orientation val="minMax"/>
          <c:max val="1000"/>
          <c:min val="0.01"/>
        </c:scaling>
        <c:delete val="0"/>
        <c:axPos val="b"/>
        <c:title>
          <c:tx>
            <c:rich>
              <a:bodyPr rot="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r>
                  <a:rPr lang="de-DE" sz="2000" b="1">
                    <a:solidFill>
                      <a:sysClr val="windowText" lastClr="000000"/>
                    </a:solidFill>
                    <a:latin typeface="Arial" panose="020B0604020202020204" pitchFamily="7" charset="0"/>
                    <a:cs typeface="Arial" panose="020B0604020202020204" pitchFamily="7" charset="0"/>
                  </a:rPr>
                  <a:t>[noradrenaline]</a:t>
                </a:r>
                <a:r>
                  <a:rPr lang="de-DE" sz="2000" b="1" baseline="0">
                    <a:solidFill>
                      <a:sysClr val="windowText" lastClr="000000"/>
                    </a:solidFill>
                    <a:latin typeface="Arial" panose="020B0604020202020204" pitchFamily="7" charset="0"/>
                    <a:cs typeface="Arial" panose="020B0604020202020204" pitchFamily="7" charset="0"/>
                  </a:rPr>
                  <a:t> (µM)</a:t>
                </a:r>
                <a:endParaRPr lang="de-DE" sz="2000" b="1">
                  <a:solidFill>
                    <a:sysClr val="windowText" lastClr="000000"/>
                  </a:solidFill>
                  <a:latin typeface="Arial" panose="020B0604020202020204" pitchFamily="7" charset="0"/>
                  <a:cs typeface="Arial" panose="020B0604020202020204" pitchFamily="7" charset="0"/>
                </a:endParaRPr>
              </a:p>
            </c:rich>
          </c:tx>
          <c:layout>
            <c:manualLayout>
              <c:xMode val="edge"/>
              <c:yMode val="edge"/>
              <c:x val="0.30831252203368098"/>
              <c:y val="0.77387385559070399"/>
            </c:manualLayout>
          </c:layout>
          <c:overlay val="0"/>
          <c:spPr>
            <a:noFill/>
            <a:ln>
              <a:noFill/>
            </a:ln>
            <a:effectLst/>
          </c:spPr>
          <c:txPr>
            <a:bodyPr rot="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title>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lang="zh-CN" sz="16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crossAx val="286208816"/>
        <c:crosses val="autoZero"/>
        <c:crossBetween val="midCat"/>
        <c:majorUnit val="10"/>
      </c:valAx>
      <c:valAx>
        <c:axId val="286208816"/>
        <c:scaling>
          <c:orientation val="minMax"/>
          <c:max val="350"/>
          <c:min val="0"/>
        </c:scaling>
        <c:delete val="0"/>
        <c:axPos val="l"/>
        <c:title>
          <c:tx>
            <c:rich>
              <a:bodyPr rot="-540000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r>
                  <a:rPr lang="de-DE" sz="2000" b="1">
                    <a:solidFill>
                      <a:sysClr val="windowText" lastClr="000000"/>
                    </a:solidFill>
                    <a:latin typeface="Arial" panose="020B0604020202020204" pitchFamily="7" charset="0"/>
                    <a:cs typeface="Arial" panose="020B0604020202020204" pitchFamily="7" charset="0"/>
                  </a:rPr>
                  <a:t>contraction (% KCl)</a:t>
                </a:r>
              </a:p>
            </c:rich>
          </c:tx>
          <c:layout>
            <c:manualLayout>
              <c:xMode val="edge"/>
              <c:yMode val="edge"/>
              <c:x val="1.98186879572388E-2"/>
              <c:y val="2.5890371352016901E-2"/>
            </c:manualLayout>
          </c:layout>
          <c:overlay val="0"/>
          <c:spPr>
            <a:noFill/>
            <a:ln>
              <a:noFill/>
            </a:ln>
            <a:effectLst/>
          </c:spPr>
          <c:txPr>
            <a:bodyPr rot="-540000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title>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lang="zh-CN" sz="16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crossAx val="286204552"/>
        <c:crossesAt val="0.01"/>
        <c:crossBetween val="midCat"/>
        <c:majorUnit val="100"/>
      </c:valAx>
      <c:spPr>
        <a:noFill/>
        <a:ln>
          <a:noFill/>
        </a:ln>
        <a:effectLst/>
      </c:spPr>
    </c:plotArea>
    <c:legend>
      <c:legendPos val="b"/>
      <c:layout>
        <c:manualLayout>
          <c:xMode val="edge"/>
          <c:yMode val="edge"/>
          <c:x val="0.21393095661306299"/>
          <c:y val="0.86957923030705497"/>
          <c:w val="0.759994724243089"/>
          <c:h val="8.9556959934877098E-2"/>
        </c:manualLayout>
      </c:layout>
      <c:overlay val="0"/>
      <c:spPr>
        <a:noFill/>
        <a:ln>
          <a:noFill/>
        </a:ln>
        <a:effectLst/>
      </c:spPr>
      <c:txPr>
        <a:bodyPr rot="0" spcFirstLastPara="1" vertOverflow="ellipsis" vert="horz" wrap="square" anchor="ctr" anchorCtr="1"/>
        <a:lstStyle/>
        <a:p>
          <a:pPr>
            <a:defRPr lang="zh-CN" sz="16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legend>
    <c:plotVisOnly val="1"/>
    <c:dispBlanksAs val="gap"/>
    <c:showDLblsOverMax val="0"/>
  </c:chart>
  <c:spPr>
    <a:solidFill>
      <a:schemeClr val="bg1"/>
    </a:solidFill>
    <a:ln w="9525" cap="flat" cmpd="sng" algn="ctr">
      <a:noFill/>
      <a:round/>
    </a:ln>
    <a:effectLst/>
  </c:spPr>
  <c:txPr>
    <a:bodyPr/>
    <a:lstStyle/>
    <a:p>
      <a:pPr>
        <a:defRPr lang="zh-CN"/>
      </a:pPr>
      <a:endParaRPr lang="de-DE"/>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v>control</c:v>
          </c:tx>
          <c:spPr>
            <a:ln w="19050" cap="rnd">
              <a:solidFill>
                <a:schemeClr val="tx1"/>
              </a:solidFill>
              <a:round/>
            </a:ln>
            <a:effectLst/>
          </c:spPr>
          <c:marker>
            <c:symbol val="x"/>
            <c:size val="11"/>
            <c:spPr>
              <a:solidFill>
                <a:schemeClr val="tx1"/>
              </a:solidFill>
              <a:ln w="9525">
                <a:solidFill>
                  <a:schemeClr val="tx1"/>
                </a:solidFill>
              </a:ln>
              <a:effectLst/>
            </c:spPr>
          </c:marker>
          <c:errBars>
            <c:errDir val="y"/>
            <c:errBarType val="both"/>
            <c:errValType val="cust"/>
            <c:noEndCap val="0"/>
            <c:plus>
              <c:numRef>
                <c:f>'PE HS38 3µM Prost'!$J$10:$J$16</c:f>
                <c:numCache>
                  <c:formatCode>General</c:formatCode>
                  <c:ptCount val="7"/>
                  <c:pt idx="0">
                    <c:v>8.0721080442950512</c:v>
                  </c:pt>
                  <c:pt idx="1">
                    <c:v>8.3066172115920125</c:v>
                  </c:pt>
                  <c:pt idx="2">
                    <c:v>15.900268406366562</c:v>
                  </c:pt>
                  <c:pt idx="3">
                    <c:v>28.953890754192155</c:v>
                  </c:pt>
                  <c:pt idx="4">
                    <c:v>54.569818280103874</c:v>
                  </c:pt>
                  <c:pt idx="5">
                    <c:v>51.879192421874912</c:v>
                  </c:pt>
                  <c:pt idx="6">
                    <c:v>33.825852746707419</c:v>
                  </c:pt>
                </c:numCache>
              </c:numRef>
            </c:plus>
            <c:minus>
              <c:numRef>
                <c:f>'PE HS38 3µM Prost'!$J$10:$J$16</c:f>
                <c:numCache>
                  <c:formatCode>General</c:formatCode>
                  <c:ptCount val="7"/>
                  <c:pt idx="0">
                    <c:v>8.0721080442950512</c:v>
                  </c:pt>
                  <c:pt idx="1">
                    <c:v>8.3066172115920125</c:v>
                  </c:pt>
                  <c:pt idx="2">
                    <c:v>15.900268406366562</c:v>
                  </c:pt>
                  <c:pt idx="3">
                    <c:v>28.953890754192155</c:v>
                  </c:pt>
                  <c:pt idx="4">
                    <c:v>54.569818280103874</c:v>
                  </c:pt>
                  <c:pt idx="5">
                    <c:v>51.879192421874912</c:v>
                  </c:pt>
                  <c:pt idx="6">
                    <c:v>33.825852746707419</c:v>
                  </c:pt>
                </c:numCache>
              </c:numRef>
            </c:minus>
            <c:spPr>
              <a:noFill/>
              <a:ln w="9525" cap="flat" cmpd="sng" algn="ctr">
                <a:solidFill>
                  <a:schemeClr val="tx1">
                    <a:lumMod val="65000"/>
                    <a:lumOff val="35000"/>
                  </a:schemeClr>
                </a:solidFill>
                <a:round/>
              </a:ln>
              <a:effectLst/>
            </c:spPr>
          </c:errBars>
          <c:xVal>
            <c:numRef>
              <c:f>'PE HS38 3µM Prost'!$B$10:$B$16</c:f>
              <c:numCache>
                <c:formatCode>General</c:formatCode>
                <c:ptCount val="7"/>
                <c:pt idx="0">
                  <c:v>0.1</c:v>
                </c:pt>
                <c:pt idx="1">
                  <c:v>0.3</c:v>
                </c:pt>
                <c:pt idx="2">
                  <c:v>1</c:v>
                </c:pt>
                <c:pt idx="3">
                  <c:v>3</c:v>
                </c:pt>
                <c:pt idx="4">
                  <c:v>10</c:v>
                </c:pt>
                <c:pt idx="5">
                  <c:v>30</c:v>
                </c:pt>
                <c:pt idx="6">
                  <c:v>100</c:v>
                </c:pt>
              </c:numCache>
            </c:numRef>
          </c:xVal>
          <c:yVal>
            <c:numRef>
              <c:f>'PE HS38 3µM Prost'!$I$10:$I$16</c:f>
              <c:numCache>
                <c:formatCode>General</c:formatCode>
                <c:ptCount val="7"/>
                <c:pt idx="0">
                  <c:v>11.959367268064964</c:v>
                </c:pt>
                <c:pt idx="1">
                  <c:v>13.1877642748232</c:v>
                </c:pt>
                <c:pt idx="2">
                  <c:v>29.506830563388483</c:v>
                </c:pt>
                <c:pt idx="3">
                  <c:v>54.273048742714842</c:v>
                </c:pt>
                <c:pt idx="4">
                  <c:v>104.63449897994826</c:v>
                </c:pt>
                <c:pt idx="5">
                  <c:v>108.03237087003845</c:v>
                </c:pt>
                <c:pt idx="6">
                  <c:v>127.6624234637018</c:v>
                </c:pt>
              </c:numCache>
            </c:numRef>
          </c:yVal>
          <c:smooth val="0"/>
          <c:extLst>
            <c:ext xmlns:c16="http://schemas.microsoft.com/office/drawing/2014/chart" uri="{C3380CC4-5D6E-409C-BE32-E72D297353CC}">
              <c16:uniqueId val="{00000000-A8A4-434F-A9DB-020E691486D6}"/>
            </c:ext>
          </c:extLst>
        </c:ser>
        <c:ser>
          <c:idx val="1"/>
          <c:order val="1"/>
          <c:tx>
            <c:v>HS38, 3 µM</c:v>
          </c:tx>
          <c:spPr>
            <a:ln w="19050" cap="rnd">
              <a:solidFill>
                <a:schemeClr val="bg1">
                  <a:lumMod val="65000"/>
                </a:schemeClr>
              </a:solidFill>
              <a:round/>
            </a:ln>
            <a:effectLst/>
          </c:spPr>
          <c:marker>
            <c:symbol val="x"/>
            <c:size val="11"/>
            <c:spPr>
              <a:solidFill>
                <a:schemeClr val="bg1">
                  <a:lumMod val="65000"/>
                </a:schemeClr>
              </a:solidFill>
              <a:ln w="9525">
                <a:solidFill>
                  <a:schemeClr val="bg1">
                    <a:lumMod val="65000"/>
                  </a:schemeClr>
                </a:solidFill>
              </a:ln>
              <a:effectLst/>
            </c:spPr>
          </c:marker>
          <c:errBars>
            <c:errDir val="y"/>
            <c:errBarType val="both"/>
            <c:errValType val="cust"/>
            <c:noEndCap val="0"/>
            <c:plus>
              <c:numRef>
                <c:f>'PE HS38 3µM Prost'!$J$23:$J$29</c:f>
                <c:numCache>
                  <c:formatCode>General</c:formatCode>
                  <c:ptCount val="7"/>
                  <c:pt idx="0">
                    <c:v>4.7711251265547769</c:v>
                  </c:pt>
                  <c:pt idx="1">
                    <c:v>10.56170931587531</c:v>
                  </c:pt>
                  <c:pt idx="2">
                    <c:v>19.013911705962869</c:v>
                  </c:pt>
                  <c:pt idx="3">
                    <c:v>33.923343100407898</c:v>
                  </c:pt>
                  <c:pt idx="4">
                    <c:v>41.182050813806086</c:v>
                  </c:pt>
                  <c:pt idx="5">
                    <c:v>62.376999668294182</c:v>
                  </c:pt>
                  <c:pt idx="6">
                    <c:v>50.604904706050341</c:v>
                  </c:pt>
                </c:numCache>
              </c:numRef>
            </c:plus>
            <c:minus>
              <c:numRef>
                <c:f>'PE HS38 3µM Prost'!$J$23:$J$29</c:f>
                <c:numCache>
                  <c:formatCode>General</c:formatCode>
                  <c:ptCount val="7"/>
                  <c:pt idx="0">
                    <c:v>4.7711251265547769</c:v>
                  </c:pt>
                  <c:pt idx="1">
                    <c:v>10.56170931587531</c:v>
                  </c:pt>
                  <c:pt idx="2">
                    <c:v>19.013911705962869</c:v>
                  </c:pt>
                  <c:pt idx="3">
                    <c:v>33.923343100407898</c:v>
                  </c:pt>
                  <c:pt idx="4">
                    <c:v>41.182050813806086</c:v>
                  </c:pt>
                  <c:pt idx="5">
                    <c:v>62.376999668294182</c:v>
                  </c:pt>
                  <c:pt idx="6">
                    <c:v>50.604904706050341</c:v>
                  </c:pt>
                </c:numCache>
              </c:numRef>
            </c:minus>
            <c:spPr>
              <a:noFill/>
              <a:ln w="9525" cap="flat" cmpd="sng" algn="ctr">
                <a:solidFill>
                  <a:schemeClr val="tx1">
                    <a:lumMod val="65000"/>
                    <a:lumOff val="35000"/>
                  </a:schemeClr>
                </a:solidFill>
                <a:round/>
              </a:ln>
              <a:effectLst/>
            </c:spPr>
          </c:errBars>
          <c:xVal>
            <c:numRef>
              <c:f>'PE HS38 3µM Prost'!$B$10:$B$16</c:f>
              <c:numCache>
                <c:formatCode>General</c:formatCode>
                <c:ptCount val="7"/>
                <c:pt idx="0">
                  <c:v>0.1</c:v>
                </c:pt>
                <c:pt idx="1">
                  <c:v>0.3</c:v>
                </c:pt>
                <c:pt idx="2">
                  <c:v>1</c:v>
                </c:pt>
                <c:pt idx="3">
                  <c:v>3</c:v>
                </c:pt>
                <c:pt idx="4">
                  <c:v>10</c:v>
                </c:pt>
                <c:pt idx="5">
                  <c:v>30</c:v>
                </c:pt>
                <c:pt idx="6">
                  <c:v>100</c:v>
                </c:pt>
              </c:numCache>
            </c:numRef>
          </c:xVal>
          <c:yVal>
            <c:numRef>
              <c:f>'PE HS38 3µM Prost'!$I$23:$I$29</c:f>
              <c:numCache>
                <c:formatCode>General</c:formatCode>
                <c:ptCount val="7"/>
                <c:pt idx="0">
                  <c:v>6.4099899082986411</c:v>
                </c:pt>
                <c:pt idx="1">
                  <c:v>13.067790284165252</c:v>
                </c:pt>
                <c:pt idx="2">
                  <c:v>26.270182496049976</c:v>
                </c:pt>
                <c:pt idx="3">
                  <c:v>45.590260763546056</c:v>
                </c:pt>
                <c:pt idx="4">
                  <c:v>83.949545036887386</c:v>
                </c:pt>
                <c:pt idx="5">
                  <c:v>107.25586103869637</c:v>
                </c:pt>
                <c:pt idx="6">
                  <c:v>129.5056228130961</c:v>
                </c:pt>
              </c:numCache>
            </c:numRef>
          </c:yVal>
          <c:smooth val="0"/>
          <c:extLst>
            <c:ext xmlns:c16="http://schemas.microsoft.com/office/drawing/2014/chart" uri="{C3380CC4-5D6E-409C-BE32-E72D297353CC}">
              <c16:uniqueId val="{00000001-A8A4-434F-A9DB-020E691486D6}"/>
            </c:ext>
          </c:extLst>
        </c:ser>
        <c:dLbls>
          <c:showLegendKey val="0"/>
          <c:showVal val="0"/>
          <c:showCatName val="0"/>
          <c:showSerName val="0"/>
          <c:showPercent val="0"/>
          <c:showBubbleSize val="0"/>
        </c:dLbls>
        <c:axId val="286204552"/>
        <c:axId val="286208816"/>
      </c:scatterChart>
      <c:valAx>
        <c:axId val="286204552"/>
        <c:scaling>
          <c:logBase val="10"/>
          <c:orientation val="minMax"/>
          <c:max val="1000"/>
          <c:min val="0.01"/>
        </c:scaling>
        <c:delete val="0"/>
        <c:axPos val="b"/>
        <c:title>
          <c:tx>
            <c:rich>
              <a:bodyPr rot="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r>
                  <a:rPr lang="de-DE" sz="2000" b="1">
                    <a:solidFill>
                      <a:sysClr val="windowText" lastClr="000000"/>
                    </a:solidFill>
                    <a:latin typeface="Arial" panose="020B0604020202020204" pitchFamily="7" charset="0"/>
                    <a:cs typeface="Arial" panose="020B0604020202020204" pitchFamily="7" charset="0"/>
                  </a:rPr>
                  <a:t>[phenylephrine]</a:t>
                </a:r>
                <a:r>
                  <a:rPr lang="de-DE" sz="2000" b="1" baseline="0">
                    <a:solidFill>
                      <a:sysClr val="windowText" lastClr="000000"/>
                    </a:solidFill>
                    <a:latin typeface="Arial" panose="020B0604020202020204" pitchFamily="7" charset="0"/>
                    <a:cs typeface="Arial" panose="020B0604020202020204" pitchFamily="7" charset="0"/>
                  </a:rPr>
                  <a:t> (µM)</a:t>
                </a:r>
                <a:endParaRPr lang="de-DE" sz="2000" b="1">
                  <a:solidFill>
                    <a:sysClr val="windowText" lastClr="000000"/>
                  </a:solidFill>
                  <a:latin typeface="Arial" panose="020B0604020202020204" pitchFamily="7" charset="0"/>
                  <a:cs typeface="Arial" panose="020B0604020202020204" pitchFamily="7" charset="0"/>
                </a:endParaRPr>
              </a:p>
            </c:rich>
          </c:tx>
          <c:layout>
            <c:manualLayout>
              <c:xMode val="edge"/>
              <c:yMode val="edge"/>
              <c:x val="0.30831250322417297"/>
              <c:y val="0.73635047495235695"/>
            </c:manualLayout>
          </c:layout>
          <c:overlay val="0"/>
          <c:spPr>
            <a:noFill/>
            <a:ln>
              <a:noFill/>
            </a:ln>
            <a:effectLst/>
          </c:spPr>
          <c:txPr>
            <a:bodyPr rot="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title>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lang="zh-CN" sz="16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crossAx val="286208816"/>
        <c:crosses val="autoZero"/>
        <c:crossBetween val="midCat"/>
        <c:majorUnit val="10"/>
      </c:valAx>
      <c:valAx>
        <c:axId val="286208816"/>
        <c:scaling>
          <c:orientation val="minMax"/>
          <c:max val="300"/>
          <c:min val="0"/>
        </c:scaling>
        <c:delete val="0"/>
        <c:axPos val="l"/>
        <c:title>
          <c:tx>
            <c:rich>
              <a:bodyPr rot="-540000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r>
                  <a:rPr lang="de-DE" sz="2000" b="1">
                    <a:solidFill>
                      <a:sysClr val="windowText" lastClr="000000"/>
                    </a:solidFill>
                    <a:latin typeface="Arial" panose="020B0604020202020204" pitchFamily="7" charset="0"/>
                    <a:cs typeface="Arial" panose="020B0604020202020204" pitchFamily="7" charset="0"/>
                  </a:rPr>
                  <a:t>contraction (% KCl)</a:t>
                </a:r>
              </a:p>
            </c:rich>
          </c:tx>
          <c:layout>
            <c:manualLayout>
              <c:xMode val="edge"/>
              <c:yMode val="edge"/>
              <c:x val="1.98186879572388E-2"/>
              <c:y val="2.5890371352016901E-2"/>
            </c:manualLayout>
          </c:layout>
          <c:overlay val="0"/>
          <c:spPr>
            <a:noFill/>
            <a:ln>
              <a:noFill/>
            </a:ln>
            <a:effectLst/>
          </c:spPr>
          <c:txPr>
            <a:bodyPr rot="-540000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title>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lang="zh-CN" sz="16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crossAx val="286204552"/>
        <c:crossesAt val="0.01"/>
        <c:crossBetween val="midCat"/>
        <c:majorUnit val="100"/>
      </c:valAx>
      <c:spPr>
        <a:noFill/>
        <a:ln>
          <a:noFill/>
        </a:ln>
        <a:effectLst/>
      </c:spPr>
    </c:plotArea>
    <c:legend>
      <c:legendPos val="b"/>
      <c:layout>
        <c:manualLayout>
          <c:xMode val="edge"/>
          <c:yMode val="edge"/>
          <c:x val="0.217061896462038"/>
          <c:y val="0.86957932414846295"/>
          <c:w val="0.75060190469616295"/>
          <c:h val="8.9556959934877098E-2"/>
        </c:manualLayout>
      </c:layout>
      <c:overlay val="0"/>
      <c:spPr>
        <a:noFill/>
        <a:ln>
          <a:noFill/>
        </a:ln>
        <a:effectLst/>
      </c:spPr>
      <c:txPr>
        <a:bodyPr rot="0" spcFirstLastPara="1" vertOverflow="ellipsis" vert="horz" wrap="square" anchor="ctr" anchorCtr="1"/>
        <a:lstStyle/>
        <a:p>
          <a:pPr>
            <a:defRPr lang="zh-CN" sz="16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legend>
    <c:plotVisOnly val="1"/>
    <c:dispBlanksAs val="gap"/>
    <c:showDLblsOverMax val="0"/>
  </c:chart>
  <c:spPr>
    <a:solidFill>
      <a:schemeClr val="bg1"/>
    </a:solidFill>
    <a:ln w="9525" cap="flat" cmpd="sng" algn="ctr">
      <a:noFill/>
      <a:round/>
    </a:ln>
    <a:effectLst/>
  </c:spPr>
  <c:txPr>
    <a:bodyPr/>
    <a:lstStyle/>
    <a:p>
      <a:pPr>
        <a:defRPr lang="zh-CN"/>
      </a:pPr>
      <a:endParaRPr lang="de-DE"/>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v>control</c:v>
          </c:tx>
          <c:spPr>
            <a:ln w="19050" cap="rnd">
              <a:solidFill>
                <a:schemeClr val="tx1"/>
              </a:solidFill>
              <a:round/>
            </a:ln>
            <a:effectLst/>
          </c:spPr>
          <c:marker>
            <c:symbol val="x"/>
            <c:size val="11"/>
            <c:spPr>
              <a:solidFill>
                <a:schemeClr val="tx1"/>
              </a:solidFill>
              <a:ln w="9525">
                <a:solidFill>
                  <a:schemeClr val="tx1"/>
                </a:solidFill>
              </a:ln>
              <a:effectLst/>
            </c:spPr>
          </c:marker>
          <c:errBars>
            <c:errDir val="y"/>
            <c:errBarType val="both"/>
            <c:errValType val="cust"/>
            <c:noEndCap val="0"/>
            <c:plus>
              <c:numRef>
                <c:f>'MTX HS38 3µM Prost'!$J$10:$J$16</c:f>
                <c:numCache>
                  <c:formatCode>General</c:formatCode>
                  <c:ptCount val="7"/>
                  <c:pt idx="0">
                    <c:v>2.3405052364486787</c:v>
                  </c:pt>
                  <c:pt idx="1">
                    <c:v>2.6745341460621384</c:v>
                  </c:pt>
                  <c:pt idx="2">
                    <c:v>13.97311792779702</c:v>
                  </c:pt>
                  <c:pt idx="3">
                    <c:v>37.794143731028129</c:v>
                  </c:pt>
                  <c:pt idx="4">
                    <c:v>64.928265201066992</c:v>
                  </c:pt>
                  <c:pt idx="5">
                    <c:v>69.463274920170747</c:v>
                  </c:pt>
                  <c:pt idx="6">
                    <c:v>66.184021096581972</c:v>
                  </c:pt>
                </c:numCache>
              </c:numRef>
            </c:plus>
            <c:minus>
              <c:numRef>
                <c:f>'MTX HS38 3µM Prost'!$J$10:$J$16</c:f>
                <c:numCache>
                  <c:formatCode>General</c:formatCode>
                  <c:ptCount val="7"/>
                  <c:pt idx="0">
                    <c:v>2.3405052364486787</c:v>
                  </c:pt>
                  <c:pt idx="1">
                    <c:v>2.6745341460621384</c:v>
                  </c:pt>
                  <c:pt idx="2">
                    <c:v>13.97311792779702</c:v>
                  </c:pt>
                  <c:pt idx="3">
                    <c:v>37.794143731028129</c:v>
                  </c:pt>
                  <c:pt idx="4">
                    <c:v>64.928265201066992</c:v>
                  </c:pt>
                  <c:pt idx="5">
                    <c:v>69.463274920170747</c:v>
                  </c:pt>
                  <c:pt idx="6">
                    <c:v>66.184021096581972</c:v>
                  </c:pt>
                </c:numCache>
              </c:numRef>
            </c:minus>
            <c:spPr>
              <a:noFill/>
              <a:ln w="9525" cap="flat" cmpd="sng" algn="ctr">
                <a:solidFill>
                  <a:schemeClr val="tx1">
                    <a:lumMod val="65000"/>
                    <a:lumOff val="35000"/>
                  </a:schemeClr>
                </a:solidFill>
                <a:round/>
              </a:ln>
              <a:effectLst/>
            </c:spPr>
          </c:errBars>
          <c:xVal>
            <c:numRef>
              <c:f>'MTX HS38 3µM Prost'!$B$10:$B$16</c:f>
              <c:numCache>
                <c:formatCode>General</c:formatCode>
                <c:ptCount val="7"/>
                <c:pt idx="0">
                  <c:v>0.1</c:v>
                </c:pt>
                <c:pt idx="1">
                  <c:v>0.3</c:v>
                </c:pt>
                <c:pt idx="2">
                  <c:v>1</c:v>
                </c:pt>
                <c:pt idx="3">
                  <c:v>3</c:v>
                </c:pt>
                <c:pt idx="4">
                  <c:v>10</c:v>
                </c:pt>
                <c:pt idx="5">
                  <c:v>30</c:v>
                </c:pt>
                <c:pt idx="6">
                  <c:v>100</c:v>
                </c:pt>
              </c:numCache>
            </c:numRef>
          </c:xVal>
          <c:yVal>
            <c:numRef>
              <c:f>'MTX HS38 3µM Prost'!$I$10:$I$16</c:f>
              <c:numCache>
                <c:formatCode>General</c:formatCode>
                <c:ptCount val="7"/>
                <c:pt idx="0">
                  <c:v>1.7533975559630772</c:v>
                </c:pt>
                <c:pt idx="1">
                  <c:v>2.2488305163855427</c:v>
                </c:pt>
                <c:pt idx="2">
                  <c:v>11.764884766517818</c:v>
                </c:pt>
                <c:pt idx="3">
                  <c:v>40.073714350352205</c:v>
                </c:pt>
                <c:pt idx="4">
                  <c:v>95.391047208900517</c:v>
                </c:pt>
                <c:pt idx="5">
                  <c:v>130.42366477860983</c:v>
                </c:pt>
                <c:pt idx="6">
                  <c:v>156.59071211346335</c:v>
                </c:pt>
              </c:numCache>
            </c:numRef>
          </c:yVal>
          <c:smooth val="0"/>
          <c:extLst>
            <c:ext xmlns:c16="http://schemas.microsoft.com/office/drawing/2014/chart" uri="{C3380CC4-5D6E-409C-BE32-E72D297353CC}">
              <c16:uniqueId val="{00000000-F2E3-4646-B819-317C17E2DE2B}"/>
            </c:ext>
          </c:extLst>
        </c:ser>
        <c:ser>
          <c:idx val="1"/>
          <c:order val="1"/>
          <c:tx>
            <c:v>HS38, 3 µM</c:v>
          </c:tx>
          <c:spPr>
            <a:ln w="19050" cap="rnd">
              <a:solidFill>
                <a:schemeClr val="bg1">
                  <a:lumMod val="65000"/>
                </a:schemeClr>
              </a:solidFill>
              <a:round/>
            </a:ln>
            <a:effectLst/>
          </c:spPr>
          <c:marker>
            <c:symbol val="x"/>
            <c:size val="11"/>
            <c:spPr>
              <a:solidFill>
                <a:schemeClr val="bg1">
                  <a:lumMod val="65000"/>
                </a:schemeClr>
              </a:solidFill>
              <a:ln w="9525">
                <a:solidFill>
                  <a:schemeClr val="bg1">
                    <a:lumMod val="65000"/>
                  </a:schemeClr>
                </a:solidFill>
              </a:ln>
              <a:effectLst/>
            </c:spPr>
          </c:marker>
          <c:errBars>
            <c:errDir val="y"/>
            <c:errBarType val="both"/>
            <c:errValType val="cust"/>
            <c:noEndCap val="0"/>
            <c:plus>
              <c:numRef>
                <c:f>'MTX HS38 3µM Prost'!$J$23:$J$29</c:f>
                <c:numCache>
                  <c:formatCode>General</c:formatCode>
                  <c:ptCount val="7"/>
                  <c:pt idx="0">
                    <c:v>2.9285220888814756</c:v>
                  </c:pt>
                  <c:pt idx="1">
                    <c:v>4.0160673267067981</c:v>
                  </c:pt>
                  <c:pt idx="2">
                    <c:v>8.0521349127492758</c:v>
                  </c:pt>
                  <c:pt idx="3">
                    <c:v>54.631698461419667</c:v>
                  </c:pt>
                  <c:pt idx="4">
                    <c:v>94.016975495026259</c:v>
                  </c:pt>
                  <c:pt idx="5">
                    <c:v>47.001487776992271</c:v>
                  </c:pt>
                  <c:pt idx="6">
                    <c:v>33.297908295149021</c:v>
                  </c:pt>
                </c:numCache>
              </c:numRef>
            </c:plus>
            <c:minus>
              <c:numRef>
                <c:f>'MTX HS38 3µM Prost'!$J$23:$J$29</c:f>
                <c:numCache>
                  <c:formatCode>General</c:formatCode>
                  <c:ptCount val="7"/>
                  <c:pt idx="0">
                    <c:v>2.9285220888814756</c:v>
                  </c:pt>
                  <c:pt idx="1">
                    <c:v>4.0160673267067981</c:v>
                  </c:pt>
                  <c:pt idx="2">
                    <c:v>8.0521349127492758</c:v>
                  </c:pt>
                  <c:pt idx="3">
                    <c:v>54.631698461419667</c:v>
                  </c:pt>
                  <c:pt idx="4">
                    <c:v>94.016975495026259</c:v>
                  </c:pt>
                  <c:pt idx="5">
                    <c:v>47.001487776992271</c:v>
                  </c:pt>
                  <c:pt idx="6">
                    <c:v>33.297908295149021</c:v>
                  </c:pt>
                </c:numCache>
              </c:numRef>
            </c:minus>
            <c:spPr>
              <a:noFill/>
              <a:ln w="9525" cap="flat" cmpd="sng" algn="ctr">
                <a:solidFill>
                  <a:schemeClr val="tx1">
                    <a:lumMod val="65000"/>
                    <a:lumOff val="35000"/>
                  </a:schemeClr>
                </a:solidFill>
                <a:round/>
              </a:ln>
              <a:effectLst/>
            </c:spPr>
          </c:errBars>
          <c:xVal>
            <c:numRef>
              <c:f>'MTX HS38 3µM Prost'!$B$10:$B$16</c:f>
              <c:numCache>
                <c:formatCode>General</c:formatCode>
                <c:ptCount val="7"/>
                <c:pt idx="0">
                  <c:v>0.1</c:v>
                </c:pt>
                <c:pt idx="1">
                  <c:v>0.3</c:v>
                </c:pt>
                <c:pt idx="2">
                  <c:v>1</c:v>
                </c:pt>
                <c:pt idx="3">
                  <c:v>3</c:v>
                </c:pt>
                <c:pt idx="4">
                  <c:v>10</c:v>
                </c:pt>
                <c:pt idx="5">
                  <c:v>30</c:v>
                </c:pt>
                <c:pt idx="6">
                  <c:v>100</c:v>
                </c:pt>
              </c:numCache>
            </c:numRef>
          </c:xVal>
          <c:yVal>
            <c:numRef>
              <c:f>'MTX HS38 3µM Prost'!$I$23:$I$29</c:f>
              <c:numCache>
                <c:formatCode>General</c:formatCode>
                <c:ptCount val="7"/>
                <c:pt idx="0">
                  <c:v>2.7479479682245711</c:v>
                </c:pt>
                <c:pt idx="1">
                  <c:v>2.4185122169493263</c:v>
                </c:pt>
                <c:pt idx="2">
                  <c:v>7.4305336416835761</c:v>
                </c:pt>
                <c:pt idx="3">
                  <c:v>40.966972135991291</c:v>
                </c:pt>
                <c:pt idx="4">
                  <c:v>88.092922654791579</c:v>
                </c:pt>
                <c:pt idx="5">
                  <c:v>109.78915262878245</c:v>
                </c:pt>
                <c:pt idx="6">
                  <c:v>118.45188199694162</c:v>
                </c:pt>
              </c:numCache>
            </c:numRef>
          </c:yVal>
          <c:smooth val="0"/>
          <c:extLst>
            <c:ext xmlns:c16="http://schemas.microsoft.com/office/drawing/2014/chart" uri="{C3380CC4-5D6E-409C-BE32-E72D297353CC}">
              <c16:uniqueId val="{00000001-F2E3-4646-B819-317C17E2DE2B}"/>
            </c:ext>
          </c:extLst>
        </c:ser>
        <c:dLbls>
          <c:showLegendKey val="0"/>
          <c:showVal val="0"/>
          <c:showCatName val="0"/>
          <c:showSerName val="0"/>
          <c:showPercent val="0"/>
          <c:showBubbleSize val="0"/>
        </c:dLbls>
        <c:axId val="286204552"/>
        <c:axId val="286208816"/>
      </c:scatterChart>
      <c:valAx>
        <c:axId val="286204552"/>
        <c:scaling>
          <c:logBase val="10"/>
          <c:orientation val="minMax"/>
          <c:max val="1000"/>
          <c:min val="0.01"/>
        </c:scaling>
        <c:delete val="0"/>
        <c:axPos val="b"/>
        <c:title>
          <c:tx>
            <c:rich>
              <a:bodyPr rot="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r>
                  <a:rPr lang="de-DE" sz="2000" b="1">
                    <a:solidFill>
                      <a:sysClr val="windowText" lastClr="000000"/>
                    </a:solidFill>
                    <a:latin typeface="Arial" panose="020B0604020202020204" pitchFamily="7" charset="0"/>
                    <a:cs typeface="Arial" panose="020B0604020202020204" pitchFamily="7" charset="0"/>
                  </a:rPr>
                  <a:t>[methoxamine]</a:t>
                </a:r>
                <a:r>
                  <a:rPr lang="de-DE" sz="2000" b="1" baseline="0">
                    <a:solidFill>
                      <a:sysClr val="windowText" lastClr="000000"/>
                    </a:solidFill>
                    <a:latin typeface="Arial" panose="020B0604020202020204" pitchFamily="7" charset="0"/>
                    <a:cs typeface="Arial" panose="020B0604020202020204" pitchFamily="7" charset="0"/>
                  </a:rPr>
                  <a:t> (µM)</a:t>
                </a:r>
                <a:endParaRPr lang="de-DE" sz="2000" b="1">
                  <a:solidFill>
                    <a:sysClr val="windowText" lastClr="000000"/>
                  </a:solidFill>
                  <a:latin typeface="Arial" panose="020B0604020202020204" pitchFamily="7" charset="0"/>
                  <a:cs typeface="Arial" panose="020B0604020202020204" pitchFamily="7" charset="0"/>
                </a:endParaRPr>
              </a:p>
            </c:rich>
          </c:tx>
          <c:layout>
            <c:manualLayout>
              <c:xMode val="edge"/>
              <c:yMode val="edge"/>
              <c:x val="0.31099374744667202"/>
              <c:y val="0.74732527350010403"/>
            </c:manualLayout>
          </c:layout>
          <c:overlay val="0"/>
          <c:spPr>
            <a:noFill/>
            <a:ln>
              <a:noFill/>
            </a:ln>
            <a:effectLst/>
          </c:spPr>
          <c:txPr>
            <a:bodyPr rot="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title>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lang="zh-CN" sz="16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crossAx val="286208816"/>
        <c:crosses val="autoZero"/>
        <c:crossBetween val="midCat"/>
        <c:majorUnit val="10"/>
      </c:valAx>
      <c:valAx>
        <c:axId val="286208816"/>
        <c:scaling>
          <c:orientation val="minMax"/>
          <c:max val="300"/>
          <c:min val="0"/>
        </c:scaling>
        <c:delete val="0"/>
        <c:axPos val="l"/>
        <c:title>
          <c:tx>
            <c:rich>
              <a:bodyPr rot="-540000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r>
                  <a:rPr lang="de-DE" sz="2000" b="1">
                    <a:solidFill>
                      <a:sysClr val="windowText" lastClr="000000"/>
                    </a:solidFill>
                    <a:latin typeface="Arial" panose="020B0604020202020204" pitchFamily="7" charset="0"/>
                    <a:cs typeface="Arial" panose="020B0604020202020204" pitchFamily="7" charset="0"/>
                  </a:rPr>
                  <a:t>contraction (% KCl)</a:t>
                </a:r>
              </a:p>
            </c:rich>
          </c:tx>
          <c:layout>
            <c:manualLayout>
              <c:xMode val="edge"/>
              <c:yMode val="edge"/>
              <c:x val="1.98186879572388E-2"/>
              <c:y val="2.5890371352016901E-2"/>
            </c:manualLayout>
          </c:layout>
          <c:overlay val="0"/>
          <c:spPr>
            <a:noFill/>
            <a:ln>
              <a:noFill/>
            </a:ln>
            <a:effectLst/>
          </c:spPr>
          <c:txPr>
            <a:bodyPr rot="-540000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title>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lang="zh-CN" sz="16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crossAx val="286204552"/>
        <c:crossesAt val="0.01"/>
        <c:crossBetween val="midCat"/>
        <c:majorUnit val="50"/>
      </c:valAx>
      <c:spPr>
        <a:noFill/>
        <a:ln>
          <a:noFill/>
        </a:ln>
        <a:effectLst/>
      </c:spPr>
    </c:plotArea>
    <c:legend>
      <c:legendPos val="b"/>
      <c:layout>
        <c:manualLayout>
          <c:xMode val="edge"/>
          <c:yMode val="edge"/>
          <c:x val="0.17322873857638399"/>
          <c:y val="0.86957932414846295"/>
          <c:w val="0.82261352122259501"/>
          <c:h val="8.9556959934877098E-2"/>
        </c:manualLayout>
      </c:layout>
      <c:overlay val="0"/>
      <c:spPr>
        <a:noFill/>
        <a:ln>
          <a:noFill/>
        </a:ln>
        <a:effectLst/>
      </c:spPr>
      <c:txPr>
        <a:bodyPr rot="0" spcFirstLastPara="1" vertOverflow="ellipsis" vert="horz" wrap="square" anchor="ctr" anchorCtr="1"/>
        <a:lstStyle/>
        <a:p>
          <a:pPr>
            <a:defRPr lang="zh-CN" sz="16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legend>
    <c:plotVisOnly val="1"/>
    <c:dispBlanksAs val="gap"/>
    <c:showDLblsOverMax val="0"/>
  </c:chart>
  <c:spPr>
    <a:solidFill>
      <a:schemeClr val="bg1"/>
    </a:solidFill>
    <a:ln w="9525" cap="flat" cmpd="sng" algn="ctr">
      <a:noFill/>
      <a:round/>
    </a:ln>
    <a:effectLst/>
  </c:spPr>
  <c:txPr>
    <a:bodyPr/>
    <a:lstStyle/>
    <a:p>
      <a:pPr>
        <a:defRPr lang="zh-CN"/>
      </a:pPr>
      <a:endParaRPr lang="de-DE"/>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control</c:v>
          </c:tx>
          <c:spPr>
            <a:solidFill>
              <a:schemeClr val="tx1"/>
            </a:solidFill>
            <a:ln>
              <a:noFill/>
            </a:ln>
            <a:effectLst/>
          </c:spPr>
          <c:invertIfNegative val="0"/>
          <c:errBars>
            <c:errBarType val="plus"/>
            <c:errValType val="cust"/>
            <c:noEndCap val="0"/>
            <c:plus>
              <c:numLit>
                <c:formatCode>General</c:formatCode>
                <c:ptCount val="6"/>
                <c:pt idx="0">
                  <c:v>7.1103462249802503</c:v>
                </c:pt>
                <c:pt idx="1">
                  <c:v>18.668659410819</c:v>
                </c:pt>
                <c:pt idx="2">
                  <c:v>43.586486615402599</c:v>
                </c:pt>
                <c:pt idx="3">
                  <c:v>62.485734666554201</c:v>
                </c:pt>
                <c:pt idx="4">
                  <c:v>96.126651323348</c:v>
                </c:pt>
              </c:numLit>
            </c:plus>
            <c:minus>
              <c:numLit>
                <c:formatCode>General</c:formatCode>
                <c:ptCount val="1"/>
                <c:pt idx="0">
                  <c:v>1</c:v>
                </c:pt>
              </c:numLit>
            </c:minus>
            <c:spPr>
              <a:noFill/>
              <a:ln w="9525" cap="flat" cmpd="sng" algn="ctr">
                <a:solidFill>
                  <a:schemeClr val="tx1">
                    <a:lumMod val="65000"/>
                    <a:lumOff val="35000"/>
                  </a:schemeClr>
                </a:solidFill>
                <a:round/>
              </a:ln>
              <a:effectLst/>
            </c:spPr>
          </c:errBars>
          <c:cat>
            <c:numLit>
              <c:formatCode>General</c:formatCode>
              <c:ptCount val="5"/>
              <c:pt idx="0">
                <c:v>2</c:v>
              </c:pt>
              <c:pt idx="1">
                <c:v>4</c:v>
              </c:pt>
              <c:pt idx="2">
                <c:v>8</c:v>
              </c:pt>
              <c:pt idx="3">
                <c:v>16</c:v>
              </c:pt>
              <c:pt idx="4">
                <c:v>32</c:v>
              </c:pt>
            </c:numLit>
          </c:cat>
          <c:val>
            <c:numRef>
              <c:f>'EFS HS38 3µM Prost'!$I$10:$I$14</c:f>
              <c:numCache>
                <c:formatCode>General</c:formatCode>
                <c:ptCount val="5"/>
                <c:pt idx="0">
                  <c:v>7.7317564789348863</c:v>
                </c:pt>
                <c:pt idx="1">
                  <c:v>13.821158743235159</c:v>
                </c:pt>
                <c:pt idx="2">
                  <c:v>37.297981747078481</c:v>
                </c:pt>
                <c:pt idx="3">
                  <c:v>88.403084351192689</c:v>
                </c:pt>
                <c:pt idx="4">
                  <c:v>127.67998715956098</c:v>
                </c:pt>
              </c:numCache>
            </c:numRef>
          </c:val>
          <c:extLst>
            <c:ext xmlns:c16="http://schemas.microsoft.com/office/drawing/2014/chart" uri="{C3380CC4-5D6E-409C-BE32-E72D297353CC}">
              <c16:uniqueId val="{00000000-4CE2-40EF-950D-6DBC15AB158C}"/>
            </c:ext>
          </c:extLst>
        </c:ser>
        <c:ser>
          <c:idx val="1"/>
          <c:order val="1"/>
          <c:tx>
            <c:v>HS38, 3 µM</c:v>
          </c:tx>
          <c:spPr>
            <a:solidFill>
              <a:schemeClr val="bg1">
                <a:lumMod val="65000"/>
              </a:schemeClr>
            </a:solidFill>
            <a:ln>
              <a:noFill/>
            </a:ln>
            <a:effectLst/>
          </c:spPr>
          <c:invertIfNegative val="0"/>
          <c:errBars>
            <c:errBarType val="plus"/>
            <c:errValType val="cust"/>
            <c:noEndCap val="0"/>
            <c:plus>
              <c:numLit>
                <c:formatCode>General</c:formatCode>
                <c:ptCount val="6"/>
                <c:pt idx="0">
                  <c:v>8.8309164246358307</c:v>
                </c:pt>
                <c:pt idx="1">
                  <c:v>16.191433935991899</c:v>
                </c:pt>
                <c:pt idx="2">
                  <c:v>35.669462136613497</c:v>
                </c:pt>
                <c:pt idx="3">
                  <c:v>52.020928175666803</c:v>
                </c:pt>
                <c:pt idx="4">
                  <c:v>65.675911560934495</c:v>
                </c:pt>
              </c:numLit>
            </c:plus>
            <c:minus>
              <c:numLit>
                <c:formatCode>General</c:formatCode>
                <c:ptCount val="1"/>
                <c:pt idx="0">
                  <c:v>1</c:v>
                </c:pt>
              </c:numLit>
            </c:minus>
            <c:spPr>
              <a:noFill/>
              <a:ln w="9525" cap="flat" cmpd="sng" algn="ctr">
                <a:solidFill>
                  <a:schemeClr val="tx1">
                    <a:lumMod val="65000"/>
                    <a:lumOff val="35000"/>
                  </a:schemeClr>
                </a:solidFill>
                <a:round/>
              </a:ln>
              <a:effectLst/>
            </c:spPr>
          </c:errBars>
          <c:cat>
            <c:numLit>
              <c:formatCode>General</c:formatCode>
              <c:ptCount val="5"/>
              <c:pt idx="0">
                <c:v>2</c:v>
              </c:pt>
              <c:pt idx="1">
                <c:v>4</c:v>
              </c:pt>
              <c:pt idx="2">
                <c:v>8</c:v>
              </c:pt>
              <c:pt idx="3">
                <c:v>16</c:v>
              </c:pt>
              <c:pt idx="4">
                <c:v>32</c:v>
              </c:pt>
            </c:numLit>
          </c:cat>
          <c:val>
            <c:numRef>
              <c:f>'EFS HS38 3µM Prost'!$I$19:$I$23</c:f>
              <c:numCache>
                <c:formatCode>General</c:formatCode>
                <c:ptCount val="5"/>
                <c:pt idx="0">
                  <c:v>9.1581047319009556</c:v>
                </c:pt>
                <c:pt idx="1">
                  <c:v>23.186640732334876</c:v>
                </c:pt>
                <c:pt idx="2">
                  <c:v>41.452885464417342</c:v>
                </c:pt>
                <c:pt idx="3">
                  <c:v>79.954813880866169</c:v>
                </c:pt>
                <c:pt idx="4">
                  <c:v>110.63573087638812</c:v>
                </c:pt>
              </c:numCache>
            </c:numRef>
          </c:val>
          <c:extLst>
            <c:ext xmlns:c16="http://schemas.microsoft.com/office/drawing/2014/chart" uri="{C3380CC4-5D6E-409C-BE32-E72D297353CC}">
              <c16:uniqueId val="{00000001-4CE2-40EF-950D-6DBC15AB158C}"/>
            </c:ext>
          </c:extLst>
        </c:ser>
        <c:dLbls>
          <c:showLegendKey val="0"/>
          <c:showVal val="0"/>
          <c:showCatName val="0"/>
          <c:showSerName val="0"/>
          <c:showPercent val="0"/>
          <c:showBubbleSize val="0"/>
        </c:dLbls>
        <c:gapWidth val="100"/>
        <c:overlap val="-10"/>
        <c:axId val="286204552"/>
        <c:axId val="286208816"/>
      </c:barChart>
      <c:catAx>
        <c:axId val="286204552"/>
        <c:scaling>
          <c:orientation val="minMax"/>
        </c:scaling>
        <c:delete val="0"/>
        <c:axPos val="b"/>
        <c:title>
          <c:tx>
            <c:rich>
              <a:bodyPr rot="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r>
                  <a:rPr lang="de-DE" sz="2000" b="1">
                    <a:solidFill>
                      <a:sysClr val="windowText" lastClr="000000"/>
                    </a:solidFill>
                    <a:latin typeface="Arial" panose="020B0604020202020204" pitchFamily="7" charset="0"/>
                    <a:cs typeface="Arial" panose="020B0604020202020204" pitchFamily="7" charset="0"/>
                  </a:rPr>
                  <a:t>[frequence]</a:t>
                </a:r>
                <a:r>
                  <a:rPr lang="de-DE" sz="2000" b="1" baseline="0">
                    <a:solidFill>
                      <a:sysClr val="windowText" lastClr="000000"/>
                    </a:solidFill>
                    <a:latin typeface="Arial" panose="020B0604020202020204" pitchFamily="7" charset="0"/>
                    <a:cs typeface="Arial" panose="020B0604020202020204" pitchFamily="7" charset="0"/>
                  </a:rPr>
                  <a:t> (Hz)</a:t>
                </a:r>
                <a:endParaRPr lang="de-DE" sz="2000" b="1">
                  <a:solidFill>
                    <a:sysClr val="windowText" lastClr="000000"/>
                  </a:solidFill>
                  <a:latin typeface="Arial" panose="020B0604020202020204" pitchFamily="7" charset="0"/>
                  <a:cs typeface="Arial" panose="020B0604020202020204" pitchFamily="7" charset="0"/>
                </a:endParaRPr>
              </a:p>
            </c:rich>
          </c:tx>
          <c:overlay val="0"/>
          <c:spPr>
            <a:noFill/>
            <a:ln>
              <a:noFill/>
            </a:ln>
            <a:effectLst/>
          </c:spPr>
          <c:txPr>
            <a:bodyPr rot="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title>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lang="zh-CN" sz="16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crossAx val="286208816"/>
        <c:crosses val="autoZero"/>
        <c:auto val="1"/>
        <c:lblAlgn val="ctr"/>
        <c:lblOffset val="100"/>
        <c:noMultiLvlLbl val="0"/>
      </c:catAx>
      <c:valAx>
        <c:axId val="286208816"/>
        <c:scaling>
          <c:orientation val="minMax"/>
          <c:max val="250"/>
          <c:min val="0"/>
        </c:scaling>
        <c:delete val="0"/>
        <c:axPos val="l"/>
        <c:title>
          <c:tx>
            <c:rich>
              <a:bodyPr rot="-540000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r>
                  <a:rPr lang="de-DE" sz="2000" b="1">
                    <a:solidFill>
                      <a:sysClr val="windowText" lastClr="000000"/>
                    </a:solidFill>
                    <a:latin typeface="Arial" panose="020B0604020202020204" pitchFamily="7" charset="0"/>
                    <a:cs typeface="Arial" panose="020B0604020202020204" pitchFamily="7" charset="0"/>
                  </a:rPr>
                  <a:t>contraction (% KCl)</a:t>
                </a:r>
              </a:p>
            </c:rich>
          </c:tx>
          <c:layout>
            <c:manualLayout>
              <c:xMode val="edge"/>
              <c:yMode val="edge"/>
              <c:x val="1.6666600481102901E-2"/>
              <c:y val="3.5696189491968601E-2"/>
            </c:manualLayout>
          </c:layout>
          <c:overlay val="0"/>
          <c:spPr>
            <a:noFill/>
            <a:ln>
              <a:noFill/>
            </a:ln>
            <a:effectLst/>
          </c:spPr>
          <c:txPr>
            <a:bodyPr rot="-540000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title>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lang="zh-CN" sz="16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crossAx val="286204552"/>
        <c:crossesAt val="0.01"/>
        <c:crossBetween val="between"/>
        <c:majorUnit val="50"/>
      </c:valAx>
      <c:spPr>
        <a:noFill/>
        <a:ln>
          <a:noFill/>
        </a:ln>
        <a:effectLst/>
      </c:spPr>
    </c:plotArea>
    <c:legend>
      <c:legendPos val="b"/>
      <c:legendEntry>
        <c:idx val="0"/>
        <c:txPr>
          <a:bodyPr rot="0" spcFirstLastPara="1" vertOverflow="ellipsis" vert="horz" wrap="square" anchor="ctr" anchorCtr="1"/>
          <a:lstStyle/>
          <a:p>
            <a:pPr>
              <a:defRPr lang="zh-CN" sz="16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legendEntry>
      <c:legendEntry>
        <c:idx val="1"/>
        <c:txPr>
          <a:bodyPr rot="0" spcFirstLastPara="1" vertOverflow="ellipsis" vert="horz" wrap="square" anchor="ctr" anchorCtr="1"/>
          <a:lstStyle/>
          <a:p>
            <a:pPr>
              <a:defRPr lang="zh-CN" sz="1600" b="1" i="0" u="none" strike="noStrike" kern="1200" baseline="0">
                <a:solidFill>
                  <a:schemeClr val="tx1"/>
                </a:solidFill>
                <a:latin typeface="Arial" panose="020B0604020202020204" pitchFamily="7" charset="0"/>
                <a:ea typeface="+mn-ea"/>
                <a:cs typeface="Arial" panose="020B0604020202020204" pitchFamily="7" charset="0"/>
              </a:defRPr>
            </a:pPr>
            <a:endParaRPr lang="de-DE"/>
          </a:p>
        </c:txPr>
      </c:legendEntry>
      <c:layout>
        <c:manualLayout>
          <c:xMode val="edge"/>
          <c:yMode val="edge"/>
          <c:x val="0.223311957938367"/>
          <c:y val="0.87914813463253205"/>
          <c:w val="0.74597894445282498"/>
          <c:h val="8.9436732108961803E-2"/>
        </c:manualLayout>
      </c:layout>
      <c:overlay val="0"/>
      <c:spPr>
        <a:noFill/>
        <a:ln>
          <a:noFill/>
        </a:ln>
        <a:effectLst/>
      </c:spPr>
      <c:txPr>
        <a:bodyPr rot="0" spcFirstLastPara="1" vertOverflow="ellipsis" vert="horz" wrap="square" anchor="ctr" anchorCtr="1"/>
        <a:lstStyle/>
        <a:p>
          <a:pPr>
            <a:defRPr lang="zh-CN" sz="1600" b="1" i="0" u="none" strike="noStrike" kern="1200" baseline="0">
              <a:solidFill>
                <a:schemeClr val="tx1">
                  <a:lumMod val="65000"/>
                  <a:lumOff val="35000"/>
                </a:schemeClr>
              </a:solidFill>
              <a:latin typeface="Arial" panose="020B0604020202020204" pitchFamily="7" charset="0"/>
              <a:ea typeface="+mn-ea"/>
              <a:cs typeface="Arial" panose="020B0604020202020204" pitchFamily="7" charset="0"/>
            </a:defRPr>
          </a:pPr>
          <a:endParaRPr lang="de-DE"/>
        </a:p>
      </c:txPr>
    </c:legend>
    <c:plotVisOnly val="1"/>
    <c:dispBlanksAs val="gap"/>
    <c:showDLblsOverMax val="0"/>
  </c:chart>
  <c:spPr>
    <a:solidFill>
      <a:schemeClr val="bg1"/>
    </a:solidFill>
    <a:ln w="9525" cap="flat" cmpd="sng" algn="ctr">
      <a:noFill/>
      <a:round/>
    </a:ln>
    <a:effectLst/>
  </c:spPr>
  <c:txPr>
    <a:bodyPr/>
    <a:lstStyle/>
    <a:p>
      <a:pPr>
        <a:defRPr lang="zh-CN"/>
      </a:pPr>
      <a:endParaRPr lang="de-DE"/>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v>control</c:v>
          </c:tx>
          <c:spPr>
            <a:ln w="19050" cap="rnd">
              <a:solidFill>
                <a:schemeClr val="tx1"/>
              </a:solidFill>
              <a:round/>
            </a:ln>
            <a:effectLst/>
          </c:spPr>
          <c:marker>
            <c:symbol val="x"/>
            <c:size val="11"/>
            <c:spPr>
              <a:solidFill>
                <a:schemeClr val="tx1"/>
              </a:solidFill>
              <a:ln w="9525">
                <a:solidFill>
                  <a:schemeClr val="tx1"/>
                </a:solidFill>
              </a:ln>
              <a:effectLst/>
            </c:spPr>
          </c:marker>
          <c:errBars>
            <c:errDir val="y"/>
            <c:errBarType val="both"/>
            <c:errValType val="cust"/>
            <c:noEndCap val="0"/>
            <c:plus>
              <c:numRef>
                <c:f>'NA TCS PIM-1 1 0.5μM Prost'!$J$10:$J$16</c:f>
                <c:numCache>
                  <c:formatCode>General</c:formatCode>
                  <c:ptCount val="7"/>
                  <c:pt idx="0">
                    <c:v>7.2483741776899544</c:v>
                  </c:pt>
                  <c:pt idx="1">
                    <c:v>32.488701793496709</c:v>
                  </c:pt>
                  <c:pt idx="2">
                    <c:v>55.781824902894222</c:v>
                  </c:pt>
                  <c:pt idx="3">
                    <c:v>69.792774529001591</c:v>
                  </c:pt>
                  <c:pt idx="4">
                    <c:v>65.987169489848327</c:v>
                  </c:pt>
                  <c:pt idx="5">
                    <c:v>105.59763389870825</c:v>
                  </c:pt>
                  <c:pt idx="6">
                    <c:v>73.535088370525344</c:v>
                  </c:pt>
                </c:numCache>
              </c:numRef>
            </c:plus>
            <c:minus>
              <c:numRef>
                <c:f>'NA TCS PIM-1 1 0.5μM Prost'!$J$10:$J$16</c:f>
                <c:numCache>
                  <c:formatCode>General</c:formatCode>
                  <c:ptCount val="7"/>
                  <c:pt idx="0">
                    <c:v>7.2483741776899544</c:v>
                  </c:pt>
                  <c:pt idx="1">
                    <c:v>32.488701793496709</c:v>
                  </c:pt>
                  <c:pt idx="2">
                    <c:v>55.781824902894222</c:v>
                  </c:pt>
                  <c:pt idx="3">
                    <c:v>69.792774529001591</c:v>
                  </c:pt>
                  <c:pt idx="4">
                    <c:v>65.987169489848327</c:v>
                  </c:pt>
                  <c:pt idx="5">
                    <c:v>105.59763389870825</c:v>
                  </c:pt>
                  <c:pt idx="6">
                    <c:v>73.535088370525344</c:v>
                  </c:pt>
                </c:numCache>
              </c:numRef>
            </c:minus>
            <c:spPr>
              <a:noFill/>
              <a:ln w="9525" cap="flat" cmpd="sng" algn="ctr">
                <a:solidFill>
                  <a:schemeClr val="tx1">
                    <a:lumMod val="65000"/>
                    <a:lumOff val="35000"/>
                  </a:schemeClr>
                </a:solidFill>
                <a:round/>
              </a:ln>
              <a:effectLst/>
            </c:spPr>
          </c:errBars>
          <c:xVal>
            <c:numRef>
              <c:f>'NA TCS PIM-1 1 0.5μM Prost'!$B$10:$B$16</c:f>
              <c:numCache>
                <c:formatCode>General</c:formatCode>
                <c:ptCount val="7"/>
                <c:pt idx="0">
                  <c:v>0.1</c:v>
                </c:pt>
                <c:pt idx="1">
                  <c:v>0.3</c:v>
                </c:pt>
                <c:pt idx="2">
                  <c:v>1</c:v>
                </c:pt>
                <c:pt idx="3">
                  <c:v>3</c:v>
                </c:pt>
                <c:pt idx="4">
                  <c:v>10</c:v>
                </c:pt>
                <c:pt idx="5">
                  <c:v>30</c:v>
                </c:pt>
                <c:pt idx="6">
                  <c:v>100</c:v>
                </c:pt>
              </c:numCache>
            </c:numRef>
          </c:xVal>
          <c:yVal>
            <c:numRef>
              <c:f>'NA TCS PIM-1 1 0.5μM Prost'!$I$10:$I$16</c:f>
              <c:numCache>
                <c:formatCode>General</c:formatCode>
                <c:ptCount val="7"/>
                <c:pt idx="0">
                  <c:v>9.8249204920578901</c:v>
                </c:pt>
                <c:pt idx="1">
                  <c:v>28.972846814151289</c:v>
                </c:pt>
                <c:pt idx="2">
                  <c:v>51.896763649386934</c:v>
                </c:pt>
                <c:pt idx="3">
                  <c:v>97.721281759459131</c:v>
                </c:pt>
                <c:pt idx="4">
                  <c:v>136.2439735309535</c:v>
                </c:pt>
                <c:pt idx="5">
                  <c:v>187.56637616395378</c:v>
                </c:pt>
                <c:pt idx="6">
                  <c:v>197.25664942628117</c:v>
                </c:pt>
              </c:numCache>
            </c:numRef>
          </c:yVal>
          <c:smooth val="0"/>
          <c:extLst>
            <c:ext xmlns:c16="http://schemas.microsoft.com/office/drawing/2014/chart" uri="{C3380CC4-5D6E-409C-BE32-E72D297353CC}">
              <c16:uniqueId val="{00000000-C798-4AF5-80B5-8905C5FF4F76}"/>
            </c:ext>
          </c:extLst>
        </c:ser>
        <c:ser>
          <c:idx val="1"/>
          <c:order val="1"/>
          <c:tx>
            <c:v>TCS PIM-1 1, 0.5 µM</c:v>
          </c:tx>
          <c:spPr>
            <a:ln w="19050" cap="rnd">
              <a:solidFill>
                <a:schemeClr val="bg1">
                  <a:lumMod val="65000"/>
                </a:schemeClr>
              </a:solidFill>
              <a:round/>
            </a:ln>
            <a:effectLst/>
          </c:spPr>
          <c:marker>
            <c:symbol val="x"/>
            <c:size val="11"/>
            <c:spPr>
              <a:solidFill>
                <a:schemeClr val="bg1">
                  <a:lumMod val="65000"/>
                </a:schemeClr>
              </a:solidFill>
              <a:ln w="9525">
                <a:solidFill>
                  <a:schemeClr val="bg1">
                    <a:lumMod val="65000"/>
                  </a:schemeClr>
                </a:solidFill>
              </a:ln>
              <a:effectLst/>
            </c:spPr>
          </c:marker>
          <c:errBars>
            <c:errDir val="y"/>
            <c:errBarType val="both"/>
            <c:errValType val="cust"/>
            <c:noEndCap val="0"/>
            <c:plus>
              <c:numRef>
                <c:f>'NA TCS PIM-1 1 0.5μM Prost'!$J$23:$J$29</c:f>
                <c:numCache>
                  <c:formatCode>General</c:formatCode>
                  <c:ptCount val="7"/>
                  <c:pt idx="0">
                    <c:v>8.1600621151122006</c:v>
                  </c:pt>
                  <c:pt idx="1">
                    <c:v>8.0325773460083969</c:v>
                  </c:pt>
                  <c:pt idx="2">
                    <c:v>18.884295052371638</c:v>
                  </c:pt>
                  <c:pt idx="3">
                    <c:v>18.600314181773783</c:v>
                  </c:pt>
                  <c:pt idx="4">
                    <c:v>52.411320544177457</c:v>
                  </c:pt>
                  <c:pt idx="5">
                    <c:v>71.974453774084012</c:v>
                  </c:pt>
                  <c:pt idx="6">
                    <c:v>77.552151342046201</c:v>
                  </c:pt>
                </c:numCache>
              </c:numRef>
            </c:plus>
            <c:minus>
              <c:numRef>
                <c:f>'NA TCS PIM-1 1 0.5μM Prost'!$J$23:$J$29</c:f>
                <c:numCache>
                  <c:formatCode>General</c:formatCode>
                  <c:ptCount val="7"/>
                  <c:pt idx="0">
                    <c:v>8.1600621151122006</c:v>
                  </c:pt>
                  <c:pt idx="1">
                    <c:v>8.0325773460083969</c:v>
                  </c:pt>
                  <c:pt idx="2">
                    <c:v>18.884295052371638</c:v>
                  </c:pt>
                  <c:pt idx="3">
                    <c:v>18.600314181773783</c:v>
                  </c:pt>
                  <c:pt idx="4">
                    <c:v>52.411320544177457</c:v>
                  </c:pt>
                  <c:pt idx="5">
                    <c:v>71.974453774084012</c:v>
                  </c:pt>
                  <c:pt idx="6">
                    <c:v>77.552151342046201</c:v>
                  </c:pt>
                </c:numCache>
              </c:numRef>
            </c:minus>
            <c:spPr>
              <a:noFill/>
              <a:ln w="9525" cap="flat" cmpd="sng" algn="ctr">
                <a:solidFill>
                  <a:schemeClr val="tx1">
                    <a:lumMod val="65000"/>
                    <a:lumOff val="35000"/>
                  </a:schemeClr>
                </a:solidFill>
                <a:round/>
              </a:ln>
              <a:effectLst/>
            </c:spPr>
          </c:errBars>
          <c:xVal>
            <c:numRef>
              <c:f>'NA TCS PIM-1 1 0.5μM Prost'!$B$10:$B$16</c:f>
              <c:numCache>
                <c:formatCode>General</c:formatCode>
                <c:ptCount val="7"/>
                <c:pt idx="0">
                  <c:v>0.1</c:v>
                </c:pt>
                <c:pt idx="1">
                  <c:v>0.3</c:v>
                </c:pt>
                <c:pt idx="2">
                  <c:v>1</c:v>
                </c:pt>
                <c:pt idx="3">
                  <c:v>3</c:v>
                </c:pt>
                <c:pt idx="4">
                  <c:v>10</c:v>
                </c:pt>
                <c:pt idx="5">
                  <c:v>30</c:v>
                </c:pt>
                <c:pt idx="6">
                  <c:v>100</c:v>
                </c:pt>
              </c:numCache>
            </c:numRef>
          </c:xVal>
          <c:yVal>
            <c:numRef>
              <c:f>'NA TCS PIM-1 1 0.5μM Prost'!$I$23:$I$29</c:f>
              <c:numCache>
                <c:formatCode>General</c:formatCode>
                <c:ptCount val="7"/>
                <c:pt idx="0">
                  <c:v>7.9647013600192791</c:v>
                </c:pt>
                <c:pt idx="1">
                  <c:v>8.9777962103733131</c:v>
                </c:pt>
                <c:pt idx="2">
                  <c:v>28.621382608023527</c:v>
                </c:pt>
                <c:pt idx="3">
                  <c:v>56.644990808847183</c:v>
                </c:pt>
                <c:pt idx="4">
                  <c:v>111.39577933440805</c:v>
                </c:pt>
                <c:pt idx="5">
                  <c:v>164.89672813736803</c:v>
                </c:pt>
                <c:pt idx="6">
                  <c:v>174.18084495809921</c:v>
                </c:pt>
              </c:numCache>
            </c:numRef>
          </c:yVal>
          <c:smooth val="0"/>
          <c:extLst>
            <c:ext xmlns:c16="http://schemas.microsoft.com/office/drawing/2014/chart" uri="{C3380CC4-5D6E-409C-BE32-E72D297353CC}">
              <c16:uniqueId val="{00000001-C798-4AF5-80B5-8905C5FF4F76}"/>
            </c:ext>
          </c:extLst>
        </c:ser>
        <c:dLbls>
          <c:showLegendKey val="0"/>
          <c:showVal val="0"/>
          <c:showCatName val="0"/>
          <c:showSerName val="0"/>
          <c:showPercent val="0"/>
          <c:showBubbleSize val="0"/>
        </c:dLbls>
        <c:axId val="286204552"/>
        <c:axId val="286208816"/>
      </c:scatterChart>
      <c:valAx>
        <c:axId val="286204552"/>
        <c:scaling>
          <c:logBase val="10"/>
          <c:orientation val="minMax"/>
          <c:max val="1000"/>
          <c:min val="0.01"/>
        </c:scaling>
        <c:delete val="0"/>
        <c:axPos val="b"/>
        <c:title>
          <c:tx>
            <c:rich>
              <a:bodyPr rot="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r>
                  <a:rPr lang="de-DE" sz="2000" b="1">
                    <a:solidFill>
                      <a:sysClr val="windowText" lastClr="000000"/>
                    </a:solidFill>
                    <a:latin typeface="Arial" panose="020B0604020202020204" pitchFamily="7" charset="0"/>
                    <a:cs typeface="Arial" panose="020B0604020202020204" pitchFamily="7" charset="0"/>
                  </a:rPr>
                  <a:t>[noradrenaline]</a:t>
                </a:r>
                <a:r>
                  <a:rPr lang="de-DE" sz="2000" b="1" baseline="0">
                    <a:solidFill>
                      <a:sysClr val="windowText" lastClr="000000"/>
                    </a:solidFill>
                    <a:latin typeface="Arial" panose="020B0604020202020204" pitchFamily="7" charset="0"/>
                    <a:cs typeface="Arial" panose="020B0604020202020204" pitchFamily="7" charset="0"/>
                  </a:rPr>
                  <a:t> (µM)</a:t>
                </a:r>
                <a:endParaRPr lang="de-DE" sz="2000" b="1">
                  <a:solidFill>
                    <a:sysClr val="windowText" lastClr="000000"/>
                  </a:solidFill>
                  <a:latin typeface="Arial" panose="020B0604020202020204" pitchFamily="7" charset="0"/>
                  <a:cs typeface="Arial" panose="020B0604020202020204" pitchFamily="7" charset="0"/>
                </a:endParaRPr>
              </a:p>
            </c:rich>
          </c:tx>
          <c:layout>
            <c:manualLayout>
              <c:xMode val="edge"/>
              <c:yMode val="edge"/>
              <c:x val="0.30831252203368098"/>
              <c:y val="0.77387385559070399"/>
            </c:manualLayout>
          </c:layout>
          <c:overlay val="0"/>
          <c:spPr>
            <a:noFill/>
            <a:ln>
              <a:noFill/>
            </a:ln>
            <a:effectLst/>
          </c:spPr>
          <c:txPr>
            <a:bodyPr rot="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title>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lang="zh-CN" sz="16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crossAx val="286208816"/>
        <c:crosses val="autoZero"/>
        <c:crossBetween val="midCat"/>
        <c:majorUnit val="10"/>
      </c:valAx>
      <c:valAx>
        <c:axId val="286208816"/>
        <c:scaling>
          <c:orientation val="minMax"/>
          <c:max val="400"/>
          <c:min val="0"/>
        </c:scaling>
        <c:delete val="0"/>
        <c:axPos val="l"/>
        <c:title>
          <c:tx>
            <c:rich>
              <a:bodyPr rot="-540000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r>
                  <a:rPr lang="de-DE" sz="2000" b="1">
                    <a:solidFill>
                      <a:sysClr val="windowText" lastClr="000000"/>
                    </a:solidFill>
                    <a:latin typeface="Arial" panose="020B0604020202020204" pitchFamily="7" charset="0"/>
                    <a:cs typeface="Arial" panose="020B0604020202020204" pitchFamily="7" charset="0"/>
                  </a:rPr>
                  <a:t>contraction (% KCl)</a:t>
                </a:r>
              </a:p>
            </c:rich>
          </c:tx>
          <c:layout>
            <c:manualLayout>
              <c:xMode val="edge"/>
              <c:yMode val="edge"/>
              <c:x val="1.98186879572388E-2"/>
              <c:y val="2.5890371352016901E-2"/>
            </c:manualLayout>
          </c:layout>
          <c:overlay val="0"/>
          <c:spPr>
            <a:noFill/>
            <a:ln>
              <a:noFill/>
            </a:ln>
            <a:effectLst/>
          </c:spPr>
          <c:txPr>
            <a:bodyPr rot="-540000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title>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lang="zh-CN" sz="16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crossAx val="286204552"/>
        <c:crossesAt val="0.01"/>
        <c:crossBetween val="midCat"/>
        <c:majorUnit val="100"/>
      </c:valAx>
      <c:spPr>
        <a:noFill/>
        <a:ln>
          <a:noFill/>
        </a:ln>
        <a:effectLst/>
      </c:spPr>
    </c:plotArea>
    <c:legend>
      <c:legendPos val="b"/>
      <c:layout>
        <c:manualLayout>
          <c:xMode val="edge"/>
          <c:yMode val="edge"/>
          <c:x val="0.21393095661306299"/>
          <c:y val="0.86957923030705497"/>
          <c:w val="0.759994724243089"/>
          <c:h val="8.9556959934877098E-2"/>
        </c:manualLayout>
      </c:layout>
      <c:overlay val="0"/>
      <c:spPr>
        <a:noFill/>
        <a:ln>
          <a:noFill/>
        </a:ln>
        <a:effectLst/>
      </c:spPr>
      <c:txPr>
        <a:bodyPr rot="0" spcFirstLastPara="1" vertOverflow="ellipsis" vert="horz" wrap="square" anchor="ctr" anchorCtr="1"/>
        <a:lstStyle/>
        <a:p>
          <a:pPr>
            <a:defRPr lang="zh-CN" sz="16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legend>
    <c:plotVisOnly val="1"/>
    <c:dispBlanksAs val="gap"/>
    <c:showDLblsOverMax val="0"/>
  </c:chart>
  <c:spPr>
    <a:solidFill>
      <a:schemeClr val="bg1"/>
    </a:solidFill>
    <a:ln w="9525" cap="flat" cmpd="sng" algn="ctr">
      <a:noFill/>
      <a:round/>
    </a:ln>
    <a:effectLst/>
  </c:spPr>
  <c:txPr>
    <a:bodyPr/>
    <a:lstStyle/>
    <a:p>
      <a:pPr>
        <a:defRPr lang="zh-CN"/>
      </a:pPr>
      <a:endParaRPr lang="de-DE"/>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v>control</c:v>
          </c:tx>
          <c:spPr>
            <a:ln w="19050" cap="rnd">
              <a:solidFill>
                <a:schemeClr val="tx1"/>
              </a:solidFill>
              <a:round/>
            </a:ln>
            <a:effectLst/>
          </c:spPr>
          <c:marker>
            <c:symbol val="x"/>
            <c:size val="11"/>
            <c:spPr>
              <a:solidFill>
                <a:schemeClr val="tx1"/>
              </a:solidFill>
              <a:ln w="9525">
                <a:solidFill>
                  <a:schemeClr val="tx1"/>
                </a:solidFill>
              </a:ln>
              <a:effectLst/>
            </c:spPr>
          </c:marker>
          <c:errBars>
            <c:errDir val="y"/>
            <c:errBarType val="both"/>
            <c:errValType val="cust"/>
            <c:noEndCap val="0"/>
            <c:plus>
              <c:numRef>
                <c:f>'PE TCS PIM-1 1 0.5μM Prost'!$J$10:$J$16</c:f>
                <c:numCache>
                  <c:formatCode>General</c:formatCode>
                  <c:ptCount val="7"/>
                  <c:pt idx="0">
                    <c:v>4.0063514715942414</c:v>
                  </c:pt>
                  <c:pt idx="1">
                    <c:v>6.2151303844004788</c:v>
                  </c:pt>
                  <c:pt idx="2">
                    <c:v>23.704417581239536</c:v>
                  </c:pt>
                  <c:pt idx="3">
                    <c:v>59.211232694550525</c:v>
                  </c:pt>
                  <c:pt idx="4">
                    <c:v>67.199382665663492</c:v>
                  </c:pt>
                  <c:pt idx="5">
                    <c:v>72.305922749483997</c:v>
                  </c:pt>
                  <c:pt idx="6">
                    <c:v>35.773740850448661</c:v>
                  </c:pt>
                </c:numCache>
              </c:numRef>
            </c:plus>
            <c:minus>
              <c:numRef>
                <c:f>'PE TCS PIM-1 1 0.5μM Prost'!$J$10:$J$16</c:f>
                <c:numCache>
                  <c:formatCode>General</c:formatCode>
                  <c:ptCount val="7"/>
                  <c:pt idx="0">
                    <c:v>4.0063514715942414</c:v>
                  </c:pt>
                  <c:pt idx="1">
                    <c:v>6.2151303844004788</c:v>
                  </c:pt>
                  <c:pt idx="2">
                    <c:v>23.704417581239536</c:v>
                  </c:pt>
                  <c:pt idx="3">
                    <c:v>59.211232694550525</c:v>
                  </c:pt>
                  <c:pt idx="4">
                    <c:v>67.199382665663492</c:v>
                  </c:pt>
                  <c:pt idx="5">
                    <c:v>72.305922749483997</c:v>
                  </c:pt>
                  <c:pt idx="6">
                    <c:v>35.773740850448661</c:v>
                  </c:pt>
                </c:numCache>
              </c:numRef>
            </c:minus>
            <c:spPr>
              <a:noFill/>
              <a:ln w="9525" cap="flat" cmpd="sng" algn="ctr">
                <a:solidFill>
                  <a:schemeClr val="tx1">
                    <a:lumMod val="65000"/>
                    <a:lumOff val="35000"/>
                  </a:schemeClr>
                </a:solidFill>
                <a:round/>
              </a:ln>
              <a:effectLst/>
            </c:spPr>
          </c:errBars>
          <c:xVal>
            <c:numRef>
              <c:f>'PE TCS PIM-1 1 0.5μM Prost'!$B$10:$B$16</c:f>
              <c:numCache>
                <c:formatCode>General</c:formatCode>
                <c:ptCount val="7"/>
                <c:pt idx="0">
                  <c:v>0.1</c:v>
                </c:pt>
                <c:pt idx="1">
                  <c:v>0.3</c:v>
                </c:pt>
                <c:pt idx="2">
                  <c:v>1</c:v>
                </c:pt>
                <c:pt idx="3">
                  <c:v>3</c:v>
                </c:pt>
                <c:pt idx="4">
                  <c:v>10</c:v>
                </c:pt>
                <c:pt idx="5">
                  <c:v>30</c:v>
                </c:pt>
                <c:pt idx="6">
                  <c:v>100</c:v>
                </c:pt>
              </c:numCache>
            </c:numRef>
          </c:xVal>
          <c:yVal>
            <c:numRef>
              <c:f>'PE TCS PIM-1 1 0.5μM Prost'!$I$10:$I$16</c:f>
              <c:numCache>
                <c:formatCode>General</c:formatCode>
                <c:ptCount val="7"/>
                <c:pt idx="0">
                  <c:v>6.0661715376468477</c:v>
                </c:pt>
                <c:pt idx="1">
                  <c:v>9.3781992380455765</c:v>
                </c:pt>
                <c:pt idx="2">
                  <c:v>23.579079430959013</c:v>
                </c:pt>
                <c:pt idx="3">
                  <c:v>65.776728451025519</c:v>
                </c:pt>
                <c:pt idx="4">
                  <c:v>96.293084960444105</c:v>
                </c:pt>
                <c:pt idx="5">
                  <c:v>113.22513673803159</c:v>
                </c:pt>
                <c:pt idx="6">
                  <c:v>114.93571797621583</c:v>
                </c:pt>
              </c:numCache>
            </c:numRef>
          </c:yVal>
          <c:smooth val="0"/>
          <c:extLst>
            <c:ext xmlns:c16="http://schemas.microsoft.com/office/drawing/2014/chart" uri="{C3380CC4-5D6E-409C-BE32-E72D297353CC}">
              <c16:uniqueId val="{00000000-4C4C-402E-8952-114BB6B47AA5}"/>
            </c:ext>
          </c:extLst>
        </c:ser>
        <c:ser>
          <c:idx val="1"/>
          <c:order val="1"/>
          <c:tx>
            <c:v>TCS PIM-1 1, 0.5 µM</c:v>
          </c:tx>
          <c:spPr>
            <a:ln w="19050" cap="rnd">
              <a:solidFill>
                <a:schemeClr val="bg1">
                  <a:lumMod val="65000"/>
                </a:schemeClr>
              </a:solidFill>
              <a:round/>
            </a:ln>
            <a:effectLst/>
          </c:spPr>
          <c:marker>
            <c:symbol val="x"/>
            <c:size val="11"/>
            <c:spPr>
              <a:solidFill>
                <a:schemeClr val="bg1">
                  <a:lumMod val="65000"/>
                </a:schemeClr>
              </a:solidFill>
              <a:ln w="9525">
                <a:solidFill>
                  <a:schemeClr val="bg1">
                    <a:lumMod val="65000"/>
                  </a:schemeClr>
                </a:solidFill>
              </a:ln>
              <a:effectLst/>
            </c:spPr>
          </c:marker>
          <c:errBars>
            <c:errDir val="y"/>
            <c:errBarType val="both"/>
            <c:errValType val="cust"/>
            <c:noEndCap val="0"/>
            <c:plus>
              <c:numRef>
                <c:f>'PE TCS PIM-1 1 0.5μM Prost'!$J$23:$J$29</c:f>
                <c:numCache>
                  <c:formatCode>General</c:formatCode>
                  <c:ptCount val="7"/>
                  <c:pt idx="0">
                    <c:v>6.3474603843854025</c:v>
                  </c:pt>
                  <c:pt idx="1">
                    <c:v>7.8236867159946968</c:v>
                  </c:pt>
                  <c:pt idx="2">
                    <c:v>13.662738120482087</c:v>
                  </c:pt>
                  <c:pt idx="3">
                    <c:v>21.118842081301356</c:v>
                  </c:pt>
                  <c:pt idx="4">
                    <c:v>31.304998237074802</c:v>
                  </c:pt>
                  <c:pt idx="5">
                    <c:v>39.615404604650024</c:v>
                  </c:pt>
                  <c:pt idx="6">
                    <c:v>67.68744043640028</c:v>
                  </c:pt>
                </c:numCache>
              </c:numRef>
            </c:plus>
            <c:minus>
              <c:numRef>
                <c:f>'PE TCS PIM-1 1 0.5μM Prost'!$J$23:$J$29</c:f>
                <c:numCache>
                  <c:formatCode>General</c:formatCode>
                  <c:ptCount val="7"/>
                  <c:pt idx="0">
                    <c:v>6.3474603843854025</c:v>
                  </c:pt>
                  <c:pt idx="1">
                    <c:v>7.8236867159946968</c:v>
                  </c:pt>
                  <c:pt idx="2">
                    <c:v>13.662738120482087</c:v>
                  </c:pt>
                  <c:pt idx="3">
                    <c:v>21.118842081301356</c:v>
                  </c:pt>
                  <c:pt idx="4">
                    <c:v>31.304998237074802</c:v>
                  </c:pt>
                  <c:pt idx="5">
                    <c:v>39.615404604650024</c:v>
                  </c:pt>
                  <c:pt idx="6">
                    <c:v>67.68744043640028</c:v>
                  </c:pt>
                </c:numCache>
              </c:numRef>
            </c:minus>
            <c:spPr>
              <a:noFill/>
              <a:ln w="9525" cap="flat" cmpd="sng" algn="ctr">
                <a:solidFill>
                  <a:schemeClr val="tx1">
                    <a:lumMod val="65000"/>
                    <a:lumOff val="35000"/>
                  </a:schemeClr>
                </a:solidFill>
                <a:round/>
              </a:ln>
              <a:effectLst/>
            </c:spPr>
          </c:errBars>
          <c:xVal>
            <c:numRef>
              <c:f>'PE TCS PIM-1 1 0.5μM Prost'!$B$10:$B$16</c:f>
              <c:numCache>
                <c:formatCode>General</c:formatCode>
                <c:ptCount val="7"/>
                <c:pt idx="0">
                  <c:v>0.1</c:v>
                </c:pt>
                <c:pt idx="1">
                  <c:v>0.3</c:v>
                </c:pt>
                <c:pt idx="2">
                  <c:v>1</c:v>
                </c:pt>
                <c:pt idx="3">
                  <c:v>3</c:v>
                </c:pt>
                <c:pt idx="4">
                  <c:v>10</c:v>
                </c:pt>
                <c:pt idx="5">
                  <c:v>30</c:v>
                </c:pt>
                <c:pt idx="6">
                  <c:v>100</c:v>
                </c:pt>
              </c:numCache>
            </c:numRef>
          </c:xVal>
          <c:yVal>
            <c:numRef>
              <c:f>'PE TCS PIM-1 1 0.5μM Prost'!$I$23:$I$29</c:f>
              <c:numCache>
                <c:formatCode>General</c:formatCode>
                <c:ptCount val="7"/>
                <c:pt idx="0">
                  <c:v>9.3699840319902883</c:v>
                </c:pt>
                <c:pt idx="1">
                  <c:v>11.720552404762731</c:v>
                </c:pt>
                <c:pt idx="2">
                  <c:v>21.375436190867273</c:v>
                </c:pt>
                <c:pt idx="3">
                  <c:v>31.726853696837036</c:v>
                </c:pt>
                <c:pt idx="4">
                  <c:v>66.463383545638337</c:v>
                </c:pt>
                <c:pt idx="5">
                  <c:v>94.26440611256966</c:v>
                </c:pt>
                <c:pt idx="6">
                  <c:v>131.35046276113533</c:v>
                </c:pt>
              </c:numCache>
            </c:numRef>
          </c:yVal>
          <c:smooth val="0"/>
          <c:extLst>
            <c:ext xmlns:c16="http://schemas.microsoft.com/office/drawing/2014/chart" uri="{C3380CC4-5D6E-409C-BE32-E72D297353CC}">
              <c16:uniqueId val="{00000001-4C4C-402E-8952-114BB6B47AA5}"/>
            </c:ext>
          </c:extLst>
        </c:ser>
        <c:dLbls>
          <c:showLegendKey val="0"/>
          <c:showVal val="0"/>
          <c:showCatName val="0"/>
          <c:showSerName val="0"/>
          <c:showPercent val="0"/>
          <c:showBubbleSize val="0"/>
        </c:dLbls>
        <c:axId val="286204552"/>
        <c:axId val="286208816"/>
      </c:scatterChart>
      <c:valAx>
        <c:axId val="286204552"/>
        <c:scaling>
          <c:logBase val="10"/>
          <c:orientation val="minMax"/>
          <c:max val="1000"/>
          <c:min val="0.01"/>
        </c:scaling>
        <c:delete val="0"/>
        <c:axPos val="b"/>
        <c:title>
          <c:tx>
            <c:rich>
              <a:bodyPr rot="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r>
                  <a:rPr lang="de-DE" sz="2000" b="1">
                    <a:solidFill>
                      <a:sysClr val="windowText" lastClr="000000"/>
                    </a:solidFill>
                    <a:latin typeface="Arial" panose="020B0604020202020204" pitchFamily="7" charset="0"/>
                    <a:cs typeface="Arial" panose="020B0604020202020204" pitchFamily="7" charset="0"/>
                  </a:rPr>
                  <a:t>[phenylephrine]</a:t>
                </a:r>
                <a:r>
                  <a:rPr lang="de-DE" sz="2000" b="1" baseline="0">
                    <a:solidFill>
                      <a:sysClr val="windowText" lastClr="000000"/>
                    </a:solidFill>
                    <a:latin typeface="Arial" panose="020B0604020202020204" pitchFamily="7" charset="0"/>
                    <a:cs typeface="Arial" panose="020B0604020202020204" pitchFamily="7" charset="0"/>
                  </a:rPr>
                  <a:t> (µM)</a:t>
                </a:r>
                <a:endParaRPr lang="de-DE" sz="2000" b="1">
                  <a:solidFill>
                    <a:sysClr val="windowText" lastClr="000000"/>
                  </a:solidFill>
                  <a:latin typeface="Arial" panose="020B0604020202020204" pitchFamily="7" charset="0"/>
                  <a:cs typeface="Arial" panose="020B0604020202020204" pitchFamily="7" charset="0"/>
                </a:endParaRPr>
              </a:p>
            </c:rich>
          </c:tx>
          <c:layout>
            <c:manualLayout>
              <c:xMode val="edge"/>
              <c:yMode val="edge"/>
              <c:x val="0.30831252203368098"/>
              <c:y val="0.77387385559070399"/>
            </c:manualLayout>
          </c:layout>
          <c:overlay val="0"/>
          <c:spPr>
            <a:noFill/>
            <a:ln>
              <a:noFill/>
            </a:ln>
            <a:effectLst/>
          </c:spPr>
          <c:txPr>
            <a:bodyPr rot="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title>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lang="zh-CN" sz="16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crossAx val="286208816"/>
        <c:crosses val="autoZero"/>
        <c:crossBetween val="midCat"/>
        <c:majorUnit val="10"/>
      </c:valAx>
      <c:valAx>
        <c:axId val="286208816"/>
        <c:scaling>
          <c:orientation val="minMax"/>
          <c:max val="250"/>
          <c:min val="0"/>
        </c:scaling>
        <c:delete val="0"/>
        <c:axPos val="l"/>
        <c:title>
          <c:tx>
            <c:rich>
              <a:bodyPr rot="-540000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r>
                  <a:rPr lang="de-DE" sz="2000" b="1">
                    <a:solidFill>
                      <a:sysClr val="windowText" lastClr="000000"/>
                    </a:solidFill>
                    <a:latin typeface="Arial" panose="020B0604020202020204" pitchFamily="7" charset="0"/>
                    <a:cs typeface="Arial" panose="020B0604020202020204" pitchFamily="7" charset="0"/>
                  </a:rPr>
                  <a:t>contraction (% KCl)</a:t>
                </a:r>
              </a:p>
            </c:rich>
          </c:tx>
          <c:layout>
            <c:manualLayout>
              <c:xMode val="edge"/>
              <c:yMode val="edge"/>
              <c:x val="1.98186879572388E-2"/>
              <c:y val="2.5890371352016901E-2"/>
            </c:manualLayout>
          </c:layout>
          <c:overlay val="0"/>
          <c:spPr>
            <a:noFill/>
            <a:ln>
              <a:noFill/>
            </a:ln>
            <a:effectLst/>
          </c:spPr>
          <c:txPr>
            <a:bodyPr rot="-540000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title>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lang="zh-CN" sz="16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crossAx val="286204552"/>
        <c:crossesAt val="0.01"/>
        <c:crossBetween val="midCat"/>
        <c:majorUnit val="50"/>
      </c:valAx>
      <c:spPr>
        <a:noFill/>
        <a:ln>
          <a:noFill/>
        </a:ln>
        <a:effectLst/>
      </c:spPr>
    </c:plotArea>
    <c:legend>
      <c:legendPos val="b"/>
      <c:layout>
        <c:manualLayout>
          <c:xMode val="edge"/>
          <c:yMode val="edge"/>
          <c:x val="0.21393095661306299"/>
          <c:y val="0.86957923030705497"/>
          <c:w val="0.759994724243089"/>
          <c:h val="8.9556959934877098E-2"/>
        </c:manualLayout>
      </c:layout>
      <c:overlay val="0"/>
      <c:spPr>
        <a:noFill/>
        <a:ln>
          <a:noFill/>
        </a:ln>
        <a:effectLst/>
      </c:spPr>
      <c:txPr>
        <a:bodyPr rot="0" spcFirstLastPara="1" vertOverflow="ellipsis" vert="horz" wrap="square" anchor="ctr" anchorCtr="1"/>
        <a:lstStyle/>
        <a:p>
          <a:pPr>
            <a:defRPr lang="zh-CN" sz="16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legend>
    <c:plotVisOnly val="1"/>
    <c:dispBlanksAs val="gap"/>
    <c:showDLblsOverMax val="0"/>
  </c:chart>
  <c:spPr>
    <a:solidFill>
      <a:schemeClr val="bg1"/>
    </a:solidFill>
    <a:ln w="9525" cap="flat" cmpd="sng" algn="ctr">
      <a:noFill/>
      <a:round/>
    </a:ln>
    <a:effectLst/>
  </c:spPr>
  <c:txPr>
    <a:bodyPr/>
    <a:lstStyle/>
    <a:p>
      <a:pPr>
        <a:defRPr lang="zh-CN"/>
      </a:pPr>
      <a:endParaRPr lang="de-DE"/>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v>control</c:v>
          </c:tx>
          <c:spPr>
            <a:ln w="19050" cap="rnd">
              <a:solidFill>
                <a:schemeClr val="tx1"/>
              </a:solidFill>
              <a:round/>
            </a:ln>
            <a:effectLst/>
          </c:spPr>
          <c:marker>
            <c:symbol val="x"/>
            <c:size val="11"/>
            <c:spPr>
              <a:solidFill>
                <a:schemeClr val="tx1"/>
              </a:solidFill>
              <a:ln w="9525">
                <a:solidFill>
                  <a:schemeClr val="tx1"/>
                </a:solidFill>
              </a:ln>
              <a:effectLst/>
            </c:spPr>
          </c:marker>
          <c:errBars>
            <c:errDir val="y"/>
            <c:errBarType val="both"/>
            <c:errValType val="cust"/>
            <c:noEndCap val="0"/>
            <c:plus>
              <c:numRef>
                <c:f>'MTX TCS PIM-1 1 0.5μM Prost'!$J$10:$J$16</c:f>
                <c:numCache>
                  <c:formatCode>General</c:formatCode>
                  <c:ptCount val="7"/>
                  <c:pt idx="0">
                    <c:v>7.1836852910013871</c:v>
                  </c:pt>
                  <c:pt idx="1">
                    <c:v>6.2061751805056513</c:v>
                  </c:pt>
                  <c:pt idx="2">
                    <c:v>10.780124288928132</c:v>
                  </c:pt>
                  <c:pt idx="3">
                    <c:v>26.703164787258618</c:v>
                  </c:pt>
                  <c:pt idx="4">
                    <c:v>59.266710718320198</c:v>
                  </c:pt>
                  <c:pt idx="5">
                    <c:v>36.447519250578758</c:v>
                  </c:pt>
                  <c:pt idx="6">
                    <c:v>35.470937909698243</c:v>
                  </c:pt>
                </c:numCache>
              </c:numRef>
            </c:plus>
            <c:minus>
              <c:numRef>
                <c:f>'MTX TCS PIM-1 1 0.5μM Prost'!$J$10:$J$16</c:f>
                <c:numCache>
                  <c:formatCode>General</c:formatCode>
                  <c:ptCount val="7"/>
                  <c:pt idx="0">
                    <c:v>7.1836852910013871</c:v>
                  </c:pt>
                  <c:pt idx="1">
                    <c:v>6.2061751805056513</c:v>
                  </c:pt>
                  <c:pt idx="2">
                    <c:v>10.780124288928132</c:v>
                  </c:pt>
                  <c:pt idx="3">
                    <c:v>26.703164787258618</c:v>
                  </c:pt>
                  <c:pt idx="4">
                    <c:v>59.266710718320198</c:v>
                  </c:pt>
                  <c:pt idx="5">
                    <c:v>36.447519250578758</c:v>
                  </c:pt>
                  <c:pt idx="6">
                    <c:v>35.470937909698243</c:v>
                  </c:pt>
                </c:numCache>
              </c:numRef>
            </c:minus>
            <c:spPr>
              <a:noFill/>
              <a:ln w="9525" cap="flat" cmpd="sng" algn="ctr">
                <a:solidFill>
                  <a:schemeClr val="tx1">
                    <a:lumMod val="65000"/>
                    <a:lumOff val="35000"/>
                  </a:schemeClr>
                </a:solidFill>
                <a:round/>
              </a:ln>
              <a:effectLst/>
            </c:spPr>
          </c:errBars>
          <c:xVal>
            <c:numRef>
              <c:f>'MTX TCS PIM-1 1 0.5μM Prost'!$B$10:$B$16</c:f>
              <c:numCache>
                <c:formatCode>General</c:formatCode>
                <c:ptCount val="7"/>
                <c:pt idx="0">
                  <c:v>0.1</c:v>
                </c:pt>
                <c:pt idx="1">
                  <c:v>0.3</c:v>
                </c:pt>
                <c:pt idx="2">
                  <c:v>1</c:v>
                </c:pt>
                <c:pt idx="3">
                  <c:v>3</c:v>
                </c:pt>
                <c:pt idx="4">
                  <c:v>10</c:v>
                </c:pt>
                <c:pt idx="5">
                  <c:v>30</c:v>
                </c:pt>
                <c:pt idx="6">
                  <c:v>100</c:v>
                </c:pt>
              </c:numCache>
            </c:numRef>
          </c:xVal>
          <c:yVal>
            <c:numRef>
              <c:f>'MTX TCS PIM-1 1 0.5μM Prost'!$I$10:$I$16</c:f>
              <c:numCache>
                <c:formatCode>General</c:formatCode>
                <c:ptCount val="7"/>
                <c:pt idx="0">
                  <c:v>2.5293303330152477</c:v>
                </c:pt>
                <c:pt idx="1">
                  <c:v>6.4218380016001815</c:v>
                </c:pt>
                <c:pt idx="2">
                  <c:v>11.796463953430271</c:v>
                </c:pt>
                <c:pt idx="3">
                  <c:v>28.486244731249162</c:v>
                </c:pt>
                <c:pt idx="4">
                  <c:v>79.487254508761183</c:v>
                </c:pt>
                <c:pt idx="5">
                  <c:v>101.60581612476543</c:v>
                </c:pt>
                <c:pt idx="6">
                  <c:v>111.53909759991123</c:v>
                </c:pt>
              </c:numCache>
            </c:numRef>
          </c:yVal>
          <c:smooth val="0"/>
          <c:extLst>
            <c:ext xmlns:c16="http://schemas.microsoft.com/office/drawing/2014/chart" uri="{C3380CC4-5D6E-409C-BE32-E72D297353CC}">
              <c16:uniqueId val="{00000000-83E8-49C8-BB7C-5D61D9B7B6AC}"/>
            </c:ext>
          </c:extLst>
        </c:ser>
        <c:ser>
          <c:idx val="1"/>
          <c:order val="1"/>
          <c:tx>
            <c:v>TCS PIM-1 1, 0.5 µM</c:v>
          </c:tx>
          <c:spPr>
            <a:ln w="19050" cap="rnd">
              <a:solidFill>
                <a:schemeClr val="bg1">
                  <a:lumMod val="65000"/>
                </a:schemeClr>
              </a:solidFill>
              <a:round/>
            </a:ln>
            <a:effectLst/>
          </c:spPr>
          <c:marker>
            <c:symbol val="x"/>
            <c:size val="11"/>
            <c:spPr>
              <a:solidFill>
                <a:schemeClr val="bg1">
                  <a:lumMod val="65000"/>
                </a:schemeClr>
              </a:solidFill>
              <a:ln w="9525">
                <a:solidFill>
                  <a:schemeClr val="bg1">
                    <a:lumMod val="65000"/>
                  </a:schemeClr>
                </a:solidFill>
              </a:ln>
              <a:effectLst/>
            </c:spPr>
          </c:marker>
          <c:errBars>
            <c:errDir val="y"/>
            <c:errBarType val="both"/>
            <c:errValType val="cust"/>
            <c:noEndCap val="0"/>
            <c:plus>
              <c:numRef>
                <c:f>'MTX TCS PIM-1 1 0.5μM Prost'!$J$23:$J$29</c:f>
                <c:numCache>
                  <c:formatCode>General</c:formatCode>
                  <c:ptCount val="7"/>
                  <c:pt idx="0">
                    <c:v>3.2875781409334919</c:v>
                  </c:pt>
                  <c:pt idx="1">
                    <c:v>6.2033049146548978</c:v>
                  </c:pt>
                  <c:pt idx="2">
                    <c:v>12.141801452777663</c:v>
                  </c:pt>
                  <c:pt idx="3">
                    <c:v>35.727937578647378</c:v>
                  </c:pt>
                  <c:pt idx="4">
                    <c:v>79.299238506922549</c:v>
                  </c:pt>
                  <c:pt idx="5">
                    <c:v>87.38811698413403</c:v>
                  </c:pt>
                  <c:pt idx="6">
                    <c:v>80.148883352323978</c:v>
                  </c:pt>
                </c:numCache>
              </c:numRef>
            </c:plus>
            <c:minus>
              <c:numRef>
                <c:f>'MTX TCS PIM-1 1 0.5μM Prost'!$J$23:$J$29</c:f>
                <c:numCache>
                  <c:formatCode>General</c:formatCode>
                  <c:ptCount val="7"/>
                  <c:pt idx="0">
                    <c:v>3.2875781409334919</c:v>
                  </c:pt>
                  <c:pt idx="1">
                    <c:v>6.2033049146548978</c:v>
                  </c:pt>
                  <c:pt idx="2">
                    <c:v>12.141801452777663</c:v>
                  </c:pt>
                  <c:pt idx="3">
                    <c:v>35.727937578647378</c:v>
                  </c:pt>
                  <c:pt idx="4">
                    <c:v>79.299238506922549</c:v>
                  </c:pt>
                  <c:pt idx="5">
                    <c:v>87.38811698413403</c:v>
                  </c:pt>
                  <c:pt idx="6">
                    <c:v>80.148883352323978</c:v>
                  </c:pt>
                </c:numCache>
              </c:numRef>
            </c:minus>
            <c:spPr>
              <a:noFill/>
              <a:ln w="9525" cap="flat" cmpd="sng" algn="ctr">
                <a:solidFill>
                  <a:schemeClr val="tx1">
                    <a:lumMod val="65000"/>
                    <a:lumOff val="35000"/>
                  </a:schemeClr>
                </a:solidFill>
                <a:round/>
              </a:ln>
              <a:effectLst/>
            </c:spPr>
          </c:errBars>
          <c:xVal>
            <c:numRef>
              <c:f>'MTX TCS PIM-1 1 0.5μM Prost'!$B$10:$B$16</c:f>
              <c:numCache>
                <c:formatCode>General</c:formatCode>
                <c:ptCount val="7"/>
                <c:pt idx="0">
                  <c:v>0.1</c:v>
                </c:pt>
                <c:pt idx="1">
                  <c:v>0.3</c:v>
                </c:pt>
                <c:pt idx="2">
                  <c:v>1</c:v>
                </c:pt>
                <c:pt idx="3">
                  <c:v>3</c:v>
                </c:pt>
                <c:pt idx="4">
                  <c:v>10</c:v>
                </c:pt>
                <c:pt idx="5">
                  <c:v>30</c:v>
                </c:pt>
                <c:pt idx="6">
                  <c:v>100</c:v>
                </c:pt>
              </c:numCache>
            </c:numRef>
          </c:xVal>
          <c:yVal>
            <c:numRef>
              <c:f>'MTX TCS PIM-1 1 0.5μM Prost'!$I$23:$I$29</c:f>
              <c:numCache>
                <c:formatCode>General</c:formatCode>
                <c:ptCount val="7"/>
                <c:pt idx="0">
                  <c:v>2.1664407448198135</c:v>
                </c:pt>
                <c:pt idx="1">
                  <c:v>5.6724684223872561</c:v>
                </c:pt>
                <c:pt idx="2">
                  <c:v>8.4432958640155213</c:v>
                </c:pt>
                <c:pt idx="3">
                  <c:v>26.630847947095173</c:v>
                </c:pt>
                <c:pt idx="4">
                  <c:v>74.582139742789806</c:v>
                </c:pt>
                <c:pt idx="5">
                  <c:v>106.55702545357799</c:v>
                </c:pt>
                <c:pt idx="6">
                  <c:v>110.13821698716022</c:v>
                </c:pt>
              </c:numCache>
            </c:numRef>
          </c:yVal>
          <c:smooth val="0"/>
          <c:extLst>
            <c:ext xmlns:c16="http://schemas.microsoft.com/office/drawing/2014/chart" uri="{C3380CC4-5D6E-409C-BE32-E72D297353CC}">
              <c16:uniqueId val="{00000001-83E8-49C8-BB7C-5D61D9B7B6AC}"/>
            </c:ext>
          </c:extLst>
        </c:ser>
        <c:dLbls>
          <c:showLegendKey val="0"/>
          <c:showVal val="0"/>
          <c:showCatName val="0"/>
          <c:showSerName val="0"/>
          <c:showPercent val="0"/>
          <c:showBubbleSize val="0"/>
        </c:dLbls>
        <c:axId val="286204552"/>
        <c:axId val="286208816"/>
      </c:scatterChart>
      <c:valAx>
        <c:axId val="286204552"/>
        <c:scaling>
          <c:logBase val="10"/>
          <c:orientation val="minMax"/>
          <c:max val="1000"/>
          <c:min val="0.01"/>
        </c:scaling>
        <c:delete val="0"/>
        <c:axPos val="b"/>
        <c:title>
          <c:tx>
            <c:rich>
              <a:bodyPr rot="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r>
                  <a:rPr lang="de-DE" sz="2000" b="1">
                    <a:solidFill>
                      <a:sysClr val="windowText" lastClr="000000"/>
                    </a:solidFill>
                    <a:latin typeface="Arial" panose="020B0604020202020204" pitchFamily="7" charset="0"/>
                    <a:cs typeface="Arial" panose="020B0604020202020204" pitchFamily="7" charset="0"/>
                  </a:rPr>
                  <a:t>[methoxamine]</a:t>
                </a:r>
                <a:r>
                  <a:rPr lang="de-DE" sz="2000" b="1" baseline="0">
                    <a:solidFill>
                      <a:sysClr val="windowText" lastClr="000000"/>
                    </a:solidFill>
                    <a:latin typeface="Arial" panose="020B0604020202020204" pitchFamily="7" charset="0"/>
                    <a:cs typeface="Arial" panose="020B0604020202020204" pitchFamily="7" charset="0"/>
                  </a:rPr>
                  <a:t> (µM)</a:t>
                </a:r>
                <a:endParaRPr lang="de-DE" sz="2000" b="1">
                  <a:solidFill>
                    <a:sysClr val="windowText" lastClr="000000"/>
                  </a:solidFill>
                  <a:latin typeface="Arial" panose="020B0604020202020204" pitchFamily="7" charset="0"/>
                  <a:cs typeface="Arial" panose="020B0604020202020204" pitchFamily="7" charset="0"/>
                </a:endParaRPr>
              </a:p>
            </c:rich>
          </c:tx>
          <c:layout>
            <c:manualLayout>
              <c:xMode val="edge"/>
              <c:yMode val="edge"/>
              <c:x val="0.30831252203368098"/>
              <c:y val="0.77387385559070399"/>
            </c:manualLayout>
          </c:layout>
          <c:overlay val="0"/>
          <c:spPr>
            <a:noFill/>
            <a:ln>
              <a:noFill/>
            </a:ln>
            <a:effectLst/>
          </c:spPr>
          <c:txPr>
            <a:bodyPr rot="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title>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lang="zh-CN" sz="16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crossAx val="286208816"/>
        <c:crosses val="autoZero"/>
        <c:crossBetween val="midCat"/>
        <c:majorUnit val="10"/>
      </c:valAx>
      <c:valAx>
        <c:axId val="286208816"/>
        <c:scaling>
          <c:orientation val="minMax"/>
          <c:max val="250"/>
          <c:min val="0"/>
        </c:scaling>
        <c:delete val="0"/>
        <c:axPos val="l"/>
        <c:title>
          <c:tx>
            <c:rich>
              <a:bodyPr rot="-540000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r>
                  <a:rPr lang="de-DE" sz="2000" b="1">
                    <a:solidFill>
                      <a:sysClr val="windowText" lastClr="000000"/>
                    </a:solidFill>
                    <a:latin typeface="Arial" panose="020B0604020202020204" pitchFamily="7" charset="0"/>
                    <a:cs typeface="Arial" panose="020B0604020202020204" pitchFamily="7" charset="0"/>
                  </a:rPr>
                  <a:t>contraction (% KCl)</a:t>
                </a:r>
              </a:p>
            </c:rich>
          </c:tx>
          <c:layout>
            <c:manualLayout>
              <c:xMode val="edge"/>
              <c:yMode val="edge"/>
              <c:x val="1.98186879572388E-2"/>
              <c:y val="2.5890371352016901E-2"/>
            </c:manualLayout>
          </c:layout>
          <c:overlay val="0"/>
          <c:spPr>
            <a:noFill/>
            <a:ln>
              <a:noFill/>
            </a:ln>
            <a:effectLst/>
          </c:spPr>
          <c:txPr>
            <a:bodyPr rot="-540000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title>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lang="zh-CN" sz="16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crossAx val="286204552"/>
        <c:crossesAt val="0.01"/>
        <c:crossBetween val="midCat"/>
        <c:majorUnit val="50"/>
      </c:valAx>
      <c:spPr>
        <a:noFill/>
        <a:ln>
          <a:noFill/>
        </a:ln>
        <a:effectLst/>
      </c:spPr>
    </c:plotArea>
    <c:legend>
      <c:legendPos val="b"/>
      <c:layout>
        <c:manualLayout>
          <c:xMode val="edge"/>
          <c:yMode val="edge"/>
          <c:x val="0.21393095661306299"/>
          <c:y val="0.86957923030705497"/>
          <c:w val="0.759994724243089"/>
          <c:h val="8.9556959934877098E-2"/>
        </c:manualLayout>
      </c:layout>
      <c:overlay val="0"/>
      <c:spPr>
        <a:noFill/>
        <a:ln>
          <a:noFill/>
        </a:ln>
        <a:effectLst/>
      </c:spPr>
      <c:txPr>
        <a:bodyPr rot="0" spcFirstLastPara="1" vertOverflow="ellipsis" vert="horz" wrap="square" anchor="ctr" anchorCtr="1"/>
        <a:lstStyle/>
        <a:p>
          <a:pPr>
            <a:defRPr lang="zh-CN" sz="16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legend>
    <c:plotVisOnly val="1"/>
    <c:dispBlanksAs val="gap"/>
    <c:showDLblsOverMax val="0"/>
  </c:chart>
  <c:spPr>
    <a:solidFill>
      <a:schemeClr val="bg1"/>
    </a:solidFill>
    <a:ln w="9525" cap="flat" cmpd="sng" algn="ctr">
      <a:noFill/>
      <a:round/>
    </a:ln>
    <a:effectLst/>
  </c:spPr>
  <c:txPr>
    <a:bodyPr/>
    <a:lstStyle/>
    <a:p>
      <a:pPr>
        <a:defRPr lang="zh-CN"/>
      </a:pPr>
      <a:endParaRPr lang="de-DE"/>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control</c:v>
          </c:tx>
          <c:spPr>
            <a:solidFill>
              <a:schemeClr val="tx1"/>
            </a:solidFill>
            <a:ln>
              <a:noFill/>
            </a:ln>
            <a:effectLst/>
          </c:spPr>
          <c:invertIfNegative val="0"/>
          <c:errBars>
            <c:errBarType val="plus"/>
            <c:errValType val="cust"/>
            <c:noEndCap val="0"/>
            <c:plus>
              <c:numLit>
                <c:formatCode>General</c:formatCode>
                <c:ptCount val="6"/>
                <c:pt idx="0">
                  <c:v>16.311236226570401</c:v>
                </c:pt>
                <c:pt idx="1">
                  <c:v>19.8306868013882</c:v>
                </c:pt>
                <c:pt idx="2">
                  <c:v>30.624902948994301</c:v>
                </c:pt>
                <c:pt idx="3">
                  <c:v>47.493915957488603</c:v>
                </c:pt>
                <c:pt idx="4">
                  <c:v>62.536056109852503</c:v>
                </c:pt>
              </c:numLit>
            </c:plus>
            <c:minus>
              <c:numLit>
                <c:formatCode>General</c:formatCode>
                <c:ptCount val="1"/>
                <c:pt idx="0">
                  <c:v>1</c:v>
                </c:pt>
              </c:numLit>
            </c:minus>
            <c:spPr>
              <a:noFill/>
              <a:ln w="9525" cap="flat" cmpd="sng" algn="ctr">
                <a:solidFill>
                  <a:schemeClr val="tx1">
                    <a:lumMod val="65000"/>
                    <a:lumOff val="35000"/>
                  </a:schemeClr>
                </a:solidFill>
                <a:round/>
              </a:ln>
              <a:effectLst/>
            </c:spPr>
          </c:errBars>
          <c:cat>
            <c:numLit>
              <c:formatCode>General</c:formatCode>
              <c:ptCount val="5"/>
              <c:pt idx="0">
                <c:v>2</c:v>
              </c:pt>
              <c:pt idx="1">
                <c:v>4</c:v>
              </c:pt>
              <c:pt idx="2">
                <c:v>8</c:v>
              </c:pt>
              <c:pt idx="3">
                <c:v>16</c:v>
              </c:pt>
              <c:pt idx="4">
                <c:v>32</c:v>
              </c:pt>
            </c:numLit>
          </c:cat>
          <c:val>
            <c:numRef>
              <c:f>'EFS TCS PIM-1 1 0.5μM Prost'!$N$10:$N$14</c:f>
              <c:numCache>
                <c:formatCode>General</c:formatCode>
                <c:ptCount val="5"/>
                <c:pt idx="0">
                  <c:v>18.06662166988626</c:v>
                </c:pt>
                <c:pt idx="1">
                  <c:v>27.907998719686901</c:v>
                </c:pt>
                <c:pt idx="2">
                  <c:v>63.527694117864108</c:v>
                </c:pt>
                <c:pt idx="3">
                  <c:v>93.476031801088169</c:v>
                </c:pt>
                <c:pt idx="4">
                  <c:v>114.23234724237595</c:v>
                </c:pt>
              </c:numCache>
            </c:numRef>
          </c:val>
          <c:extLst>
            <c:ext xmlns:c16="http://schemas.microsoft.com/office/drawing/2014/chart" uri="{C3380CC4-5D6E-409C-BE32-E72D297353CC}">
              <c16:uniqueId val="{00000000-F20D-4F36-B5DE-DD23D3209A39}"/>
            </c:ext>
          </c:extLst>
        </c:ser>
        <c:ser>
          <c:idx val="1"/>
          <c:order val="1"/>
          <c:tx>
            <c:v>TCS PIM-1 1, 0.5 µM</c:v>
          </c:tx>
          <c:spPr>
            <a:solidFill>
              <a:schemeClr val="bg1">
                <a:lumMod val="65000"/>
              </a:schemeClr>
            </a:solidFill>
            <a:ln>
              <a:noFill/>
            </a:ln>
            <a:effectLst/>
          </c:spPr>
          <c:invertIfNegative val="0"/>
          <c:errBars>
            <c:errBarType val="plus"/>
            <c:errValType val="cust"/>
            <c:noEndCap val="0"/>
            <c:plus>
              <c:numLit>
                <c:formatCode>General</c:formatCode>
                <c:ptCount val="6"/>
                <c:pt idx="0">
                  <c:v>8.5044564495650299</c:v>
                </c:pt>
                <c:pt idx="1">
                  <c:v>10.733209621339901</c:v>
                </c:pt>
                <c:pt idx="2">
                  <c:v>30.844256287070198</c:v>
                </c:pt>
                <c:pt idx="3">
                  <c:v>45.1172736589157</c:v>
                </c:pt>
                <c:pt idx="4">
                  <c:v>50.197265109727397</c:v>
                </c:pt>
              </c:numLit>
            </c:plus>
            <c:minus>
              <c:numLit>
                <c:formatCode>General</c:formatCode>
                <c:ptCount val="1"/>
                <c:pt idx="0">
                  <c:v>1</c:v>
                </c:pt>
              </c:numLit>
            </c:minus>
            <c:spPr>
              <a:noFill/>
              <a:ln w="9525" cap="flat" cmpd="sng" algn="ctr">
                <a:solidFill>
                  <a:schemeClr val="tx1">
                    <a:lumMod val="65000"/>
                    <a:lumOff val="35000"/>
                  </a:schemeClr>
                </a:solidFill>
                <a:round/>
              </a:ln>
              <a:effectLst/>
            </c:spPr>
          </c:errBars>
          <c:cat>
            <c:numLit>
              <c:formatCode>General</c:formatCode>
              <c:ptCount val="5"/>
              <c:pt idx="0">
                <c:v>2</c:v>
              </c:pt>
              <c:pt idx="1">
                <c:v>4</c:v>
              </c:pt>
              <c:pt idx="2">
                <c:v>8</c:v>
              </c:pt>
              <c:pt idx="3">
                <c:v>16</c:v>
              </c:pt>
              <c:pt idx="4">
                <c:v>32</c:v>
              </c:pt>
            </c:numLit>
          </c:cat>
          <c:val>
            <c:numRef>
              <c:f>'EFS TCS PIM-1 1 0.5μM Prost'!$N$19:$N$23</c:f>
              <c:numCache>
                <c:formatCode>General</c:formatCode>
                <c:ptCount val="5"/>
                <c:pt idx="0">
                  <c:v>11.805645368873993</c:v>
                </c:pt>
                <c:pt idx="1">
                  <c:v>18.119934163725279</c:v>
                </c:pt>
                <c:pt idx="2">
                  <c:v>42.356177219058281</c:v>
                </c:pt>
                <c:pt idx="3">
                  <c:v>72.438153618519664</c:v>
                </c:pt>
                <c:pt idx="4">
                  <c:v>93.302975212221739</c:v>
                </c:pt>
              </c:numCache>
            </c:numRef>
          </c:val>
          <c:extLst>
            <c:ext xmlns:c16="http://schemas.microsoft.com/office/drawing/2014/chart" uri="{C3380CC4-5D6E-409C-BE32-E72D297353CC}">
              <c16:uniqueId val="{00000001-F20D-4F36-B5DE-DD23D3209A39}"/>
            </c:ext>
          </c:extLst>
        </c:ser>
        <c:dLbls>
          <c:showLegendKey val="0"/>
          <c:showVal val="0"/>
          <c:showCatName val="0"/>
          <c:showSerName val="0"/>
          <c:showPercent val="0"/>
          <c:showBubbleSize val="0"/>
        </c:dLbls>
        <c:gapWidth val="100"/>
        <c:overlap val="-10"/>
        <c:axId val="286204552"/>
        <c:axId val="286208816"/>
      </c:barChart>
      <c:catAx>
        <c:axId val="286204552"/>
        <c:scaling>
          <c:orientation val="minMax"/>
        </c:scaling>
        <c:delete val="0"/>
        <c:axPos val="b"/>
        <c:title>
          <c:tx>
            <c:rich>
              <a:bodyPr rot="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r>
                  <a:rPr lang="de-DE" sz="2000" b="1">
                    <a:solidFill>
                      <a:sysClr val="windowText" lastClr="000000"/>
                    </a:solidFill>
                    <a:latin typeface="Arial" panose="020B0604020202020204" pitchFamily="7" charset="0"/>
                    <a:cs typeface="Arial" panose="020B0604020202020204" pitchFamily="7" charset="0"/>
                  </a:rPr>
                  <a:t>[frequence]</a:t>
                </a:r>
                <a:r>
                  <a:rPr lang="de-DE" sz="2000" b="1" baseline="0">
                    <a:solidFill>
                      <a:sysClr val="windowText" lastClr="000000"/>
                    </a:solidFill>
                    <a:latin typeface="Arial" panose="020B0604020202020204" pitchFamily="7" charset="0"/>
                    <a:cs typeface="Arial" panose="020B0604020202020204" pitchFamily="7" charset="0"/>
                  </a:rPr>
                  <a:t> (Hz)</a:t>
                </a:r>
                <a:endParaRPr lang="de-DE" sz="2000" b="1">
                  <a:solidFill>
                    <a:sysClr val="windowText" lastClr="000000"/>
                  </a:solidFill>
                  <a:latin typeface="Arial" panose="020B0604020202020204" pitchFamily="7" charset="0"/>
                  <a:cs typeface="Arial" panose="020B0604020202020204" pitchFamily="7" charset="0"/>
                </a:endParaRPr>
              </a:p>
            </c:rich>
          </c:tx>
          <c:overlay val="0"/>
          <c:spPr>
            <a:noFill/>
            <a:ln>
              <a:noFill/>
            </a:ln>
            <a:effectLst/>
          </c:spPr>
          <c:txPr>
            <a:bodyPr rot="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title>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lang="zh-CN" sz="16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crossAx val="286208816"/>
        <c:crosses val="autoZero"/>
        <c:auto val="1"/>
        <c:lblAlgn val="ctr"/>
        <c:lblOffset val="100"/>
        <c:noMultiLvlLbl val="0"/>
      </c:catAx>
      <c:valAx>
        <c:axId val="286208816"/>
        <c:scaling>
          <c:orientation val="minMax"/>
          <c:max val="250"/>
          <c:min val="0"/>
        </c:scaling>
        <c:delete val="0"/>
        <c:axPos val="l"/>
        <c:title>
          <c:tx>
            <c:rich>
              <a:bodyPr rot="-540000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r>
                  <a:rPr lang="de-DE" sz="2000" b="1">
                    <a:solidFill>
                      <a:sysClr val="windowText" lastClr="000000"/>
                    </a:solidFill>
                    <a:latin typeface="Arial" panose="020B0604020202020204" pitchFamily="7" charset="0"/>
                    <a:cs typeface="Arial" panose="020B0604020202020204" pitchFamily="7" charset="0"/>
                  </a:rPr>
                  <a:t>contraction (% KCl)</a:t>
                </a:r>
              </a:p>
            </c:rich>
          </c:tx>
          <c:layout>
            <c:manualLayout>
              <c:xMode val="edge"/>
              <c:yMode val="edge"/>
              <c:x val="1.6666600481102901E-2"/>
              <c:y val="3.5696189491968601E-2"/>
            </c:manualLayout>
          </c:layout>
          <c:overlay val="0"/>
          <c:spPr>
            <a:noFill/>
            <a:ln>
              <a:noFill/>
            </a:ln>
            <a:effectLst/>
          </c:spPr>
          <c:txPr>
            <a:bodyPr rot="-540000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title>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lang="zh-CN" sz="16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crossAx val="286204552"/>
        <c:crossesAt val="0.01"/>
        <c:crossBetween val="between"/>
        <c:majorUnit val="50"/>
      </c:valAx>
      <c:spPr>
        <a:noFill/>
        <a:ln>
          <a:noFill/>
        </a:ln>
        <a:effectLst/>
      </c:spPr>
    </c:plotArea>
    <c:legend>
      <c:legendPos val="b"/>
      <c:legendEntry>
        <c:idx val="0"/>
        <c:txPr>
          <a:bodyPr rot="0" spcFirstLastPara="1" vertOverflow="ellipsis" vert="horz" wrap="square" anchor="ctr" anchorCtr="1"/>
          <a:lstStyle/>
          <a:p>
            <a:pPr>
              <a:defRPr lang="zh-CN" sz="16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legendEntry>
      <c:legendEntry>
        <c:idx val="1"/>
        <c:txPr>
          <a:bodyPr rot="0" spcFirstLastPara="1" vertOverflow="ellipsis" vert="horz" wrap="square" anchor="ctr" anchorCtr="1"/>
          <a:lstStyle/>
          <a:p>
            <a:pPr>
              <a:defRPr lang="zh-CN" sz="1600" b="1" i="0" u="none" strike="noStrike" kern="1200" baseline="0">
                <a:solidFill>
                  <a:schemeClr val="tx1"/>
                </a:solidFill>
                <a:latin typeface="Arial" panose="020B0604020202020204" pitchFamily="7" charset="0"/>
                <a:ea typeface="+mn-ea"/>
                <a:cs typeface="Arial" panose="020B0604020202020204" pitchFamily="7" charset="0"/>
              </a:defRPr>
            </a:pPr>
            <a:endParaRPr lang="de-DE"/>
          </a:p>
        </c:txPr>
      </c:legendEntry>
      <c:layout>
        <c:manualLayout>
          <c:xMode val="edge"/>
          <c:yMode val="edge"/>
          <c:x val="0.223311957938367"/>
          <c:y val="0.87914813463253205"/>
          <c:w val="0.74597894445282498"/>
          <c:h val="8.9436732108961803E-2"/>
        </c:manualLayout>
      </c:layout>
      <c:overlay val="0"/>
      <c:spPr>
        <a:noFill/>
        <a:ln>
          <a:noFill/>
        </a:ln>
        <a:effectLst/>
      </c:spPr>
      <c:txPr>
        <a:bodyPr rot="0" spcFirstLastPara="1" vertOverflow="ellipsis" vert="horz" wrap="square" anchor="ctr" anchorCtr="1"/>
        <a:lstStyle/>
        <a:p>
          <a:pPr>
            <a:defRPr lang="zh-CN" sz="1600" b="1" i="0" u="none" strike="noStrike" kern="1200" baseline="0">
              <a:solidFill>
                <a:schemeClr val="tx1">
                  <a:lumMod val="65000"/>
                  <a:lumOff val="35000"/>
                </a:schemeClr>
              </a:solidFill>
              <a:latin typeface="Arial" panose="020B0604020202020204" pitchFamily="7" charset="0"/>
              <a:ea typeface="+mn-ea"/>
              <a:cs typeface="Arial" panose="020B0604020202020204" pitchFamily="7" charset="0"/>
            </a:defRPr>
          </a:pPr>
          <a:endParaRPr lang="de-DE"/>
        </a:p>
      </c:txPr>
    </c:legend>
    <c:plotVisOnly val="1"/>
    <c:dispBlanksAs val="gap"/>
    <c:showDLblsOverMax val="0"/>
  </c:chart>
  <c:spPr>
    <a:solidFill>
      <a:schemeClr val="bg1"/>
    </a:solidFill>
    <a:ln w="9525" cap="flat" cmpd="sng" algn="ctr">
      <a:noFill/>
      <a:round/>
    </a:ln>
    <a:effectLst/>
  </c:spPr>
  <c:txPr>
    <a:bodyPr/>
    <a:lstStyle/>
    <a:p>
      <a:pPr>
        <a:defRPr lang="zh-CN"/>
      </a:pPr>
      <a:endParaRPr lang="de-DE"/>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v>control</c:v>
          </c:tx>
          <c:spPr>
            <a:ln w="19050" cap="rnd">
              <a:solidFill>
                <a:schemeClr val="tx1"/>
              </a:solidFill>
              <a:round/>
            </a:ln>
            <a:effectLst/>
          </c:spPr>
          <c:marker>
            <c:symbol val="x"/>
            <c:size val="11"/>
            <c:spPr>
              <a:solidFill>
                <a:schemeClr val="tx1"/>
              </a:solidFill>
              <a:ln w="9525">
                <a:solidFill>
                  <a:schemeClr val="tx1"/>
                </a:solidFill>
              </a:ln>
              <a:effectLst/>
            </c:spPr>
          </c:marker>
          <c:errBars>
            <c:errDir val="y"/>
            <c:errBarType val="both"/>
            <c:errValType val="cust"/>
            <c:noEndCap val="0"/>
            <c:plus>
              <c:numRef>
                <c:f>'NA AZD1208 0.5μM Artery'!$O$10:$O$16</c:f>
                <c:numCache>
                  <c:formatCode>General</c:formatCode>
                  <c:ptCount val="7"/>
                  <c:pt idx="0">
                    <c:v>66.15243650113436</c:v>
                  </c:pt>
                  <c:pt idx="1">
                    <c:v>181.6492141801767</c:v>
                  </c:pt>
                  <c:pt idx="2">
                    <c:v>390.49845400204549</c:v>
                  </c:pt>
                  <c:pt idx="3">
                    <c:v>605.88615792859673</c:v>
                  </c:pt>
                  <c:pt idx="4">
                    <c:v>696.52035851578603</c:v>
                  </c:pt>
                  <c:pt idx="5">
                    <c:v>723.55918142599</c:v>
                  </c:pt>
                  <c:pt idx="6">
                    <c:v>723.83990599843389</c:v>
                  </c:pt>
                </c:numCache>
              </c:numRef>
            </c:plus>
            <c:minus>
              <c:numRef>
                <c:f>'NA AZD1208 0.5μM Artery'!$O$23:$O$29</c:f>
                <c:numCache>
                  <c:formatCode>General</c:formatCode>
                  <c:ptCount val="7"/>
                  <c:pt idx="0">
                    <c:v>64.029592572752492</c:v>
                  </c:pt>
                  <c:pt idx="1">
                    <c:v>171.08139919868452</c:v>
                  </c:pt>
                  <c:pt idx="2">
                    <c:v>258.26650188596898</c:v>
                  </c:pt>
                  <c:pt idx="3">
                    <c:v>340.76761746475063</c:v>
                  </c:pt>
                  <c:pt idx="4">
                    <c:v>354.00757044975279</c:v>
                  </c:pt>
                  <c:pt idx="5">
                    <c:v>354.79898407557022</c:v>
                  </c:pt>
                  <c:pt idx="6">
                    <c:v>359.64301716261116</c:v>
                  </c:pt>
                </c:numCache>
              </c:numRef>
            </c:minus>
            <c:spPr>
              <a:noFill/>
              <a:ln w="9525" cap="flat" cmpd="sng" algn="ctr">
                <a:solidFill>
                  <a:schemeClr val="tx1">
                    <a:lumMod val="65000"/>
                    <a:lumOff val="35000"/>
                  </a:schemeClr>
                </a:solidFill>
                <a:round/>
              </a:ln>
              <a:effectLst/>
            </c:spPr>
          </c:errBars>
          <c:xVal>
            <c:numRef>
              <c:f>'NA AZD1208 0.5μM Artery'!$B$10:$B$16</c:f>
              <c:numCache>
                <c:formatCode>General</c:formatCode>
                <c:ptCount val="7"/>
                <c:pt idx="0">
                  <c:v>0.1</c:v>
                </c:pt>
                <c:pt idx="1">
                  <c:v>0.3</c:v>
                </c:pt>
                <c:pt idx="2">
                  <c:v>1</c:v>
                </c:pt>
                <c:pt idx="3">
                  <c:v>3</c:v>
                </c:pt>
                <c:pt idx="4">
                  <c:v>10</c:v>
                </c:pt>
                <c:pt idx="5">
                  <c:v>30</c:v>
                </c:pt>
                <c:pt idx="6">
                  <c:v>100</c:v>
                </c:pt>
              </c:numCache>
            </c:numRef>
          </c:xVal>
          <c:yVal>
            <c:numRef>
              <c:f>'NA AZD1208 0.5μM Artery'!$N$10:$N$16</c:f>
              <c:numCache>
                <c:formatCode>General</c:formatCode>
                <c:ptCount val="7"/>
                <c:pt idx="0">
                  <c:v>101.74471121939902</c:v>
                </c:pt>
                <c:pt idx="1">
                  <c:v>300.89635199567516</c:v>
                </c:pt>
                <c:pt idx="2">
                  <c:v>549.45314404938767</c:v>
                </c:pt>
                <c:pt idx="3">
                  <c:v>823.16473327162532</c:v>
                </c:pt>
                <c:pt idx="4">
                  <c:v>966.38987393982552</c:v>
                </c:pt>
                <c:pt idx="5">
                  <c:v>1004.6132550643144</c:v>
                </c:pt>
                <c:pt idx="6">
                  <c:v>992.57085732308406</c:v>
                </c:pt>
              </c:numCache>
            </c:numRef>
          </c:yVal>
          <c:smooth val="0"/>
          <c:extLst>
            <c:ext xmlns:c16="http://schemas.microsoft.com/office/drawing/2014/chart" uri="{C3380CC4-5D6E-409C-BE32-E72D297353CC}">
              <c16:uniqueId val="{00000000-FEF6-4522-BC6A-DCDA2E7FBA1E}"/>
            </c:ext>
          </c:extLst>
        </c:ser>
        <c:ser>
          <c:idx val="1"/>
          <c:order val="1"/>
          <c:tx>
            <c:v>AZD1208, 0.5 µM</c:v>
          </c:tx>
          <c:spPr>
            <a:ln w="19050" cap="rnd">
              <a:solidFill>
                <a:schemeClr val="bg1">
                  <a:lumMod val="65000"/>
                </a:schemeClr>
              </a:solidFill>
              <a:round/>
            </a:ln>
            <a:effectLst/>
          </c:spPr>
          <c:marker>
            <c:symbol val="x"/>
            <c:size val="11"/>
            <c:spPr>
              <a:solidFill>
                <a:schemeClr val="bg1">
                  <a:lumMod val="65000"/>
                </a:schemeClr>
              </a:solidFill>
              <a:ln w="9525">
                <a:solidFill>
                  <a:schemeClr val="bg1">
                    <a:lumMod val="65000"/>
                  </a:schemeClr>
                </a:solidFill>
              </a:ln>
              <a:effectLst/>
            </c:spPr>
          </c:marker>
          <c:errBars>
            <c:errDir val="y"/>
            <c:errBarType val="both"/>
            <c:errValType val="cust"/>
            <c:noEndCap val="0"/>
            <c:plus>
              <c:numRef>
                <c:f>'NA AZD1208 0.5μM Artery'!$O$23:$O$29</c:f>
                <c:numCache>
                  <c:formatCode>General</c:formatCode>
                  <c:ptCount val="7"/>
                  <c:pt idx="0">
                    <c:v>64.029592572752492</c:v>
                  </c:pt>
                  <c:pt idx="1">
                    <c:v>171.08139919868452</c:v>
                  </c:pt>
                  <c:pt idx="2">
                    <c:v>258.26650188596898</c:v>
                  </c:pt>
                  <c:pt idx="3">
                    <c:v>340.76761746475063</c:v>
                  </c:pt>
                  <c:pt idx="4">
                    <c:v>354.00757044975279</c:v>
                  </c:pt>
                  <c:pt idx="5">
                    <c:v>354.79898407557022</c:v>
                  </c:pt>
                  <c:pt idx="6">
                    <c:v>359.64301716261116</c:v>
                  </c:pt>
                </c:numCache>
              </c:numRef>
            </c:plus>
            <c:minus>
              <c:numRef>
                <c:f>'NA AZD1208 0.5μM Artery'!$O$23:$O$29</c:f>
                <c:numCache>
                  <c:formatCode>General</c:formatCode>
                  <c:ptCount val="7"/>
                  <c:pt idx="0">
                    <c:v>64.029592572752492</c:v>
                  </c:pt>
                  <c:pt idx="1">
                    <c:v>171.08139919868452</c:v>
                  </c:pt>
                  <c:pt idx="2">
                    <c:v>258.26650188596898</c:v>
                  </c:pt>
                  <c:pt idx="3">
                    <c:v>340.76761746475063</c:v>
                  </c:pt>
                  <c:pt idx="4">
                    <c:v>354.00757044975279</c:v>
                  </c:pt>
                  <c:pt idx="5">
                    <c:v>354.79898407557022</c:v>
                  </c:pt>
                  <c:pt idx="6">
                    <c:v>359.64301716261116</c:v>
                  </c:pt>
                </c:numCache>
              </c:numRef>
            </c:minus>
            <c:spPr>
              <a:noFill/>
              <a:ln w="9525" cap="flat" cmpd="sng" algn="ctr">
                <a:solidFill>
                  <a:schemeClr val="tx1">
                    <a:lumMod val="65000"/>
                    <a:lumOff val="35000"/>
                  </a:schemeClr>
                </a:solidFill>
                <a:round/>
              </a:ln>
              <a:effectLst/>
            </c:spPr>
          </c:errBars>
          <c:xVal>
            <c:numRef>
              <c:f>'NA AZD1208 0.5μM Artery'!$B$10:$B$16</c:f>
              <c:numCache>
                <c:formatCode>General</c:formatCode>
                <c:ptCount val="7"/>
                <c:pt idx="0">
                  <c:v>0.1</c:v>
                </c:pt>
                <c:pt idx="1">
                  <c:v>0.3</c:v>
                </c:pt>
                <c:pt idx="2">
                  <c:v>1</c:v>
                </c:pt>
                <c:pt idx="3">
                  <c:v>3</c:v>
                </c:pt>
                <c:pt idx="4">
                  <c:v>10</c:v>
                </c:pt>
                <c:pt idx="5">
                  <c:v>30</c:v>
                </c:pt>
                <c:pt idx="6">
                  <c:v>100</c:v>
                </c:pt>
              </c:numCache>
            </c:numRef>
          </c:xVal>
          <c:yVal>
            <c:numRef>
              <c:f>'NA AZD1208 0.5μM Artery'!$N$23:$N$29</c:f>
              <c:numCache>
                <c:formatCode>General</c:formatCode>
                <c:ptCount val="7"/>
                <c:pt idx="0">
                  <c:v>99.559371035205203</c:v>
                </c:pt>
                <c:pt idx="1">
                  <c:v>304.57347008550187</c:v>
                </c:pt>
                <c:pt idx="2">
                  <c:v>517.94355889299004</c:v>
                </c:pt>
                <c:pt idx="3">
                  <c:v>733.09302624124678</c:v>
                </c:pt>
                <c:pt idx="4">
                  <c:v>783.93571535194928</c:v>
                </c:pt>
                <c:pt idx="5">
                  <c:v>790.36768642574134</c:v>
                </c:pt>
                <c:pt idx="6">
                  <c:v>777.77533491724387</c:v>
                </c:pt>
              </c:numCache>
            </c:numRef>
          </c:yVal>
          <c:smooth val="0"/>
          <c:extLst>
            <c:ext xmlns:c16="http://schemas.microsoft.com/office/drawing/2014/chart" uri="{C3380CC4-5D6E-409C-BE32-E72D297353CC}">
              <c16:uniqueId val="{00000001-FEF6-4522-BC6A-DCDA2E7FBA1E}"/>
            </c:ext>
          </c:extLst>
        </c:ser>
        <c:dLbls>
          <c:showLegendKey val="0"/>
          <c:showVal val="0"/>
          <c:showCatName val="0"/>
          <c:showSerName val="0"/>
          <c:showPercent val="0"/>
          <c:showBubbleSize val="0"/>
        </c:dLbls>
        <c:axId val="286204552"/>
        <c:axId val="286208816"/>
      </c:scatterChart>
      <c:valAx>
        <c:axId val="286204552"/>
        <c:scaling>
          <c:logBase val="10"/>
          <c:orientation val="minMax"/>
          <c:max val="1000"/>
          <c:min val="0.01"/>
        </c:scaling>
        <c:delete val="0"/>
        <c:axPos val="b"/>
        <c:title>
          <c:tx>
            <c:rich>
              <a:bodyPr rot="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r>
                  <a:rPr lang="de-DE" sz="2000" b="1">
                    <a:solidFill>
                      <a:sysClr val="windowText" lastClr="000000"/>
                    </a:solidFill>
                    <a:latin typeface="Arial" panose="020B0604020202020204" pitchFamily="7" charset="0"/>
                    <a:cs typeface="Arial" panose="020B0604020202020204" pitchFamily="7" charset="0"/>
                  </a:rPr>
                  <a:t>[noradrenaline]</a:t>
                </a:r>
                <a:r>
                  <a:rPr lang="de-DE" sz="2000" b="1" baseline="0">
                    <a:solidFill>
                      <a:sysClr val="windowText" lastClr="000000"/>
                    </a:solidFill>
                    <a:latin typeface="Arial" panose="020B0604020202020204" pitchFamily="7" charset="0"/>
                    <a:cs typeface="Arial" panose="020B0604020202020204" pitchFamily="7" charset="0"/>
                  </a:rPr>
                  <a:t> (µM)</a:t>
                </a:r>
                <a:endParaRPr lang="de-DE" sz="2000" b="1">
                  <a:solidFill>
                    <a:sysClr val="windowText" lastClr="000000"/>
                  </a:solidFill>
                  <a:latin typeface="Arial" panose="020B0604020202020204" pitchFamily="7" charset="0"/>
                  <a:cs typeface="Arial" panose="020B0604020202020204" pitchFamily="7" charset="0"/>
                </a:endParaRPr>
              </a:p>
            </c:rich>
          </c:tx>
          <c:layout>
            <c:manualLayout>
              <c:xMode val="edge"/>
              <c:yMode val="edge"/>
              <c:x val="0.33649144508574302"/>
              <c:y val="0.75175005226116598"/>
            </c:manualLayout>
          </c:layout>
          <c:overlay val="0"/>
          <c:spPr>
            <a:noFill/>
            <a:ln>
              <a:noFill/>
            </a:ln>
            <a:effectLst/>
          </c:spPr>
          <c:txPr>
            <a:bodyPr rot="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title>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lang="zh-CN" sz="16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crossAx val="286208816"/>
        <c:crosses val="autoZero"/>
        <c:crossBetween val="midCat"/>
        <c:majorUnit val="10"/>
      </c:valAx>
      <c:valAx>
        <c:axId val="286208816"/>
        <c:scaling>
          <c:orientation val="minMax"/>
          <c:max val="2000"/>
          <c:min val="0"/>
        </c:scaling>
        <c:delete val="0"/>
        <c:axPos val="l"/>
        <c:title>
          <c:tx>
            <c:rich>
              <a:bodyPr rot="-540000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r>
                  <a:rPr lang="de-DE" sz="2000" b="1">
                    <a:solidFill>
                      <a:sysClr val="windowText" lastClr="000000"/>
                    </a:solidFill>
                    <a:latin typeface="Arial" panose="020B0604020202020204" pitchFamily="7" charset="0"/>
                    <a:cs typeface="Arial" panose="020B0604020202020204" pitchFamily="7" charset="0"/>
                  </a:rPr>
                  <a:t>contraction (% KCl)</a:t>
                </a:r>
              </a:p>
            </c:rich>
          </c:tx>
          <c:layout>
            <c:manualLayout>
              <c:xMode val="edge"/>
              <c:yMode val="edge"/>
              <c:x val="1.98186879572388E-2"/>
              <c:y val="2.5890371352016901E-2"/>
            </c:manualLayout>
          </c:layout>
          <c:overlay val="0"/>
          <c:spPr>
            <a:noFill/>
            <a:ln>
              <a:noFill/>
            </a:ln>
            <a:effectLst/>
          </c:spPr>
          <c:txPr>
            <a:bodyPr rot="-540000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title>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lang="zh-CN" sz="16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crossAx val="286204552"/>
        <c:crossesAt val="0.01"/>
        <c:crossBetween val="midCat"/>
        <c:majorUnit val="500"/>
      </c:valAx>
      <c:spPr>
        <a:noFill/>
        <a:ln>
          <a:noFill/>
        </a:ln>
        <a:effectLst/>
      </c:spPr>
    </c:plotArea>
    <c:legend>
      <c:legendPos val="b"/>
      <c:layout>
        <c:manualLayout>
          <c:xMode val="edge"/>
          <c:yMode val="edge"/>
          <c:x val="0.21393095661306299"/>
          <c:y val="0.86957923030705497"/>
          <c:w val="0.759994724243089"/>
          <c:h val="8.9556959934877098E-2"/>
        </c:manualLayout>
      </c:layout>
      <c:overlay val="0"/>
      <c:spPr>
        <a:noFill/>
        <a:ln>
          <a:noFill/>
        </a:ln>
        <a:effectLst/>
      </c:spPr>
      <c:txPr>
        <a:bodyPr rot="0" spcFirstLastPara="1" vertOverflow="ellipsis" vert="horz" wrap="square" anchor="ctr" anchorCtr="1"/>
        <a:lstStyle/>
        <a:p>
          <a:pPr>
            <a:defRPr lang="zh-CN" sz="16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legend>
    <c:plotVisOnly val="1"/>
    <c:dispBlanksAs val="gap"/>
    <c:showDLblsOverMax val="0"/>
  </c:chart>
  <c:spPr>
    <a:solidFill>
      <a:schemeClr val="bg1"/>
    </a:solidFill>
    <a:ln w="9525" cap="flat" cmpd="sng" algn="ctr">
      <a:noFill/>
      <a:round/>
    </a:ln>
    <a:effectLst/>
  </c:spPr>
  <c:txPr>
    <a:bodyPr/>
    <a:lstStyle/>
    <a:p>
      <a:pPr>
        <a:defRPr lang="zh-CN"/>
      </a:pPr>
      <a:endParaRPr lang="de-DE"/>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v>control</c:v>
          </c:tx>
          <c:spPr>
            <a:ln w="19050" cap="rnd">
              <a:solidFill>
                <a:schemeClr val="tx1"/>
              </a:solidFill>
              <a:round/>
            </a:ln>
            <a:effectLst/>
          </c:spPr>
          <c:marker>
            <c:symbol val="x"/>
            <c:size val="11"/>
            <c:spPr>
              <a:solidFill>
                <a:schemeClr val="tx1"/>
              </a:solidFill>
              <a:ln w="9525">
                <a:solidFill>
                  <a:schemeClr val="tx1"/>
                </a:solidFill>
              </a:ln>
              <a:effectLst/>
            </c:spPr>
          </c:marker>
          <c:errBars>
            <c:errDir val="y"/>
            <c:errBarType val="both"/>
            <c:errValType val="cust"/>
            <c:noEndCap val="0"/>
            <c:plus>
              <c:numRef>
                <c:f>'PE AZD1208 0.5μM Artery'!$O$10:$O$16</c:f>
                <c:numCache>
                  <c:formatCode>General</c:formatCode>
                  <c:ptCount val="7"/>
                  <c:pt idx="0">
                    <c:v>15.901059267527035</c:v>
                  </c:pt>
                  <c:pt idx="1">
                    <c:v>85.818339897871596</c:v>
                  </c:pt>
                  <c:pt idx="2">
                    <c:v>240.5274912546856</c:v>
                  </c:pt>
                  <c:pt idx="3">
                    <c:v>296.50733741161685</c:v>
                  </c:pt>
                  <c:pt idx="4">
                    <c:v>359.59346508388489</c:v>
                  </c:pt>
                  <c:pt idx="5">
                    <c:v>388.29010618468851</c:v>
                  </c:pt>
                  <c:pt idx="6">
                    <c:v>389.51617717527381</c:v>
                  </c:pt>
                </c:numCache>
              </c:numRef>
            </c:plus>
            <c:minus>
              <c:numRef>
                <c:f>'PE AZD1208 0.5μM Artery'!$O$10:$O$16</c:f>
                <c:numCache>
                  <c:formatCode>General</c:formatCode>
                  <c:ptCount val="7"/>
                  <c:pt idx="0">
                    <c:v>15.901059267527035</c:v>
                  </c:pt>
                  <c:pt idx="1">
                    <c:v>85.818339897871596</c:v>
                  </c:pt>
                  <c:pt idx="2">
                    <c:v>240.5274912546856</c:v>
                  </c:pt>
                  <c:pt idx="3">
                    <c:v>296.50733741161685</c:v>
                  </c:pt>
                  <c:pt idx="4">
                    <c:v>359.59346508388489</c:v>
                  </c:pt>
                  <c:pt idx="5">
                    <c:v>388.29010618468851</c:v>
                  </c:pt>
                  <c:pt idx="6">
                    <c:v>389.51617717527381</c:v>
                  </c:pt>
                </c:numCache>
              </c:numRef>
            </c:minus>
            <c:spPr>
              <a:noFill/>
              <a:ln w="9525" cap="flat" cmpd="sng" algn="ctr">
                <a:solidFill>
                  <a:schemeClr val="tx1">
                    <a:lumMod val="65000"/>
                    <a:lumOff val="35000"/>
                  </a:schemeClr>
                </a:solidFill>
                <a:round/>
              </a:ln>
              <a:effectLst/>
            </c:spPr>
          </c:errBars>
          <c:xVal>
            <c:numRef>
              <c:f>'PE AZD1208 0.5μM Artery'!$B$10:$B$16</c:f>
              <c:numCache>
                <c:formatCode>General</c:formatCode>
                <c:ptCount val="7"/>
                <c:pt idx="0">
                  <c:v>0.1</c:v>
                </c:pt>
                <c:pt idx="1">
                  <c:v>0.3</c:v>
                </c:pt>
                <c:pt idx="2">
                  <c:v>1</c:v>
                </c:pt>
                <c:pt idx="3">
                  <c:v>3</c:v>
                </c:pt>
                <c:pt idx="4">
                  <c:v>10</c:v>
                </c:pt>
                <c:pt idx="5">
                  <c:v>30</c:v>
                </c:pt>
                <c:pt idx="6">
                  <c:v>100</c:v>
                </c:pt>
              </c:numCache>
            </c:numRef>
          </c:xVal>
          <c:yVal>
            <c:numRef>
              <c:f>'PE AZD1208 0.5μM Artery'!$N$10:$N$16</c:f>
              <c:numCache>
                <c:formatCode>General</c:formatCode>
                <c:ptCount val="7"/>
                <c:pt idx="0">
                  <c:v>18.11734874655135</c:v>
                </c:pt>
                <c:pt idx="1">
                  <c:v>89.678643592899988</c:v>
                </c:pt>
                <c:pt idx="2">
                  <c:v>255.94218987239378</c:v>
                </c:pt>
                <c:pt idx="3">
                  <c:v>409.44770845071116</c:v>
                </c:pt>
                <c:pt idx="4">
                  <c:v>540.74785610380081</c:v>
                </c:pt>
                <c:pt idx="5">
                  <c:v>573.6224329267452</c:v>
                </c:pt>
                <c:pt idx="6">
                  <c:v>568.67903471175953</c:v>
                </c:pt>
              </c:numCache>
            </c:numRef>
          </c:yVal>
          <c:smooth val="0"/>
          <c:extLst>
            <c:ext xmlns:c16="http://schemas.microsoft.com/office/drawing/2014/chart" uri="{C3380CC4-5D6E-409C-BE32-E72D297353CC}">
              <c16:uniqueId val="{00000000-A9CC-4BBE-BFDF-DD46A331F4E1}"/>
            </c:ext>
          </c:extLst>
        </c:ser>
        <c:ser>
          <c:idx val="1"/>
          <c:order val="1"/>
          <c:tx>
            <c:v>AZD1208, 0.5 µM</c:v>
          </c:tx>
          <c:spPr>
            <a:ln w="19050" cap="rnd">
              <a:solidFill>
                <a:schemeClr val="bg1">
                  <a:lumMod val="65000"/>
                </a:schemeClr>
              </a:solidFill>
              <a:round/>
            </a:ln>
            <a:effectLst/>
          </c:spPr>
          <c:marker>
            <c:symbol val="x"/>
            <c:size val="11"/>
            <c:spPr>
              <a:solidFill>
                <a:schemeClr val="bg1">
                  <a:lumMod val="65000"/>
                </a:schemeClr>
              </a:solidFill>
              <a:ln w="9525">
                <a:solidFill>
                  <a:schemeClr val="bg1">
                    <a:lumMod val="65000"/>
                  </a:schemeClr>
                </a:solidFill>
              </a:ln>
              <a:effectLst/>
            </c:spPr>
          </c:marker>
          <c:errBars>
            <c:errDir val="y"/>
            <c:errBarType val="both"/>
            <c:errValType val="cust"/>
            <c:noEndCap val="0"/>
            <c:plus>
              <c:numRef>
                <c:f>'PE AZD1208 0.5μM Artery'!$O$23:$O$29</c:f>
                <c:numCache>
                  <c:formatCode>General</c:formatCode>
                  <c:ptCount val="7"/>
                  <c:pt idx="0">
                    <c:v>36.325903366420974</c:v>
                  </c:pt>
                  <c:pt idx="1">
                    <c:v>62.429561684406508</c:v>
                  </c:pt>
                  <c:pt idx="2">
                    <c:v>107.37614347257785</c:v>
                  </c:pt>
                  <c:pt idx="3">
                    <c:v>104.07067001960615</c:v>
                  </c:pt>
                  <c:pt idx="4">
                    <c:v>120.71610645101505</c:v>
                  </c:pt>
                  <c:pt idx="5">
                    <c:v>130.56296803669062</c:v>
                  </c:pt>
                  <c:pt idx="6">
                    <c:v>144.32401382399931</c:v>
                  </c:pt>
                </c:numCache>
              </c:numRef>
            </c:plus>
            <c:minus>
              <c:numRef>
                <c:f>'PE AZD1208 0.5μM Artery'!$O$23:$O$29</c:f>
                <c:numCache>
                  <c:formatCode>General</c:formatCode>
                  <c:ptCount val="7"/>
                  <c:pt idx="0">
                    <c:v>36.325903366420974</c:v>
                  </c:pt>
                  <c:pt idx="1">
                    <c:v>62.429561684406508</c:v>
                  </c:pt>
                  <c:pt idx="2">
                    <c:v>107.37614347257785</c:v>
                  </c:pt>
                  <c:pt idx="3">
                    <c:v>104.07067001960615</c:v>
                  </c:pt>
                  <c:pt idx="4">
                    <c:v>120.71610645101505</c:v>
                  </c:pt>
                  <c:pt idx="5">
                    <c:v>130.56296803669062</c:v>
                  </c:pt>
                  <c:pt idx="6">
                    <c:v>144.32401382399931</c:v>
                  </c:pt>
                </c:numCache>
              </c:numRef>
            </c:minus>
            <c:spPr>
              <a:noFill/>
              <a:ln w="9525" cap="flat" cmpd="sng" algn="ctr">
                <a:solidFill>
                  <a:schemeClr val="tx1">
                    <a:lumMod val="65000"/>
                    <a:lumOff val="35000"/>
                  </a:schemeClr>
                </a:solidFill>
                <a:round/>
              </a:ln>
              <a:effectLst/>
            </c:spPr>
          </c:errBars>
          <c:xVal>
            <c:numRef>
              <c:f>'PE AZD1208 0.5μM Artery'!$B$10:$B$16</c:f>
              <c:numCache>
                <c:formatCode>General</c:formatCode>
                <c:ptCount val="7"/>
                <c:pt idx="0">
                  <c:v>0.1</c:v>
                </c:pt>
                <c:pt idx="1">
                  <c:v>0.3</c:v>
                </c:pt>
                <c:pt idx="2">
                  <c:v>1</c:v>
                </c:pt>
                <c:pt idx="3">
                  <c:v>3</c:v>
                </c:pt>
                <c:pt idx="4">
                  <c:v>10</c:v>
                </c:pt>
                <c:pt idx="5">
                  <c:v>30</c:v>
                </c:pt>
                <c:pt idx="6">
                  <c:v>100</c:v>
                </c:pt>
              </c:numCache>
            </c:numRef>
          </c:xVal>
          <c:yVal>
            <c:numRef>
              <c:f>'PE AZD1208 0.5μM Artery'!$N$23:$N$29</c:f>
              <c:numCache>
                <c:formatCode>General</c:formatCode>
                <c:ptCount val="7"/>
                <c:pt idx="0">
                  <c:v>47.154275248138376</c:v>
                </c:pt>
                <c:pt idx="1">
                  <c:v>104.31208663299734</c:v>
                </c:pt>
                <c:pt idx="2">
                  <c:v>196.48831155559554</c:v>
                </c:pt>
                <c:pt idx="3">
                  <c:v>286.85827031312454</c:v>
                </c:pt>
                <c:pt idx="4">
                  <c:v>355.90058852493297</c:v>
                </c:pt>
                <c:pt idx="5">
                  <c:v>369.45722937801094</c:v>
                </c:pt>
                <c:pt idx="6">
                  <c:v>358.88062815965043</c:v>
                </c:pt>
              </c:numCache>
            </c:numRef>
          </c:yVal>
          <c:smooth val="0"/>
          <c:extLst>
            <c:ext xmlns:c16="http://schemas.microsoft.com/office/drawing/2014/chart" uri="{C3380CC4-5D6E-409C-BE32-E72D297353CC}">
              <c16:uniqueId val="{00000001-A9CC-4BBE-BFDF-DD46A331F4E1}"/>
            </c:ext>
          </c:extLst>
        </c:ser>
        <c:dLbls>
          <c:showLegendKey val="0"/>
          <c:showVal val="0"/>
          <c:showCatName val="0"/>
          <c:showSerName val="0"/>
          <c:showPercent val="0"/>
          <c:showBubbleSize val="0"/>
        </c:dLbls>
        <c:axId val="286204552"/>
        <c:axId val="286208816"/>
      </c:scatterChart>
      <c:valAx>
        <c:axId val="286204552"/>
        <c:scaling>
          <c:logBase val="10"/>
          <c:orientation val="minMax"/>
          <c:max val="1000"/>
          <c:min val="0.01"/>
        </c:scaling>
        <c:delete val="0"/>
        <c:axPos val="b"/>
        <c:title>
          <c:tx>
            <c:rich>
              <a:bodyPr rot="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r>
                  <a:rPr lang="de-DE" sz="2000" b="1">
                    <a:solidFill>
                      <a:sysClr val="windowText" lastClr="000000"/>
                    </a:solidFill>
                    <a:latin typeface="Arial" panose="020B0604020202020204" pitchFamily="7" charset="0"/>
                    <a:cs typeface="Arial" panose="020B0604020202020204" pitchFamily="7" charset="0"/>
                  </a:rPr>
                  <a:t>[phenylephrine]</a:t>
                </a:r>
                <a:r>
                  <a:rPr lang="de-DE" sz="2000" b="1" baseline="0">
                    <a:solidFill>
                      <a:sysClr val="windowText" lastClr="000000"/>
                    </a:solidFill>
                    <a:latin typeface="Arial" panose="020B0604020202020204" pitchFamily="7" charset="0"/>
                    <a:cs typeface="Arial" panose="020B0604020202020204" pitchFamily="7" charset="0"/>
                  </a:rPr>
                  <a:t> (µM)</a:t>
                </a:r>
                <a:endParaRPr lang="de-DE" sz="2000" b="1">
                  <a:solidFill>
                    <a:sysClr val="windowText" lastClr="000000"/>
                  </a:solidFill>
                  <a:latin typeface="Arial" panose="020B0604020202020204" pitchFamily="7" charset="0"/>
                  <a:cs typeface="Arial" panose="020B0604020202020204" pitchFamily="7" charset="0"/>
                </a:endParaRPr>
              </a:p>
            </c:rich>
          </c:tx>
          <c:layout>
            <c:manualLayout>
              <c:xMode val="edge"/>
              <c:yMode val="edge"/>
              <c:x val="0.33199167034711202"/>
              <c:y val="0.73831846019247604"/>
            </c:manualLayout>
          </c:layout>
          <c:overlay val="0"/>
          <c:spPr>
            <a:noFill/>
            <a:ln>
              <a:noFill/>
            </a:ln>
            <a:effectLst/>
          </c:spPr>
          <c:txPr>
            <a:bodyPr rot="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title>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lang="zh-CN" sz="16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crossAx val="286208816"/>
        <c:crosses val="autoZero"/>
        <c:crossBetween val="midCat"/>
        <c:majorUnit val="10"/>
      </c:valAx>
      <c:valAx>
        <c:axId val="286208816"/>
        <c:scaling>
          <c:orientation val="minMax"/>
          <c:max val="1000"/>
          <c:min val="0"/>
        </c:scaling>
        <c:delete val="0"/>
        <c:axPos val="l"/>
        <c:title>
          <c:tx>
            <c:rich>
              <a:bodyPr rot="-540000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r>
                  <a:rPr lang="de-DE" sz="2000" b="1">
                    <a:solidFill>
                      <a:sysClr val="windowText" lastClr="000000"/>
                    </a:solidFill>
                    <a:latin typeface="Arial" panose="020B0604020202020204" pitchFamily="7" charset="0"/>
                    <a:cs typeface="Arial" panose="020B0604020202020204" pitchFamily="7" charset="0"/>
                  </a:rPr>
                  <a:t>contraction (% KCl)</a:t>
                </a:r>
              </a:p>
            </c:rich>
          </c:tx>
          <c:layout>
            <c:manualLayout>
              <c:xMode val="edge"/>
              <c:yMode val="edge"/>
              <c:x val="1.98186879572388E-2"/>
              <c:y val="2.5890371352016901E-2"/>
            </c:manualLayout>
          </c:layout>
          <c:overlay val="0"/>
          <c:spPr>
            <a:noFill/>
            <a:ln>
              <a:noFill/>
            </a:ln>
            <a:effectLst/>
          </c:spPr>
          <c:txPr>
            <a:bodyPr rot="-540000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title>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lang="zh-CN" sz="16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crossAx val="286204552"/>
        <c:crossesAt val="0.01"/>
        <c:crossBetween val="midCat"/>
        <c:majorUnit val="250"/>
      </c:valAx>
      <c:spPr>
        <a:noFill/>
        <a:ln>
          <a:noFill/>
        </a:ln>
        <a:effectLst/>
      </c:spPr>
    </c:plotArea>
    <c:legend>
      <c:legendPos val="b"/>
      <c:layout>
        <c:manualLayout>
          <c:xMode val="edge"/>
          <c:yMode val="edge"/>
          <c:x val="0.217061896462038"/>
          <c:y val="0.86957932414846295"/>
          <c:w val="0.75060190469616295"/>
          <c:h val="8.9556959934877098E-2"/>
        </c:manualLayout>
      </c:layout>
      <c:overlay val="0"/>
      <c:spPr>
        <a:noFill/>
        <a:ln>
          <a:noFill/>
        </a:ln>
        <a:effectLst/>
      </c:spPr>
      <c:txPr>
        <a:bodyPr rot="0" spcFirstLastPara="1" vertOverflow="ellipsis" vert="horz" wrap="square" anchor="ctr" anchorCtr="1"/>
        <a:lstStyle/>
        <a:p>
          <a:pPr>
            <a:defRPr lang="zh-CN" sz="16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legend>
    <c:plotVisOnly val="1"/>
    <c:dispBlanksAs val="gap"/>
    <c:showDLblsOverMax val="0"/>
  </c:chart>
  <c:spPr>
    <a:solidFill>
      <a:schemeClr val="bg1"/>
    </a:solidFill>
    <a:ln w="9525" cap="flat" cmpd="sng" algn="ctr">
      <a:noFill/>
      <a:round/>
    </a:ln>
    <a:effectLst/>
  </c:spPr>
  <c:txPr>
    <a:bodyPr/>
    <a:lstStyle/>
    <a:p>
      <a:pPr>
        <a:defRPr lang="zh-CN"/>
      </a:pPr>
      <a:endParaRPr lang="de-DE"/>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v>control</c:v>
          </c:tx>
          <c:spPr>
            <a:ln w="19050" cap="rnd">
              <a:solidFill>
                <a:schemeClr val="tx1"/>
              </a:solidFill>
              <a:round/>
            </a:ln>
            <a:effectLst/>
          </c:spPr>
          <c:marker>
            <c:symbol val="x"/>
            <c:size val="11"/>
            <c:spPr>
              <a:solidFill>
                <a:schemeClr val="tx1"/>
              </a:solidFill>
              <a:ln w="9525">
                <a:solidFill>
                  <a:schemeClr val="tx1"/>
                </a:solidFill>
              </a:ln>
              <a:effectLst/>
            </c:spPr>
          </c:marker>
          <c:errBars>
            <c:errDir val="y"/>
            <c:errBarType val="both"/>
            <c:errValType val="cust"/>
            <c:noEndCap val="0"/>
            <c:plus>
              <c:numRef>
                <c:f>'MTX AZD1208 0.5μM Artery'!$O$10:$O$16</c:f>
                <c:numCache>
                  <c:formatCode>General</c:formatCode>
                  <c:ptCount val="7"/>
                  <c:pt idx="0">
                    <c:v>5.7388268843879313</c:v>
                  </c:pt>
                  <c:pt idx="1">
                    <c:v>31.896517269558299</c:v>
                  </c:pt>
                  <c:pt idx="2">
                    <c:v>56.216480043033776</c:v>
                  </c:pt>
                  <c:pt idx="3">
                    <c:v>230.95967994595384</c:v>
                  </c:pt>
                  <c:pt idx="4">
                    <c:v>356.80315598271449</c:v>
                  </c:pt>
                  <c:pt idx="5">
                    <c:v>450.95831732718619</c:v>
                  </c:pt>
                  <c:pt idx="6">
                    <c:v>475.94942298918369</c:v>
                  </c:pt>
                </c:numCache>
              </c:numRef>
            </c:plus>
            <c:minus>
              <c:numRef>
                <c:f>'MTX AZD1208 0.5μM Artery'!$O$10:$O$16</c:f>
                <c:numCache>
                  <c:formatCode>General</c:formatCode>
                  <c:ptCount val="7"/>
                  <c:pt idx="0">
                    <c:v>5.7388268843879313</c:v>
                  </c:pt>
                  <c:pt idx="1">
                    <c:v>31.896517269558299</c:v>
                  </c:pt>
                  <c:pt idx="2">
                    <c:v>56.216480043033776</c:v>
                  </c:pt>
                  <c:pt idx="3">
                    <c:v>230.95967994595384</c:v>
                  </c:pt>
                  <c:pt idx="4">
                    <c:v>356.80315598271449</c:v>
                  </c:pt>
                  <c:pt idx="5">
                    <c:v>450.95831732718619</c:v>
                  </c:pt>
                  <c:pt idx="6">
                    <c:v>475.94942298918369</c:v>
                  </c:pt>
                </c:numCache>
              </c:numRef>
            </c:minus>
            <c:spPr>
              <a:noFill/>
              <a:ln w="9525" cap="flat" cmpd="sng" algn="ctr">
                <a:solidFill>
                  <a:schemeClr val="tx1">
                    <a:lumMod val="65000"/>
                    <a:lumOff val="35000"/>
                  </a:schemeClr>
                </a:solidFill>
                <a:round/>
              </a:ln>
              <a:effectLst/>
            </c:spPr>
          </c:errBars>
          <c:xVal>
            <c:numRef>
              <c:f>'MTX AZD1208 0.5μM Artery'!$B$10:$B$16</c:f>
              <c:numCache>
                <c:formatCode>General</c:formatCode>
                <c:ptCount val="7"/>
                <c:pt idx="0">
                  <c:v>0.1</c:v>
                </c:pt>
                <c:pt idx="1">
                  <c:v>0.3</c:v>
                </c:pt>
                <c:pt idx="2">
                  <c:v>1</c:v>
                </c:pt>
                <c:pt idx="3">
                  <c:v>3</c:v>
                </c:pt>
                <c:pt idx="4">
                  <c:v>10</c:v>
                </c:pt>
                <c:pt idx="5">
                  <c:v>30</c:v>
                </c:pt>
                <c:pt idx="6">
                  <c:v>100</c:v>
                </c:pt>
              </c:numCache>
            </c:numRef>
          </c:xVal>
          <c:yVal>
            <c:numRef>
              <c:f>'MTX AZD1208 0.5μM Artery'!$N$10:$N$16</c:f>
              <c:numCache>
                <c:formatCode>General</c:formatCode>
                <c:ptCount val="7"/>
                <c:pt idx="0">
                  <c:v>4.2661525093159565</c:v>
                </c:pt>
                <c:pt idx="1">
                  <c:v>36.127158451532253</c:v>
                </c:pt>
                <c:pt idx="2">
                  <c:v>120.39519175374171</c:v>
                </c:pt>
                <c:pt idx="3">
                  <c:v>388.91642022872202</c:v>
                </c:pt>
                <c:pt idx="4">
                  <c:v>544.0443890364121</c:v>
                </c:pt>
                <c:pt idx="5">
                  <c:v>636.48118532271087</c:v>
                </c:pt>
                <c:pt idx="6">
                  <c:v>668.21189195321881</c:v>
                </c:pt>
              </c:numCache>
            </c:numRef>
          </c:yVal>
          <c:smooth val="0"/>
          <c:extLst>
            <c:ext xmlns:c16="http://schemas.microsoft.com/office/drawing/2014/chart" uri="{C3380CC4-5D6E-409C-BE32-E72D297353CC}">
              <c16:uniqueId val="{00000000-3C04-4949-B912-F299B10C8530}"/>
            </c:ext>
          </c:extLst>
        </c:ser>
        <c:ser>
          <c:idx val="1"/>
          <c:order val="1"/>
          <c:tx>
            <c:v>AZD1208, 0.5 µM</c:v>
          </c:tx>
          <c:spPr>
            <a:ln w="19050" cap="rnd">
              <a:solidFill>
                <a:schemeClr val="bg1">
                  <a:lumMod val="65000"/>
                </a:schemeClr>
              </a:solidFill>
              <a:round/>
            </a:ln>
            <a:effectLst/>
          </c:spPr>
          <c:marker>
            <c:symbol val="x"/>
            <c:size val="11"/>
            <c:spPr>
              <a:solidFill>
                <a:schemeClr val="bg1">
                  <a:lumMod val="65000"/>
                </a:schemeClr>
              </a:solidFill>
              <a:ln w="9525">
                <a:solidFill>
                  <a:schemeClr val="bg1">
                    <a:lumMod val="65000"/>
                  </a:schemeClr>
                </a:solidFill>
              </a:ln>
              <a:effectLst/>
            </c:spPr>
          </c:marker>
          <c:errBars>
            <c:errDir val="y"/>
            <c:errBarType val="both"/>
            <c:errValType val="cust"/>
            <c:noEndCap val="0"/>
            <c:plus>
              <c:numRef>
                <c:f>'MTX AZD1208 0.5μM Artery'!$O$23:$O$29</c:f>
                <c:numCache>
                  <c:formatCode>General</c:formatCode>
                  <c:ptCount val="7"/>
                  <c:pt idx="0">
                    <c:v>4.5253798552281141</c:v>
                  </c:pt>
                  <c:pt idx="1">
                    <c:v>17.905673010299886</c:v>
                  </c:pt>
                  <c:pt idx="2">
                    <c:v>53.819750140686445</c:v>
                  </c:pt>
                  <c:pt idx="3">
                    <c:v>148.91128769950208</c:v>
                  </c:pt>
                  <c:pt idx="4">
                    <c:v>246.7102146049202</c:v>
                  </c:pt>
                  <c:pt idx="5">
                    <c:v>351.94980380692851</c:v>
                  </c:pt>
                  <c:pt idx="6">
                    <c:v>390.16846414066816</c:v>
                  </c:pt>
                </c:numCache>
              </c:numRef>
            </c:plus>
            <c:minus>
              <c:numRef>
                <c:f>'MTX AZD1208 0.5μM Artery'!$O$23:$O$29</c:f>
                <c:numCache>
                  <c:formatCode>General</c:formatCode>
                  <c:ptCount val="7"/>
                  <c:pt idx="0">
                    <c:v>4.5253798552281141</c:v>
                  </c:pt>
                  <c:pt idx="1">
                    <c:v>17.905673010299886</c:v>
                  </c:pt>
                  <c:pt idx="2">
                    <c:v>53.819750140686445</c:v>
                  </c:pt>
                  <c:pt idx="3">
                    <c:v>148.91128769950208</c:v>
                  </c:pt>
                  <c:pt idx="4">
                    <c:v>246.7102146049202</c:v>
                  </c:pt>
                  <c:pt idx="5">
                    <c:v>351.94980380692851</c:v>
                  </c:pt>
                  <c:pt idx="6">
                    <c:v>390.16846414066816</c:v>
                  </c:pt>
                </c:numCache>
              </c:numRef>
            </c:minus>
            <c:spPr>
              <a:noFill/>
              <a:ln w="9525" cap="flat" cmpd="sng" algn="ctr">
                <a:solidFill>
                  <a:schemeClr val="tx1">
                    <a:lumMod val="65000"/>
                    <a:lumOff val="35000"/>
                  </a:schemeClr>
                </a:solidFill>
                <a:round/>
              </a:ln>
              <a:effectLst/>
            </c:spPr>
          </c:errBars>
          <c:xVal>
            <c:numRef>
              <c:f>'MTX AZD1208 0.5μM Artery'!$B$10:$B$16</c:f>
              <c:numCache>
                <c:formatCode>General</c:formatCode>
                <c:ptCount val="7"/>
                <c:pt idx="0">
                  <c:v>0.1</c:v>
                </c:pt>
                <c:pt idx="1">
                  <c:v>0.3</c:v>
                </c:pt>
                <c:pt idx="2">
                  <c:v>1</c:v>
                </c:pt>
                <c:pt idx="3">
                  <c:v>3</c:v>
                </c:pt>
                <c:pt idx="4">
                  <c:v>10</c:v>
                </c:pt>
                <c:pt idx="5">
                  <c:v>30</c:v>
                </c:pt>
                <c:pt idx="6">
                  <c:v>100</c:v>
                </c:pt>
              </c:numCache>
            </c:numRef>
          </c:xVal>
          <c:yVal>
            <c:numRef>
              <c:f>'MTX AZD1208 0.5μM Artery'!$N$23:$N$29</c:f>
              <c:numCache>
                <c:formatCode>General</c:formatCode>
                <c:ptCount val="7"/>
                <c:pt idx="0">
                  <c:v>4.2329991016326556</c:v>
                </c:pt>
                <c:pt idx="1">
                  <c:v>26.384783398127485</c:v>
                </c:pt>
                <c:pt idx="2">
                  <c:v>116.12193818287388</c:v>
                </c:pt>
                <c:pt idx="3">
                  <c:v>342.51666237344693</c:v>
                </c:pt>
                <c:pt idx="4">
                  <c:v>484.41862009445305</c:v>
                </c:pt>
                <c:pt idx="5">
                  <c:v>578.53920076097188</c:v>
                </c:pt>
                <c:pt idx="6">
                  <c:v>600.92179053703137</c:v>
                </c:pt>
              </c:numCache>
            </c:numRef>
          </c:yVal>
          <c:smooth val="0"/>
          <c:extLst>
            <c:ext xmlns:c16="http://schemas.microsoft.com/office/drawing/2014/chart" uri="{C3380CC4-5D6E-409C-BE32-E72D297353CC}">
              <c16:uniqueId val="{00000001-3C04-4949-B912-F299B10C8530}"/>
            </c:ext>
          </c:extLst>
        </c:ser>
        <c:dLbls>
          <c:showLegendKey val="0"/>
          <c:showVal val="0"/>
          <c:showCatName val="0"/>
          <c:showSerName val="0"/>
          <c:showPercent val="0"/>
          <c:showBubbleSize val="0"/>
        </c:dLbls>
        <c:axId val="286204552"/>
        <c:axId val="286208816"/>
      </c:scatterChart>
      <c:valAx>
        <c:axId val="286204552"/>
        <c:scaling>
          <c:logBase val="10"/>
          <c:orientation val="minMax"/>
          <c:max val="1000"/>
          <c:min val="0.01"/>
        </c:scaling>
        <c:delete val="0"/>
        <c:axPos val="b"/>
        <c:title>
          <c:tx>
            <c:rich>
              <a:bodyPr rot="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r>
                  <a:rPr lang="de-DE" sz="2000" b="1">
                    <a:solidFill>
                      <a:sysClr val="windowText" lastClr="000000"/>
                    </a:solidFill>
                    <a:latin typeface="Arial" panose="020B0604020202020204" pitchFamily="7" charset="0"/>
                    <a:cs typeface="Arial" panose="020B0604020202020204" pitchFamily="7" charset="0"/>
                  </a:rPr>
                  <a:t>[methoxamine]</a:t>
                </a:r>
                <a:r>
                  <a:rPr lang="de-DE" sz="2000" b="1" baseline="0">
                    <a:solidFill>
                      <a:sysClr val="windowText" lastClr="000000"/>
                    </a:solidFill>
                    <a:latin typeface="Arial" panose="020B0604020202020204" pitchFamily="7" charset="0"/>
                    <a:cs typeface="Arial" panose="020B0604020202020204" pitchFamily="7" charset="0"/>
                  </a:rPr>
                  <a:t> (µM)</a:t>
                </a:r>
                <a:endParaRPr lang="de-DE" sz="2000" b="1">
                  <a:solidFill>
                    <a:sysClr val="windowText" lastClr="000000"/>
                  </a:solidFill>
                  <a:latin typeface="Arial" panose="020B0604020202020204" pitchFamily="7" charset="0"/>
                  <a:cs typeface="Arial" panose="020B0604020202020204" pitchFamily="7" charset="0"/>
                </a:endParaRPr>
              </a:p>
            </c:rich>
          </c:tx>
          <c:layout>
            <c:manualLayout>
              <c:xMode val="edge"/>
              <c:yMode val="edge"/>
              <c:x val="0.30831255224500098"/>
              <c:y val="0.733784613226242"/>
            </c:manualLayout>
          </c:layout>
          <c:overlay val="0"/>
          <c:spPr>
            <a:noFill/>
            <a:ln>
              <a:noFill/>
            </a:ln>
            <a:effectLst/>
          </c:spPr>
          <c:txPr>
            <a:bodyPr rot="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title>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lang="zh-CN" sz="16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crossAx val="286208816"/>
        <c:crosses val="autoZero"/>
        <c:crossBetween val="midCat"/>
        <c:majorUnit val="10"/>
      </c:valAx>
      <c:valAx>
        <c:axId val="286208816"/>
        <c:scaling>
          <c:orientation val="minMax"/>
          <c:max val="1500"/>
          <c:min val="0"/>
        </c:scaling>
        <c:delete val="0"/>
        <c:axPos val="l"/>
        <c:title>
          <c:tx>
            <c:rich>
              <a:bodyPr rot="-540000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r>
                  <a:rPr lang="de-DE" sz="2000" b="1">
                    <a:solidFill>
                      <a:sysClr val="windowText" lastClr="000000"/>
                    </a:solidFill>
                    <a:latin typeface="Arial" panose="020B0604020202020204" pitchFamily="7" charset="0"/>
                    <a:cs typeface="Arial" panose="020B0604020202020204" pitchFamily="7" charset="0"/>
                  </a:rPr>
                  <a:t>contraction (% KCl)</a:t>
                </a:r>
              </a:p>
            </c:rich>
          </c:tx>
          <c:layout>
            <c:manualLayout>
              <c:xMode val="edge"/>
              <c:yMode val="edge"/>
              <c:x val="1.98186879572388E-2"/>
              <c:y val="2.5890371352016901E-2"/>
            </c:manualLayout>
          </c:layout>
          <c:overlay val="0"/>
          <c:spPr>
            <a:noFill/>
            <a:ln>
              <a:noFill/>
            </a:ln>
            <a:effectLst/>
          </c:spPr>
          <c:txPr>
            <a:bodyPr rot="-540000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title>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lang="zh-CN" sz="16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crossAx val="286204552"/>
        <c:crossesAt val="0.01"/>
        <c:crossBetween val="midCat"/>
        <c:majorUnit val="500"/>
      </c:valAx>
      <c:spPr>
        <a:noFill/>
        <a:ln>
          <a:noFill/>
        </a:ln>
        <a:effectLst/>
      </c:spPr>
    </c:plotArea>
    <c:legend>
      <c:legendPos val="b"/>
      <c:layout>
        <c:manualLayout>
          <c:xMode val="edge"/>
          <c:yMode val="edge"/>
          <c:x val="0.17322873857638399"/>
          <c:y val="0.86957932414846295"/>
          <c:w val="0.82261352122259501"/>
          <c:h val="8.9556959934877098E-2"/>
        </c:manualLayout>
      </c:layout>
      <c:overlay val="0"/>
      <c:spPr>
        <a:noFill/>
        <a:ln>
          <a:noFill/>
        </a:ln>
        <a:effectLst/>
      </c:spPr>
      <c:txPr>
        <a:bodyPr rot="0" spcFirstLastPara="1" vertOverflow="ellipsis" vert="horz" wrap="square" anchor="ctr" anchorCtr="1"/>
        <a:lstStyle/>
        <a:p>
          <a:pPr>
            <a:defRPr lang="zh-CN" sz="16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legend>
    <c:plotVisOnly val="1"/>
    <c:dispBlanksAs val="gap"/>
    <c:showDLblsOverMax val="0"/>
  </c:chart>
  <c:spPr>
    <a:solidFill>
      <a:schemeClr val="bg1"/>
    </a:solidFill>
    <a:ln w="9525" cap="flat" cmpd="sng" algn="ctr">
      <a:noFill/>
      <a:round/>
    </a:ln>
    <a:effectLst/>
  </c:spPr>
  <c:txPr>
    <a:bodyPr/>
    <a:lstStyle/>
    <a:p>
      <a:pPr>
        <a:defRPr lang="zh-CN"/>
      </a:pPr>
      <a:endParaRPr lang="de-DE"/>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v>control</c:v>
          </c:tx>
          <c:spPr>
            <a:ln w="19050" cap="rnd">
              <a:solidFill>
                <a:schemeClr val="tx1"/>
              </a:solidFill>
              <a:round/>
            </a:ln>
            <a:effectLst/>
          </c:spPr>
          <c:marker>
            <c:symbol val="x"/>
            <c:size val="11"/>
            <c:spPr>
              <a:solidFill>
                <a:schemeClr val="tx1"/>
              </a:solidFill>
              <a:ln w="9525">
                <a:solidFill>
                  <a:schemeClr val="tx1"/>
                </a:solidFill>
              </a:ln>
              <a:effectLst/>
            </c:spPr>
          </c:marker>
          <c:errBars>
            <c:errDir val="y"/>
            <c:errBarType val="both"/>
            <c:errValType val="cust"/>
            <c:noEndCap val="0"/>
            <c:plus>
              <c:numRef>
                <c:f>'PE AZD1208 0.1μM Prost'!$J$10:$J$16</c:f>
                <c:numCache>
                  <c:formatCode>General</c:formatCode>
                  <c:ptCount val="7"/>
                  <c:pt idx="0">
                    <c:v>5.2177592441294518</c:v>
                  </c:pt>
                  <c:pt idx="1">
                    <c:v>19.956252516231977</c:v>
                  </c:pt>
                  <c:pt idx="2">
                    <c:v>14.247464226673426</c:v>
                  </c:pt>
                  <c:pt idx="3">
                    <c:v>38.448090226027873</c:v>
                  </c:pt>
                  <c:pt idx="4">
                    <c:v>46.697797778686471</c:v>
                  </c:pt>
                  <c:pt idx="5">
                    <c:v>68.561137321789971</c:v>
                  </c:pt>
                  <c:pt idx="6">
                    <c:v>67.676565806780289</c:v>
                  </c:pt>
                </c:numCache>
              </c:numRef>
            </c:plus>
            <c:minus>
              <c:numRef>
                <c:f>'PE AZD1208 0.1μM Prost'!$J$10:$J$16</c:f>
                <c:numCache>
                  <c:formatCode>General</c:formatCode>
                  <c:ptCount val="7"/>
                  <c:pt idx="0">
                    <c:v>5.2177592441294518</c:v>
                  </c:pt>
                  <c:pt idx="1">
                    <c:v>19.956252516231977</c:v>
                  </c:pt>
                  <c:pt idx="2">
                    <c:v>14.247464226673426</c:v>
                  </c:pt>
                  <c:pt idx="3">
                    <c:v>38.448090226027873</c:v>
                  </c:pt>
                  <c:pt idx="4">
                    <c:v>46.697797778686471</c:v>
                  </c:pt>
                  <c:pt idx="5">
                    <c:v>68.561137321789971</c:v>
                  </c:pt>
                  <c:pt idx="6">
                    <c:v>67.676565806780289</c:v>
                  </c:pt>
                </c:numCache>
              </c:numRef>
            </c:minus>
            <c:spPr>
              <a:noFill/>
              <a:ln w="9525" cap="flat" cmpd="sng" algn="ctr">
                <a:solidFill>
                  <a:schemeClr val="tx1">
                    <a:lumMod val="65000"/>
                    <a:lumOff val="35000"/>
                  </a:schemeClr>
                </a:solidFill>
                <a:round/>
              </a:ln>
              <a:effectLst/>
            </c:spPr>
          </c:errBars>
          <c:xVal>
            <c:numRef>
              <c:f>'PE AZD1208 0.1μM Prost'!$B$10:$B$16</c:f>
              <c:numCache>
                <c:formatCode>General</c:formatCode>
                <c:ptCount val="7"/>
                <c:pt idx="0">
                  <c:v>0.1</c:v>
                </c:pt>
                <c:pt idx="1">
                  <c:v>0.3</c:v>
                </c:pt>
                <c:pt idx="2">
                  <c:v>1</c:v>
                </c:pt>
                <c:pt idx="3">
                  <c:v>3</c:v>
                </c:pt>
                <c:pt idx="4">
                  <c:v>10</c:v>
                </c:pt>
                <c:pt idx="5">
                  <c:v>30</c:v>
                </c:pt>
                <c:pt idx="6">
                  <c:v>100</c:v>
                </c:pt>
              </c:numCache>
            </c:numRef>
          </c:xVal>
          <c:yVal>
            <c:numRef>
              <c:f>'PE AZD1208 0.1μM Prost'!$I$10:$I$16</c:f>
              <c:numCache>
                <c:formatCode>General</c:formatCode>
                <c:ptCount val="7"/>
                <c:pt idx="0">
                  <c:v>8.3064289736139596</c:v>
                </c:pt>
                <c:pt idx="1">
                  <c:v>18.755376192121712</c:v>
                </c:pt>
                <c:pt idx="2">
                  <c:v>41.486464183274535</c:v>
                </c:pt>
                <c:pt idx="3">
                  <c:v>100.20266882095477</c:v>
                </c:pt>
                <c:pt idx="4">
                  <c:v>118.03737428465426</c:v>
                </c:pt>
                <c:pt idx="5">
                  <c:v>136.3340224392594</c:v>
                </c:pt>
                <c:pt idx="6">
                  <c:v>165.27781554398078</c:v>
                </c:pt>
              </c:numCache>
            </c:numRef>
          </c:yVal>
          <c:smooth val="0"/>
          <c:extLst>
            <c:ext xmlns:c16="http://schemas.microsoft.com/office/drawing/2014/chart" uri="{C3380CC4-5D6E-409C-BE32-E72D297353CC}">
              <c16:uniqueId val="{00000000-AD89-45CD-8140-60CF88279C55}"/>
            </c:ext>
          </c:extLst>
        </c:ser>
        <c:ser>
          <c:idx val="1"/>
          <c:order val="1"/>
          <c:tx>
            <c:v>AZD1208, 0.1 µM</c:v>
          </c:tx>
          <c:spPr>
            <a:ln w="19050" cap="rnd">
              <a:solidFill>
                <a:schemeClr val="bg1">
                  <a:lumMod val="65000"/>
                </a:schemeClr>
              </a:solidFill>
              <a:round/>
            </a:ln>
            <a:effectLst/>
          </c:spPr>
          <c:marker>
            <c:symbol val="x"/>
            <c:size val="11"/>
            <c:spPr>
              <a:solidFill>
                <a:schemeClr val="bg1">
                  <a:lumMod val="65000"/>
                </a:schemeClr>
              </a:solidFill>
              <a:ln w="9525">
                <a:solidFill>
                  <a:schemeClr val="bg1">
                    <a:lumMod val="65000"/>
                  </a:schemeClr>
                </a:solidFill>
              </a:ln>
              <a:effectLst/>
            </c:spPr>
          </c:marker>
          <c:errBars>
            <c:errDir val="y"/>
            <c:errBarType val="both"/>
            <c:errValType val="cust"/>
            <c:noEndCap val="0"/>
            <c:plus>
              <c:numRef>
                <c:f>'PE AZD1208 0.1μM Prost'!$J$23:$J$29</c:f>
                <c:numCache>
                  <c:formatCode>General</c:formatCode>
                  <c:ptCount val="7"/>
                  <c:pt idx="0">
                    <c:v>4.3242935088505261</c:v>
                  </c:pt>
                  <c:pt idx="1">
                    <c:v>12.326093651551348</c:v>
                  </c:pt>
                  <c:pt idx="2">
                    <c:v>13.671504350547552</c:v>
                  </c:pt>
                  <c:pt idx="3">
                    <c:v>36.988524317419184</c:v>
                  </c:pt>
                  <c:pt idx="4">
                    <c:v>24.946385154648759</c:v>
                  </c:pt>
                  <c:pt idx="5">
                    <c:v>25.420447731468048</c:v>
                  </c:pt>
                  <c:pt idx="6">
                    <c:v>24.945505289949438</c:v>
                  </c:pt>
                </c:numCache>
              </c:numRef>
            </c:plus>
            <c:minus>
              <c:numRef>
                <c:f>'PE AZD1208 0.1μM Prost'!$J$23:$J$29</c:f>
                <c:numCache>
                  <c:formatCode>General</c:formatCode>
                  <c:ptCount val="7"/>
                  <c:pt idx="0">
                    <c:v>4.3242935088505261</c:v>
                  </c:pt>
                  <c:pt idx="1">
                    <c:v>12.326093651551348</c:v>
                  </c:pt>
                  <c:pt idx="2">
                    <c:v>13.671504350547552</c:v>
                  </c:pt>
                  <c:pt idx="3">
                    <c:v>36.988524317419184</c:v>
                  </c:pt>
                  <c:pt idx="4">
                    <c:v>24.946385154648759</c:v>
                  </c:pt>
                  <c:pt idx="5">
                    <c:v>25.420447731468048</c:v>
                  </c:pt>
                  <c:pt idx="6">
                    <c:v>24.945505289949438</c:v>
                  </c:pt>
                </c:numCache>
              </c:numRef>
            </c:minus>
            <c:spPr>
              <a:noFill/>
              <a:ln w="9525" cap="flat" cmpd="sng" algn="ctr">
                <a:solidFill>
                  <a:schemeClr val="tx1">
                    <a:lumMod val="65000"/>
                    <a:lumOff val="35000"/>
                  </a:schemeClr>
                </a:solidFill>
                <a:round/>
              </a:ln>
              <a:effectLst/>
            </c:spPr>
          </c:errBars>
          <c:xVal>
            <c:numRef>
              <c:f>'PE AZD1208 0.1μM Prost'!$B$23:$B$29</c:f>
              <c:numCache>
                <c:formatCode>General</c:formatCode>
                <c:ptCount val="7"/>
                <c:pt idx="0">
                  <c:v>0.1</c:v>
                </c:pt>
                <c:pt idx="1">
                  <c:v>0.3</c:v>
                </c:pt>
                <c:pt idx="2">
                  <c:v>1</c:v>
                </c:pt>
                <c:pt idx="3">
                  <c:v>3</c:v>
                </c:pt>
                <c:pt idx="4">
                  <c:v>10</c:v>
                </c:pt>
                <c:pt idx="5">
                  <c:v>30</c:v>
                </c:pt>
                <c:pt idx="6">
                  <c:v>100</c:v>
                </c:pt>
              </c:numCache>
            </c:numRef>
          </c:xVal>
          <c:yVal>
            <c:numRef>
              <c:f>'PE AZD1208 0.1μM Prost'!$I$23:$I$29</c:f>
              <c:numCache>
                <c:formatCode>General</c:formatCode>
                <c:ptCount val="7"/>
                <c:pt idx="0">
                  <c:v>6.1793404749819771</c:v>
                </c:pt>
                <c:pt idx="1">
                  <c:v>16.629047573949162</c:v>
                </c:pt>
                <c:pt idx="2">
                  <c:v>28.587708894183351</c:v>
                </c:pt>
                <c:pt idx="3">
                  <c:v>66.782759752058254</c:v>
                </c:pt>
                <c:pt idx="4">
                  <c:v>105.33947205972268</c:v>
                </c:pt>
                <c:pt idx="5">
                  <c:v>121.7415073729674</c:v>
                </c:pt>
                <c:pt idx="6">
                  <c:v>136.15377689926163</c:v>
                </c:pt>
              </c:numCache>
            </c:numRef>
          </c:yVal>
          <c:smooth val="0"/>
          <c:extLst>
            <c:ext xmlns:c16="http://schemas.microsoft.com/office/drawing/2014/chart" uri="{C3380CC4-5D6E-409C-BE32-E72D297353CC}">
              <c16:uniqueId val="{00000001-AD89-45CD-8140-60CF88279C55}"/>
            </c:ext>
          </c:extLst>
        </c:ser>
        <c:dLbls>
          <c:showLegendKey val="0"/>
          <c:showVal val="0"/>
          <c:showCatName val="0"/>
          <c:showSerName val="0"/>
          <c:showPercent val="0"/>
          <c:showBubbleSize val="0"/>
        </c:dLbls>
        <c:axId val="286204552"/>
        <c:axId val="286208816"/>
      </c:scatterChart>
      <c:valAx>
        <c:axId val="286204552"/>
        <c:scaling>
          <c:logBase val="10"/>
          <c:orientation val="minMax"/>
          <c:max val="1000"/>
          <c:min val="0.01"/>
        </c:scaling>
        <c:delete val="0"/>
        <c:axPos val="b"/>
        <c:title>
          <c:tx>
            <c:rich>
              <a:bodyPr rot="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r>
                  <a:rPr lang="de-DE" sz="2000" b="1">
                    <a:solidFill>
                      <a:sysClr val="windowText" lastClr="000000"/>
                    </a:solidFill>
                    <a:latin typeface="Arial" panose="020B0604020202020204" pitchFamily="7" charset="0"/>
                    <a:cs typeface="Arial" panose="020B0604020202020204" pitchFamily="7" charset="0"/>
                  </a:rPr>
                  <a:t>[phenylephrine]</a:t>
                </a:r>
                <a:r>
                  <a:rPr lang="de-DE" sz="2000" b="1" baseline="0">
                    <a:solidFill>
                      <a:sysClr val="windowText" lastClr="000000"/>
                    </a:solidFill>
                    <a:latin typeface="Arial" panose="020B0604020202020204" pitchFamily="7" charset="0"/>
                    <a:cs typeface="Arial" panose="020B0604020202020204" pitchFamily="7" charset="0"/>
                  </a:rPr>
                  <a:t> (µM)</a:t>
                </a:r>
                <a:endParaRPr lang="de-DE" sz="2000" b="1">
                  <a:solidFill>
                    <a:sysClr val="windowText" lastClr="000000"/>
                  </a:solidFill>
                  <a:latin typeface="Arial" panose="020B0604020202020204" pitchFamily="7" charset="0"/>
                  <a:cs typeface="Arial" panose="020B0604020202020204" pitchFamily="7" charset="0"/>
                </a:endParaRPr>
              </a:p>
            </c:rich>
          </c:tx>
          <c:layout>
            <c:manualLayout>
              <c:xMode val="edge"/>
              <c:yMode val="edge"/>
              <c:x val="0.30831252203368098"/>
              <c:y val="0.77387385559070399"/>
            </c:manualLayout>
          </c:layout>
          <c:overlay val="0"/>
          <c:spPr>
            <a:noFill/>
            <a:ln>
              <a:noFill/>
            </a:ln>
            <a:effectLst/>
          </c:spPr>
          <c:txPr>
            <a:bodyPr rot="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title>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lang="zh-CN" sz="16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crossAx val="286208816"/>
        <c:crosses val="autoZero"/>
        <c:crossBetween val="midCat"/>
        <c:majorUnit val="10"/>
      </c:valAx>
      <c:valAx>
        <c:axId val="286208816"/>
        <c:scaling>
          <c:orientation val="minMax"/>
          <c:max val="300"/>
          <c:min val="0"/>
        </c:scaling>
        <c:delete val="0"/>
        <c:axPos val="l"/>
        <c:title>
          <c:tx>
            <c:rich>
              <a:bodyPr rot="-540000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r>
                  <a:rPr lang="de-DE" sz="2000" b="1">
                    <a:solidFill>
                      <a:sysClr val="windowText" lastClr="000000"/>
                    </a:solidFill>
                    <a:latin typeface="Arial" panose="020B0604020202020204" pitchFamily="7" charset="0"/>
                    <a:cs typeface="Arial" panose="020B0604020202020204" pitchFamily="7" charset="0"/>
                  </a:rPr>
                  <a:t>contraction (% KCl)</a:t>
                </a:r>
              </a:p>
            </c:rich>
          </c:tx>
          <c:layout>
            <c:manualLayout>
              <c:xMode val="edge"/>
              <c:yMode val="edge"/>
              <c:x val="1.98186879572388E-2"/>
              <c:y val="2.5890371352016901E-2"/>
            </c:manualLayout>
          </c:layout>
          <c:overlay val="0"/>
          <c:spPr>
            <a:noFill/>
            <a:ln>
              <a:noFill/>
            </a:ln>
            <a:effectLst/>
          </c:spPr>
          <c:txPr>
            <a:bodyPr rot="-540000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title>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lang="zh-CN" sz="16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crossAx val="286204552"/>
        <c:crossesAt val="0.01"/>
        <c:crossBetween val="midCat"/>
        <c:majorUnit val="100"/>
      </c:valAx>
      <c:spPr>
        <a:noFill/>
        <a:ln>
          <a:noFill/>
        </a:ln>
        <a:effectLst/>
      </c:spPr>
    </c:plotArea>
    <c:legend>
      <c:legendPos val="b"/>
      <c:layout>
        <c:manualLayout>
          <c:xMode val="edge"/>
          <c:yMode val="edge"/>
          <c:x val="0.217061896462038"/>
          <c:y val="0.86957932414846295"/>
          <c:w val="0.75060190469616295"/>
          <c:h val="8.9556959934877098E-2"/>
        </c:manualLayout>
      </c:layout>
      <c:overlay val="0"/>
      <c:spPr>
        <a:noFill/>
        <a:ln>
          <a:noFill/>
        </a:ln>
        <a:effectLst/>
      </c:spPr>
      <c:txPr>
        <a:bodyPr rot="0" spcFirstLastPara="1" vertOverflow="ellipsis" vert="horz" wrap="square" anchor="ctr" anchorCtr="1"/>
        <a:lstStyle/>
        <a:p>
          <a:pPr>
            <a:defRPr lang="zh-CN" sz="16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legend>
    <c:plotVisOnly val="1"/>
    <c:dispBlanksAs val="gap"/>
    <c:showDLblsOverMax val="0"/>
  </c:chart>
  <c:spPr>
    <a:solidFill>
      <a:schemeClr val="bg1"/>
    </a:solidFill>
    <a:ln w="9525" cap="flat" cmpd="sng" algn="ctr">
      <a:noFill/>
      <a:round/>
    </a:ln>
    <a:effectLst/>
  </c:spPr>
  <c:txPr>
    <a:bodyPr/>
    <a:lstStyle/>
    <a:p>
      <a:pPr>
        <a:defRPr lang="zh-CN"/>
      </a:pPr>
      <a:endParaRPr lang="de-DE"/>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control</c:v>
          </c:tx>
          <c:spPr>
            <a:solidFill>
              <a:schemeClr val="tx1"/>
            </a:solidFill>
            <a:ln>
              <a:noFill/>
            </a:ln>
            <a:effectLst/>
          </c:spPr>
          <c:invertIfNegative val="0"/>
          <c:errBars>
            <c:errBarType val="plus"/>
            <c:errValType val="cust"/>
            <c:noEndCap val="0"/>
            <c:plus>
              <c:numLit>
                <c:formatCode>General</c:formatCode>
                <c:ptCount val="6"/>
                <c:pt idx="0">
                  <c:v>3.7331783617503498</c:v>
                </c:pt>
                <c:pt idx="1">
                  <c:v>11.809605996527001</c:v>
                </c:pt>
                <c:pt idx="2">
                  <c:v>39.785654397802404</c:v>
                </c:pt>
                <c:pt idx="3">
                  <c:v>138.45316236264699</c:v>
                </c:pt>
                <c:pt idx="4">
                  <c:v>183.613920368995</c:v>
                </c:pt>
              </c:numLit>
            </c:plus>
            <c:minus>
              <c:numLit>
                <c:formatCode>General</c:formatCode>
                <c:ptCount val="1"/>
                <c:pt idx="0">
                  <c:v>1</c:v>
                </c:pt>
              </c:numLit>
            </c:minus>
            <c:spPr>
              <a:noFill/>
              <a:ln w="9525" cap="flat" cmpd="sng" algn="ctr">
                <a:solidFill>
                  <a:schemeClr val="tx1">
                    <a:lumMod val="65000"/>
                    <a:lumOff val="35000"/>
                  </a:schemeClr>
                </a:solidFill>
                <a:round/>
              </a:ln>
              <a:effectLst/>
            </c:spPr>
          </c:errBars>
          <c:cat>
            <c:numLit>
              <c:formatCode>General</c:formatCode>
              <c:ptCount val="5"/>
              <c:pt idx="0">
                <c:v>2</c:v>
              </c:pt>
              <c:pt idx="1">
                <c:v>4</c:v>
              </c:pt>
              <c:pt idx="2">
                <c:v>8</c:v>
              </c:pt>
              <c:pt idx="3">
                <c:v>16</c:v>
              </c:pt>
              <c:pt idx="4">
                <c:v>32</c:v>
              </c:pt>
            </c:numLit>
          </c:cat>
          <c:val>
            <c:numRef>
              <c:f>'EFS AZD1208 0.5μM Artery'!$L$10:$L$14</c:f>
              <c:numCache>
                <c:formatCode>General</c:formatCode>
                <c:ptCount val="5"/>
                <c:pt idx="0">
                  <c:v>4.5069365439824365</c:v>
                </c:pt>
                <c:pt idx="1">
                  <c:v>14.878397402551762</c:v>
                </c:pt>
                <c:pt idx="2">
                  <c:v>57.354171098015541</c:v>
                </c:pt>
                <c:pt idx="3">
                  <c:v>170.0512181494816</c:v>
                </c:pt>
                <c:pt idx="4">
                  <c:v>219.83824076494002</c:v>
                </c:pt>
              </c:numCache>
            </c:numRef>
          </c:val>
          <c:extLst>
            <c:ext xmlns:c16="http://schemas.microsoft.com/office/drawing/2014/chart" uri="{C3380CC4-5D6E-409C-BE32-E72D297353CC}">
              <c16:uniqueId val="{00000000-72A0-4589-970C-CAB51D618CEC}"/>
            </c:ext>
          </c:extLst>
        </c:ser>
        <c:ser>
          <c:idx val="1"/>
          <c:order val="1"/>
          <c:tx>
            <c:v>AZD1208, 0.5 µM</c:v>
          </c:tx>
          <c:spPr>
            <a:solidFill>
              <a:schemeClr val="bg1">
                <a:lumMod val="65000"/>
              </a:schemeClr>
            </a:solidFill>
            <a:ln>
              <a:noFill/>
            </a:ln>
            <a:effectLst/>
          </c:spPr>
          <c:invertIfNegative val="0"/>
          <c:errBars>
            <c:errBarType val="plus"/>
            <c:errValType val="cust"/>
            <c:noEndCap val="0"/>
            <c:plus>
              <c:numLit>
                <c:formatCode>General</c:formatCode>
                <c:ptCount val="6"/>
                <c:pt idx="0">
                  <c:v>4.2335255415436404</c:v>
                </c:pt>
                <c:pt idx="1">
                  <c:v>12.8772394019836</c:v>
                </c:pt>
                <c:pt idx="2">
                  <c:v>50.533317639268901</c:v>
                </c:pt>
                <c:pt idx="3">
                  <c:v>124.84189365693101</c:v>
                </c:pt>
                <c:pt idx="4">
                  <c:v>153.386713306362</c:v>
                </c:pt>
              </c:numLit>
            </c:plus>
            <c:minus>
              <c:numLit>
                <c:formatCode>General</c:formatCode>
                <c:ptCount val="1"/>
                <c:pt idx="0">
                  <c:v>1</c:v>
                </c:pt>
              </c:numLit>
            </c:minus>
            <c:spPr>
              <a:noFill/>
              <a:ln w="9525" cap="flat" cmpd="sng" algn="ctr">
                <a:solidFill>
                  <a:schemeClr val="tx1">
                    <a:lumMod val="65000"/>
                    <a:lumOff val="35000"/>
                  </a:schemeClr>
                </a:solidFill>
                <a:round/>
              </a:ln>
              <a:effectLst/>
            </c:spPr>
          </c:errBars>
          <c:cat>
            <c:numLit>
              <c:formatCode>General</c:formatCode>
              <c:ptCount val="5"/>
              <c:pt idx="0">
                <c:v>2</c:v>
              </c:pt>
              <c:pt idx="1">
                <c:v>4</c:v>
              </c:pt>
              <c:pt idx="2">
                <c:v>8</c:v>
              </c:pt>
              <c:pt idx="3">
                <c:v>16</c:v>
              </c:pt>
              <c:pt idx="4">
                <c:v>32</c:v>
              </c:pt>
            </c:numLit>
          </c:cat>
          <c:val>
            <c:numRef>
              <c:f>'EFS AZD1208 0.5μM Artery'!$L$19:$L$23</c:f>
              <c:numCache>
                <c:formatCode>General</c:formatCode>
                <c:ptCount val="5"/>
                <c:pt idx="0">
                  <c:v>4.8630799545653796</c:v>
                </c:pt>
                <c:pt idx="1">
                  <c:v>17.09796294332952</c:v>
                </c:pt>
                <c:pt idx="2">
                  <c:v>64.757271459053101</c:v>
                </c:pt>
                <c:pt idx="3">
                  <c:v>172.83554796792049</c:v>
                </c:pt>
                <c:pt idx="4">
                  <c:v>207.19456859379864</c:v>
                </c:pt>
              </c:numCache>
            </c:numRef>
          </c:val>
          <c:extLst>
            <c:ext xmlns:c16="http://schemas.microsoft.com/office/drawing/2014/chart" uri="{C3380CC4-5D6E-409C-BE32-E72D297353CC}">
              <c16:uniqueId val="{00000001-72A0-4589-970C-CAB51D618CEC}"/>
            </c:ext>
          </c:extLst>
        </c:ser>
        <c:dLbls>
          <c:showLegendKey val="0"/>
          <c:showVal val="0"/>
          <c:showCatName val="0"/>
          <c:showSerName val="0"/>
          <c:showPercent val="0"/>
          <c:showBubbleSize val="0"/>
        </c:dLbls>
        <c:gapWidth val="100"/>
        <c:overlap val="-10"/>
        <c:axId val="286204552"/>
        <c:axId val="286208816"/>
      </c:barChart>
      <c:catAx>
        <c:axId val="286204552"/>
        <c:scaling>
          <c:orientation val="minMax"/>
        </c:scaling>
        <c:delete val="0"/>
        <c:axPos val="b"/>
        <c:title>
          <c:tx>
            <c:rich>
              <a:bodyPr rot="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r>
                  <a:rPr lang="de-DE" sz="2000" b="1">
                    <a:solidFill>
                      <a:sysClr val="windowText" lastClr="000000"/>
                    </a:solidFill>
                    <a:latin typeface="Arial" panose="020B0604020202020204" pitchFamily="7" charset="0"/>
                    <a:cs typeface="Arial" panose="020B0604020202020204" pitchFamily="7" charset="0"/>
                  </a:rPr>
                  <a:t>[frequence]</a:t>
                </a:r>
                <a:r>
                  <a:rPr lang="de-DE" sz="2000" b="1" baseline="0">
                    <a:solidFill>
                      <a:sysClr val="windowText" lastClr="000000"/>
                    </a:solidFill>
                    <a:latin typeface="Arial" panose="020B0604020202020204" pitchFamily="7" charset="0"/>
                    <a:cs typeface="Arial" panose="020B0604020202020204" pitchFamily="7" charset="0"/>
                  </a:rPr>
                  <a:t> (Hz)</a:t>
                </a:r>
                <a:endParaRPr lang="de-DE" sz="2000" b="1">
                  <a:solidFill>
                    <a:sysClr val="windowText" lastClr="000000"/>
                  </a:solidFill>
                  <a:latin typeface="Arial" panose="020B0604020202020204" pitchFamily="7" charset="0"/>
                  <a:cs typeface="Arial" panose="020B0604020202020204" pitchFamily="7" charset="0"/>
                </a:endParaRPr>
              </a:p>
            </c:rich>
          </c:tx>
          <c:overlay val="0"/>
          <c:spPr>
            <a:noFill/>
            <a:ln>
              <a:noFill/>
            </a:ln>
            <a:effectLst/>
          </c:spPr>
          <c:txPr>
            <a:bodyPr rot="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title>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lang="zh-CN" sz="16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crossAx val="286208816"/>
        <c:crosses val="autoZero"/>
        <c:auto val="1"/>
        <c:lblAlgn val="ctr"/>
        <c:lblOffset val="100"/>
        <c:noMultiLvlLbl val="0"/>
      </c:catAx>
      <c:valAx>
        <c:axId val="286208816"/>
        <c:scaling>
          <c:orientation val="minMax"/>
          <c:max val="500"/>
          <c:min val="0"/>
        </c:scaling>
        <c:delete val="0"/>
        <c:axPos val="l"/>
        <c:title>
          <c:tx>
            <c:rich>
              <a:bodyPr rot="-540000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r>
                  <a:rPr lang="de-DE" sz="2000" b="1">
                    <a:solidFill>
                      <a:sysClr val="windowText" lastClr="000000"/>
                    </a:solidFill>
                    <a:latin typeface="Arial" panose="020B0604020202020204" pitchFamily="7" charset="0"/>
                    <a:cs typeface="Arial" panose="020B0604020202020204" pitchFamily="7" charset="0"/>
                  </a:rPr>
                  <a:t>contraction (% KCl)</a:t>
                </a:r>
              </a:p>
            </c:rich>
          </c:tx>
          <c:layout>
            <c:manualLayout>
              <c:xMode val="edge"/>
              <c:yMode val="edge"/>
              <c:x val="1.6666600481102901E-2"/>
              <c:y val="3.5696189491968601E-2"/>
            </c:manualLayout>
          </c:layout>
          <c:overlay val="0"/>
          <c:spPr>
            <a:noFill/>
            <a:ln>
              <a:noFill/>
            </a:ln>
            <a:effectLst/>
          </c:spPr>
          <c:txPr>
            <a:bodyPr rot="-540000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title>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lang="zh-CN" sz="16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crossAx val="286204552"/>
        <c:crossesAt val="0.01"/>
        <c:crossBetween val="between"/>
        <c:majorUnit val="100"/>
      </c:valAx>
      <c:spPr>
        <a:noFill/>
        <a:ln>
          <a:noFill/>
        </a:ln>
        <a:effectLst/>
      </c:spPr>
    </c:plotArea>
    <c:legend>
      <c:legendPos val="b"/>
      <c:legendEntry>
        <c:idx val="0"/>
        <c:txPr>
          <a:bodyPr rot="0" spcFirstLastPara="1" vertOverflow="ellipsis" vert="horz" wrap="square" anchor="ctr" anchorCtr="1"/>
          <a:lstStyle/>
          <a:p>
            <a:pPr>
              <a:defRPr lang="zh-CN" sz="16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legendEntry>
      <c:legendEntry>
        <c:idx val="1"/>
        <c:txPr>
          <a:bodyPr rot="0" spcFirstLastPara="1" vertOverflow="ellipsis" vert="horz" wrap="square" anchor="ctr" anchorCtr="1"/>
          <a:lstStyle/>
          <a:p>
            <a:pPr>
              <a:defRPr lang="zh-CN" sz="1600" b="1" i="0" u="none" strike="noStrike" kern="1200" baseline="0">
                <a:solidFill>
                  <a:schemeClr val="tx1"/>
                </a:solidFill>
                <a:latin typeface="Arial" panose="020B0604020202020204" pitchFamily="7" charset="0"/>
                <a:ea typeface="+mn-ea"/>
                <a:cs typeface="Arial" panose="020B0604020202020204" pitchFamily="7" charset="0"/>
              </a:defRPr>
            </a:pPr>
            <a:endParaRPr lang="de-DE"/>
          </a:p>
        </c:txPr>
      </c:legendEntry>
      <c:layout>
        <c:manualLayout>
          <c:xMode val="edge"/>
          <c:yMode val="edge"/>
          <c:x val="0.223311957938367"/>
          <c:y val="0.87914813463253205"/>
          <c:w val="0.74597894445282498"/>
          <c:h val="8.9436732108961803E-2"/>
        </c:manualLayout>
      </c:layout>
      <c:overlay val="0"/>
      <c:spPr>
        <a:noFill/>
        <a:ln>
          <a:noFill/>
        </a:ln>
        <a:effectLst/>
      </c:spPr>
      <c:txPr>
        <a:bodyPr rot="0" spcFirstLastPara="1" vertOverflow="ellipsis" vert="horz" wrap="square" anchor="ctr" anchorCtr="1"/>
        <a:lstStyle/>
        <a:p>
          <a:pPr>
            <a:defRPr lang="zh-CN" sz="1600" b="1" i="0" u="none" strike="noStrike" kern="1200" baseline="0">
              <a:solidFill>
                <a:schemeClr val="tx1">
                  <a:lumMod val="65000"/>
                  <a:lumOff val="35000"/>
                </a:schemeClr>
              </a:solidFill>
              <a:latin typeface="Arial" panose="020B0604020202020204" pitchFamily="7" charset="0"/>
              <a:ea typeface="+mn-ea"/>
              <a:cs typeface="Arial" panose="020B0604020202020204" pitchFamily="7" charset="0"/>
            </a:defRPr>
          </a:pPr>
          <a:endParaRPr lang="de-DE"/>
        </a:p>
      </c:txPr>
    </c:legend>
    <c:plotVisOnly val="1"/>
    <c:dispBlanksAs val="gap"/>
    <c:showDLblsOverMax val="0"/>
  </c:chart>
  <c:spPr>
    <a:solidFill>
      <a:schemeClr val="bg1"/>
    </a:solidFill>
    <a:ln w="9525" cap="flat" cmpd="sng" algn="ctr">
      <a:noFill/>
      <a:round/>
    </a:ln>
    <a:effectLst/>
  </c:spPr>
  <c:txPr>
    <a:bodyPr/>
    <a:lstStyle/>
    <a:p>
      <a:pPr>
        <a:defRPr lang="zh-CN"/>
      </a:pPr>
      <a:endParaRPr lang="de-DE"/>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v>control</c:v>
          </c:tx>
          <c:spPr>
            <a:ln w="19050" cap="rnd">
              <a:solidFill>
                <a:schemeClr val="tx1"/>
              </a:solidFill>
              <a:round/>
            </a:ln>
            <a:effectLst/>
          </c:spPr>
          <c:marker>
            <c:symbol val="x"/>
            <c:size val="11"/>
            <c:spPr>
              <a:solidFill>
                <a:schemeClr val="tx1"/>
              </a:solidFill>
              <a:ln w="9525">
                <a:solidFill>
                  <a:schemeClr val="tx1"/>
                </a:solidFill>
              </a:ln>
              <a:effectLst/>
            </c:spPr>
          </c:marker>
          <c:errBars>
            <c:errDir val="y"/>
            <c:errBarType val="both"/>
            <c:errValType val="cust"/>
            <c:noEndCap val="0"/>
            <c:plus>
              <c:numRef>
                <c:f>'NA HS38 3µM Artery'!$O$10:$O$16</c:f>
                <c:numCache>
                  <c:formatCode>General</c:formatCode>
                  <c:ptCount val="7"/>
                  <c:pt idx="0">
                    <c:v>21.212929352415795</c:v>
                  </c:pt>
                  <c:pt idx="1">
                    <c:v>54.989519436587514</c:v>
                  </c:pt>
                  <c:pt idx="2">
                    <c:v>111.32048521493439</c:v>
                  </c:pt>
                  <c:pt idx="3">
                    <c:v>205.16761567194294</c:v>
                  </c:pt>
                  <c:pt idx="4">
                    <c:v>300.80654845913915</c:v>
                  </c:pt>
                  <c:pt idx="5">
                    <c:v>362.62557795414841</c:v>
                  </c:pt>
                  <c:pt idx="6">
                    <c:v>380.03585282904919</c:v>
                  </c:pt>
                </c:numCache>
              </c:numRef>
            </c:plus>
            <c:minus>
              <c:numRef>
                <c:f>'NA HS38 3µM Artery'!$O$10:$O$16</c:f>
                <c:numCache>
                  <c:formatCode>General</c:formatCode>
                  <c:ptCount val="7"/>
                  <c:pt idx="0">
                    <c:v>21.212929352415795</c:v>
                  </c:pt>
                  <c:pt idx="1">
                    <c:v>54.989519436587514</c:v>
                  </c:pt>
                  <c:pt idx="2">
                    <c:v>111.32048521493439</c:v>
                  </c:pt>
                  <c:pt idx="3">
                    <c:v>205.16761567194294</c:v>
                  </c:pt>
                  <c:pt idx="4">
                    <c:v>300.80654845913915</c:v>
                  </c:pt>
                  <c:pt idx="5">
                    <c:v>362.62557795414841</c:v>
                  </c:pt>
                  <c:pt idx="6">
                    <c:v>380.03585282904919</c:v>
                  </c:pt>
                </c:numCache>
              </c:numRef>
            </c:minus>
            <c:spPr>
              <a:noFill/>
              <a:ln w="9525" cap="flat" cmpd="sng" algn="ctr">
                <a:solidFill>
                  <a:schemeClr val="tx1">
                    <a:lumMod val="65000"/>
                    <a:lumOff val="35000"/>
                  </a:schemeClr>
                </a:solidFill>
                <a:round/>
              </a:ln>
              <a:effectLst/>
            </c:spPr>
          </c:errBars>
          <c:xVal>
            <c:numRef>
              <c:f>'NA HS38 3µM Artery'!$B$10:$B$16</c:f>
              <c:numCache>
                <c:formatCode>General</c:formatCode>
                <c:ptCount val="7"/>
                <c:pt idx="0">
                  <c:v>0.1</c:v>
                </c:pt>
                <c:pt idx="1">
                  <c:v>0.3</c:v>
                </c:pt>
                <c:pt idx="2">
                  <c:v>1</c:v>
                </c:pt>
                <c:pt idx="3">
                  <c:v>3</c:v>
                </c:pt>
                <c:pt idx="4">
                  <c:v>10</c:v>
                </c:pt>
                <c:pt idx="5">
                  <c:v>30</c:v>
                </c:pt>
                <c:pt idx="6">
                  <c:v>100</c:v>
                </c:pt>
              </c:numCache>
            </c:numRef>
          </c:xVal>
          <c:yVal>
            <c:numRef>
              <c:f>'NA HS38 3µM Artery'!$N$10:$N$16</c:f>
              <c:numCache>
                <c:formatCode>General</c:formatCode>
                <c:ptCount val="7"/>
                <c:pt idx="0">
                  <c:v>45.171488442569533</c:v>
                </c:pt>
                <c:pt idx="1">
                  <c:v>130.59705999101746</c:v>
                </c:pt>
                <c:pt idx="2">
                  <c:v>298.45927187507323</c:v>
                </c:pt>
                <c:pt idx="3">
                  <c:v>519.34278516516133</c:v>
                </c:pt>
                <c:pt idx="4">
                  <c:v>653.5066607792163</c:v>
                </c:pt>
                <c:pt idx="5">
                  <c:v>715.38061373161179</c:v>
                </c:pt>
                <c:pt idx="6">
                  <c:v>720.11348853672416</c:v>
                </c:pt>
              </c:numCache>
            </c:numRef>
          </c:yVal>
          <c:smooth val="0"/>
          <c:extLst>
            <c:ext xmlns:c16="http://schemas.microsoft.com/office/drawing/2014/chart" uri="{C3380CC4-5D6E-409C-BE32-E72D297353CC}">
              <c16:uniqueId val="{00000000-4F37-422A-BD2A-B0E05A1A831F}"/>
            </c:ext>
          </c:extLst>
        </c:ser>
        <c:ser>
          <c:idx val="1"/>
          <c:order val="1"/>
          <c:tx>
            <c:v>HS38, 3 µM</c:v>
          </c:tx>
          <c:spPr>
            <a:ln w="19050" cap="rnd">
              <a:solidFill>
                <a:schemeClr val="bg1">
                  <a:lumMod val="65000"/>
                </a:schemeClr>
              </a:solidFill>
              <a:round/>
            </a:ln>
            <a:effectLst/>
          </c:spPr>
          <c:marker>
            <c:symbol val="x"/>
            <c:size val="11"/>
            <c:spPr>
              <a:solidFill>
                <a:schemeClr val="bg1">
                  <a:lumMod val="65000"/>
                </a:schemeClr>
              </a:solidFill>
              <a:ln w="9525">
                <a:solidFill>
                  <a:schemeClr val="bg1">
                    <a:lumMod val="65000"/>
                  </a:schemeClr>
                </a:solidFill>
              </a:ln>
              <a:effectLst/>
            </c:spPr>
          </c:marker>
          <c:errBars>
            <c:errDir val="y"/>
            <c:errBarType val="both"/>
            <c:errValType val="cust"/>
            <c:noEndCap val="0"/>
            <c:plus>
              <c:numRef>
                <c:f>'NA HS38 3µM Artery'!$O$23:$O$29</c:f>
                <c:numCache>
                  <c:formatCode>General</c:formatCode>
                  <c:ptCount val="7"/>
                  <c:pt idx="0">
                    <c:v>27.568569457179017</c:v>
                  </c:pt>
                  <c:pt idx="1">
                    <c:v>92.119943031519242</c:v>
                  </c:pt>
                  <c:pt idx="2">
                    <c:v>140.88088426546392</c:v>
                  </c:pt>
                  <c:pt idx="3">
                    <c:v>217.83859388418875</c:v>
                  </c:pt>
                  <c:pt idx="4">
                    <c:v>302.48848443896401</c:v>
                  </c:pt>
                  <c:pt idx="5">
                    <c:v>303.34296497394394</c:v>
                  </c:pt>
                  <c:pt idx="6">
                    <c:v>302.98174875791852</c:v>
                  </c:pt>
                </c:numCache>
              </c:numRef>
            </c:plus>
            <c:minus>
              <c:numRef>
                <c:f>'NA HS38 3µM Artery'!$O$23:$O$29</c:f>
                <c:numCache>
                  <c:formatCode>General</c:formatCode>
                  <c:ptCount val="7"/>
                  <c:pt idx="0">
                    <c:v>27.568569457179017</c:v>
                  </c:pt>
                  <c:pt idx="1">
                    <c:v>92.119943031519242</c:v>
                  </c:pt>
                  <c:pt idx="2">
                    <c:v>140.88088426546392</c:v>
                  </c:pt>
                  <c:pt idx="3">
                    <c:v>217.83859388418875</c:v>
                  </c:pt>
                  <c:pt idx="4">
                    <c:v>302.48848443896401</c:v>
                  </c:pt>
                  <c:pt idx="5">
                    <c:v>303.34296497394394</c:v>
                  </c:pt>
                  <c:pt idx="6">
                    <c:v>302.98174875791852</c:v>
                  </c:pt>
                </c:numCache>
              </c:numRef>
            </c:minus>
            <c:spPr>
              <a:noFill/>
              <a:ln w="9525" cap="flat" cmpd="sng" algn="ctr">
                <a:solidFill>
                  <a:schemeClr val="tx1">
                    <a:lumMod val="65000"/>
                    <a:lumOff val="35000"/>
                  </a:schemeClr>
                </a:solidFill>
                <a:round/>
              </a:ln>
              <a:effectLst/>
            </c:spPr>
          </c:errBars>
          <c:xVal>
            <c:numRef>
              <c:f>'NA HS38 3µM Artery'!$B$10:$B$16</c:f>
              <c:numCache>
                <c:formatCode>General</c:formatCode>
                <c:ptCount val="7"/>
                <c:pt idx="0">
                  <c:v>0.1</c:v>
                </c:pt>
                <c:pt idx="1">
                  <c:v>0.3</c:v>
                </c:pt>
                <c:pt idx="2">
                  <c:v>1</c:v>
                </c:pt>
                <c:pt idx="3">
                  <c:v>3</c:v>
                </c:pt>
                <c:pt idx="4">
                  <c:v>10</c:v>
                </c:pt>
                <c:pt idx="5">
                  <c:v>30</c:v>
                </c:pt>
                <c:pt idx="6">
                  <c:v>100</c:v>
                </c:pt>
              </c:numCache>
            </c:numRef>
          </c:xVal>
          <c:yVal>
            <c:numRef>
              <c:f>'NA HS38 3µM Artery'!$N$23:$N$29</c:f>
              <c:numCache>
                <c:formatCode>General</c:formatCode>
                <c:ptCount val="7"/>
                <c:pt idx="0">
                  <c:v>39.540002374409269</c:v>
                </c:pt>
                <c:pt idx="1">
                  <c:v>143.73114617190873</c:v>
                </c:pt>
                <c:pt idx="2">
                  <c:v>314.67017072794386</c:v>
                </c:pt>
                <c:pt idx="3">
                  <c:v>542.46405981490409</c:v>
                </c:pt>
                <c:pt idx="4">
                  <c:v>677.18451074624568</c:v>
                </c:pt>
                <c:pt idx="5">
                  <c:v>711.06304334244248</c:v>
                </c:pt>
                <c:pt idx="6">
                  <c:v>712.59220929781065</c:v>
                </c:pt>
              </c:numCache>
            </c:numRef>
          </c:yVal>
          <c:smooth val="0"/>
          <c:extLst>
            <c:ext xmlns:c16="http://schemas.microsoft.com/office/drawing/2014/chart" uri="{C3380CC4-5D6E-409C-BE32-E72D297353CC}">
              <c16:uniqueId val="{00000001-4F37-422A-BD2A-B0E05A1A831F}"/>
            </c:ext>
          </c:extLst>
        </c:ser>
        <c:dLbls>
          <c:showLegendKey val="0"/>
          <c:showVal val="0"/>
          <c:showCatName val="0"/>
          <c:showSerName val="0"/>
          <c:showPercent val="0"/>
          <c:showBubbleSize val="0"/>
        </c:dLbls>
        <c:axId val="286204552"/>
        <c:axId val="286208816"/>
      </c:scatterChart>
      <c:valAx>
        <c:axId val="286204552"/>
        <c:scaling>
          <c:logBase val="10"/>
          <c:orientation val="minMax"/>
          <c:max val="1000"/>
          <c:min val="0.01"/>
        </c:scaling>
        <c:delete val="0"/>
        <c:axPos val="b"/>
        <c:title>
          <c:tx>
            <c:rich>
              <a:bodyPr rot="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r>
                  <a:rPr lang="de-DE" sz="2000" b="1">
                    <a:solidFill>
                      <a:sysClr val="windowText" lastClr="000000"/>
                    </a:solidFill>
                    <a:latin typeface="Arial" panose="020B0604020202020204" pitchFamily="7" charset="0"/>
                    <a:cs typeface="Arial" panose="020B0604020202020204" pitchFamily="7" charset="0"/>
                  </a:rPr>
                  <a:t>[noradrenaline]</a:t>
                </a:r>
                <a:r>
                  <a:rPr lang="de-DE" sz="2000" b="1" baseline="0">
                    <a:solidFill>
                      <a:sysClr val="windowText" lastClr="000000"/>
                    </a:solidFill>
                    <a:latin typeface="Arial" panose="020B0604020202020204" pitchFamily="7" charset="0"/>
                    <a:cs typeface="Arial" panose="020B0604020202020204" pitchFamily="7" charset="0"/>
                  </a:rPr>
                  <a:t> (µM)</a:t>
                </a:r>
                <a:endParaRPr lang="de-DE" sz="2000" b="1">
                  <a:solidFill>
                    <a:sysClr val="windowText" lastClr="000000"/>
                  </a:solidFill>
                  <a:latin typeface="Arial" panose="020B0604020202020204" pitchFamily="7" charset="0"/>
                  <a:cs typeface="Arial" panose="020B0604020202020204" pitchFamily="7" charset="0"/>
                </a:endParaRPr>
              </a:p>
            </c:rich>
          </c:tx>
          <c:layout>
            <c:manualLayout>
              <c:xMode val="edge"/>
              <c:yMode val="edge"/>
              <c:x val="0.30532463499442403"/>
              <c:y val="0.73831846019247604"/>
            </c:manualLayout>
          </c:layout>
          <c:overlay val="0"/>
          <c:spPr>
            <a:noFill/>
            <a:ln>
              <a:noFill/>
            </a:ln>
            <a:effectLst/>
          </c:spPr>
          <c:txPr>
            <a:bodyPr rot="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title>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lang="zh-CN" sz="16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crossAx val="286208816"/>
        <c:crosses val="autoZero"/>
        <c:crossBetween val="midCat"/>
        <c:majorUnit val="10"/>
      </c:valAx>
      <c:valAx>
        <c:axId val="286208816"/>
        <c:scaling>
          <c:orientation val="minMax"/>
          <c:max val="1500"/>
          <c:min val="0"/>
        </c:scaling>
        <c:delete val="0"/>
        <c:axPos val="l"/>
        <c:title>
          <c:tx>
            <c:rich>
              <a:bodyPr rot="-540000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r>
                  <a:rPr lang="de-DE" sz="2000" b="1">
                    <a:solidFill>
                      <a:sysClr val="windowText" lastClr="000000"/>
                    </a:solidFill>
                    <a:latin typeface="Arial" panose="020B0604020202020204" pitchFamily="7" charset="0"/>
                    <a:cs typeface="Arial" panose="020B0604020202020204" pitchFamily="7" charset="0"/>
                  </a:rPr>
                  <a:t>contraction (% KCl)</a:t>
                </a:r>
              </a:p>
            </c:rich>
          </c:tx>
          <c:layout>
            <c:manualLayout>
              <c:xMode val="edge"/>
              <c:yMode val="edge"/>
              <c:x val="1.98186879572388E-2"/>
              <c:y val="2.5890371352016901E-2"/>
            </c:manualLayout>
          </c:layout>
          <c:overlay val="0"/>
          <c:spPr>
            <a:noFill/>
            <a:ln>
              <a:noFill/>
            </a:ln>
            <a:effectLst/>
          </c:spPr>
          <c:txPr>
            <a:bodyPr rot="-540000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title>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lang="zh-CN" sz="16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crossAx val="286204552"/>
        <c:crossesAt val="0.01"/>
        <c:crossBetween val="midCat"/>
        <c:majorUnit val="250"/>
      </c:valAx>
      <c:spPr>
        <a:noFill/>
        <a:ln>
          <a:noFill/>
        </a:ln>
        <a:effectLst/>
      </c:spPr>
    </c:plotArea>
    <c:legend>
      <c:legendPos val="b"/>
      <c:layout>
        <c:manualLayout>
          <c:xMode val="edge"/>
          <c:yMode val="edge"/>
          <c:x val="0.217061896462038"/>
          <c:y val="0.86957932414846295"/>
          <c:w val="0.75060190469616295"/>
          <c:h val="8.9556959934877098E-2"/>
        </c:manualLayout>
      </c:layout>
      <c:overlay val="0"/>
      <c:spPr>
        <a:noFill/>
        <a:ln>
          <a:noFill/>
        </a:ln>
        <a:effectLst/>
      </c:spPr>
      <c:txPr>
        <a:bodyPr rot="0" spcFirstLastPara="1" vertOverflow="ellipsis" vert="horz" wrap="square" anchor="ctr" anchorCtr="1"/>
        <a:lstStyle/>
        <a:p>
          <a:pPr>
            <a:defRPr lang="zh-CN" sz="16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legend>
    <c:plotVisOnly val="1"/>
    <c:dispBlanksAs val="gap"/>
    <c:showDLblsOverMax val="0"/>
  </c:chart>
  <c:spPr>
    <a:solidFill>
      <a:schemeClr val="bg1"/>
    </a:solidFill>
    <a:ln w="9525" cap="flat" cmpd="sng" algn="ctr">
      <a:noFill/>
      <a:round/>
    </a:ln>
    <a:effectLst/>
  </c:spPr>
  <c:txPr>
    <a:bodyPr/>
    <a:lstStyle/>
    <a:p>
      <a:pPr>
        <a:defRPr lang="zh-CN"/>
      </a:pPr>
      <a:endParaRPr lang="de-DE"/>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v>control</c:v>
          </c:tx>
          <c:spPr>
            <a:ln w="19050" cap="rnd">
              <a:solidFill>
                <a:schemeClr val="tx1"/>
              </a:solidFill>
              <a:round/>
            </a:ln>
            <a:effectLst/>
          </c:spPr>
          <c:marker>
            <c:symbol val="x"/>
            <c:size val="11"/>
            <c:spPr>
              <a:solidFill>
                <a:schemeClr val="tx1"/>
              </a:solidFill>
              <a:ln w="9525">
                <a:solidFill>
                  <a:schemeClr val="tx1"/>
                </a:solidFill>
              </a:ln>
              <a:effectLst/>
            </c:spPr>
          </c:marker>
          <c:errBars>
            <c:errDir val="y"/>
            <c:errBarType val="both"/>
            <c:errValType val="cust"/>
            <c:noEndCap val="0"/>
            <c:plus>
              <c:numRef>
                <c:f>'PE HS38 3µM Artery'!$N$10:$N$16</c:f>
                <c:numCache>
                  <c:formatCode>General</c:formatCode>
                  <c:ptCount val="7"/>
                  <c:pt idx="0">
                    <c:v>30.088241560096805</c:v>
                  </c:pt>
                  <c:pt idx="1">
                    <c:v>95.505334474794168</c:v>
                  </c:pt>
                  <c:pt idx="2">
                    <c:v>166.44619915324319</c:v>
                  </c:pt>
                  <c:pt idx="3">
                    <c:v>183.96279174052444</c:v>
                  </c:pt>
                  <c:pt idx="4">
                    <c:v>318.4303421140944</c:v>
                  </c:pt>
                  <c:pt idx="5">
                    <c:v>338.73462159874708</c:v>
                  </c:pt>
                  <c:pt idx="6">
                    <c:v>342.21218284816536</c:v>
                  </c:pt>
                </c:numCache>
              </c:numRef>
            </c:plus>
            <c:minus>
              <c:numRef>
                <c:f>'PE HS38 3µM Artery'!$N$10:$N$16</c:f>
                <c:numCache>
                  <c:formatCode>General</c:formatCode>
                  <c:ptCount val="7"/>
                  <c:pt idx="0">
                    <c:v>30.088241560096805</c:v>
                  </c:pt>
                  <c:pt idx="1">
                    <c:v>95.505334474794168</c:v>
                  </c:pt>
                  <c:pt idx="2">
                    <c:v>166.44619915324319</c:v>
                  </c:pt>
                  <c:pt idx="3">
                    <c:v>183.96279174052444</c:v>
                  </c:pt>
                  <c:pt idx="4">
                    <c:v>318.4303421140944</c:v>
                  </c:pt>
                  <c:pt idx="5">
                    <c:v>338.73462159874708</c:v>
                  </c:pt>
                  <c:pt idx="6">
                    <c:v>342.21218284816536</c:v>
                  </c:pt>
                </c:numCache>
              </c:numRef>
            </c:minus>
            <c:spPr>
              <a:noFill/>
              <a:ln w="9525" cap="flat" cmpd="sng" algn="ctr">
                <a:solidFill>
                  <a:schemeClr val="tx1">
                    <a:lumMod val="65000"/>
                    <a:lumOff val="35000"/>
                  </a:schemeClr>
                </a:solidFill>
                <a:round/>
              </a:ln>
              <a:effectLst/>
            </c:spPr>
          </c:errBars>
          <c:xVal>
            <c:numRef>
              <c:f>'PE HS38 3µM Artery'!$B$10:$B$16</c:f>
              <c:numCache>
                <c:formatCode>General</c:formatCode>
                <c:ptCount val="7"/>
                <c:pt idx="0">
                  <c:v>0.1</c:v>
                </c:pt>
                <c:pt idx="1">
                  <c:v>0.3</c:v>
                </c:pt>
                <c:pt idx="2">
                  <c:v>1</c:v>
                </c:pt>
                <c:pt idx="3">
                  <c:v>3</c:v>
                </c:pt>
                <c:pt idx="4">
                  <c:v>10</c:v>
                </c:pt>
                <c:pt idx="5">
                  <c:v>30</c:v>
                </c:pt>
                <c:pt idx="6">
                  <c:v>100</c:v>
                </c:pt>
              </c:numCache>
            </c:numRef>
          </c:xVal>
          <c:yVal>
            <c:numRef>
              <c:f>'PE HS38 3µM Artery'!$M$10:$M$16</c:f>
              <c:numCache>
                <c:formatCode>General</c:formatCode>
                <c:ptCount val="7"/>
                <c:pt idx="0">
                  <c:v>32.688227356048998</c:v>
                </c:pt>
                <c:pt idx="1">
                  <c:v>153.74562086240135</c:v>
                </c:pt>
                <c:pt idx="2">
                  <c:v>309.96285809323467</c:v>
                </c:pt>
                <c:pt idx="3">
                  <c:v>510.17649933919176</c:v>
                </c:pt>
                <c:pt idx="4">
                  <c:v>628.02270239956408</c:v>
                </c:pt>
                <c:pt idx="5">
                  <c:v>633.62067474424998</c:v>
                </c:pt>
                <c:pt idx="6">
                  <c:v>613.74297940203462</c:v>
                </c:pt>
              </c:numCache>
            </c:numRef>
          </c:yVal>
          <c:smooth val="0"/>
          <c:extLst>
            <c:ext xmlns:c16="http://schemas.microsoft.com/office/drawing/2014/chart" uri="{C3380CC4-5D6E-409C-BE32-E72D297353CC}">
              <c16:uniqueId val="{00000000-6A77-4B82-B02F-7691F4ED5481}"/>
            </c:ext>
          </c:extLst>
        </c:ser>
        <c:ser>
          <c:idx val="1"/>
          <c:order val="1"/>
          <c:tx>
            <c:v>HS38, 3 µM</c:v>
          </c:tx>
          <c:spPr>
            <a:ln w="19050" cap="rnd">
              <a:solidFill>
                <a:schemeClr val="bg1">
                  <a:lumMod val="65000"/>
                </a:schemeClr>
              </a:solidFill>
              <a:round/>
            </a:ln>
            <a:effectLst/>
          </c:spPr>
          <c:marker>
            <c:symbol val="x"/>
            <c:size val="11"/>
            <c:spPr>
              <a:solidFill>
                <a:schemeClr val="bg1">
                  <a:lumMod val="65000"/>
                </a:schemeClr>
              </a:solidFill>
              <a:ln w="9525">
                <a:solidFill>
                  <a:schemeClr val="bg1">
                    <a:lumMod val="65000"/>
                  </a:schemeClr>
                </a:solidFill>
              </a:ln>
              <a:effectLst/>
            </c:spPr>
          </c:marker>
          <c:errBars>
            <c:errDir val="y"/>
            <c:errBarType val="both"/>
            <c:errValType val="cust"/>
            <c:noEndCap val="0"/>
            <c:plus>
              <c:numRef>
                <c:f>'PE HS38 3µM Artery'!$N$23:$N$29</c:f>
                <c:numCache>
                  <c:formatCode>General</c:formatCode>
                  <c:ptCount val="7"/>
                  <c:pt idx="0">
                    <c:v>46.169485523188229</c:v>
                  </c:pt>
                  <c:pt idx="1">
                    <c:v>67.717090818270023</c:v>
                  </c:pt>
                  <c:pt idx="2">
                    <c:v>136.35299427477315</c:v>
                  </c:pt>
                  <c:pt idx="3">
                    <c:v>183.95258713720975</c:v>
                  </c:pt>
                  <c:pt idx="4">
                    <c:v>299.2528941187507</c:v>
                  </c:pt>
                  <c:pt idx="5">
                    <c:v>341.01923373197025</c:v>
                  </c:pt>
                  <c:pt idx="6">
                    <c:v>372.02892273449055</c:v>
                  </c:pt>
                </c:numCache>
              </c:numRef>
            </c:plus>
            <c:minus>
              <c:numRef>
                <c:f>'PE HS38 3µM Artery'!$N$23:$N$29</c:f>
                <c:numCache>
                  <c:formatCode>General</c:formatCode>
                  <c:ptCount val="7"/>
                  <c:pt idx="0">
                    <c:v>46.169485523188229</c:v>
                  </c:pt>
                  <c:pt idx="1">
                    <c:v>67.717090818270023</c:v>
                  </c:pt>
                  <c:pt idx="2">
                    <c:v>136.35299427477315</c:v>
                  </c:pt>
                  <c:pt idx="3">
                    <c:v>183.95258713720975</c:v>
                  </c:pt>
                  <c:pt idx="4">
                    <c:v>299.2528941187507</c:v>
                  </c:pt>
                  <c:pt idx="5">
                    <c:v>341.01923373197025</c:v>
                  </c:pt>
                  <c:pt idx="6">
                    <c:v>372.02892273449055</c:v>
                  </c:pt>
                </c:numCache>
              </c:numRef>
            </c:minus>
            <c:spPr>
              <a:noFill/>
              <a:ln w="9525" cap="flat" cmpd="sng" algn="ctr">
                <a:solidFill>
                  <a:schemeClr val="tx1">
                    <a:lumMod val="65000"/>
                    <a:lumOff val="35000"/>
                  </a:schemeClr>
                </a:solidFill>
                <a:round/>
              </a:ln>
              <a:effectLst/>
            </c:spPr>
          </c:errBars>
          <c:xVal>
            <c:numRef>
              <c:f>'PE HS38 3µM Artery'!$B$10:$B$16</c:f>
              <c:numCache>
                <c:formatCode>General</c:formatCode>
                <c:ptCount val="7"/>
                <c:pt idx="0">
                  <c:v>0.1</c:v>
                </c:pt>
                <c:pt idx="1">
                  <c:v>0.3</c:v>
                </c:pt>
                <c:pt idx="2">
                  <c:v>1</c:v>
                </c:pt>
                <c:pt idx="3">
                  <c:v>3</c:v>
                </c:pt>
                <c:pt idx="4">
                  <c:v>10</c:v>
                </c:pt>
                <c:pt idx="5">
                  <c:v>30</c:v>
                </c:pt>
                <c:pt idx="6">
                  <c:v>100</c:v>
                </c:pt>
              </c:numCache>
            </c:numRef>
          </c:xVal>
          <c:yVal>
            <c:numRef>
              <c:f>'PE HS38 3µM Artery'!$M$23:$M$29</c:f>
              <c:numCache>
                <c:formatCode>General</c:formatCode>
                <c:ptCount val="7"/>
                <c:pt idx="0">
                  <c:v>28.073949201760904</c:v>
                </c:pt>
                <c:pt idx="1">
                  <c:v>94.571839350897832</c:v>
                </c:pt>
                <c:pt idx="2">
                  <c:v>207.92242765076523</c:v>
                </c:pt>
                <c:pt idx="3">
                  <c:v>319.57840696979076</c:v>
                </c:pt>
                <c:pt idx="4">
                  <c:v>447.05112074950114</c:v>
                </c:pt>
                <c:pt idx="5">
                  <c:v>476.64368278793455</c:v>
                </c:pt>
                <c:pt idx="6">
                  <c:v>478.81434334771166</c:v>
                </c:pt>
              </c:numCache>
            </c:numRef>
          </c:yVal>
          <c:smooth val="0"/>
          <c:extLst>
            <c:ext xmlns:c16="http://schemas.microsoft.com/office/drawing/2014/chart" uri="{C3380CC4-5D6E-409C-BE32-E72D297353CC}">
              <c16:uniqueId val="{00000001-6A77-4B82-B02F-7691F4ED5481}"/>
            </c:ext>
          </c:extLst>
        </c:ser>
        <c:dLbls>
          <c:showLegendKey val="0"/>
          <c:showVal val="0"/>
          <c:showCatName val="0"/>
          <c:showSerName val="0"/>
          <c:showPercent val="0"/>
          <c:showBubbleSize val="0"/>
        </c:dLbls>
        <c:axId val="286204552"/>
        <c:axId val="286208816"/>
      </c:scatterChart>
      <c:valAx>
        <c:axId val="286204552"/>
        <c:scaling>
          <c:logBase val="10"/>
          <c:orientation val="minMax"/>
          <c:max val="1000"/>
          <c:min val="0.01"/>
        </c:scaling>
        <c:delete val="0"/>
        <c:axPos val="b"/>
        <c:title>
          <c:tx>
            <c:rich>
              <a:bodyPr rot="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r>
                  <a:rPr lang="de-DE" sz="2000" b="1">
                    <a:solidFill>
                      <a:sysClr val="windowText" lastClr="000000"/>
                    </a:solidFill>
                    <a:latin typeface="Arial" panose="020B0604020202020204" pitchFamily="7" charset="0"/>
                    <a:cs typeface="Arial" panose="020B0604020202020204" pitchFamily="7" charset="0"/>
                  </a:rPr>
                  <a:t>[phenylephrine]</a:t>
                </a:r>
                <a:r>
                  <a:rPr lang="de-DE" sz="2000" b="1" baseline="0">
                    <a:solidFill>
                      <a:sysClr val="windowText" lastClr="000000"/>
                    </a:solidFill>
                    <a:latin typeface="Arial" panose="020B0604020202020204" pitchFamily="7" charset="0"/>
                    <a:cs typeface="Arial" panose="020B0604020202020204" pitchFamily="7" charset="0"/>
                  </a:rPr>
                  <a:t> (µM)</a:t>
                </a:r>
                <a:endParaRPr lang="de-DE" sz="2000" b="1">
                  <a:solidFill>
                    <a:sysClr val="windowText" lastClr="000000"/>
                  </a:solidFill>
                  <a:latin typeface="Arial" panose="020B0604020202020204" pitchFamily="7" charset="0"/>
                  <a:cs typeface="Arial" panose="020B0604020202020204" pitchFamily="7" charset="0"/>
                </a:endParaRPr>
              </a:p>
            </c:rich>
          </c:tx>
          <c:layout>
            <c:manualLayout>
              <c:xMode val="edge"/>
              <c:yMode val="edge"/>
              <c:x val="0.30831252203368098"/>
              <c:y val="0.77387385559070399"/>
            </c:manualLayout>
          </c:layout>
          <c:overlay val="0"/>
          <c:spPr>
            <a:noFill/>
            <a:ln>
              <a:noFill/>
            </a:ln>
            <a:effectLst/>
          </c:spPr>
          <c:txPr>
            <a:bodyPr rot="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title>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lang="zh-CN" sz="16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crossAx val="286208816"/>
        <c:crosses val="autoZero"/>
        <c:crossBetween val="midCat"/>
        <c:majorUnit val="10"/>
      </c:valAx>
      <c:valAx>
        <c:axId val="286208816"/>
        <c:scaling>
          <c:orientation val="minMax"/>
          <c:max val="1000"/>
          <c:min val="0"/>
        </c:scaling>
        <c:delete val="0"/>
        <c:axPos val="l"/>
        <c:title>
          <c:tx>
            <c:rich>
              <a:bodyPr rot="-540000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r>
                  <a:rPr lang="de-DE" sz="2000" b="1">
                    <a:solidFill>
                      <a:sysClr val="windowText" lastClr="000000"/>
                    </a:solidFill>
                    <a:latin typeface="Arial" panose="020B0604020202020204" pitchFamily="7" charset="0"/>
                    <a:cs typeface="Arial" panose="020B0604020202020204" pitchFamily="7" charset="0"/>
                  </a:rPr>
                  <a:t>contraction (% KCl)</a:t>
                </a:r>
              </a:p>
            </c:rich>
          </c:tx>
          <c:layout>
            <c:manualLayout>
              <c:xMode val="edge"/>
              <c:yMode val="edge"/>
              <c:x val="1.98186879572388E-2"/>
              <c:y val="2.5890371352016901E-2"/>
            </c:manualLayout>
          </c:layout>
          <c:overlay val="0"/>
          <c:spPr>
            <a:noFill/>
            <a:ln>
              <a:noFill/>
            </a:ln>
            <a:effectLst/>
          </c:spPr>
          <c:txPr>
            <a:bodyPr rot="-540000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title>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lang="zh-CN" sz="16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crossAx val="286204552"/>
        <c:crossesAt val="0.01"/>
        <c:crossBetween val="midCat"/>
        <c:majorUnit val="250"/>
      </c:valAx>
      <c:spPr>
        <a:noFill/>
        <a:ln>
          <a:noFill/>
        </a:ln>
        <a:effectLst/>
      </c:spPr>
    </c:plotArea>
    <c:legend>
      <c:legendPos val="b"/>
      <c:layout>
        <c:manualLayout>
          <c:xMode val="edge"/>
          <c:yMode val="edge"/>
          <c:x val="0.217061896462038"/>
          <c:y val="0.86957932414846295"/>
          <c:w val="0.75060190469616295"/>
          <c:h val="8.9556959934877098E-2"/>
        </c:manualLayout>
      </c:layout>
      <c:overlay val="0"/>
      <c:spPr>
        <a:noFill/>
        <a:ln>
          <a:noFill/>
        </a:ln>
        <a:effectLst/>
      </c:spPr>
      <c:txPr>
        <a:bodyPr rot="0" spcFirstLastPara="1" vertOverflow="ellipsis" vert="horz" wrap="square" anchor="ctr" anchorCtr="1"/>
        <a:lstStyle/>
        <a:p>
          <a:pPr>
            <a:defRPr lang="zh-CN" sz="16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legend>
    <c:plotVisOnly val="1"/>
    <c:dispBlanksAs val="gap"/>
    <c:showDLblsOverMax val="0"/>
  </c:chart>
  <c:spPr>
    <a:solidFill>
      <a:schemeClr val="bg1"/>
    </a:solidFill>
    <a:ln w="9525" cap="flat" cmpd="sng" algn="ctr">
      <a:noFill/>
      <a:round/>
    </a:ln>
    <a:effectLst/>
  </c:spPr>
  <c:txPr>
    <a:bodyPr/>
    <a:lstStyle/>
    <a:p>
      <a:pPr>
        <a:defRPr lang="zh-CN"/>
      </a:pPr>
      <a:endParaRPr lang="de-DE"/>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v>control</c:v>
          </c:tx>
          <c:spPr>
            <a:ln w="19050" cap="rnd">
              <a:solidFill>
                <a:schemeClr val="tx1"/>
              </a:solidFill>
              <a:round/>
            </a:ln>
            <a:effectLst/>
          </c:spPr>
          <c:marker>
            <c:symbol val="x"/>
            <c:size val="11"/>
            <c:spPr>
              <a:solidFill>
                <a:schemeClr val="tx1"/>
              </a:solidFill>
              <a:ln w="9525">
                <a:solidFill>
                  <a:schemeClr val="tx1"/>
                </a:solidFill>
              </a:ln>
              <a:effectLst/>
            </c:spPr>
          </c:marker>
          <c:errBars>
            <c:errDir val="y"/>
            <c:errBarType val="both"/>
            <c:errValType val="cust"/>
            <c:noEndCap val="0"/>
            <c:plus>
              <c:numRef>
                <c:f>'MTX HS38 3µM Artery'!$O$10:$O$16</c:f>
                <c:numCache>
                  <c:formatCode>General</c:formatCode>
                  <c:ptCount val="7"/>
                  <c:pt idx="0">
                    <c:v>2.6252896838545312</c:v>
                  </c:pt>
                  <c:pt idx="1">
                    <c:v>16.824521458931613</c:v>
                  </c:pt>
                  <c:pt idx="2">
                    <c:v>67.926293139798162</c:v>
                  </c:pt>
                  <c:pt idx="3">
                    <c:v>224.4540847206203</c:v>
                  </c:pt>
                  <c:pt idx="4">
                    <c:v>295.74521741733565</c:v>
                  </c:pt>
                  <c:pt idx="5">
                    <c:v>337.93423211655198</c:v>
                  </c:pt>
                  <c:pt idx="6">
                    <c:v>337.55393193398152</c:v>
                  </c:pt>
                </c:numCache>
              </c:numRef>
            </c:plus>
            <c:minus>
              <c:numRef>
                <c:f>'MTX HS38 3µM Artery'!$O$10:$O$16</c:f>
                <c:numCache>
                  <c:formatCode>General</c:formatCode>
                  <c:ptCount val="7"/>
                  <c:pt idx="0">
                    <c:v>2.6252896838545312</c:v>
                  </c:pt>
                  <c:pt idx="1">
                    <c:v>16.824521458931613</c:v>
                  </c:pt>
                  <c:pt idx="2">
                    <c:v>67.926293139798162</c:v>
                  </c:pt>
                  <c:pt idx="3">
                    <c:v>224.4540847206203</c:v>
                  </c:pt>
                  <c:pt idx="4">
                    <c:v>295.74521741733565</c:v>
                  </c:pt>
                  <c:pt idx="5">
                    <c:v>337.93423211655198</c:v>
                  </c:pt>
                  <c:pt idx="6">
                    <c:v>337.55393193398152</c:v>
                  </c:pt>
                </c:numCache>
              </c:numRef>
            </c:minus>
            <c:spPr>
              <a:noFill/>
              <a:ln w="9525" cap="flat" cmpd="sng" algn="ctr">
                <a:solidFill>
                  <a:schemeClr val="tx1">
                    <a:lumMod val="65000"/>
                    <a:lumOff val="35000"/>
                  </a:schemeClr>
                </a:solidFill>
                <a:round/>
              </a:ln>
              <a:effectLst/>
            </c:spPr>
          </c:errBars>
          <c:xVal>
            <c:numRef>
              <c:f>'MTX HS38 3µM Artery'!$B$10:$B$16</c:f>
              <c:numCache>
                <c:formatCode>General</c:formatCode>
                <c:ptCount val="7"/>
                <c:pt idx="0">
                  <c:v>0.1</c:v>
                </c:pt>
                <c:pt idx="1">
                  <c:v>0.3</c:v>
                </c:pt>
                <c:pt idx="2">
                  <c:v>1</c:v>
                </c:pt>
                <c:pt idx="3">
                  <c:v>3</c:v>
                </c:pt>
                <c:pt idx="4">
                  <c:v>10</c:v>
                </c:pt>
                <c:pt idx="5">
                  <c:v>30</c:v>
                </c:pt>
                <c:pt idx="6">
                  <c:v>100</c:v>
                </c:pt>
              </c:numCache>
            </c:numRef>
          </c:xVal>
          <c:yVal>
            <c:numRef>
              <c:f>'MTX HS38 3µM Artery'!$N$10:$N$16</c:f>
              <c:numCache>
                <c:formatCode>General</c:formatCode>
                <c:ptCount val="7"/>
                <c:pt idx="0">
                  <c:v>2.7244386080858858</c:v>
                </c:pt>
                <c:pt idx="1">
                  <c:v>21.731847067331671</c:v>
                </c:pt>
                <c:pt idx="2">
                  <c:v>112.49371126827586</c:v>
                </c:pt>
                <c:pt idx="3">
                  <c:v>361.18216037563036</c:v>
                </c:pt>
                <c:pt idx="4">
                  <c:v>544.90282906122479</c:v>
                </c:pt>
                <c:pt idx="5">
                  <c:v>626.62217701325835</c:v>
                </c:pt>
                <c:pt idx="6">
                  <c:v>642.36219481985938</c:v>
                </c:pt>
              </c:numCache>
            </c:numRef>
          </c:yVal>
          <c:smooth val="0"/>
          <c:extLst>
            <c:ext xmlns:c16="http://schemas.microsoft.com/office/drawing/2014/chart" uri="{C3380CC4-5D6E-409C-BE32-E72D297353CC}">
              <c16:uniqueId val="{00000000-05D3-4F45-B213-6EDF06F7D27E}"/>
            </c:ext>
          </c:extLst>
        </c:ser>
        <c:ser>
          <c:idx val="1"/>
          <c:order val="1"/>
          <c:tx>
            <c:v>HS38, 3 µM</c:v>
          </c:tx>
          <c:spPr>
            <a:ln w="19050" cap="rnd">
              <a:solidFill>
                <a:schemeClr val="bg1">
                  <a:lumMod val="65000"/>
                </a:schemeClr>
              </a:solidFill>
              <a:round/>
            </a:ln>
            <a:effectLst/>
          </c:spPr>
          <c:marker>
            <c:symbol val="x"/>
            <c:size val="11"/>
            <c:spPr>
              <a:solidFill>
                <a:schemeClr val="bg1">
                  <a:lumMod val="65000"/>
                </a:schemeClr>
              </a:solidFill>
              <a:ln w="9525">
                <a:solidFill>
                  <a:schemeClr val="bg1">
                    <a:lumMod val="65000"/>
                  </a:schemeClr>
                </a:solidFill>
              </a:ln>
              <a:effectLst/>
            </c:spPr>
          </c:marker>
          <c:errBars>
            <c:errDir val="y"/>
            <c:errBarType val="both"/>
            <c:errValType val="cust"/>
            <c:noEndCap val="0"/>
            <c:plus>
              <c:numRef>
                <c:f>'MTX HS38 3µM Artery'!$O$23:$O$29</c:f>
                <c:numCache>
                  <c:formatCode>General</c:formatCode>
                  <c:ptCount val="7"/>
                  <c:pt idx="0">
                    <c:v>1.4195902959068518</c:v>
                  </c:pt>
                  <c:pt idx="1">
                    <c:v>16.197990327230695</c:v>
                  </c:pt>
                  <c:pt idx="2">
                    <c:v>72.454455620053295</c:v>
                  </c:pt>
                  <c:pt idx="3">
                    <c:v>132.00865133806448</c:v>
                  </c:pt>
                  <c:pt idx="4">
                    <c:v>179.39323242336923</c:v>
                  </c:pt>
                  <c:pt idx="5">
                    <c:v>189.91178503012958</c:v>
                  </c:pt>
                  <c:pt idx="6">
                    <c:v>188.51314562476281</c:v>
                  </c:pt>
                </c:numCache>
              </c:numRef>
            </c:plus>
            <c:minus>
              <c:numRef>
                <c:f>'MTX HS38 3µM Artery'!$O$23:$O$29</c:f>
                <c:numCache>
                  <c:formatCode>General</c:formatCode>
                  <c:ptCount val="7"/>
                  <c:pt idx="0">
                    <c:v>1.4195902959068518</c:v>
                  </c:pt>
                  <c:pt idx="1">
                    <c:v>16.197990327230695</c:v>
                  </c:pt>
                  <c:pt idx="2">
                    <c:v>72.454455620053295</c:v>
                  </c:pt>
                  <c:pt idx="3">
                    <c:v>132.00865133806448</c:v>
                  </c:pt>
                  <c:pt idx="4">
                    <c:v>179.39323242336923</c:v>
                  </c:pt>
                  <c:pt idx="5">
                    <c:v>189.91178503012958</c:v>
                  </c:pt>
                  <c:pt idx="6">
                    <c:v>188.51314562476281</c:v>
                  </c:pt>
                </c:numCache>
              </c:numRef>
            </c:minus>
            <c:spPr>
              <a:noFill/>
              <a:ln w="9525" cap="flat" cmpd="sng" algn="ctr">
                <a:solidFill>
                  <a:schemeClr val="tx1">
                    <a:lumMod val="65000"/>
                    <a:lumOff val="35000"/>
                  </a:schemeClr>
                </a:solidFill>
                <a:round/>
              </a:ln>
              <a:effectLst/>
            </c:spPr>
          </c:errBars>
          <c:xVal>
            <c:numRef>
              <c:f>'MTX HS38 3µM Artery'!$B$10:$B$16</c:f>
              <c:numCache>
                <c:formatCode>General</c:formatCode>
                <c:ptCount val="7"/>
                <c:pt idx="0">
                  <c:v>0.1</c:v>
                </c:pt>
                <c:pt idx="1">
                  <c:v>0.3</c:v>
                </c:pt>
                <c:pt idx="2">
                  <c:v>1</c:v>
                </c:pt>
                <c:pt idx="3">
                  <c:v>3</c:v>
                </c:pt>
                <c:pt idx="4">
                  <c:v>10</c:v>
                </c:pt>
                <c:pt idx="5">
                  <c:v>30</c:v>
                </c:pt>
                <c:pt idx="6">
                  <c:v>100</c:v>
                </c:pt>
              </c:numCache>
            </c:numRef>
          </c:xVal>
          <c:yVal>
            <c:numRef>
              <c:f>'MTX HS38 3µM Artery'!$N$23:$N$29</c:f>
              <c:numCache>
                <c:formatCode>General</c:formatCode>
                <c:ptCount val="7"/>
                <c:pt idx="0">
                  <c:v>2.3013936218020552</c:v>
                </c:pt>
                <c:pt idx="1">
                  <c:v>21.213328619848816</c:v>
                </c:pt>
                <c:pt idx="2">
                  <c:v>97.285583199333274</c:v>
                </c:pt>
                <c:pt idx="3">
                  <c:v>272.02144991121287</c:v>
                </c:pt>
                <c:pt idx="4">
                  <c:v>458.18300374914895</c:v>
                </c:pt>
                <c:pt idx="5">
                  <c:v>525.59219441686457</c:v>
                </c:pt>
                <c:pt idx="6">
                  <c:v>538.79737231577519</c:v>
                </c:pt>
              </c:numCache>
            </c:numRef>
          </c:yVal>
          <c:smooth val="0"/>
          <c:extLst>
            <c:ext xmlns:c16="http://schemas.microsoft.com/office/drawing/2014/chart" uri="{C3380CC4-5D6E-409C-BE32-E72D297353CC}">
              <c16:uniqueId val="{00000001-05D3-4F45-B213-6EDF06F7D27E}"/>
            </c:ext>
          </c:extLst>
        </c:ser>
        <c:dLbls>
          <c:showLegendKey val="0"/>
          <c:showVal val="0"/>
          <c:showCatName val="0"/>
          <c:showSerName val="0"/>
          <c:showPercent val="0"/>
          <c:showBubbleSize val="0"/>
        </c:dLbls>
        <c:axId val="286204552"/>
        <c:axId val="286208816"/>
      </c:scatterChart>
      <c:valAx>
        <c:axId val="286204552"/>
        <c:scaling>
          <c:logBase val="10"/>
          <c:orientation val="minMax"/>
          <c:max val="1000"/>
          <c:min val="0.01"/>
        </c:scaling>
        <c:delete val="0"/>
        <c:axPos val="b"/>
        <c:title>
          <c:tx>
            <c:rich>
              <a:bodyPr rot="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r>
                  <a:rPr lang="de-DE" sz="2000" b="1">
                    <a:solidFill>
                      <a:sysClr val="windowText" lastClr="000000"/>
                    </a:solidFill>
                    <a:latin typeface="Arial" panose="020B0604020202020204" pitchFamily="7" charset="0"/>
                    <a:cs typeface="Arial" panose="020B0604020202020204" pitchFamily="7" charset="0"/>
                  </a:rPr>
                  <a:t>[methoxamine]</a:t>
                </a:r>
                <a:r>
                  <a:rPr lang="de-DE" sz="2000" b="1" baseline="0">
                    <a:solidFill>
                      <a:sysClr val="windowText" lastClr="000000"/>
                    </a:solidFill>
                    <a:latin typeface="Arial" panose="020B0604020202020204" pitchFamily="7" charset="0"/>
                    <a:cs typeface="Arial" panose="020B0604020202020204" pitchFamily="7" charset="0"/>
                  </a:rPr>
                  <a:t> (µM)</a:t>
                </a:r>
                <a:endParaRPr lang="de-DE" sz="2000" b="1">
                  <a:solidFill>
                    <a:sysClr val="windowText" lastClr="000000"/>
                  </a:solidFill>
                  <a:latin typeface="Arial" panose="020B0604020202020204" pitchFamily="7" charset="0"/>
                  <a:cs typeface="Arial" panose="020B0604020202020204" pitchFamily="7" charset="0"/>
                </a:endParaRPr>
              </a:p>
            </c:rich>
          </c:tx>
          <c:layout>
            <c:manualLayout>
              <c:xMode val="edge"/>
              <c:yMode val="edge"/>
              <c:x val="0.314224433887827"/>
              <c:y val="0.74864791049741897"/>
            </c:manualLayout>
          </c:layout>
          <c:overlay val="0"/>
          <c:spPr>
            <a:noFill/>
            <a:ln>
              <a:noFill/>
            </a:ln>
            <a:effectLst/>
          </c:spPr>
          <c:txPr>
            <a:bodyPr rot="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title>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lang="zh-CN" sz="16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crossAx val="286208816"/>
        <c:crosses val="autoZero"/>
        <c:crossBetween val="midCat"/>
        <c:majorUnit val="10"/>
      </c:valAx>
      <c:valAx>
        <c:axId val="286208816"/>
        <c:scaling>
          <c:orientation val="minMax"/>
          <c:max val="1000"/>
          <c:min val="0"/>
        </c:scaling>
        <c:delete val="0"/>
        <c:axPos val="l"/>
        <c:title>
          <c:tx>
            <c:rich>
              <a:bodyPr rot="-540000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r>
                  <a:rPr lang="de-DE" sz="2000" b="1">
                    <a:solidFill>
                      <a:sysClr val="windowText" lastClr="000000"/>
                    </a:solidFill>
                    <a:latin typeface="Arial" panose="020B0604020202020204" pitchFamily="7" charset="0"/>
                    <a:cs typeface="Arial" panose="020B0604020202020204" pitchFamily="7" charset="0"/>
                  </a:rPr>
                  <a:t>contraction (% KCl)</a:t>
                </a:r>
              </a:p>
            </c:rich>
          </c:tx>
          <c:layout>
            <c:manualLayout>
              <c:xMode val="edge"/>
              <c:yMode val="edge"/>
              <c:x val="1.98186879572388E-2"/>
              <c:y val="2.5890371352016901E-2"/>
            </c:manualLayout>
          </c:layout>
          <c:overlay val="0"/>
          <c:spPr>
            <a:noFill/>
            <a:ln>
              <a:noFill/>
            </a:ln>
            <a:effectLst/>
          </c:spPr>
          <c:txPr>
            <a:bodyPr rot="-540000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title>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lang="zh-CN" sz="16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crossAx val="286204552"/>
        <c:crossesAt val="0.01"/>
        <c:crossBetween val="midCat"/>
        <c:majorUnit val="250"/>
      </c:valAx>
      <c:spPr>
        <a:noFill/>
        <a:ln>
          <a:noFill/>
        </a:ln>
        <a:effectLst/>
      </c:spPr>
    </c:plotArea>
    <c:legend>
      <c:legendPos val="b"/>
      <c:layout>
        <c:manualLayout>
          <c:xMode val="edge"/>
          <c:yMode val="edge"/>
          <c:x val="0.17322873857638399"/>
          <c:y val="0.86957932414846295"/>
          <c:w val="0.82261352122259501"/>
          <c:h val="8.9556959934877098E-2"/>
        </c:manualLayout>
      </c:layout>
      <c:overlay val="0"/>
      <c:spPr>
        <a:noFill/>
        <a:ln>
          <a:noFill/>
        </a:ln>
        <a:effectLst/>
      </c:spPr>
      <c:txPr>
        <a:bodyPr rot="0" spcFirstLastPara="1" vertOverflow="ellipsis" vert="horz" wrap="square" anchor="ctr" anchorCtr="1"/>
        <a:lstStyle/>
        <a:p>
          <a:pPr>
            <a:defRPr lang="zh-CN" sz="16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legend>
    <c:plotVisOnly val="1"/>
    <c:dispBlanksAs val="gap"/>
    <c:showDLblsOverMax val="0"/>
  </c:chart>
  <c:spPr>
    <a:solidFill>
      <a:schemeClr val="bg1"/>
    </a:solidFill>
    <a:ln w="9525" cap="flat" cmpd="sng" algn="ctr">
      <a:noFill/>
      <a:round/>
    </a:ln>
    <a:effectLst/>
  </c:spPr>
  <c:txPr>
    <a:bodyPr/>
    <a:lstStyle/>
    <a:p>
      <a:pPr>
        <a:defRPr lang="zh-CN"/>
      </a:pPr>
      <a:endParaRPr lang="de-DE"/>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control</c:v>
          </c:tx>
          <c:spPr>
            <a:solidFill>
              <a:schemeClr val="tx1"/>
            </a:solidFill>
            <a:ln>
              <a:noFill/>
            </a:ln>
            <a:effectLst/>
          </c:spPr>
          <c:invertIfNegative val="0"/>
          <c:errBars>
            <c:errBarType val="plus"/>
            <c:errValType val="cust"/>
            <c:noEndCap val="0"/>
            <c:plus>
              <c:numLit>
                <c:formatCode>General</c:formatCode>
                <c:ptCount val="6"/>
                <c:pt idx="0">
                  <c:v>8.8461406783848204</c:v>
                </c:pt>
                <c:pt idx="1">
                  <c:v>13.4747507424243</c:v>
                </c:pt>
                <c:pt idx="2">
                  <c:v>32.208782905461902</c:v>
                </c:pt>
                <c:pt idx="3">
                  <c:v>83.562022663768005</c:v>
                </c:pt>
                <c:pt idx="4">
                  <c:v>104.31873683679601</c:v>
                </c:pt>
              </c:numLit>
            </c:plus>
            <c:minus>
              <c:numLit>
                <c:formatCode>General</c:formatCode>
                <c:ptCount val="1"/>
                <c:pt idx="0">
                  <c:v>1</c:v>
                </c:pt>
              </c:numLit>
            </c:minus>
            <c:spPr>
              <a:noFill/>
              <a:ln w="9525" cap="flat" cmpd="sng" algn="ctr">
                <a:solidFill>
                  <a:schemeClr val="tx1">
                    <a:lumMod val="65000"/>
                    <a:lumOff val="35000"/>
                  </a:schemeClr>
                </a:solidFill>
                <a:round/>
              </a:ln>
              <a:effectLst/>
            </c:spPr>
          </c:errBars>
          <c:cat>
            <c:numLit>
              <c:formatCode>General</c:formatCode>
              <c:ptCount val="5"/>
              <c:pt idx="0">
                <c:v>2</c:v>
              </c:pt>
              <c:pt idx="1">
                <c:v>4</c:v>
              </c:pt>
              <c:pt idx="2">
                <c:v>8</c:v>
              </c:pt>
              <c:pt idx="3">
                <c:v>16</c:v>
              </c:pt>
              <c:pt idx="4">
                <c:v>32</c:v>
              </c:pt>
            </c:numLit>
          </c:cat>
          <c:val>
            <c:numRef>
              <c:f>'EFS HS38 3µM Artery'!$M$10:$M$14</c:f>
              <c:numCache>
                <c:formatCode>General</c:formatCode>
                <c:ptCount val="5"/>
                <c:pt idx="0">
                  <c:v>6.4035495187422509</c:v>
                </c:pt>
                <c:pt idx="1">
                  <c:v>16.047213757979765</c:v>
                </c:pt>
                <c:pt idx="2">
                  <c:v>45.935783829312321</c:v>
                </c:pt>
                <c:pt idx="3">
                  <c:v>117.12733323537503</c:v>
                </c:pt>
                <c:pt idx="4">
                  <c:v>136.32375017288089</c:v>
                </c:pt>
              </c:numCache>
            </c:numRef>
          </c:val>
          <c:extLst>
            <c:ext xmlns:c16="http://schemas.microsoft.com/office/drawing/2014/chart" uri="{C3380CC4-5D6E-409C-BE32-E72D297353CC}">
              <c16:uniqueId val="{00000000-4197-45AE-86C2-29F8FDCCCB54}"/>
            </c:ext>
          </c:extLst>
        </c:ser>
        <c:ser>
          <c:idx val="1"/>
          <c:order val="1"/>
          <c:tx>
            <c:v>HS38, 3 µM</c:v>
          </c:tx>
          <c:spPr>
            <a:solidFill>
              <a:schemeClr val="bg1">
                <a:lumMod val="65000"/>
              </a:schemeClr>
            </a:solidFill>
            <a:ln>
              <a:noFill/>
            </a:ln>
            <a:effectLst/>
          </c:spPr>
          <c:invertIfNegative val="0"/>
          <c:errBars>
            <c:errBarType val="plus"/>
            <c:errValType val="cust"/>
            <c:noEndCap val="0"/>
            <c:plus>
              <c:numLit>
                <c:formatCode>General</c:formatCode>
                <c:ptCount val="6"/>
                <c:pt idx="0">
                  <c:v>6.5495799001933603</c:v>
                </c:pt>
                <c:pt idx="1">
                  <c:v>13.5420904640751</c:v>
                </c:pt>
                <c:pt idx="2">
                  <c:v>33.4166547334084</c:v>
                </c:pt>
                <c:pt idx="3">
                  <c:v>72.516976866688097</c:v>
                </c:pt>
                <c:pt idx="4">
                  <c:v>93.137171542138205</c:v>
                </c:pt>
              </c:numLit>
            </c:plus>
            <c:minus>
              <c:numLit>
                <c:formatCode>General</c:formatCode>
                <c:ptCount val="1"/>
                <c:pt idx="0">
                  <c:v>1</c:v>
                </c:pt>
              </c:numLit>
            </c:minus>
            <c:spPr>
              <a:noFill/>
              <a:ln w="9525" cap="flat" cmpd="sng" algn="ctr">
                <a:solidFill>
                  <a:schemeClr val="tx1">
                    <a:lumMod val="65000"/>
                    <a:lumOff val="35000"/>
                  </a:schemeClr>
                </a:solidFill>
                <a:round/>
              </a:ln>
              <a:effectLst/>
            </c:spPr>
          </c:errBars>
          <c:cat>
            <c:numLit>
              <c:formatCode>General</c:formatCode>
              <c:ptCount val="5"/>
              <c:pt idx="0">
                <c:v>2</c:v>
              </c:pt>
              <c:pt idx="1">
                <c:v>4</c:v>
              </c:pt>
              <c:pt idx="2">
                <c:v>8</c:v>
              </c:pt>
              <c:pt idx="3">
                <c:v>16</c:v>
              </c:pt>
              <c:pt idx="4">
                <c:v>32</c:v>
              </c:pt>
            </c:numLit>
          </c:cat>
          <c:val>
            <c:numRef>
              <c:f>'EFS HS38 3µM Artery'!$M$19:$M$23</c:f>
              <c:numCache>
                <c:formatCode>General</c:formatCode>
                <c:ptCount val="5"/>
                <c:pt idx="0">
                  <c:v>4.6323607564382367</c:v>
                </c:pt>
                <c:pt idx="1">
                  <c:v>11.039244034495958</c:v>
                </c:pt>
                <c:pt idx="2">
                  <c:v>38.192741692563644</c:v>
                </c:pt>
                <c:pt idx="3">
                  <c:v>97.524270275521403</c:v>
                </c:pt>
                <c:pt idx="4">
                  <c:v>121.01956288354648</c:v>
                </c:pt>
              </c:numCache>
            </c:numRef>
          </c:val>
          <c:extLst>
            <c:ext xmlns:c16="http://schemas.microsoft.com/office/drawing/2014/chart" uri="{C3380CC4-5D6E-409C-BE32-E72D297353CC}">
              <c16:uniqueId val="{00000001-4197-45AE-86C2-29F8FDCCCB54}"/>
            </c:ext>
          </c:extLst>
        </c:ser>
        <c:dLbls>
          <c:showLegendKey val="0"/>
          <c:showVal val="0"/>
          <c:showCatName val="0"/>
          <c:showSerName val="0"/>
          <c:showPercent val="0"/>
          <c:showBubbleSize val="0"/>
        </c:dLbls>
        <c:gapWidth val="100"/>
        <c:overlap val="-10"/>
        <c:axId val="286204552"/>
        <c:axId val="286208816"/>
      </c:barChart>
      <c:catAx>
        <c:axId val="286204552"/>
        <c:scaling>
          <c:orientation val="minMax"/>
        </c:scaling>
        <c:delete val="0"/>
        <c:axPos val="b"/>
        <c:title>
          <c:tx>
            <c:rich>
              <a:bodyPr rot="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r>
                  <a:rPr lang="de-DE" sz="2000" b="1">
                    <a:solidFill>
                      <a:sysClr val="windowText" lastClr="000000"/>
                    </a:solidFill>
                    <a:latin typeface="Arial" panose="020B0604020202020204" pitchFamily="7" charset="0"/>
                    <a:cs typeface="Arial" panose="020B0604020202020204" pitchFamily="7" charset="0"/>
                  </a:rPr>
                  <a:t>[frequence]</a:t>
                </a:r>
                <a:r>
                  <a:rPr lang="de-DE" sz="2000" b="1" baseline="0">
                    <a:solidFill>
                      <a:sysClr val="windowText" lastClr="000000"/>
                    </a:solidFill>
                    <a:latin typeface="Arial" panose="020B0604020202020204" pitchFamily="7" charset="0"/>
                    <a:cs typeface="Arial" panose="020B0604020202020204" pitchFamily="7" charset="0"/>
                  </a:rPr>
                  <a:t> (Hz)</a:t>
                </a:r>
                <a:endParaRPr lang="de-DE" sz="2000" b="1">
                  <a:solidFill>
                    <a:sysClr val="windowText" lastClr="000000"/>
                  </a:solidFill>
                  <a:latin typeface="Arial" panose="020B0604020202020204" pitchFamily="7" charset="0"/>
                  <a:cs typeface="Arial" panose="020B0604020202020204" pitchFamily="7" charset="0"/>
                </a:endParaRPr>
              </a:p>
            </c:rich>
          </c:tx>
          <c:overlay val="0"/>
          <c:spPr>
            <a:noFill/>
            <a:ln>
              <a:noFill/>
            </a:ln>
            <a:effectLst/>
          </c:spPr>
          <c:txPr>
            <a:bodyPr rot="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title>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lang="zh-CN" sz="16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crossAx val="286208816"/>
        <c:crosses val="autoZero"/>
        <c:auto val="1"/>
        <c:lblAlgn val="ctr"/>
        <c:lblOffset val="100"/>
        <c:noMultiLvlLbl val="0"/>
      </c:catAx>
      <c:valAx>
        <c:axId val="286208816"/>
        <c:scaling>
          <c:orientation val="minMax"/>
          <c:max val="300"/>
          <c:min val="0"/>
        </c:scaling>
        <c:delete val="0"/>
        <c:axPos val="l"/>
        <c:title>
          <c:tx>
            <c:rich>
              <a:bodyPr rot="-540000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r>
                  <a:rPr lang="de-DE" sz="2000" b="1">
                    <a:solidFill>
                      <a:sysClr val="windowText" lastClr="000000"/>
                    </a:solidFill>
                    <a:latin typeface="Arial" panose="020B0604020202020204" pitchFamily="7" charset="0"/>
                    <a:cs typeface="Arial" panose="020B0604020202020204" pitchFamily="7" charset="0"/>
                  </a:rPr>
                  <a:t>contraction (% KCl)</a:t>
                </a:r>
              </a:p>
            </c:rich>
          </c:tx>
          <c:layout>
            <c:manualLayout>
              <c:xMode val="edge"/>
              <c:yMode val="edge"/>
              <c:x val="1.6666600481102901E-2"/>
              <c:y val="3.5696189491968601E-2"/>
            </c:manualLayout>
          </c:layout>
          <c:overlay val="0"/>
          <c:spPr>
            <a:noFill/>
            <a:ln>
              <a:noFill/>
            </a:ln>
            <a:effectLst/>
          </c:spPr>
          <c:txPr>
            <a:bodyPr rot="-540000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title>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lang="zh-CN" sz="16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crossAx val="286204552"/>
        <c:crossesAt val="0.01"/>
        <c:crossBetween val="between"/>
        <c:majorUnit val="100"/>
      </c:valAx>
      <c:spPr>
        <a:noFill/>
        <a:ln>
          <a:noFill/>
        </a:ln>
        <a:effectLst/>
      </c:spPr>
    </c:plotArea>
    <c:legend>
      <c:legendPos val="b"/>
      <c:legendEntry>
        <c:idx val="0"/>
        <c:txPr>
          <a:bodyPr rot="0" spcFirstLastPara="1" vertOverflow="ellipsis" vert="horz" wrap="square" anchor="ctr" anchorCtr="1"/>
          <a:lstStyle/>
          <a:p>
            <a:pPr>
              <a:defRPr lang="zh-CN" sz="16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legendEntry>
      <c:legendEntry>
        <c:idx val="1"/>
        <c:txPr>
          <a:bodyPr rot="0" spcFirstLastPara="1" vertOverflow="ellipsis" vert="horz" wrap="square" anchor="ctr" anchorCtr="1"/>
          <a:lstStyle/>
          <a:p>
            <a:pPr>
              <a:defRPr lang="zh-CN" sz="1600" b="1" i="0" u="none" strike="noStrike" kern="1200" baseline="0">
                <a:solidFill>
                  <a:schemeClr val="tx1"/>
                </a:solidFill>
                <a:latin typeface="Arial" panose="020B0604020202020204" pitchFamily="7" charset="0"/>
                <a:ea typeface="+mn-ea"/>
                <a:cs typeface="Arial" panose="020B0604020202020204" pitchFamily="7" charset="0"/>
              </a:defRPr>
            </a:pPr>
            <a:endParaRPr lang="de-DE"/>
          </a:p>
        </c:txPr>
      </c:legendEntry>
      <c:layout>
        <c:manualLayout>
          <c:xMode val="edge"/>
          <c:yMode val="edge"/>
          <c:x val="0.223311957938367"/>
          <c:y val="0.87914813463253205"/>
          <c:w val="0.74597894445282498"/>
          <c:h val="8.9436732108961803E-2"/>
        </c:manualLayout>
      </c:layout>
      <c:overlay val="0"/>
      <c:spPr>
        <a:noFill/>
        <a:ln>
          <a:noFill/>
        </a:ln>
        <a:effectLst/>
      </c:spPr>
      <c:txPr>
        <a:bodyPr rot="0" spcFirstLastPara="1" vertOverflow="ellipsis" vert="horz" wrap="square" anchor="ctr" anchorCtr="1"/>
        <a:lstStyle/>
        <a:p>
          <a:pPr>
            <a:defRPr lang="zh-CN" sz="1600" b="1" i="0" u="none" strike="noStrike" kern="1200" baseline="0">
              <a:solidFill>
                <a:schemeClr val="tx1">
                  <a:lumMod val="65000"/>
                  <a:lumOff val="35000"/>
                </a:schemeClr>
              </a:solidFill>
              <a:latin typeface="Arial" panose="020B0604020202020204" pitchFamily="7" charset="0"/>
              <a:ea typeface="+mn-ea"/>
              <a:cs typeface="Arial" panose="020B0604020202020204" pitchFamily="7" charset="0"/>
            </a:defRPr>
          </a:pPr>
          <a:endParaRPr lang="de-DE"/>
        </a:p>
      </c:txPr>
    </c:legend>
    <c:plotVisOnly val="1"/>
    <c:dispBlanksAs val="gap"/>
    <c:showDLblsOverMax val="0"/>
  </c:chart>
  <c:spPr>
    <a:solidFill>
      <a:schemeClr val="bg1"/>
    </a:solidFill>
    <a:ln w="9525" cap="flat" cmpd="sng" algn="ctr">
      <a:noFill/>
      <a:round/>
    </a:ln>
    <a:effectLst/>
  </c:spPr>
  <c:txPr>
    <a:bodyPr/>
    <a:lstStyle/>
    <a:p>
      <a:pPr>
        <a:defRPr lang="zh-CN"/>
      </a:pPr>
      <a:endParaRPr lang="de-DE"/>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v>control</c:v>
          </c:tx>
          <c:spPr>
            <a:ln w="19050" cap="rnd">
              <a:solidFill>
                <a:schemeClr val="tx1"/>
              </a:solidFill>
              <a:round/>
            </a:ln>
            <a:effectLst/>
          </c:spPr>
          <c:marker>
            <c:symbol val="x"/>
            <c:size val="11"/>
            <c:spPr>
              <a:solidFill>
                <a:schemeClr val="tx1"/>
              </a:solidFill>
              <a:ln w="9525">
                <a:solidFill>
                  <a:schemeClr val="tx1"/>
                </a:solidFill>
              </a:ln>
              <a:effectLst/>
            </c:spPr>
          </c:marker>
          <c:errBars>
            <c:errDir val="y"/>
            <c:errBarType val="both"/>
            <c:errValType val="cust"/>
            <c:noEndCap val="0"/>
            <c:plus>
              <c:numRef>
                <c:f>'CCH AZD1208 0.5μM Detrusor'!$J$10:$J$16</c:f>
                <c:numCache>
                  <c:formatCode>General</c:formatCode>
                  <c:ptCount val="7"/>
                  <c:pt idx="0">
                    <c:v>41.678380912301883</c:v>
                  </c:pt>
                  <c:pt idx="1">
                    <c:v>65.461883477692638</c:v>
                  </c:pt>
                  <c:pt idx="2">
                    <c:v>47.966937300686382</c:v>
                  </c:pt>
                  <c:pt idx="3">
                    <c:v>45.717927885265858</c:v>
                  </c:pt>
                  <c:pt idx="4">
                    <c:v>35.042777834855471</c:v>
                  </c:pt>
                  <c:pt idx="5">
                    <c:v>26.302641906850823</c:v>
                  </c:pt>
                  <c:pt idx="6">
                    <c:v>26.458640577692375</c:v>
                  </c:pt>
                </c:numCache>
              </c:numRef>
            </c:plus>
            <c:minus>
              <c:numRef>
                <c:f>'CCH AZD1208 0.5μM Detrusor'!$J$10:$J$16</c:f>
                <c:numCache>
                  <c:formatCode>General</c:formatCode>
                  <c:ptCount val="7"/>
                  <c:pt idx="0">
                    <c:v>41.678380912301883</c:v>
                  </c:pt>
                  <c:pt idx="1">
                    <c:v>65.461883477692638</c:v>
                  </c:pt>
                  <c:pt idx="2">
                    <c:v>47.966937300686382</c:v>
                  </c:pt>
                  <c:pt idx="3">
                    <c:v>45.717927885265858</c:v>
                  </c:pt>
                  <c:pt idx="4">
                    <c:v>35.042777834855471</c:v>
                  </c:pt>
                  <c:pt idx="5">
                    <c:v>26.302641906850823</c:v>
                  </c:pt>
                  <c:pt idx="6">
                    <c:v>26.458640577692375</c:v>
                  </c:pt>
                </c:numCache>
              </c:numRef>
            </c:minus>
            <c:spPr>
              <a:noFill/>
              <a:ln w="9525" cap="flat" cmpd="sng" algn="ctr">
                <a:solidFill>
                  <a:schemeClr val="tx1">
                    <a:lumMod val="65000"/>
                    <a:lumOff val="35000"/>
                  </a:schemeClr>
                </a:solidFill>
                <a:round/>
              </a:ln>
              <a:effectLst/>
            </c:spPr>
          </c:errBars>
          <c:xVal>
            <c:numRef>
              <c:f>'CCH AZD1208 0.5μM Detrusor'!$B$10:$B$16</c:f>
              <c:numCache>
                <c:formatCode>General</c:formatCode>
                <c:ptCount val="7"/>
                <c:pt idx="0">
                  <c:v>0.1</c:v>
                </c:pt>
                <c:pt idx="1">
                  <c:v>0.3</c:v>
                </c:pt>
                <c:pt idx="2">
                  <c:v>1</c:v>
                </c:pt>
                <c:pt idx="3">
                  <c:v>3</c:v>
                </c:pt>
                <c:pt idx="4">
                  <c:v>10</c:v>
                </c:pt>
                <c:pt idx="5">
                  <c:v>30</c:v>
                </c:pt>
                <c:pt idx="6">
                  <c:v>100</c:v>
                </c:pt>
              </c:numCache>
            </c:numRef>
          </c:xVal>
          <c:yVal>
            <c:numRef>
              <c:f>'CCH AZD1208 0.5μM Detrusor'!$I$10:$I$16</c:f>
              <c:numCache>
                <c:formatCode>General</c:formatCode>
                <c:ptCount val="7"/>
                <c:pt idx="0">
                  <c:v>47.105911881314498</c:v>
                </c:pt>
                <c:pt idx="1">
                  <c:v>78.716689841919248</c:v>
                </c:pt>
                <c:pt idx="2">
                  <c:v>106.69359566757362</c:v>
                </c:pt>
                <c:pt idx="3">
                  <c:v>115.27873509725111</c:v>
                </c:pt>
                <c:pt idx="4">
                  <c:v>115.83047750540064</c:v>
                </c:pt>
                <c:pt idx="5">
                  <c:v>106.5220501862608</c:v>
                </c:pt>
                <c:pt idx="6">
                  <c:v>94.926482185345236</c:v>
                </c:pt>
              </c:numCache>
            </c:numRef>
          </c:yVal>
          <c:smooth val="0"/>
          <c:extLst>
            <c:ext xmlns:c16="http://schemas.microsoft.com/office/drawing/2014/chart" uri="{C3380CC4-5D6E-409C-BE32-E72D297353CC}">
              <c16:uniqueId val="{00000000-ABA9-42E4-97DA-B720B375D984}"/>
            </c:ext>
          </c:extLst>
        </c:ser>
        <c:ser>
          <c:idx val="1"/>
          <c:order val="1"/>
          <c:tx>
            <c:v>AZD1208, 0.5 µM</c:v>
          </c:tx>
          <c:spPr>
            <a:ln w="19050" cap="rnd">
              <a:solidFill>
                <a:schemeClr val="bg1">
                  <a:lumMod val="65000"/>
                </a:schemeClr>
              </a:solidFill>
              <a:round/>
            </a:ln>
            <a:effectLst/>
          </c:spPr>
          <c:marker>
            <c:symbol val="x"/>
            <c:size val="11"/>
            <c:spPr>
              <a:solidFill>
                <a:schemeClr val="bg1">
                  <a:lumMod val="65000"/>
                </a:schemeClr>
              </a:solidFill>
              <a:ln w="9525">
                <a:solidFill>
                  <a:schemeClr val="bg1">
                    <a:lumMod val="65000"/>
                  </a:schemeClr>
                </a:solidFill>
              </a:ln>
              <a:effectLst/>
            </c:spPr>
          </c:marker>
          <c:errBars>
            <c:errDir val="y"/>
            <c:errBarType val="both"/>
            <c:errValType val="cust"/>
            <c:noEndCap val="0"/>
            <c:plus>
              <c:numRef>
                <c:f>'CCH AZD1208 0.5μM Detrusor'!$J$23:$J$29</c:f>
                <c:numCache>
                  <c:formatCode>General</c:formatCode>
                  <c:ptCount val="7"/>
                  <c:pt idx="0">
                    <c:v>30.538981519734548</c:v>
                  </c:pt>
                  <c:pt idx="1">
                    <c:v>43.21218279283228</c:v>
                  </c:pt>
                  <c:pt idx="2">
                    <c:v>32.058111507216765</c:v>
                  </c:pt>
                  <c:pt idx="3">
                    <c:v>22.66398762794341</c:v>
                  </c:pt>
                  <c:pt idx="4">
                    <c:v>22.032629179801585</c:v>
                  </c:pt>
                  <c:pt idx="5">
                    <c:v>21.907551206176453</c:v>
                  </c:pt>
                  <c:pt idx="6">
                    <c:v>25.340038882312289</c:v>
                  </c:pt>
                </c:numCache>
              </c:numRef>
            </c:plus>
            <c:minus>
              <c:numRef>
                <c:f>'CCH AZD1208 0.5μM Detrusor'!$J$23:$J$29</c:f>
                <c:numCache>
                  <c:formatCode>General</c:formatCode>
                  <c:ptCount val="7"/>
                  <c:pt idx="0">
                    <c:v>30.538981519734548</c:v>
                  </c:pt>
                  <c:pt idx="1">
                    <c:v>43.21218279283228</c:v>
                  </c:pt>
                  <c:pt idx="2">
                    <c:v>32.058111507216765</c:v>
                  </c:pt>
                  <c:pt idx="3">
                    <c:v>22.66398762794341</c:v>
                  </c:pt>
                  <c:pt idx="4">
                    <c:v>22.032629179801585</c:v>
                  </c:pt>
                  <c:pt idx="5">
                    <c:v>21.907551206176453</c:v>
                  </c:pt>
                  <c:pt idx="6">
                    <c:v>25.340038882312289</c:v>
                  </c:pt>
                </c:numCache>
              </c:numRef>
            </c:minus>
            <c:spPr>
              <a:noFill/>
              <a:ln w="9525" cap="flat" cmpd="sng" algn="ctr">
                <a:solidFill>
                  <a:schemeClr val="tx1">
                    <a:lumMod val="65000"/>
                    <a:lumOff val="35000"/>
                  </a:schemeClr>
                </a:solidFill>
                <a:round/>
              </a:ln>
              <a:effectLst/>
            </c:spPr>
          </c:errBars>
          <c:xVal>
            <c:numRef>
              <c:f>'CCH AZD1208 0.5μM Detrusor'!$B$10:$B$16</c:f>
              <c:numCache>
                <c:formatCode>General</c:formatCode>
                <c:ptCount val="7"/>
                <c:pt idx="0">
                  <c:v>0.1</c:v>
                </c:pt>
                <c:pt idx="1">
                  <c:v>0.3</c:v>
                </c:pt>
                <c:pt idx="2">
                  <c:v>1</c:v>
                </c:pt>
                <c:pt idx="3">
                  <c:v>3</c:v>
                </c:pt>
                <c:pt idx="4">
                  <c:v>10</c:v>
                </c:pt>
                <c:pt idx="5">
                  <c:v>30</c:v>
                </c:pt>
                <c:pt idx="6">
                  <c:v>100</c:v>
                </c:pt>
              </c:numCache>
            </c:numRef>
          </c:xVal>
          <c:yVal>
            <c:numRef>
              <c:f>'CCH AZD1208 0.5μM Detrusor'!$I$23:$I$29</c:f>
              <c:numCache>
                <c:formatCode>General</c:formatCode>
                <c:ptCount val="7"/>
                <c:pt idx="0">
                  <c:v>42.513725586625306</c:v>
                </c:pt>
                <c:pt idx="1">
                  <c:v>87.770848905617257</c:v>
                </c:pt>
                <c:pt idx="2">
                  <c:v>104.98022481753546</c:v>
                </c:pt>
                <c:pt idx="3">
                  <c:v>134.63518043591739</c:v>
                </c:pt>
                <c:pt idx="4">
                  <c:v>136.0555771968732</c:v>
                </c:pt>
                <c:pt idx="5">
                  <c:v>126.60773421512431</c:v>
                </c:pt>
                <c:pt idx="6">
                  <c:v>109.52114349866399</c:v>
                </c:pt>
              </c:numCache>
            </c:numRef>
          </c:yVal>
          <c:smooth val="0"/>
          <c:extLst>
            <c:ext xmlns:c16="http://schemas.microsoft.com/office/drawing/2014/chart" uri="{C3380CC4-5D6E-409C-BE32-E72D297353CC}">
              <c16:uniqueId val="{00000001-ABA9-42E4-97DA-B720B375D984}"/>
            </c:ext>
          </c:extLst>
        </c:ser>
        <c:dLbls>
          <c:showLegendKey val="0"/>
          <c:showVal val="0"/>
          <c:showCatName val="0"/>
          <c:showSerName val="0"/>
          <c:showPercent val="0"/>
          <c:showBubbleSize val="0"/>
        </c:dLbls>
        <c:axId val="286204552"/>
        <c:axId val="286208816"/>
      </c:scatterChart>
      <c:valAx>
        <c:axId val="286204552"/>
        <c:scaling>
          <c:logBase val="10"/>
          <c:orientation val="minMax"/>
          <c:max val="1000"/>
          <c:min val="0.01"/>
        </c:scaling>
        <c:delete val="0"/>
        <c:axPos val="b"/>
        <c:title>
          <c:tx>
            <c:rich>
              <a:bodyPr rot="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r>
                  <a:rPr lang="de-DE" sz="2000" b="1">
                    <a:solidFill>
                      <a:sysClr val="windowText" lastClr="000000"/>
                    </a:solidFill>
                    <a:latin typeface="Arial" panose="020B0604020202020204" pitchFamily="7" charset="0"/>
                    <a:cs typeface="Arial" panose="020B0604020202020204" pitchFamily="7" charset="0"/>
                  </a:rPr>
                  <a:t>[carbachol]</a:t>
                </a:r>
                <a:r>
                  <a:rPr lang="de-DE" sz="2000" b="1" baseline="0">
                    <a:solidFill>
                      <a:sysClr val="windowText" lastClr="000000"/>
                    </a:solidFill>
                    <a:latin typeface="Arial" panose="020B0604020202020204" pitchFamily="7" charset="0"/>
                    <a:cs typeface="Arial" panose="020B0604020202020204" pitchFamily="7" charset="0"/>
                  </a:rPr>
                  <a:t> (µM)</a:t>
                </a:r>
                <a:endParaRPr lang="de-DE" sz="2000" b="1">
                  <a:solidFill>
                    <a:sysClr val="windowText" lastClr="000000"/>
                  </a:solidFill>
                  <a:latin typeface="Arial" panose="020B0604020202020204" pitchFamily="7" charset="0"/>
                  <a:cs typeface="Arial" panose="020B0604020202020204" pitchFamily="7" charset="0"/>
                </a:endParaRPr>
              </a:p>
            </c:rich>
          </c:tx>
          <c:layout>
            <c:manualLayout>
              <c:xMode val="edge"/>
              <c:yMode val="edge"/>
              <c:x val="0.30831252203368098"/>
              <c:y val="0.77387385559070399"/>
            </c:manualLayout>
          </c:layout>
          <c:overlay val="0"/>
          <c:spPr>
            <a:noFill/>
            <a:ln>
              <a:noFill/>
            </a:ln>
            <a:effectLst/>
          </c:spPr>
          <c:txPr>
            <a:bodyPr rot="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title>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lang="zh-CN" sz="16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crossAx val="286208816"/>
        <c:crosses val="autoZero"/>
        <c:crossBetween val="midCat"/>
        <c:majorUnit val="10"/>
      </c:valAx>
      <c:valAx>
        <c:axId val="286208816"/>
        <c:scaling>
          <c:orientation val="minMax"/>
          <c:max val="300"/>
          <c:min val="0"/>
        </c:scaling>
        <c:delete val="0"/>
        <c:axPos val="l"/>
        <c:title>
          <c:tx>
            <c:rich>
              <a:bodyPr rot="-540000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r>
                  <a:rPr lang="de-DE" sz="2000" b="1">
                    <a:solidFill>
                      <a:sysClr val="windowText" lastClr="000000"/>
                    </a:solidFill>
                    <a:latin typeface="Arial" panose="020B0604020202020204" pitchFamily="7" charset="0"/>
                    <a:cs typeface="Arial" panose="020B0604020202020204" pitchFamily="7" charset="0"/>
                  </a:rPr>
                  <a:t>contraction (% KCl)</a:t>
                </a:r>
              </a:p>
            </c:rich>
          </c:tx>
          <c:layout>
            <c:manualLayout>
              <c:xMode val="edge"/>
              <c:yMode val="edge"/>
              <c:x val="1.98186879572388E-2"/>
              <c:y val="2.5890371352016901E-2"/>
            </c:manualLayout>
          </c:layout>
          <c:overlay val="0"/>
          <c:spPr>
            <a:noFill/>
            <a:ln>
              <a:noFill/>
            </a:ln>
            <a:effectLst/>
          </c:spPr>
          <c:txPr>
            <a:bodyPr rot="-540000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title>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lang="zh-CN" sz="16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crossAx val="286204552"/>
        <c:crossesAt val="0.01"/>
        <c:crossBetween val="midCat"/>
        <c:majorUnit val="100"/>
      </c:valAx>
      <c:spPr>
        <a:noFill/>
        <a:ln>
          <a:noFill/>
        </a:ln>
        <a:effectLst/>
      </c:spPr>
    </c:plotArea>
    <c:legend>
      <c:legendPos val="b"/>
      <c:layout>
        <c:manualLayout>
          <c:xMode val="edge"/>
          <c:yMode val="edge"/>
          <c:x val="0.217061896462038"/>
          <c:y val="0.86957932414846295"/>
          <c:w val="0.75060190469616295"/>
          <c:h val="8.9556959934877098E-2"/>
        </c:manualLayout>
      </c:layout>
      <c:overlay val="0"/>
      <c:spPr>
        <a:noFill/>
        <a:ln>
          <a:noFill/>
        </a:ln>
        <a:effectLst/>
      </c:spPr>
      <c:txPr>
        <a:bodyPr rot="0" spcFirstLastPara="1" vertOverflow="ellipsis" vert="horz" wrap="square" anchor="ctr" anchorCtr="1"/>
        <a:lstStyle/>
        <a:p>
          <a:pPr>
            <a:defRPr lang="zh-CN" sz="16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legend>
    <c:plotVisOnly val="1"/>
    <c:dispBlanksAs val="gap"/>
    <c:showDLblsOverMax val="0"/>
  </c:chart>
  <c:spPr>
    <a:solidFill>
      <a:schemeClr val="bg1"/>
    </a:solidFill>
    <a:ln w="9525" cap="flat" cmpd="sng" algn="ctr">
      <a:noFill/>
      <a:round/>
    </a:ln>
    <a:effectLst/>
  </c:spPr>
  <c:txPr>
    <a:bodyPr/>
    <a:lstStyle/>
    <a:p>
      <a:pPr>
        <a:defRPr lang="zh-CN"/>
      </a:pPr>
      <a:endParaRPr lang="de-DE"/>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control</c:v>
          </c:tx>
          <c:spPr>
            <a:solidFill>
              <a:schemeClr val="tx1"/>
            </a:solidFill>
            <a:ln>
              <a:noFill/>
            </a:ln>
            <a:effectLst/>
          </c:spPr>
          <c:invertIfNegative val="0"/>
          <c:errBars>
            <c:errBarType val="plus"/>
            <c:errValType val="cust"/>
            <c:noEndCap val="0"/>
            <c:plus>
              <c:numLit>
                <c:formatCode>General</c:formatCode>
                <c:ptCount val="6"/>
                <c:pt idx="0">
                  <c:v>19.030395485334999</c:v>
                </c:pt>
                <c:pt idx="1">
                  <c:v>32.178454401384101</c:v>
                </c:pt>
                <c:pt idx="2">
                  <c:v>26.762999971856001</c:v>
                </c:pt>
                <c:pt idx="3">
                  <c:v>21.453307669971799</c:v>
                </c:pt>
                <c:pt idx="4">
                  <c:v>39.348628799331401</c:v>
                </c:pt>
              </c:numLit>
            </c:plus>
            <c:minus>
              <c:numLit>
                <c:formatCode>General</c:formatCode>
                <c:ptCount val="1"/>
                <c:pt idx="0">
                  <c:v>1</c:v>
                </c:pt>
              </c:numLit>
            </c:minus>
            <c:spPr>
              <a:noFill/>
              <a:ln w="9525" cap="flat" cmpd="sng" algn="ctr">
                <a:solidFill>
                  <a:schemeClr val="tx1">
                    <a:lumMod val="65000"/>
                    <a:lumOff val="35000"/>
                  </a:schemeClr>
                </a:solidFill>
                <a:round/>
              </a:ln>
              <a:effectLst/>
            </c:spPr>
          </c:errBars>
          <c:cat>
            <c:numLit>
              <c:formatCode>General</c:formatCode>
              <c:ptCount val="5"/>
              <c:pt idx="0">
                <c:v>2</c:v>
              </c:pt>
              <c:pt idx="1">
                <c:v>4</c:v>
              </c:pt>
              <c:pt idx="2">
                <c:v>8</c:v>
              </c:pt>
              <c:pt idx="3">
                <c:v>16</c:v>
              </c:pt>
              <c:pt idx="4">
                <c:v>32</c:v>
              </c:pt>
            </c:numLit>
          </c:cat>
          <c:val>
            <c:numRef>
              <c:f>'EFS AZD1208 0.5μM Detrusor'!$I$10:$I$14</c:f>
              <c:numCache>
                <c:formatCode>General</c:formatCode>
                <c:ptCount val="5"/>
                <c:pt idx="0">
                  <c:v>23.453616299463892</c:v>
                </c:pt>
                <c:pt idx="1">
                  <c:v>55.575139590669195</c:v>
                </c:pt>
                <c:pt idx="2">
                  <c:v>97.922931365247592</c:v>
                </c:pt>
                <c:pt idx="3">
                  <c:v>144.71319545397222</c:v>
                </c:pt>
                <c:pt idx="4">
                  <c:v>136.05129401635992</c:v>
                </c:pt>
              </c:numCache>
            </c:numRef>
          </c:val>
          <c:extLst>
            <c:ext xmlns:c16="http://schemas.microsoft.com/office/drawing/2014/chart" uri="{C3380CC4-5D6E-409C-BE32-E72D297353CC}">
              <c16:uniqueId val="{00000000-52B2-4FB3-A07D-FBDB2AF4A4EF}"/>
            </c:ext>
          </c:extLst>
        </c:ser>
        <c:ser>
          <c:idx val="1"/>
          <c:order val="1"/>
          <c:tx>
            <c:v>AZD1208, 0.5 µM</c:v>
          </c:tx>
          <c:spPr>
            <a:solidFill>
              <a:schemeClr val="bg1">
                <a:lumMod val="65000"/>
              </a:schemeClr>
            </a:solidFill>
            <a:ln>
              <a:noFill/>
            </a:ln>
            <a:effectLst/>
          </c:spPr>
          <c:invertIfNegative val="0"/>
          <c:errBars>
            <c:errBarType val="plus"/>
            <c:errValType val="cust"/>
            <c:noEndCap val="0"/>
            <c:plus>
              <c:numLit>
                <c:formatCode>General</c:formatCode>
                <c:ptCount val="6"/>
                <c:pt idx="0">
                  <c:v>13.8651047563307</c:v>
                </c:pt>
                <c:pt idx="1">
                  <c:v>31.185300140319502</c:v>
                </c:pt>
                <c:pt idx="2">
                  <c:v>26.784041592460099</c:v>
                </c:pt>
                <c:pt idx="3">
                  <c:v>35.968908807743702</c:v>
                </c:pt>
                <c:pt idx="4">
                  <c:v>34.537370019072803</c:v>
                </c:pt>
              </c:numLit>
            </c:plus>
            <c:minus>
              <c:numLit>
                <c:formatCode>General</c:formatCode>
                <c:ptCount val="1"/>
                <c:pt idx="0">
                  <c:v>1</c:v>
                </c:pt>
              </c:numLit>
            </c:minus>
            <c:spPr>
              <a:noFill/>
              <a:ln w="9525" cap="flat" cmpd="sng" algn="ctr">
                <a:solidFill>
                  <a:schemeClr val="tx1">
                    <a:lumMod val="65000"/>
                    <a:lumOff val="35000"/>
                  </a:schemeClr>
                </a:solidFill>
                <a:round/>
              </a:ln>
              <a:effectLst/>
            </c:spPr>
          </c:errBars>
          <c:cat>
            <c:numLit>
              <c:formatCode>General</c:formatCode>
              <c:ptCount val="5"/>
              <c:pt idx="0">
                <c:v>2</c:v>
              </c:pt>
              <c:pt idx="1">
                <c:v>4</c:v>
              </c:pt>
              <c:pt idx="2">
                <c:v>8</c:v>
              </c:pt>
              <c:pt idx="3">
                <c:v>16</c:v>
              </c:pt>
              <c:pt idx="4">
                <c:v>32</c:v>
              </c:pt>
            </c:numLit>
          </c:cat>
          <c:val>
            <c:numRef>
              <c:f>'EFS AZD1208 0.5μM Detrusor'!$I$19:$I$23</c:f>
              <c:numCache>
                <c:formatCode>General</c:formatCode>
                <c:ptCount val="5"/>
                <c:pt idx="0">
                  <c:v>14.288705853519005</c:v>
                </c:pt>
                <c:pt idx="1">
                  <c:v>45.428492801447497</c:v>
                </c:pt>
                <c:pt idx="2">
                  <c:v>90.246424122153968</c:v>
                </c:pt>
                <c:pt idx="3">
                  <c:v>154.4273743413398</c:v>
                </c:pt>
                <c:pt idx="4">
                  <c:v>116.97227460240497</c:v>
                </c:pt>
              </c:numCache>
            </c:numRef>
          </c:val>
          <c:extLst>
            <c:ext xmlns:c16="http://schemas.microsoft.com/office/drawing/2014/chart" uri="{C3380CC4-5D6E-409C-BE32-E72D297353CC}">
              <c16:uniqueId val="{00000001-52B2-4FB3-A07D-FBDB2AF4A4EF}"/>
            </c:ext>
          </c:extLst>
        </c:ser>
        <c:dLbls>
          <c:showLegendKey val="0"/>
          <c:showVal val="0"/>
          <c:showCatName val="0"/>
          <c:showSerName val="0"/>
          <c:showPercent val="0"/>
          <c:showBubbleSize val="0"/>
        </c:dLbls>
        <c:gapWidth val="100"/>
        <c:overlap val="-10"/>
        <c:axId val="286204552"/>
        <c:axId val="286208816"/>
      </c:barChart>
      <c:catAx>
        <c:axId val="286204552"/>
        <c:scaling>
          <c:orientation val="minMax"/>
        </c:scaling>
        <c:delete val="0"/>
        <c:axPos val="b"/>
        <c:title>
          <c:tx>
            <c:rich>
              <a:bodyPr rot="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r>
                  <a:rPr lang="de-DE" sz="2000" b="1">
                    <a:solidFill>
                      <a:sysClr val="windowText" lastClr="000000"/>
                    </a:solidFill>
                    <a:latin typeface="Arial" panose="020B0604020202020204" pitchFamily="7" charset="0"/>
                    <a:cs typeface="Arial" panose="020B0604020202020204" pitchFamily="7" charset="0"/>
                  </a:rPr>
                  <a:t>[frequence]</a:t>
                </a:r>
                <a:r>
                  <a:rPr lang="de-DE" sz="2000" b="1" baseline="0">
                    <a:solidFill>
                      <a:sysClr val="windowText" lastClr="000000"/>
                    </a:solidFill>
                    <a:latin typeface="Arial" panose="020B0604020202020204" pitchFamily="7" charset="0"/>
                    <a:cs typeface="Arial" panose="020B0604020202020204" pitchFamily="7" charset="0"/>
                  </a:rPr>
                  <a:t> (Hz)</a:t>
                </a:r>
                <a:endParaRPr lang="de-DE" sz="2000" b="1">
                  <a:solidFill>
                    <a:sysClr val="windowText" lastClr="000000"/>
                  </a:solidFill>
                  <a:latin typeface="Arial" panose="020B0604020202020204" pitchFamily="7" charset="0"/>
                  <a:cs typeface="Arial" panose="020B0604020202020204" pitchFamily="7" charset="0"/>
                </a:endParaRPr>
              </a:p>
            </c:rich>
          </c:tx>
          <c:overlay val="0"/>
          <c:spPr>
            <a:noFill/>
            <a:ln>
              <a:noFill/>
            </a:ln>
            <a:effectLst/>
          </c:spPr>
          <c:txPr>
            <a:bodyPr rot="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title>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lang="zh-CN" sz="16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crossAx val="286208816"/>
        <c:crosses val="autoZero"/>
        <c:auto val="1"/>
        <c:lblAlgn val="ctr"/>
        <c:lblOffset val="100"/>
        <c:noMultiLvlLbl val="0"/>
      </c:catAx>
      <c:valAx>
        <c:axId val="286208816"/>
        <c:scaling>
          <c:orientation val="minMax"/>
          <c:max val="300"/>
          <c:min val="0"/>
        </c:scaling>
        <c:delete val="0"/>
        <c:axPos val="l"/>
        <c:title>
          <c:tx>
            <c:rich>
              <a:bodyPr rot="-540000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r>
                  <a:rPr lang="de-DE" sz="2000" b="1">
                    <a:solidFill>
                      <a:sysClr val="windowText" lastClr="000000"/>
                    </a:solidFill>
                    <a:latin typeface="Arial" panose="020B0604020202020204" pitchFamily="7" charset="0"/>
                    <a:cs typeface="Arial" panose="020B0604020202020204" pitchFamily="7" charset="0"/>
                  </a:rPr>
                  <a:t>contraction (% KCl)</a:t>
                </a:r>
              </a:p>
            </c:rich>
          </c:tx>
          <c:layout>
            <c:manualLayout>
              <c:xMode val="edge"/>
              <c:yMode val="edge"/>
              <c:x val="1.6666600481102901E-2"/>
              <c:y val="3.5696189491968601E-2"/>
            </c:manualLayout>
          </c:layout>
          <c:overlay val="0"/>
          <c:spPr>
            <a:noFill/>
            <a:ln>
              <a:noFill/>
            </a:ln>
            <a:effectLst/>
          </c:spPr>
          <c:txPr>
            <a:bodyPr rot="-540000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title>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lang="zh-CN" sz="16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crossAx val="286204552"/>
        <c:crossesAt val="0.01"/>
        <c:crossBetween val="between"/>
        <c:majorUnit val="100"/>
      </c:valAx>
      <c:spPr>
        <a:noFill/>
        <a:ln>
          <a:noFill/>
        </a:ln>
        <a:effectLst/>
      </c:spPr>
    </c:plotArea>
    <c:legend>
      <c:legendPos val="b"/>
      <c:legendEntry>
        <c:idx val="0"/>
        <c:txPr>
          <a:bodyPr rot="0" spcFirstLastPara="1" vertOverflow="ellipsis" vert="horz" wrap="square" anchor="ctr" anchorCtr="1"/>
          <a:lstStyle/>
          <a:p>
            <a:pPr>
              <a:defRPr lang="zh-CN" sz="16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legendEntry>
      <c:legendEntry>
        <c:idx val="1"/>
        <c:txPr>
          <a:bodyPr rot="0" spcFirstLastPara="1" vertOverflow="ellipsis" vert="horz" wrap="square" anchor="ctr" anchorCtr="1"/>
          <a:lstStyle/>
          <a:p>
            <a:pPr>
              <a:defRPr lang="zh-CN" sz="1600" b="1" i="0" u="none" strike="noStrike" kern="1200" baseline="0">
                <a:solidFill>
                  <a:schemeClr val="tx1"/>
                </a:solidFill>
                <a:latin typeface="Arial" panose="020B0604020202020204" pitchFamily="7" charset="0"/>
                <a:ea typeface="+mn-ea"/>
                <a:cs typeface="Arial" panose="020B0604020202020204" pitchFamily="7" charset="0"/>
              </a:defRPr>
            </a:pPr>
            <a:endParaRPr lang="de-DE"/>
          </a:p>
        </c:txPr>
      </c:legendEntry>
      <c:layout>
        <c:manualLayout>
          <c:xMode val="edge"/>
          <c:yMode val="edge"/>
          <c:x val="0.223311957938367"/>
          <c:y val="0.87914813463253205"/>
          <c:w val="0.74597894445282498"/>
          <c:h val="8.9436732108961803E-2"/>
        </c:manualLayout>
      </c:layout>
      <c:overlay val="0"/>
      <c:spPr>
        <a:noFill/>
        <a:ln>
          <a:noFill/>
        </a:ln>
        <a:effectLst/>
      </c:spPr>
      <c:txPr>
        <a:bodyPr rot="0" spcFirstLastPara="1" vertOverflow="ellipsis" vert="horz" wrap="square" anchor="ctr" anchorCtr="1"/>
        <a:lstStyle/>
        <a:p>
          <a:pPr>
            <a:defRPr lang="zh-CN" sz="1600" b="1" i="0" u="none" strike="noStrike" kern="1200" baseline="0">
              <a:solidFill>
                <a:schemeClr val="tx1">
                  <a:lumMod val="65000"/>
                  <a:lumOff val="35000"/>
                </a:schemeClr>
              </a:solidFill>
              <a:latin typeface="Arial" panose="020B0604020202020204" pitchFamily="7" charset="0"/>
              <a:ea typeface="+mn-ea"/>
              <a:cs typeface="Arial" panose="020B0604020202020204" pitchFamily="7" charset="0"/>
            </a:defRPr>
          </a:pPr>
          <a:endParaRPr lang="de-DE"/>
        </a:p>
      </c:txPr>
    </c:legend>
    <c:plotVisOnly val="1"/>
    <c:dispBlanksAs val="gap"/>
    <c:showDLblsOverMax val="0"/>
  </c:chart>
  <c:spPr>
    <a:solidFill>
      <a:schemeClr val="bg1"/>
    </a:solidFill>
    <a:ln w="9525" cap="flat" cmpd="sng" algn="ctr">
      <a:noFill/>
      <a:round/>
    </a:ln>
    <a:effectLst/>
  </c:spPr>
  <c:txPr>
    <a:bodyPr/>
    <a:lstStyle/>
    <a:p>
      <a:pPr>
        <a:defRPr lang="zh-CN"/>
      </a:pPr>
      <a:endParaRPr lang="de-DE"/>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v>control</c:v>
          </c:tx>
          <c:spPr>
            <a:ln w="19050" cap="rnd">
              <a:solidFill>
                <a:schemeClr val="tx1"/>
              </a:solidFill>
              <a:round/>
            </a:ln>
            <a:effectLst/>
          </c:spPr>
          <c:marker>
            <c:symbol val="x"/>
            <c:size val="11"/>
            <c:spPr>
              <a:solidFill>
                <a:schemeClr val="tx1"/>
              </a:solidFill>
              <a:ln w="9525">
                <a:solidFill>
                  <a:schemeClr val="tx1"/>
                </a:solidFill>
              </a:ln>
              <a:effectLst/>
            </c:spPr>
          </c:marker>
          <c:errBars>
            <c:errDir val="y"/>
            <c:errBarType val="both"/>
            <c:errValType val="cust"/>
            <c:noEndCap val="0"/>
            <c:plus>
              <c:numRef>
                <c:f>'CCH HS38 3µM Detrusor'!$J$10:$J$16</c:f>
                <c:numCache>
                  <c:formatCode>General</c:formatCode>
                  <c:ptCount val="7"/>
                  <c:pt idx="0">
                    <c:v>26.531501758606726</c:v>
                  </c:pt>
                  <c:pt idx="1">
                    <c:v>14.553414110120146</c:v>
                  </c:pt>
                  <c:pt idx="2">
                    <c:v>28.430550325122365</c:v>
                  </c:pt>
                  <c:pt idx="3">
                    <c:v>31.955285459259265</c:v>
                  </c:pt>
                  <c:pt idx="4">
                    <c:v>38.781584879094147</c:v>
                  </c:pt>
                  <c:pt idx="5">
                    <c:v>46.604312443188697</c:v>
                  </c:pt>
                  <c:pt idx="6">
                    <c:v>51.739217200135577</c:v>
                  </c:pt>
                </c:numCache>
              </c:numRef>
            </c:plus>
            <c:minus>
              <c:numRef>
                <c:f>'CCH HS38 3µM Detrusor'!$J$10:$J$16</c:f>
                <c:numCache>
                  <c:formatCode>General</c:formatCode>
                  <c:ptCount val="7"/>
                  <c:pt idx="0">
                    <c:v>26.531501758606726</c:v>
                  </c:pt>
                  <c:pt idx="1">
                    <c:v>14.553414110120146</c:v>
                  </c:pt>
                  <c:pt idx="2">
                    <c:v>28.430550325122365</c:v>
                  </c:pt>
                  <c:pt idx="3">
                    <c:v>31.955285459259265</c:v>
                  </c:pt>
                  <c:pt idx="4">
                    <c:v>38.781584879094147</c:v>
                  </c:pt>
                  <c:pt idx="5">
                    <c:v>46.604312443188697</c:v>
                  </c:pt>
                  <c:pt idx="6">
                    <c:v>51.739217200135577</c:v>
                  </c:pt>
                </c:numCache>
              </c:numRef>
            </c:minus>
            <c:spPr>
              <a:noFill/>
              <a:ln w="9525" cap="flat" cmpd="sng" algn="ctr">
                <a:solidFill>
                  <a:schemeClr val="tx1">
                    <a:lumMod val="65000"/>
                    <a:lumOff val="35000"/>
                  </a:schemeClr>
                </a:solidFill>
                <a:round/>
              </a:ln>
              <a:effectLst/>
            </c:spPr>
          </c:errBars>
          <c:xVal>
            <c:numRef>
              <c:f>'CCH HS38 3µM Detrusor'!$B$10:$B$16</c:f>
              <c:numCache>
                <c:formatCode>General</c:formatCode>
                <c:ptCount val="7"/>
                <c:pt idx="0">
                  <c:v>0.1</c:v>
                </c:pt>
                <c:pt idx="1">
                  <c:v>0.3</c:v>
                </c:pt>
                <c:pt idx="2">
                  <c:v>1</c:v>
                </c:pt>
                <c:pt idx="3">
                  <c:v>3</c:v>
                </c:pt>
                <c:pt idx="4">
                  <c:v>10</c:v>
                </c:pt>
                <c:pt idx="5">
                  <c:v>30</c:v>
                </c:pt>
                <c:pt idx="6">
                  <c:v>100</c:v>
                </c:pt>
              </c:numCache>
            </c:numRef>
          </c:xVal>
          <c:yVal>
            <c:numRef>
              <c:f>'CCH HS38 3µM Detrusor'!$I$10:$I$16</c:f>
              <c:numCache>
                <c:formatCode>General</c:formatCode>
                <c:ptCount val="7"/>
                <c:pt idx="0">
                  <c:v>34.02565683817248</c:v>
                </c:pt>
                <c:pt idx="1">
                  <c:v>67.856739618976377</c:v>
                </c:pt>
                <c:pt idx="2">
                  <c:v>111.13544548596687</c:v>
                </c:pt>
                <c:pt idx="3">
                  <c:v>121.62546423612643</c:v>
                </c:pt>
                <c:pt idx="4">
                  <c:v>127.83535486635613</c:v>
                </c:pt>
                <c:pt idx="5">
                  <c:v>120.50220058489529</c:v>
                </c:pt>
                <c:pt idx="6">
                  <c:v>107.48466294969748</c:v>
                </c:pt>
              </c:numCache>
            </c:numRef>
          </c:yVal>
          <c:smooth val="0"/>
          <c:extLst>
            <c:ext xmlns:c16="http://schemas.microsoft.com/office/drawing/2014/chart" uri="{C3380CC4-5D6E-409C-BE32-E72D297353CC}">
              <c16:uniqueId val="{00000000-D1C7-403C-94B7-5F732E68FEF4}"/>
            </c:ext>
          </c:extLst>
        </c:ser>
        <c:ser>
          <c:idx val="1"/>
          <c:order val="1"/>
          <c:tx>
            <c:v>HS38, 3 µM</c:v>
          </c:tx>
          <c:spPr>
            <a:ln w="19050" cap="rnd">
              <a:solidFill>
                <a:schemeClr val="bg1">
                  <a:lumMod val="65000"/>
                </a:schemeClr>
              </a:solidFill>
              <a:round/>
            </a:ln>
            <a:effectLst/>
          </c:spPr>
          <c:marker>
            <c:symbol val="x"/>
            <c:size val="11"/>
            <c:spPr>
              <a:solidFill>
                <a:schemeClr val="bg1">
                  <a:lumMod val="65000"/>
                </a:schemeClr>
              </a:solidFill>
              <a:ln w="9525">
                <a:solidFill>
                  <a:schemeClr val="bg1">
                    <a:lumMod val="65000"/>
                  </a:schemeClr>
                </a:solidFill>
              </a:ln>
              <a:effectLst/>
            </c:spPr>
          </c:marker>
          <c:errBars>
            <c:errDir val="y"/>
            <c:errBarType val="both"/>
            <c:errValType val="cust"/>
            <c:noEndCap val="0"/>
            <c:plus>
              <c:numRef>
                <c:f>'CCH HS38 3µM Detrusor'!$J$23:$J$29</c:f>
                <c:numCache>
                  <c:formatCode>General</c:formatCode>
                  <c:ptCount val="7"/>
                  <c:pt idx="0">
                    <c:v>28.316786759775326</c:v>
                  </c:pt>
                  <c:pt idx="1">
                    <c:v>35.50807425806957</c:v>
                  </c:pt>
                  <c:pt idx="2">
                    <c:v>26.571755650023121</c:v>
                  </c:pt>
                  <c:pt idx="3">
                    <c:v>46.312272261972076</c:v>
                  </c:pt>
                  <c:pt idx="4">
                    <c:v>59.078572183257712</c:v>
                  </c:pt>
                  <c:pt idx="5">
                    <c:v>55.196088560921808</c:v>
                  </c:pt>
                  <c:pt idx="6">
                    <c:v>58.523751528530433</c:v>
                  </c:pt>
                </c:numCache>
              </c:numRef>
            </c:plus>
            <c:minus>
              <c:numRef>
                <c:f>'CCH HS38 3µM Detrusor'!$J$23:$J$29</c:f>
                <c:numCache>
                  <c:formatCode>General</c:formatCode>
                  <c:ptCount val="7"/>
                  <c:pt idx="0">
                    <c:v>28.316786759775326</c:v>
                  </c:pt>
                  <c:pt idx="1">
                    <c:v>35.50807425806957</c:v>
                  </c:pt>
                  <c:pt idx="2">
                    <c:v>26.571755650023121</c:v>
                  </c:pt>
                  <c:pt idx="3">
                    <c:v>46.312272261972076</c:v>
                  </c:pt>
                  <c:pt idx="4">
                    <c:v>59.078572183257712</c:v>
                  </c:pt>
                  <c:pt idx="5">
                    <c:v>55.196088560921808</c:v>
                  </c:pt>
                  <c:pt idx="6">
                    <c:v>58.523751528530433</c:v>
                  </c:pt>
                </c:numCache>
              </c:numRef>
            </c:minus>
            <c:spPr>
              <a:noFill/>
              <a:ln w="9525" cap="flat" cmpd="sng" algn="ctr">
                <a:solidFill>
                  <a:schemeClr val="tx1">
                    <a:lumMod val="65000"/>
                    <a:lumOff val="35000"/>
                  </a:schemeClr>
                </a:solidFill>
                <a:round/>
              </a:ln>
              <a:effectLst/>
            </c:spPr>
          </c:errBars>
          <c:xVal>
            <c:numRef>
              <c:f>'CCH HS38 3µM Detrusor'!$B$10:$B$16</c:f>
              <c:numCache>
                <c:formatCode>General</c:formatCode>
                <c:ptCount val="7"/>
                <c:pt idx="0">
                  <c:v>0.1</c:v>
                </c:pt>
                <c:pt idx="1">
                  <c:v>0.3</c:v>
                </c:pt>
                <c:pt idx="2">
                  <c:v>1</c:v>
                </c:pt>
                <c:pt idx="3">
                  <c:v>3</c:v>
                </c:pt>
                <c:pt idx="4">
                  <c:v>10</c:v>
                </c:pt>
                <c:pt idx="5">
                  <c:v>30</c:v>
                </c:pt>
                <c:pt idx="6">
                  <c:v>100</c:v>
                </c:pt>
              </c:numCache>
            </c:numRef>
          </c:xVal>
          <c:yVal>
            <c:numRef>
              <c:f>'CCH HS38 3µM Detrusor'!$I$23:$I$29</c:f>
              <c:numCache>
                <c:formatCode>General</c:formatCode>
                <c:ptCount val="7"/>
                <c:pt idx="0">
                  <c:v>39.277346332144695</c:v>
                </c:pt>
                <c:pt idx="1">
                  <c:v>78.658564058846736</c:v>
                </c:pt>
                <c:pt idx="2">
                  <c:v>119.00755727593159</c:v>
                </c:pt>
                <c:pt idx="3">
                  <c:v>144.81408041596646</c:v>
                </c:pt>
                <c:pt idx="4">
                  <c:v>138.79014930083295</c:v>
                </c:pt>
                <c:pt idx="5">
                  <c:v>125.2058114837934</c:v>
                </c:pt>
                <c:pt idx="6">
                  <c:v>110.66225442450191</c:v>
                </c:pt>
              </c:numCache>
            </c:numRef>
          </c:yVal>
          <c:smooth val="0"/>
          <c:extLst>
            <c:ext xmlns:c16="http://schemas.microsoft.com/office/drawing/2014/chart" uri="{C3380CC4-5D6E-409C-BE32-E72D297353CC}">
              <c16:uniqueId val="{00000001-D1C7-403C-94B7-5F732E68FEF4}"/>
            </c:ext>
          </c:extLst>
        </c:ser>
        <c:dLbls>
          <c:showLegendKey val="0"/>
          <c:showVal val="0"/>
          <c:showCatName val="0"/>
          <c:showSerName val="0"/>
          <c:showPercent val="0"/>
          <c:showBubbleSize val="0"/>
        </c:dLbls>
        <c:axId val="286204552"/>
        <c:axId val="286208816"/>
      </c:scatterChart>
      <c:valAx>
        <c:axId val="286204552"/>
        <c:scaling>
          <c:logBase val="10"/>
          <c:orientation val="minMax"/>
          <c:max val="1000"/>
          <c:min val="0.01"/>
        </c:scaling>
        <c:delete val="0"/>
        <c:axPos val="b"/>
        <c:title>
          <c:tx>
            <c:rich>
              <a:bodyPr rot="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r>
                  <a:rPr lang="de-DE" sz="2000" b="1">
                    <a:solidFill>
                      <a:sysClr val="windowText" lastClr="000000"/>
                    </a:solidFill>
                    <a:latin typeface="Arial" panose="020B0604020202020204" pitchFamily="7" charset="0"/>
                    <a:cs typeface="Arial" panose="020B0604020202020204" pitchFamily="7" charset="0"/>
                  </a:rPr>
                  <a:t>[carbachol]</a:t>
                </a:r>
                <a:r>
                  <a:rPr lang="de-DE" sz="2000" b="1" baseline="0">
                    <a:solidFill>
                      <a:sysClr val="windowText" lastClr="000000"/>
                    </a:solidFill>
                    <a:latin typeface="Arial" panose="020B0604020202020204" pitchFamily="7" charset="0"/>
                    <a:cs typeface="Arial" panose="020B0604020202020204" pitchFamily="7" charset="0"/>
                  </a:rPr>
                  <a:t> (µM)</a:t>
                </a:r>
                <a:endParaRPr lang="de-DE" sz="2000" b="1">
                  <a:solidFill>
                    <a:sysClr val="windowText" lastClr="000000"/>
                  </a:solidFill>
                  <a:latin typeface="Arial" panose="020B0604020202020204" pitchFamily="7" charset="0"/>
                  <a:cs typeface="Arial" panose="020B0604020202020204" pitchFamily="7" charset="0"/>
                </a:endParaRPr>
              </a:p>
            </c:rich>
          </c:tx>
          <c:layout>
            <c:manualLayout>
              <c:xMode val="edge"/>
              <c:yMode val="edge"/>
              <c:x val="0.30831252203368098"/>
              <c:y val="0.77387385559070399"/>
            </c:manualLayout>
          </c:layout>
          <c:overlay val="0"/>
          <c:spPr>
            <a:noFill/>
            <a:ln>
              <a:noFill/>
            </a:ln>
            <a:effectLst/>
          </c:spPr>
          <c:txPr>
            <a:bodyPr rot="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title>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lang="zh-CN" sz="16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crossAx val="286208816"/>
        <c:crosses val="autoZero"/>
        <c:crossBetween val="midCat"/>
        <c:majorUnit val="10"/>
      </c:valAx>
      <c:valAx>
        <c:axId val="286208816"/>
        <c:scaling>
          <c:orientation val="minMax"/>
          <c:max val="300"/>
          <c:min val="0"/>
        </c:scaling>
        <c:delete val="0"/>
        <c:axPos val="l"/>
        <c:title>
          <c:tx>
            <c:rich>
              <a:bodyPr rot="-540000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r>
                  <a:rPr lang="de-DE" sz="2000" b="1">
                    <a:solidFill>
                      <a:sysClr val="windowText" lastClr="000000"/>
                    </a:solidFill>
                    <a:latin typeface="Arial" panose="020B0604020202020204" pitchFamily="7" charset="0"/>
                    <a:cs typeface="Arial" panose="020B0604020202020204" pitchFamily="7" charset="0"/>
                  </a:rPr>
                  <a:t>contraction (% KCl)</a:t>
                </a:r>
              </a:p>
            </c:rich>
          </c:tx>
          <c:layout>
            <c:manualLayout>
              <c:xMode val="edge"/>
              <c:yMode val="edge"/>
              <c:x val="1.98186879572388E-2"/>
              <c:y val="2.5890371352016901E-2"/>
            </c:manualLayout>
          </c:layout>
          <c:overlay val="0"/>
          <c:spPr>
            <a:noFill/>
            <a:ln>
              <a:noFill/>
            </a:ln>
            <a:effectLst/>
          </c:spPr>
          <c:txPr>
            <a:bodyPr rot="-540000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title>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lang="zh-CN" sz="16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crossAx val="286204552"/>
        <c:crossesAt val="0.01"/>
        <c:crossBetween val="midCat"/>
        <c:majorUnit val="100"/>
      </c:valAx>
      <c:spPr>
        <a:noFill/>
        <a:ln>
          <a:noFill/>
        </a:ln>
        <a:effectLst/>
      </c:spPr>
    </c:plotArea>
    <c:legend>
      <c:legendPos val="b"/>
      <c:layout>
        <c:manualLayout>
          <c:xMode val="edge"/>
          <c:yMode val="edge"/>
          <c:x val="0.217061896462038"/>
          <c:y val="0.86957932414846295"/>
          <c:w val="0.75060190469616295"/>
          <c:h val="8.9556959934877098E-2"/>
        </c:manualLayout>
      </c:layout>
      <c:overlay val="0"/>
      <c:spPr>
        <a:noFill/>
        <a:ln>
          <a:noFill/>
        </a:ln>
        <a:effectLst/>
      </c:spPr>
      <c:txPr>
        <a:bodyPr rot="0" spcFirstLastPara="1" vertOverflow="ellipsis" vert="horz" wrap="square" anchor="ctr" anchorCtr="1"/>
        <a:lstStyle/>
        <a:p>
          <a:pPr>
            <a:defRPr lang="zh-CN" sz="16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legend>
    <c:plotVisOnly val="1"/>
    <c:dispBlanksAs val="gap"/>
    <c:showDLblsOverMax val="0"/>
  </c:chart>
  <c:spPr>
    <a:solidFill>
      <a:schemeClr val="bg1"/>
    </a:solidFill>
    <a:ln w="9525" cap="flat" cmpd="sng" algn="ctr">
      <a:noFill/>
      <a:round/>
    </a:ln>
    <a:effectLst/>
  </c:spPr>
  <c:txPr>
    <a:bodyPr/>
    <a:lstStyle/>
    <a:p>
      <a:pPr>
        <a:defRPr lang="zh-CN"/>
      </a:pPr>
      <a:endParaRPr lang="de-DE"/>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control</c:v>
          </c:tx>
          <c:spPr>
            <a:solidFill>
              <a:schemeClr val="tx1"/>
            </a:solidFill>
            <a:ln>
              <a:noFill/>
            </a:ln>
            <a:effectLst/>
          </c:spPr>
          <c:invertIfNegative val="0"/>
          <c:errBars>
            <c:errBarType val="plus"/>
            <c:errValType val="cust"/>
            <c:noEndCap val="0"/>
            <c:plus>
              <c:numLit>
                <c:formatCode>General</c:formatCode>
                <c:ptCount val="6"/>
                <c:pt idx="0">
                  <c:v>18.587813259530598</c:v>
                </c:pt>
                <c:pt idx="1">
                  <c:v>20.747475060626499</c:v>
                </c:pt>
                <c:pt idx="2">
                  <c:v>17.779837025932</c:v>
                </c:pt>
                <c:pt idx="3">
                  <c:v>33.294043733352098</c:v>
                </c:pt>
                <c:pt idx="4">
                  <c:v>29.9681340899687</c:v>
                </c:pt>
              </c:numLit>
            </c:plus>
            <c:minus>
              <c:numLit>
                <c:formatCode>General</c:formatCode>
                <c:ptCount val="1"/>
                <c:pt idx="0">
                  <c:v>1</c:v>
                </c:pt>
              </c:numLit>
            </c:minus>
            <c:spPr>
              <a:noFill/>
              <a:ln w="9525" cap="flat" cmpd="sng" algn="ctr">
                <a:solidFill>
                  <a:schemeClr val="tx1">
                    <a:lumMod val="65000"/>
                    <a:lumOff val="35000"/>
                  </a:schemeClr>
                </a:solidFill>
                <a:round/>
              </a:ln>
              <a:effectLst/>
            </c:spPr>
          </c:errBars>
          <c:cat>
            <c:numLit>
              <c:formatCode>General</c:formatCode>
              <c:ptCount val="5"/>
              <c:pt idx="0">
                <c:v>2</c:v>
              </c:pt>
              <c:pt idx="1">
                <c:v>4</c:v>
              </c:pt>
              <c:pt idx="2">
                <c:v>8</c:v>
              </c:pt>
              <c:pt idx="3">
                <c:v>16</c:v>
              </c:pt>
              <c:pt idx="4">
                <c:v>32</c:v>
              </c:pt>
            </c:numLit>
          </c:cat>
          <c:val>
            <c:numRef>
              <c:f>'EFS HS38 3µM Detrusor'!$I$10:$I$14</c:f>
              <c:numCache>
                <c:formatCode>General</c:formatCode>
                <c:ptCount val="5"/>
                <c:pt idx="0">
                  <c:v>35.993876895520039</c:v>
                </c:pt>
                <c:pt idx="1">
                  <c:v>69.9888072407133</c:v>
                </c:pt>
                <c:pt idx="2">
                  <c:v>106.55744149846412</c:v>
                </c:pt>
                <c:pt idx="3">
                  <c:v>152.55543060863141</c:v>
                </c:pt>
                <c:pt idx="4">
                  <c:v>135.10818810760745</c:v>
                </c:pt>
              </c:numCache>
            </c:numRef>
          </c:val>
          <c:extLst>
            <c:ext xmlns:c16="http://schemas.microsoft.com/office/drawing/2014/chart" uri="{C3380CC4-5D6E-409C-BE32-E72D297353CC}">
              <c16:uniqueId val="{00000000-14A5-46D1-98F2-4A7C4B440BC5}"/>
            </c:ext>
          </c:extLst>
        </c:ser>
        <c:ser>
          <c:idx val="1"/>
          <c:order val="1"/>
          <c:tx>
            <c:v>HS38, 3 µM</c:v>
          </c:tx>
          <c:spPr>
            <a:solidFill>
              <a:schemeClr val="bg1">
                <a:lumMod val="65000"/>
              </a:schemeClr>
            </a:solidFill>
            <a:ln>
              <a:noFill/>
            </a:ln>
            <a:effectLst/>
          </c:spPr>
          <c:invertIfNegative val="0"/>
          <c:errBars>
            <c:errBarType val="plus"/>
            <c:errValType val="cust"/>
            <c:noEndCap val="0"/>
            <c:plus>
              <c:numLit>
                <c:formatCode>General</c:formatCode>
                <c:ptCount val="6"/>
                <c:pt idx="0">
                  <c:v>27.538566512298701</c:v>
                </c:pt>
                <c:pt idx="1">
                  <c:v>26.349709228184601</c:v>
                </c:pt>
                <c:pt idx="2">
                  <c:v>25.650909118644101</c:v>
                </c:pt>
                <c:pt idx="3">
                  <c:v>14.2209888359901</c:v>
                </c:pt>
                <c:pt idx="4">
                  <c:v>22.837593329633599</c:v>
                </c:pt>
              </c:numLit>
            </c:plus>
            <c:minus>
              <c:numLit>
                <c:formatCode>General</c:formatCode>
                <c:ptCount val="1"/>
                <c:pt idx="0">
                  <c:v>1</c:v>
                </c:pt>
              </c:numLit>
            </c:minus>
            <c:spPr>
              <a:noFill/>
              <a:ln w="9525" cap="flat" cmpd="sng" algn="ctr">
                <a:solidFill>
                  <a:schemeClr val="tx1">
                    <a:lumMod val="65000"/>
                    <a:lumOff val="35000"/>
                  </a:schemeClr>
                </a:solidFill>
                <a:round/>
              </a:ln>
              <a:effectLst/>
            </c:spPr>
          </c:errBars>
          <c:cat>
            <c:numLit>
              <c:formatCode>General</c:formatCode>
              <c:ptCount val="5"/>
              <c:pt idx="0">
                <c:v>2</c:v>
              </c:pt>
              <c:pt idx="1">
                <c:v>4</c:v>
              </c:pt>
              <c:pt idx="2">
                <c:v>8</c:v>
              </c:pt>
              <c:pt idx="3">
                <c:v>16</c:v>
              </c:pt>
              <c:pt idx="4">
                <c:v>32</c:v>
              </c:pt>
            </c:numLit>
          </c:cat>
          <c:val>
            <c:numRef>
              <c:f>'EFS HS38 3µM Detrusor'!$I$19:$I$23</c:f>
              <c:numCache>
                <c:formatCode>General</c:formatCode>
                <c:ptCount val="5"/>
                <c:pt idx="0">
                  <c:v>45.796363598978061</c:v>
                </c:pt>
                <c:pt idx="1">
                  <c:v>81.99824874991603</c:v>
                </c:pt>
                <c:pt idx="2">
                  <c:v>119.17794961665345</c:v>
                </c:pt>
                <c:pt idx="3">
                  <c:v>150.36869374696539</c:v>
                </c:pt>
                <c:pt idx="4">
                  <c:v>132.34353169841282</c:v>
                </c:pt>
              </c:numCache>
            </c:numRef>
          </c:val>
          <c:extLst>
            <c:ext xmlns:c16="http://schemas.microsoft.com/office/drawing/2014/chart" uri="{C3380CC4-5D6E-409C-BE32-E72D297353CC}">
              <c16:uniqueId val="{00000001-14A5-46D1-98F2-4A7C4B440BC5}"/>
            </c:ext>
          </c:extLst>
        </c:ser>
        <c:dLbls>
          <c:showLegendKey val="0"/>
          <c:showVal val="0"/>
          <c:showCatName val="0"/>
          <c:showSerName val="0"/>
          <c:showPercent val="0"/>
          <c:showBubbleSize val="0"/>
        </c:dLbls>
        <c:gapWidth val="100"/>
        <c:overlap val="-10"/>
        <c:axId val="286204552"/>
        <c:axId val="286208816"/>
      </c:barChart>
      <c:catAx>
        <c:axId val="286204552"/>
        <c:scaling>
          <c:orientation val="minMax"/>
        </c:scaling>
        <c:delete val="0"/>
        <c:axPos val="b"/>
        <c:title>
          <c:tx>
            <c:rich>
              <a:bodyPr rot="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r>
                  <a:rPr lang="de-DE" sz="2000" b="1">
                    <a:solidFill>
                      <a:sysClr val="windowText" lastClr="000000"/>
                    </a:solidFill>
                    <a:latin typeface="Arial" panose="020B0604020202020204" pitchFamily="7" charset="0"/>
                    <a:cs typeface="Arial" panose="020B0604020202020204" pitchFamily="7" charset="0"/>
                  </a:rPr>
                  <a:t>[frequence]</a:t>
                </a:r>
                <a:r>
                  <a:rPr lang="de-DE" sz="2000" b="1" baseline="0">
                    <a:solidFill>
                      <a:sysClr val="windowText" lastClr="000000"/>
                    </a:solidFill>
                    <a:latin typeface="Arial" panose="020B0604020202020204" pitchFamily="7" charset="0"/>
                    <a:cs typeface="Arial" panose="020B0604020202020204" pitchFamily="7" charset="0"/>
                  </a:rPr>
                  <a:t> (Hz)</a:t>
                </a:r>
                <a:endParaRPr lang="de-DE" sz="2000" b="1">
                  <a:solidFill>
                    <a:sysClr val="windowText" lastClr="000000"/>
                  </a:solidFill>
                  <a:latin typeface="Arial" panose="020B0604020202020204" pitchFamily="7" charset="0"/>
                  <a:cs typeface="Arial" panose="020B0604020202020204" pitchFamily="7" charset="0"/>
                </a:endParaRPr>
              </a:p>
            </c:rich>
          </c:tx>
          <c:overlay val="0"/>
          <c:spPr>
            <a:noFill/>
            <a:ln>
              <a:noFill/>
            </a:ln>
            <a:effectLst/>
          </c:spPr>
          <c:txPr>
            <a:bodyPr rot="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title>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lang="zh-CN" sz="16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crossAx val="286208816"/>
        <c:crosses val="autoZero"/>
        <c:auto val="1"/>
        <c:lblAlgn val="ctr"/>
        <c:lblOffset val="100"/>
        <c:noMultiLvlLbl val="0"/>
      </c:catAx>
      <c:valAx>
        <c:axId val="286208816"/>
        <c:scaling>
          <c:orientation val="minMax"/>
          <c:max val="300"/>
          <c:min val="0"/>
        </c:scaling>
        <c:delete val="0"/>
        <c:axPos val="l"/>
        <c:title>
          <c:tx>
            <c:rich>
              <a:bodyPr rot="-540000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r>
                  <a:rPr lang="de-DE" sz="2000" b="1">
                    <a:solidFill>
                      <a:sysClr val="windowText" lastClr="000000"/>
                    </a:solidFill>
                    <a:latin typeface="Arial" panose="020B0604020202020204" pitchFamily="7" charset="0"/>
                    <a:cs typeface="Arial" panose="020B0604020202020204" pitchFamily="7" charset="0"/>
                  </a:rPr>
                  <a:t>contraction (% KCl)</a:t>
                </a:r>
              </a:p>
            </c:rich>
          </c:tx>
          <c:layout>
            <c:manualLayout>
              <c:xMode val="edge"/>
              <c:yMode val="edge"/>
              <c:x val="1.6666600481102901E-2"/>
              <c:y val="3.5696189491968601E-2"/>
            </c:manualLayout>
          </c:layout>
          <c:overlay val="0"/>
          <c:spPr>
            <a:noFill/>
            <a:ln>
              <a:noFill/>
            </a:ln>
            <a:effectLst/>
          </c:spPr>
          <c:txPr>
            <a:bodyPr rot="-540000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title>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lang="zh-CN" sz="16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crossAx val="286204552"/>
        <c:crossesAt val="0.01"/>
        <c:crossBetween val="between"/>
        <c:majorUnit val="100"/>
      </c:valAx>
      <c:spPr>
        <a:noFill/>
        <a:ln>
          <a:noFill/>
        </a:ln>
        <a:effectLst/>
      </c:spPr>
    </c:plotArea>
    <c:legend>
      <c:legendPos val="b"/>
      <c:legendEntry>
        <c:idx val="0"/>
        <c:txPr>
          <a:bodyPr rot="0" spcFirstLastPara="1" vertOverflow="ellipsis" vert="horz" wrap="square" anchor="ctr" anchorCtr="1"/>
          <a:lstStyle/>
          <a:p>
            <a:pPr>
              <a:defRPr lang="zh-CN" sz="16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legendEntry>
      <c:legendEntry>
        <c:idx val="1"/>
        <c:txPr>
          <a:bodyPr rot="0" spcFirstLastPara="1" vertOverflow="ellipsis" vert="horz" wrap="square" anchor="ctr" anchorCtr="1"/>
          <a:lstStyle/>
          <a:p>
            <a:pPr>
              <a:defRPr lang="zh-CN" sz="1600" b="1" i="0" u="none" strike="noStrike" kern="1200" baseline="0">
                <a:solidFill>
                  <a:schemeClr val="tx1"/>
                </a:solidFill>
                <a:latin typeface="Arial" panose="020B0604020202020204" pitchFamily="7" charset="0"/>
                <a:ea typeface="+mn-ea"/>
                <a:cs typeface="Arial" panose="020B0604020202020204" pitchFamily="7" charset="0"/>
              </a:defRPr>
            </a:pPr>
            <a:endParaRPr lang="de-DE"/>
          </a:p>
        </c:txPr>
      </c:legendEntry>
      <c:layout>
        <c:manualLayout>
          <c:xMode val="edge"/>
          <c:yMode val="edge"/>
          <c:x val="0.223311957938367"/>
          <c:y val="0.87914813463253205"/>
          <c:w val="0.74597894445282498"/>
          <c:h val="8.9436732108961803E-2"/>
        </c:manualLayout>
      </c:layout>
      <c:overlay val="0"/>
      <c:spPr>
        <a:noFill/>
        <a:ln>
          <a:noFill/>
        </a:ln>
        <a:effectLst/>
      </c:spPr>
      <c:txPr>
        <a:bodyPr rot="0" spcFirstLastPara="1" vertOverflow="ellipsis" vert="horz" wrap="square" anchor="ctr" anchorCtr="1"/>
        <a:lstStyle/>
        <a:p>
          <a:pPr>
            <a:defRPr lang="zh-CN" sz="1600" b="1" i="0" u="none" strike="noStrike" kern="1200" baseline="0">
              <a:solidFill>
                <a:schemeClr val="tx1">
                  <a:lumMod val="65000"/>
                  <a:lumOff val="35000"/>
                </a:schemeClr>
              </a:solidFill>
              <a:latin typeface="Arial" panose="020B0604020202020204" pitchFamily="7" charset="0"/>
              <a:ea typeface="+mn-ea"/>
              <a:cs typeface="Arial" panose="020B0604020202020204" pitchFamily="7" charset="0"/>
            </a:defRPr>
          </a:pPr>
          <a:endParaRPr lang="de-DE"/>
        </a:p>
      </c:txPr>
    </c:legend>
    <c:plotVisOnly val="1"/>
    <c:dispBlanksAs val="gap"/>
    <c:showDLblsOverMax val="0"/>
  </c:chart>
  <c:spPr>
    <a:solidFill>
      <a:schemeClr val="bg1"/>
    </a:solidFill>
    <a:ln w="9525" cap="flat" cmpd="sng" algn="ctr">
      <a:noFill/>
      <a:round/>
    </a:ln>
    <a:effectLst/>
  </c:spPr>
  <c:txPr>
    <a:bodyPr/>
    <a:lstStyle/>
    <a:p>
      <a:pPr>
        <a:defRPr lang="zh-CN"/>
      </a:pPr>
      <a:endParaRPr lang="de-DE"/>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v>control</c:v>
          </c:tx>
          <c:spPr>
            <a:ln w="19050" cap="rnd">
              <a:solidFill>
                <a:schemeClr val="tx1"/>
              </a:solidFill>
              <a:round/>
            </a:ln>
            <a:effectLst/>
          </c:spPr>
          <c:marker>
            <c:symbol val="x"/>
            <c:size val="11"/>
            <c:spPr>
              <a:solidFill>
                <a:schemeClr val="tx1"/>
              </a:solidFill>
              <a:ln w="9525">
                <a:solidFill>
                  <a:schemeClr val="tx1"/>
                </a:solidFill>
              </a:ln>
              <a:effectLst/>
            </c:spPr>
          </c:marker>
          <c:errBars>
            <c:errDir val="y"/>
            <c:errBarType val="both"/>
            <c:errValType val="cust"/>
            <c:noEndCap val="0"/>
            <c:plus>
              <c:numRef>
                <c:f>'MTX 0.1μM Prost'!$J$10:$J$16</c:f>
                <c:numCache>
                  <c:formatCode>General</c:formatCode>
                  <c:ptCount val="7"/>
                  <c:pt idx="0">
                    <c:v>10.448919256670067</c:v>
                  </c:pt>
                  <c:pt idx="1">
                    <c:v>4.9456728907747287</c:v>
                  </c:pt>
                  <c:pt idx="2">
                    <c:v>16.205962333387625</c:v>
                  </c:pt>
                  <c:pt idx="3">
                    <c:v>24.611052612282915</c:v>
                  </c:pt>
                  <c:pt idx="4">
                    <c:v>50.287252174050131</c:v>
                  </c:pt>
                  <c:pt idx="5">
                    <c:v>50.021898789111702</c:v>
                  </c:pt>
                  <c:pt idx="6">
                    <c:v>67.709788698429719</c:v>
                  </c:pt>
                </c:numCache>
              </c:numRef>
            </c:plus>
            <c:minus>
              <c:numRef>
                <c:f>'MTX 0.1μM Prost'!$J$10:$J$16</c:f>
                <c:numCache>
                  <c:formatCode>General</c:formatCode>
                  <c:ptCount val="7"/>
                  <c:pt idx="0">
                    <c:v>10.448919256670067</c:v>
                  </c:pt>
                  <c:pt idx="1">
                    <c:v>4.9456728907747287</c:v>
                  </c:pt>
                  <c:pt idx="2">
                    <c:v>16.205962333387625</c:v>
                  </c:pt>
                  <c:pt idx="3">
                    <c:v>24.611052612282915</c:v>
                  </c:pt>
                  <c:pt idx="4">
                    <c:v>50.287252174050131</c:v>
                  </c:pt>
                  <c:pt idx="5">
                    <c:v>50.021898789111702</c:v>
                  </c:pt>
                  <c:pt idx="6">
                    <c:v>67.709788698429719</c:v>
                  </c:pt>
                </c:numCache>
              </c:numRef>
            </c:minus>
            <c:spPr>
              <a:noFill/>
              <a:ln w="9525" cap="flat" cmpd="sng" algn="ctr">
                <a:solidFill>
                  <a:schemeClr val="tx1">
                    <a:lumMod val="65000"/>
                    <a:lumOff val="35000"/>
                  </a:schemeClr>
                </a:solidFill>
                <a:round/>
              </a:ln>
              <a:effectLst/>
            </c:spPr>
          </c:errBars>
          <c:xVal>
            <c:numRef>
              <c:f>'MTX 0.1μM Prost'!$B$10:$B$16</c:f>
              <c:numCache>
                <c:formatCode>General</c:formatCode>
                <c:ptCount val="7"/>
                <c:pt idx="0">
                  <c:v>0.1</c:v>
                </c:pt>
                <c:pt idx="1">
                  <c:v>0.3</c:v>
                </c:pt>
                <c:pt idx="2">
                  <c:v>1</c:v>
                </c:pt>
                <c:pt idx="3">
                  <c:v>3</c:v>
                </c:pt>
                <c:pt idx="4">
                  <c:v>10</c:v>
                </c:pt>
                <c:pt idx="5">
                  <c:v>30</c:v>
                </c:pt>
                <c:pt idx="6">
                  <c:v>100</c:v>
                </c:pt>
              </c:numCache>
            </c:numRef>
          </c:xVal>
          <c:yVal>
            <c:numRef>
              <c:f>'MTX 0.1μM Prost'!$I$10:$I$16</c:f>
              <c:numCache>
                <c:formatCode>General</c:formatCode>
                <c:ptCount val="7"/>
                <c:pt idx="0">
                  <c:v>11.07941470775158</c:v>
                </c:pt>
                <c:pt idx="1">
                  <c:v>10.181145006167146</c:v>
                </c:pt>
                <c:pt idx="2">
                  <c:v>26.976878266955275</c:v>
                </c:pt>
                <c:pt idx="3">
                  <c:v>42.612646919426467</c:v>
                </c:pt>
                <c:pt idx="4">
                  <c:v>84.672229133120879</c:v>
                </c:pt>
                <c:pt idx="5">
                  <c:v>119.63447226057301</c:v>
                </c:pt>
                <c:pt idx="6">
                  <c:v>126.71488756812721</c:v>
                </c:pt>
              </c:numCache>
            </c:numRef>
          </c:yVal>
          <c:smooth val="0"/>
          <c:extLst>
            <c:ext xmlns:c16="http://schemas.microsoft.com/office/drawing/2014/chart" uri="{C3380CC4-5D6E-409C-BE32-E72D297353CC}">
              <c16:uniqueId val="{00000000-9898-43FF-99D3-7A97967AC21E}"/>
            </c:ext>
          </c:extLst>
        </c:ser>
        <c:ser>
          <c:idx val="1"/>
          <c:order val="1"/>
          <c:tx>
            <c:v>AZD1208, 0.1 µM</c:v>
          </c:tx>
          <c:spPr>
            <a:ln w="19050" cap="rnd">
              <a:solidFill>
                <a:schemeClr val="bg1">
                  <a:lumMod val="65000"/>
                </a:schemeClr>
              </a:solidFill>
              <a:round/>
            </a:ln>
            <a:effectLst/>
          </c:spPr>
          <c:marker>
            <c:symbol val="x"/>
            <c:size val="11"/>
            <c:spPr>
              <a:solidFill>
                <a:schemeClr val="bg1">
                  <a:lumMod val="65000"/>
                </a:schemeClr>
              </a:solidFill>
              <a:ln w="9525">
                <a:solidFill>
                  <a:schemeClr val="bg1">
                    <a:lumMod val="65000"/>
                  </a:schemeClr>
                </a:solidFill>
              </a:ln>
              <a:effectLst/>
            </c:spPr>
          </c:marker>
          <c:errBars>
            <c:errDir val="y"/>
            <c:errBarType val="both"/>
            <c:errValType val="cust"/>
            <c:noEndCap val="0"/>
            <c:plus>
              <c:numRef>
                <c:f>'MTX 0.1μM Prost'!$J$23:$J$29</c:f>
                <c:numCache>
                  <c:formatCode>General</c:formatCode>
                  <c:ptCount val="7"/>
                  <c:pt idx="0">
                    <c:v>6.1369293582957791</c:v>
                  </c:pt>
                  <c:pt idx="1">
                    <c:v>12.295255991907494</c:v>
                  </c:pt>
                  <c:pt idx="2">
                    <c:v>45.130159239933008</c:v>
                  </c:pt>
                  <c:pt idx="3">
                    <c:v>55.077028071926151</c:v>
                  </c:pt>
                  <c:pt idx="4">
                    <c:v>92.445491311408205</c:v>
                  </c:pt>
                  <c:pt idx="5">
                    <c:v>97.6368153533802</c:v>
                  </c:pt>
                  <c:pt idx="6">
                    <c:v>108.85601723945084</c:v>
                  </c:pt>
                </c:numCache>
              </c:numRef>
            </c:plus>
            <c:minus>
              <c:numRef>
                <c:f>'MTX 0.1μM Prost'!$J$23:$J$29</c:f>
                <c:numCache>
                  <c:formatCode>General</c:formatCode>
                  <c:ptCount val="7"/>
                  <c:pt idx="0">
                    <c:v>6.1369293582957791</c:v>
                  </c:pt>
                  <c:pt idx="1">
                    <c:v>12.295255991907494</c:v>
                  </c:pt>
                  <c:pt idx="2">
                    <c:v>45.130159239933008</c:v>
                  </c:pt>
                  <c:pt idx="3">
                    <c:v>55.077028071926151</c:v>
                  </c:pt>
                  <c:pt idx="4">
                    <c:v>92.445491311408205</c:v>
                  </c:pt>
                  <c:pt idx="5">
                    <c:v>97.6368153533802</c:v>
                  </c:pt>
                  <c:pt idx="6">
                    <c:v>108.85601723945084</c:v>
                  </c:pt>
                </c:numCache>
              </c:numRef>
            </c:minus>
            <c:spPr>
              <a:noFill/>
              <a:ln w="9525" cap="flat" cmpd="sng" algn="ctr">
                <a:solidFill>
                  <a:schemeClr val="tx1">
                    <a:lumMod val="65000"/>
                    <a:lumOff val="35000"/>
                  </a:schemeClr>
                </a:solidFill>
                <a:round/>
              </a:ln>
              <a:effectLst/>
            </c:spPr>
          </c:errBars>
          <c:xVal>
            <c:numRef>
              <c:f>'MTX 0.1μM Prost'!$B$10:$B$16</c:f>
              <c:numCache>
                <c:formatCode>General</c:formatCode>
                <c:ptCount val="7"/>
                <c:pt idx="0">
                  <c:v>0.1</c:v>
                </c:pt>
                <c:pt idx="1">
                  <c:v>0.3</c:v>
                </c:pt>
                <c:pt idx="2">
                  <c:v>1</c:v>
                </c:pt>
                <c:pt idx="3">
                  <c:v>3</c:v>
                </c:pt>
                <c:pt idx="4">
                  <c:v>10</c:v>
                </c:pt>
                <c:pt idx="5">
                  <c:v>30</c:v>
                </c:pt>
                <c:pt idx="6">
                  <c:v>100</c:v>
                </c:pt>
              </c:numCache>
            </c:numRef>
          </c:xVal>
          <c:yVal>
            <c:numRef>
              <c:f>'MTX 0.1μM Prost'!$I$23:$I$29</c:f>
              <c:numCache>
                <c:formatCode>General</c:formatCode>
                <c:ptCount val="7"/>
                <c:pt idx="0">
                  <c:v>9.3883086942081384</c:v>
                </c:pt>
                <c:pt idx="1">
                  <c:v>13.068315804418722</c:v>
                </c:pt>
                <c:pt idx="2">
                  <c:v>26.878793907615517</c:v>
                </c:pt>
                <c:pt idx="3">
                  <c:v>48.645632508229383</c:v>
                </c:pt>
                <c:pt idx="4">
                  <c:v>97.09269713223523</c:v>
                </c:pt>
                <c:pt idx="5">
                  <c:v>130.70305880936579</c:v>
                </c:pt>
                <c:pt idx="6">
                  <c:v>149.67482192855823</c:v>
                </c:pt>
              </c:numCache>
            </c:numRef>
          </c:yVal>
          <c:smooth val="0"/>
          <c:extLst>
            <c:ext xmlns:c16="http://schemas.microsoft.com/office/drawing/2014/chart" uri="{C3380CC4-5D6E-409C-BE32-E72D297353CC}">
              <c16:uniqueId val="{00000001-9898-43FF-99D3-7A97967AC21E}"/>
            </c:ext>
          </c:extLst>
        </c:ser>
        <c:dLbls>
          <c:showLegendKey val="0"/>
          <c:showVal val="0"/>
          <c:showCatName val="0"/>
          <c:showSerName val="0"/>
          <c:showPercent val="0"/>
          <c:showBubbleSize val="0"/>
        </c:dLbls>
        <c:axId val="286204552"/>
        <c:axId val="286208816"/>
      </c:scatterChart>
      <c:valAx>
        <c:axId val="286204552"/>
        <c:scaling>
          <c:logBase val="10"/>
          <c:orientation val="minMax"/>
          <c:max val="1000"/>
          <c:min val="0.01"/>
        </c:scaling>
        <c:delete val="0"/>
        <c:axPos val="b"/>
        <c:title>
          <c:tx>
            <c:rich>
              <a:bodyPr rot="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r>
                  <a:rPr lang="de-DE" sz="2000" b="1">
                    <a:solidFill>
                      <a:sysClr val="windowText" lastClr="000000"/>
                    </a:solidFill>
                    <a:latin typeface="Arial" panose="020B0604020202020204" pitchFamily="7" charset="0"/>
                    <a:cs typeface="Arial" panose="020B0604020202020204" pitchFamily="7" charset="0"/>
                  </a:rPr>
                  <a:t>[methoxamine]</a:t>
                </a:r>
                <a:r>
                  <a:rPr lang="de-DE" sz="2000" b="1" baseline="0">
                    <a:solidFill>
                      <a:sysClr val="windowText" lastClr="000000"/>
                    </a:solidFill>
                    <a:latin typeface="Arial" panose="020B0604020202020204" pitchFamily="7" charset="0"/>
                    <a:cs typeface="Arial" panose="020B0604020202020204" pitchFamily="7" charset="0"/>
                  </a:rPr>
                  <a:t> (µM)</a:t>
                </a:r>
                <a:endParaRPr lang="de-DE" sz="2000" b="1">
                  <a:solidFill>
                    <a:sysClr val="windowText" lastClr="000000"/>
                  </a:solidFill>
                  <a:latin typeface="Arial" panose="020B0604020202020204" pitchFamily="7" charset="0"/>
                  <a:cs typeface="Arial" panose="020B0604020202020204" pitchFamily="7" charset="0"/>
                </a:endParaRPr>
              </a:p>
            </c:rich>
          </c:tx>
          <c:layout>
            <c:manualLayout>
              <c:xMode val="edge"/>
              <c:yMode val="edge"/>
              <c:x val="0.30831252203368098"/>
              <c:y val="0.77387385559070399"/>
            </c:manualLayout>
          </c:layout>
          <c:overlay val="0"/>
          <c:spPr>
            <a:noFill/>
            <a:ln>
              <a:noFill/>
            </a:ln>
            <a:effectLst/>
          </c:spPr>
          <c:txPr>
            <a:bodyPr rot="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title>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lang="zh-CN" sz="16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crossAx val="286208816"/>
        <c:crosses val="autoZero"/>
        <c:crossBetween val="midCat"/>
        <c:majorUnit val="10"/>
      </c:valAx>
      <c:valAx>
        <c:axId val="286208816"/>
        <c:scaling>
          <c:orientation val="minMax"/>
          <c:max val="300"/>
          <c:min val="0"/>
        </c:scaling>
        <c:delete val="0"/>
        <c:axPos val="l"/>
        <c:title>
          <c:tx>
            <c:rich>
              <a:bodyPr rot="-540000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r>
                  <a:rPr lang="de-DE" sz="2000" b="1">
                    <a:solidFill>
                      <a:sysClr val="windowText" lastClr="000000"/>
                    </a:solidFill>
                    <a:latin typeface="Arial" panose="020B0604020202020204" pitchFamily="7" charset="0"/>
                    <a:cs typeface="Arial" panose="020B0604020202020204" pitchFamily="7" charset="0"/>
                  </a:rPr>
                  <a:t>contraction (% KCl)</a:t>
                </a:r>
              </a:p>
            </c:rich>
          </c:tx>
          <c:layout>
            <c:manualLayout>
              <c:xMode val="edge"/>
              <c:yMode val="edge"/>
              <c:x val="1.98186879572388E-2"/>
              <c:y val="2.5890371352016901E-2"/>
            </c:manualLayout>
          </c:layout>
          <c:overlay val="0"/>
          <c:spPr>
            <a:noFill/>
            <a:ln>
              <a:noFill/>
            </a:ln>
            <a:effectLst/>
          </c:spPr>
          <c:txPr>
            <a:bodyPr rot="-540000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title>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lang="zh-CN" sz="16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crossAx val="286204552"/>
        <c:crossesAt val="0.01"/>
        <c:crossBetween val="midCat"/>
        <c:majorUnit val="50"/>
      </c:valAx>
      <c:spPr>
        <a:noFill/>
        <a:ln>
          <a:noFill/>
        </a:ln>
        <a:effectLst/>
      </c:spPr>
    </c:plotArea>
    <c:legend>
      <c:legendPos val="b"/>
      <c:layout>
        <c:manualLayout>
          <c:xMode val="edge"/>
          <c:yMode val="edge"/>
          <c:x val="0.17322873857638399"/>
          <c:y val="0.86957932414846295"/>
          <c:w val="0.82261352122259501"/>
          <c:h val="8.9556959934877098E-2"/>
        </c:manualLayout>
      </c:layout>
      <c:overlay val="0"/>
      <c:spPr>
        <a:noFill/>
        <a:ln>
          <a:noFill/>
        </a:ln>
        <a:effectLst/>
      </c:spPr>
      <c:txPr>
        <a:bodyPr rot="0" spcFirstLastPara="1" vertOverflow="ellipsis" vert="horz" wrap="square" anchor="ctr" anchorCtr="1"/>
        <a:lstStyle/>
        <a:p>
          <a:pPr>
            <a:defRPr lang="zh-CN" sz="16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legend>
    <c:plotVisOnly val="1"/>
    <c:dispBlanksAs val="gap"/>
    <c:showDLblsOverMax val="0"/>
  </c:chart>
  <c:spPr>
    <a:solidFill>
      <a:schemeClr val="bg1"/>
    </a:solidFill>
    <a:ln w="9525" cap="flat" cmpd="sng" algn="ctr">
      <a:noFill/>
      <a:round/>
    </a:ln>
    <a:effectLst/>
  </c:spPr>
  <c:txPr>
    <a:bodyPr/>
    <a:lstStyle/>
    <a:p>
      <a:pPr>
        <a:defRPr lang="zh-CN"/>
      </a:pPr>
      <a:endParaRPr lang="de-DE"/>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control</c:v>
          </c:tx>
          <c:spPr>
            <a:solidFill>
              <a:schemeClr val="tx1"/>
            </a:solidFill>
            <a:ln>
              <a:noFill/>
            </a:ln>
            <a:effectLst/>
          </c:spPr>
          <c:invertIfNegative val="0"/>
          <c:errBars>
            <c:errBarType val="plus"/>
            <c:errValType val="cust"/>
            <c:noEndCap val="0"/>
            <c:plus>
              <c:numLit>
                <c:formatCode>General</c:formatCode>
                <c:ptCount val="6"/>
                <c:pt idx="0">
                  <c:v>21.4947796018491</c:v>
                </c:pt>
                <c:pt idx="1">
                  <c:v>24.151412088413402</c:v>
                </c:pt>
                <c:pt idx="2">
                  <c:v>35.172876221175898</c:v>
                </c:pt>
                <c:pt idx="3">
                  <c:v>48.252879443854802</c:v>
                </c:pt>
                <c:pt idx="4">
                  <c:v>59.235686703909998</c:v>
                </c:pt>
              </c:numLit>
            </c:plus>
            <c:minus>
              <c:numLit>
                <c:formatCode>General</c:formatCode>
                <c:ptCount val="1"/>
                <c:pt idx="0">
                  <c:v>1</c:v>
                </c:pt>
              </c:numLit>
            </c:minus>
            <c:spPr>
              <a:noFill/>
              <a:ln w="9525" cap="flat" cmpd="sng" algn="ctr">
                <a:solidFill>
                  <a:schemeClr val="tx1">
                    <a:lumMod val="65000"/>
                    <a:lumOff val="35000"/>
                  </a:schemeClr>
                </a:solidFill>
                <a:round/>
              </a:ln>
              <a:effectLst/>
            </c:spPr>
          </c:errBars>
          <c:cat>
            <c:numLit>
              <c:formatCode>General</c:formatCode>
              <c:ptCount val="5"/>
              <c:pt idx="0">
                <c:v>2</c:v>
              </c:pt>
              <c:pt idx="1">
                <c:v>4</c:v>
              </c:pt>
              <c:pt idx="2">
                <c:v>8</c:v>
              </c:pt>
              <c:pt idx="3">
                <c:v>16</c:v>
              </c:pt>
              <c:pt idx="4">
                <c:v>32</c:v>
              </c:pt>
            </c:numLit>
          </c:cat>
          <c:val>
            <c:numRef>
              <c:f>'EFS  AZD1208 0.1μM Prost'!$I$10:$I$14</c:f>
              <c:numCache>
                <c:formatCode>General</c:formatCode>
                <c:ptCount val="5"/>
                <c:pt idx="0">
                  <c:v>25.208616774071977</c:v>
                </c:pt>
                <c:pt idx="1">
                  <c:v>35.194700174699236</c:v>
                </c:pt>
                <c:pt idx="2">
                  <c:v>59.024967255690513</c:v>
                </c:pt>
                <c:pt idx="3">
                  <c:v>111.87340786389488</c:v>
                </c:pt>
                <c:pt idx="4">
                  <c:v>151.29305342851518</c:v>
                </c:pt>
              </c:numCache>
            </c:numRef>
          </c:val>
          <c:extLst>
            <c:ext xmlns:c16="http://schemas.microsoft.com/office/drawing/2014/chart" uri="{C3380CC4-5D6E-409C-BE32-E72D297353CC}">
              <c16:uniqueId val="{00000000-B3BB-476C-958F-78D316741854}"/>
            </c:ext>
          </c:extLst>
        </c:ser>
        <c:ser>
          <c:idx val="1"/>
          <c:order val="1"/>
          <c:tx>
            <c:v>AZD1208, 0.1 µM</c:v>
          </c:tx>
          <c:spPr>
            <a:solidFill>
              <a:schemeClr val="bg1">
                <a:lumMod val="65000"/>
              </a:schemeClr>
            </a:solidFill>
            <a:ln>
              <a:noFill/>
            </a:ln>
            <a:effectLst/>
          </c:spPr>
          <c:invertIfNegative val="0"/>
          <c:errBars>
            <c:errBarType val="plus"/>
            <c:errValType val="cust"/>
            <c:noEndCap val="0"/>
            <c:plus>
              <c:numLit>
                <c:formatCode>General</c:formatCode>
                <c:ptCount val="6"/>
                <c:pt idx="0">
                  <c:v>19.040199444945198</c:v>
                </c:pt>
                <c:pt idx="1">
                  <c:v>25.161004190458701</c:v>
                </c:pt>
                <c:pt idx="2">
                  <c:v>26.4082545363969</c:v>
                </c:pt>
                <c:pt idx="3">
                  <c:v>52.687629311882503</c:v>
                </c:pt>
                <c:pt idx="4">
                  <c:v>88.893766768312204</c:v>
                </c:pt>
              </c:numLit>
            </c:plus>
            <c:minus>
              <c:numLit>
                <c:formatCode>General</c:formatCode>
                <c:ptCount val="1"/>
                <c:pt idx="0">
                  <c:v>1</c:v>
                </c:pt>
              </c:numLit>
            </c:minus>
            <c:spPr>
              <a:noFill/>
              <a:ln w="9525" cap="flat" cmpd="sng" algn="ctr">
                <a:solidFill>
                  <a:schemeClr val="tx1">
                    <a:lumMod val="65000"/>
                    <a:lumOff val="35000"/>
                  </a:schemeClr>
                </a:solidFill>
                <a:round/>
              </a:ln>
              <a:effectLst/>
            </c:spPr>
          </c:errBars>
          <c:cat>
            <c:numLit>
              <c:formatCode>General</c:formatCode>
              <c:ptCount val="5"/>
              <c:pt idx="0">
                <c:v>2</c:v>
              </c:pt>
              <c:pt idx="1">
                <c:v>4</c:v>
              </c:pt>
              <c:pt idx="2">
                <c:v>8</c:v>
              </c:pt>
              <c:pt idx="3">
                <c:v>16</c:v>
              </c:pt>
              <c:pt idx="4">
                <c:v>32</c:v>
              </c:pt>
            </c:numLit>
          </c:cat>
          <c:val>
            <c:numRef>
              <c:f>'EFS  AZD1208 0.1μM Prost'!$I$19:$I$23</c:f>
              <c:numCache>
                <c:formatCode>General</c:formatCode>
                <c:ptCount val="5"/>
                <c:pt idx="0">
                  <c:v>22.79207518940596</c:v>
                </c:pt>
                <c:pt idx="1">
                  <c:v>32.987854392037121</c:v>
                </c:pt>
                <c:pt idx="2">
                  <c:v>52.660356301682384</c:v>
                </c:pt>
                <c:pt idx="3">
                  <c:v>109.05953529169801</c:v>
                </c:pt>
                <c:pt idx="4">
                  <c:v>157.34408425702381</c:v>
                </c:pt>
              </c:numCache>
            </c:numRef>
          </c:val>
          <c:extLst>
            <c:ext xmlns:c16="http://schemas.microsoft.com/office/drawing/2014/chart" uri="{C3380CC4-5D6E-409C-BE32-E72D297353CC}">
              <c16:uniqueId val="{00000001-B3BB-476C-958F-78D316741854}"/>
            </c:ext>
          </c:extLst>
        </c:ser>
        <c:dLbls>
          <c:showLegendKey val="0"/>
          <c:showVal val="0"/>
          <c:showCatName val="0"/>
          <c:showSerName val="0"/>
          <c:showPercent val="0"/>
          <c:showBubbleSize val="0"/>
        </c:dLbls>
        <c:gapWidth val="100"/>
        <c:overlap val="-10"/>
        <c:axId val="286204552"/>
        <c:axId val="286208816"/>
      </c:barChart>
      <c:catAx>
        <c:axId val="286204552"/>
        <c:scaling>
          <c:orientation val="minMax"/>
        </c:scaling>
        <c:delete val="0"/>
        <c:axPos val="b"/>
        <c:title>
          <c:tx>
            <c:rich>
              <a:bodyPr rot="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r>
                  <a:rPr lang="de-DE" sz="2000" b="1">
                    <a:solidFill>
                      <a:sysClr val="windowText" lastClr="000000"/>
                    </a:solidFill>
                    <a:latin typeface="Arial" panose="020B0604020202020204" pitchFamily="7" charset="0"/>
                    <a:cs typeface="Arial" panose="020B0604020202020204" pitchFamily="7" charset="0"/>
                  </a:rPr>
                  <a:t>[frequence]</a:t>
                </a:r>
                <a:r>
                  <a:rPr lang="de-DE" sz="2000" b="1" baseline="0">
                    <a:solidFill>
                      <a:sysClr val="windowText" lastClr="000000"/>
                    </a:solidFill>
                    <a:latin typeface="Arial" panose="020B0604020202020204" pitchFamily="7" charset="0"/>
                    <a:cs typeface="Arial" panose="020B0604020202020204" pitchFamily="7" charset="0"/>
                  </a:rPr>
                  <a:t> (Hz)</a:t>
                </a:r>
                <a:endParaRPr lang="de-DE" sz="2000" b="1">
                  <a:solidFill>
                    <a:sysClr val="windowText" lastClr="000000"/>
                  </a:solidFill>
                  <a:latin typeface="Arial" panose="020B0604020202020204" pitchFamily="7" charset="0"/>
                  <a:cs typeface="Arial" panose="020B0604020202020204" pitchFamily="7" charset="0"/>
                </a:endParaRPr>
              </a:p>
            </c:rich>
          </c:tx>
          <c:overlay val="0"/>
          <c:spPr>
            <a:noFill/>
            <a:ln>
              <a:noFill/>
            </a:ln>
            <a:effectLst/>
          </c:spPr>
          <c:txPr>
            <a:bodyPr rot="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title>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lang="zh-CN" sz="16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crossAx val="286208816"/>
        <c:crosses val="autoZero"/>
        <c:auto val="1"/>
        <c:lblAlgn val="ctr"/>
        <c:lblOffset val="100"/>
        <c:noMultiLvlLbl val="0"/>
      </c:catAx>
      <c:valAx>
        <c:axId val="286208816"/>
        <c:scaling>
          <c:orientation val="minMax"/>
          <c:max val="250"/>
          <c:min val="0"/>
        </c:scaling>
        <c:delete val="0"/>
        <c:axPos val="l"/>
        <c:title>
          <c:tx>
            <c:rich>
              <a:bodyPr rot="-540000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r>
                  <a:rPr lang="de-DE" sz="2000" b="1">
                    <a:solidFill>
                      <a:sysClr val="windowText" lastClr="000000"/>
                    </a:solidFill>
                    <a:latin typeface="Arial" panose="020B0604020202020204" pitchFamily="7" charset="0"/>
                    <a:cs typeface="Arial" panose="020B0604020202020204" pitchFamily="7" charset="0"/>
                  </a:rPr>
                  <a:t>contraction (% KCl)</a:t>
                </a:r>
              </a:p>
            </c:rich>
          </c:tx>
          <c:layout>
            <c:manualLayout>
              <c:xMode val="edge"/>
              <c:yMode val="edge"/>
              <c:x val="1.6666600481102901E-2"/>
              <c:y val="3.5696189491968601E-2"/>
            </c:manualLayout>
          </c:layout>
          <c:overlay val="0"/>
          <c:spPr>
            <a:noFill/>
            <a:ln>
              <a:noFill/>
            </a:ln>
            <a:effectLst/>
          </c:spPr>
          <c:txPr>
            <a:bodyPr rot="-540000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title>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lang="zh-CN" sz="16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crossAx val="286204552"/>
        <c:crossesAt val="0.01"/>
        <c:crossBetween val="between"/>
        <c:majorUnit val="50"/>
      </c:valAx>
      <c:spPr>
        <a:noFill/>
        <a:ln>
          <a:noFill/>
        </a:ln>
        <a:effectLst/>
      </c:spPr>
    </c:plotArea>
    <c:legend>
      <c:legendPos val="b"/>
      <c:legendEntry>
        <c:idx val="0"/>
        <c:txPr>
          <a:bodyPr rot="0" spcFirstLastPara="1" vertOverflow="ellipsis" vert="horz" wrap="square" anchor="ctr" anchorCtr="1"/>
          <a:lstStyle/>
          <a:p>
            <a:pPr>
              <a:defRPr lang="zh-CN" sz="16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legendEntry>
      <c:legendEntry>
        <c:idx val="1"/>
        <c:txPr>
          <a:bodyPr rot="0" spcFirstLastPara="1" vertOverflow="ellipsis" vert="horz" wrap="square" anchor="ctr" anchorCtr="1"/>
          <a:lstStyle/>
          <a:p>
            <a:pPr>
              <a:defRPr lang="zh-CN" sz="1600" b="1" i="0" u="none" strike="noStrike" kern="1200" baseline="0">
                <a:solidFill>
                  <a:schemeClr val="tx1"/>
                </a:solidFill>
                <a:latin typeface="Arial" panose="020B0604020202020204" pitchFamily="7" charset="0"/>
                <a:ea typeface="+mn-ea"/>
                <a:cs typeface="Arial" panose="020B0604020202020204" pitchFamily="7" charset="0"/>
              </a:defRPr>
            </a:pPr>
            <a:endParaRPr lang="de-DE"/>
          </a:p>
        </c:txPr>
      </c:legendEntry>
      <c:layout>
        <c:manualLayout>
          <c:xMode val="edge"/>
          <c:yMode val="edge"/>
          <c:x val="0.223311957938367"/>
          <c:y val="0.87914813463253205"/>
          <c:w val="0.74597894445282498"/>
          <c:h val="8.9436732108961803E-2"/>
        </c:manualLayout>
      </c:layout>
      <c:overlay val="0"/>
      <c:spPr>
        <a:noFill/>
        <a:ln>
          <a:noFill/>
        </a:ln>
        <a:effectLst/>
      </c:spPr>
      <c:txPr>
        <a:bodyPr rot="0" spcFirstLastPara="1" vertOverflow="ellipsis" vert="horz" wrap="square" anchor="ctr" anchorCtr="1"/>
        <a:lstStyle/>
        <a:p>
          <a:pPr>
            <a:defRPr lang="zh-CN" sz="1600" b="1" i="0" u="none" strike="noStrike" kern="1200" baseline="0">
              <a:solidFill>
                <a:schemeClr val="tx1">
                  <a:lumMod val="65000"/>
                  <a:lumOff val="35000"/>
                </a:schemeClr>
              </a:solidFill>
              <a:latin typeface="Arial" panose="020B0604020202020204" pitchFamily="7" charset="0"/>
              <a:ea typeface="+mn-ea"/>
              <a:cs typeface="Arial" panose="020B0604020202020204" pitchFamily="7" charset="0"/>
            </a:defRPr>
          </a:pPr>
          <a:endParaRPr lang="de-DE"/>
        </a:p>
      </c:txPr>
    </c:legend>
    <c:plotVisOnly val="1"/>
    <c:dispBlanksAs val="gap"/>
    <c:showDLblsOverMax val="0"/>
  </c:chart>
  <c:spPr>
    <a:solidFill>
      <a:schemeClr val="bg1"/>
    </a:solidFill>
    <a:ln w="9525" cap="flat" cmpd="sng" algn="ctr">
      <a:noFill/>
      <a:round/>
    </a:ln>
    <a:effectLst/>
  </c:spPr>
  <c:txPr>
    <a:bodyPr/>
    <a:lstStyle/>
    <a:p>
      <a:pPr>
        <a:defRPr lang="zh-CN"/>
      </a:pPr>
      <a:endParaRPr lang="de-DE"/>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v>control</c:v>
          </c:tx>
          <c:spPr>
            <a:ln w="19050" cap="rnd">
              <a:solidFill>
                <a:schemeClr val="tx1"/>
              </a:solidFill>
              <a:round/>
            </a:ln>
            <a:effectLst/>
          </c:spPr>
          <c:marker>
            <c:symbol val="x"/>
            <c:size val="11"/>
            <c:spPr>
              <a:solidFill>
                <a:schemeClr val="tx1"/>
              </a:solidFill>
              <a:ln w="9525">
                <a:solidFill>
                  <a:schemeClr val="tx1"/>
                </a:solidFill>
              </a:ln>
              <a:effectLst/>
            </c:spPr>
          </c:marker>
          <c:errBars>
            <c:errDir val="y"/>
            <c:errBarType val="both"/>
            <c:errValType val="cust"/>
            <c:noEndCap val="0"/>
            <c:plus>
              <c:numRef>
                <c:f>'NA  AZD1208 0.5μM Prost'!$J$10:$J$16</c:f>
                <c:numCache>
                  <c:formatCode>General</c:formatCode>
                  <c:ptCount val="7"/>
                  <c:pt idx="0">
                    <c:v>22.242956119679842</c:v>
                  </c:pt>
                  <c:pt idx="1">
                    <c:v>17.864820957698569</c:v>
                  </c:pt>
                  <c:pt idx="2">
                    <c:v>41.77500556119881</c:v>
                  </c:pt>
                  <c:pt idx="3">
                    <c:v>123.61367590986649</c:v>
                  </c:pt>
                  <c:pt idx="4">
                    <c:v>142.40507461582789</c:v>
                  </c:pt>
                  <c:pt idx="5">
                    <c:v>150.57122844402173</c:v>
                  </c:pt>
                  <c:pt idx="6">
                    <c:v>136.09543432290886</c:v>
                  </c:pt>
                </c:numCache>
              </c:numRef>
            </c:plus>
            <c:minus>
              <c:numRef>
                <c:f>'NA  AZD1208 0.5μM Prost'!$J$10:$J$16</c:f>
                <c:numCache>
                  <c:formatCode>General</c:formatCode>
                  <c:ptCount val="7"/>
                  <c:pt idx="0">
                    <c:v>22.242956119679842</c:v>
                  </c:pt>
                  <c:pt idx="1">
                    <c:v>17.864820957698569</c:v>
                  </c:pt>
                  <c:pt idx="2">
                    <c:v>41.77500556119881</c:v>
                  </c:pt>
                  <c:pt idx="3">
                    <c:v>123.61367590986649</c:v>
                  </c:pt>
                  <c:pt idx="4">
                    <c:v>142.40507461582789</c:v>
                  </c:pt>
                  <c:pt idx="5">
                    <c:v>150.57122844402173</c:v>
                  </c:pt>
                  <c:pt idx="6">
                    <c:v>136.09543432290886</c:v>
                  </c:pt>
                </c:numCache>
              </c:numRef>
            </c:minus>
            <c:spPr>
              <a:noFill/>
              <a:ln w="9525" cap="flat" cmpd="sng" algn="ctr">
                <a:solidFill>
                  <a:schemeClr val="tx1">
                    <a:lumMod val="65000"/>
                    <a:lumOff val="35000"/>
                  </a:schemeClr>
                </a:solidFill>
                <a:round/>
              </a:ln>
              <a:effectLst/>
            </c:spPr>
          </c:errBars>
          <c:xVal>
            <c:numRef>
              <c:f>'NA  AZD1208 0.5μM Prost'!$B$10:$B$16</c:f>
              <c:numCache>
                <c:formatCode>General</c:formatCode>
                <c:ptCount val="7"/>
                <c:pt idx="0">
                  <c:v>0.1</c:v>
                </c:pt>
                <c:pt idx="1">
                  <c:v>0.3</c:v>
                </c:pt>
                <c:pt idx="2">
                  <c:v>1</c:v>
                </c:pt>
                <c:pt idx="3">
                  <c:v>3</c:v>
                </c:pt>
                <c:pt idx="4">
                  <c:v>10</c:v>
                </c:pt>
                <c:pt idx="5">
                  <c:v>30</c:v>
                </c:pt>
                <c:pt idx="6">
                  <c:v>100</c:v>
                </c:pt>
              </c:numCache>
            </c:numRef>
          </c:xVal>
          <c:yVal>
            <c:numRef>
              <c:f>'NA  AZD1208 0.5μM Prost'!$I$10:$I$16</c:f>
              <c:numCache>
                <c:formatCode>General</c:formatCode>
                <c:ptCount val="7"/>
                <c:pt idx="0">
                  <c:v>29.404263638603254</c:v>
                </c:pt>
                <c:pt idx="1">
                  <c:v>52.159311843015942</c:v>
                </c:pt>
                <c:pt idx="2">
                  <c:v>102.61732276181601</c:v>
                </c:pt>
                <c:pt idx="3">
                  <c:v>195.49846417733781</c:v>
                </c:pt>
                <c:pt idx="4">
                  <c:v>216.00149079109079</c:v>
                </c:pt>
                <c:pt idx="5">
                  <c:v>219.99929685446108</c:v>
                </c:pt>
                <c:pt idx="6">
                  <c:v>188.52049439055423</c:v>
                </c:pt>
              </c:numCache>
            </c:numRef>
          </c:yVal>
          <c:smooth val="0"/>
          <c:extLst>
            <c:ext xmlns:c16="http://schemas.microsoft.com/office/drawing/2014/chart" uri="{C3380CC4-5D6E-409C-BE32-E72D297353CC}">
              <c16:uniqueId val="{00000000-EF95-41F4-9240-6B6B365C4B56}"/>
            </c:ext>
          </c:extLst>
        </c:ser>
        <c:ser>
          <c:idx val="1"/>
          <c:order val="1"/>
          <c:tx>
            <c:v>AZD1208, 0.5 µM</c:v>
          </c:tx>
          <c:spPr>
            <a:ln w="19050" cap="rnd">
              <a:solidFill>
                <a:schemeClr val="bg1">
                  <a:lumMod val="65000"/>
                </a:schemeClr>
              </a:solidFill>
              <a:round/>
            </a:ln>
            <a:effectLst/>
          </c:spPr>
          <c:marker>
            <c:symbol val="x"/>
            <c:size val="11"/>
            <c:spPr>
              <a:solidFill>
                <a:schemeClr val="bg1">
                  <a:lumMod val="65000"/>
                </a:schemeClr>
              </a:solidFill>
              <a:ln w="9525">
                <a:solidFill>
                  <a:schemeClr val="bg1">
                    <a:lumMod val="65000"/>
                  </a:schemeClr>
                </a:solidFill>
              </a:ln>
              <a:effectLst/>
            </c:spPr>
          </c:marker>
          <c:errBars>
            <c:errDir val="y"/>
            <c:errBarType val="both"/>
            <c:errValType val="cust"/>
            <c:noEndCap val="0"/>
            <c:plus>
              <c:numRef>
                <c:f>'NA  AZD1208 0.5μM Prost'!$J$23:$J$29</c:f>
                <c:numCache>
                  <c:formatCode>General</c:formatCode>
                  <c:ptCount val="7"/>
                  <c:pt idx="0">
                    <c:v>12.17593504380743</c:v>
                  </c:pt>
                  <c:pt idx="1">
                    <c:v>14.169070982693855</c:v>
                  </c:pt>
                  <c:pt idx="2">
                    <c:v>33.154516110053564</c:v>
                  </c:pt>
                  <c:pt idx="3">
                    <c:v>43.825296390745528</c:v>
                  </c:pt>
                  <c:pt idx="4">
                    <c:v>29.401687549565629</c:v>
                  </c:pt>
                  <c:pt idx="5">
                    <c:v>24.779770401008193</c:v>
                  </c:pt>
                  <c:pt idx="6">
                    <c:v>34.793361665442951</c:v>
                  </c:pt>
                </c:numCache>
              </c:numRef>
            </c:plus>
            <c:minus>
              <c:numRef>
                <c:f>'NA  AZD1208 0.5μM Prost'!$J$23:$J$29</c:f>
                <c:numCache>
                  <c:formatCode>General</c:formatCode>
                  <c:ptCount val="7"/>
                  <c:pt idx="0">
                    <c:v>12.17593504380743</c:v>
                  </c:pt>
                  <c:pt idx="1">
                    <c:v>14.169070982693855</c:v>
                  </c:pt>
                  <c:pt idx="2">
                    <c:v>33.154516110053564</c:v>
                  </c:pt>
                  <c:pt idx="3">
                    <c:v>43.825296390745528</c:v>
                  </c:pt>
                  <c:pt idx="4">
                    <c:v>29.401687549565629</c:v>
                  </c:pt>
                  <c:pt idx="5">
                    <c:v>24.779770401008193</c:v>
                  </c:pt>
                  <c:pt idx="6">
                    <c:v>34.793361665442951</c:v>
                  </c:pt>
                </c:numCache>
              </c:numRef>
            </c:minus>
            <c:spPr>
              <a:noFill/>
              <a:ln w="9525" cap="flat" cmpd="sng" algn="ctr">
                <a:solidFill>
                  <a:schemeClr val="tx1">
                    <a:lumMod val="65000"/>
                    <a:lumOff val="35000"/>
                  </a:schemeClr>
                </a:solidFill>
                <a:round/>
              </a:ln>
              <a:effectLst/>
            </c:spPr>
          </c:errBars>
          <c:xVal>
            <c:numRef>
              <c:f>'NA  AZD1208 0.5μM Prost'!$B$10:$B$16</c:f>
              <c:numCache>
                <c:formatCode>General</c:formatCode>
                <c:ptCount val="7"/>
                <c:pt idx="0">
                  <c:v>0.1</c:v>
                </c:pt>
                <c:pt idx="1">
                  <c:v>0.3</c:v>
                </c:pt>
                <c:pt idx="2">
                  <c:v>1</c:v>
                </c:pt>
                <c:pt idx="3">
                  <c:v>3</c:v>
                </c:pt>
                <c:pt idx="4">
                  <c:v>10</c:v>
                </c:pt>
                <c:pt idx="5">
                  <c:v>30</c:v>
                </c:pt>
                <c:pt idx="6">
                  <c:v>100</c:v>
                </c:pt>
              </c:numCache>
            </c:numRef>
          </c:xVal>
          <c:yVal>
            <c:numRef>
              <c:f>'NA  AZD1208 0.5μM Prost'!$I$23:$I$29</c:f>
              <c:numCache>
                <c:formatCode>General</c:formatCode>
                <c:ptCount val="7"/>
                <c:pt idx="0">
                  <c:v>10.416026063523852</c:v>
                </c:pt>
                <c:pt idx="1">
                  <c:v>20.400682108480417</c:v>
                </c:pt>
                <c:pt idx="2">
                  <c:v>41.119468821086691</c:v>
                </c:pt>
                <c:pt idx="3">
                  <c:v>76.206033236615184</c:v>
                </c:pt>
                <c:pt idx="4">
                  <c:v>94.568253824291332</c:v>
                </c:pt>
                <c:pt idx="5">
                  <c:v>95.174200117247878</c:v>
                </c:pt>
                <c:pt idx="6">
                  <c:v>88.256971669542637</c:v>
                </c:pt>
              </c:numCache>
            </c:numRef>
          </c:yVal>
          <c:smooth val="0"/>
          <c:extLst>
            <c:ext xmlns:c16="http://schemas.microsoft.com/office/drawing/2014/chart" uri="{C3380CC4-5D6E-409C-BE32-E72D297353CC}">
              <c16:uniqueId val="{00000001-EF95-41F4-9240-6B6B365C4B56}"/>
            </c:ext>
          </c:extLst>
        </c:ser>
        <c:dLbls>
          <c:showLegendKey val="0"/>
          <c:showVal val="0"/>
          <c:showCatName val="0"/>
          <c:showSerName val="0"/>
          <c:showPercent val="0"/>
          <c:showBubbleSize val="0"/>
        </c:dLbls>
        <c:axId val="286204552"/>
        <c:axId val="286208816"/>
      </c:scatterChart>
      <c:valAx>
        <c:axId val="286204552"/>
        <c:scaling>
          <c:logBase val="10"/>
          <c:orientation val="minMax"/>
          <c:max val="1000"/>
          <c:min val="0.01"/>
        </c:scaling>
        <c:delete val="0"/>
        <c:axPos val="b"/>
        <c:title>
          <c:tx>
            <c:rich>
              <a:bodyPr rot="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r>
                  <a:rPr lang="de-DE" sz="2000" b="1">
                    <a:solidFill>
                      <a:sysClr val="windowText" lastClr="000000"/>
                    </a:solidFill>
                    <a:latin typeface="Arial" panose="020B0604020202020204" pitchFamily="7" charset="0"/>
                    <a:cs typeface="Arial" panose="020B0604020202020204" pitchFamily="7" charset="0"/>
                  </a:rPr>
                  <a:t>[noradrenaline]</a:t>
                </a:r>
                <a:r>
                  <a:rPr lang="de-DE" sz="2000" b="1" baseline="0">
                    <a:solidFill>
                      <a:sysClr val="windowText" lastClr="000000"/>
                    </a:solidFill>
                    <a:latin typeface="Arial" panose="020B0604020202020204" pitchFamily="7" charset="0"/>
                    <a:cs typeface="Arial" panose="020B0604020202020204" pitchFamily="7" charset="0"/>
                  </a:rPr>
                  <a:t> (µM)</a:t>
                </a:r>
                <a:endParaRPr lang="de-DE" sz="2000" b="1">
                  <a:solidFill>
                    <a:sysClr val="windowText" lastClr="000000"/>
                  </a:solidFill>
                  <a:latin typeface="Arial" panose="020B0604020202020204" pitchFamily="7" charset="0"/>
                  <a:cs typeface="Arial" panose="020B0604020202020204" pitchFamily="7" charset="0"/>
                </a:endParaRPr>
              </a:p>
            </c:rich>
          </c:tx>
          <c:layout>
            <c:manualLayout>
              <c:xMode val="edge"/>
              <c:yMode val="edge"/>
              <c:x val="0.30831252203368098"/>
              <c:y val="0.77387385559070399"/>
            </c:manualLayout>
          </c:layout>
          <c:overlay val="0"/>
          <c:spPr>
            <a:noFill/>
            <a:ln>
              <a:noFill/>
            </a:ln>
            <a:effectLst/>
          </c:spPr>
          <c:txPr>
            <a:bodyPr rot="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title>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lang="zh-CN" sz="16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crossAx val="286208816"/>
        <c:crosses val="autoZero"/>
        <c:crossBetween val="midCat"/>
        <c:majorUnit val="10"/>
      </c:valAx>
      <c:valAx>
        <c:axId val="286208816"/>
        <c:scaling>
          <c:orientation val="minMax"/>
          <c:max val="400"/>
          <c:min val="0"/>
        </c:scaling>
        <c:delete val="0"/>
        <c:axPos val="l"/>
        <c:title>
          <c:tx>
            <c:rich>
              <a:bodyPr rot="-540000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r>
                  <a:rPr lang="de-DE" sz="2000" b="1">
                    <a:solidFill>
                      <a:sysClr val="windowText" lastClr="000000"/>
                    </a:solidFill>
                    <a:latin typeface="Arial" panose="020B0604020202020204" pitchFamily="7" charset="0"/>
                    <a:cs typeface="Arial" panose="020B0604020202020204" pitchFamily="7" charset="0"/>
                  </a:rPr>
                  <a:t>contraction (% KCl)</a:t>
                </a:r>
              </a:p>
            </c:rich>
          </c:tx>
          <c:layout>
            <c:manualLayout>
              <c:xMode val="edge"/>
              <c:yMode val="edge"/>
              <c:x val="1.98186879572388E-2"/>
              <c:y val="2.5890371352016901E-2"/>
            </c:manualLayout>
          </c:layout>
          <c:overlay val="0"/>
          <c:spPr>
            <a:noFill/>
            <a:ln>
              <a:noFill/>
            </a:ln>
            <a:effectLst/>
          </c:spPr>
          <c:txPr>
            <a:bodyPr rot="-540000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title>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lang="zh-CN" sz="16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crossAx val="286204552"/>
        <c:crossesAt val="0.01"/>
        <c:crossBetween val="midCat"/>
        <c:majorUnit val="100"/>
      </c:valAx>
      <c:spPr>
        <a:noFill/>
        <a:ln>
          <a:noFill/>
        </a:ln>
        <a:effectLst/>
      </c:spPr>
    </c:plotArea>
    <c:legend>
      <c:legendPos val="b"/>
      <c:layout>
        <c:manualLayout>
          <c:xMode val="edge"/>
          <c:yMode val="edge"/>
          <c:x val="0.21393095661306299"/>
          <c:y val="0.86957923030705497"/>
          <c:w val="0.759994724243089"/>
          <c:h val="8.9556959934877098E-2"/>
        </c:manualLayout>
      </c:layout>
      <c:overlay val="0"/>
      <c:spPr>
        <a:noFill/>
        <a:ln>
          <a:noFill/>
        </a:ln>
        <a:effectLst/>
      </c:spPr>
      <c:txPr>
        <a:bodyPr rot="0" spcFirstLastPara="1" vertOverflow="ellipsis" vert="horz" wrap="square" anchor="ctr" anchorCtr="1"/>
        <a:lstStyle/>
        <a:p>
          <a:pPr>
            <a:defRPr lang="zh-CN" sz="16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legend>
    <c:plotVisOnly val="1"/>
    <c:dispBlanksAs val="gap"/>
    <c:showDLblsOverMax val="0"/>
  </c:chart>
  <c:spPr>
    <a:solidFill>
      <a:schemeClr val="bg1"/>
    </a:solidFill>
    <a:ln w="9525" cap="flat" cmpd="sng" algn="ctr">
      <a:noFill/>
      <a:round/>
    </a:ln>
    <a:effectLst/>
  </c:spPr>
  <c:txPr>
    <a:bodyPr/>
    <a:lstStyle/>
    <a:p>
      <a:pPr>
        <a:defRPr lang="zh-CN"/>
      </a:pPr>
      <a:endParaRPr lang="de-DE"/>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v>control</c:v>
          </c:tx>
          <c:spPr>
            <a:ln w="19050" cap="rnd">
              <a:solidFill>
                <a:schemeClr val="tx1"/>
              </a:solidFill>
              <a:round/>
            </a:ln>
            <a:effectLst/>
          </c:spPr>
          <c:marker>
            <c:symbol val="x"/>
            <c:size val="11"/>
            <c:spPr>
              <a:solidFill>
                <a:schemeClr val="tx1"/>
              </a:solidFill>
              <a:ln w="9525">
                <a:solidFill>
                  <a:schemeClr val="tx1"/>
                </a:solidFill>
              </a:ln>
              <a:effectLst/>
            </c:spPr>
          </c:marker>
          <c:errBars>
            <c:errDir val="y"/>
            <c:errBarType val="both"/>
            <c:errValType val="cust"/>
            <c:noEndCap val="0"/>
            <c:plus>
              <c:numRef>
                <c:f>'PE AZD1208  0.5μM Prost'!$J$10:$J$16</c:f>
                <c:numCache>
                  <c:formatCode>General</c:formatCode>
                  <c:ptCount val="7"/>
                  <c:pt idx="0">
                    <c:v>8.4594300478695938</c:v>
                  </c:pt>
                  <c:pt idx="1">
                    <c:v>31.946323785267175</c:v>
                  </c:pt>
                  <c:pt idx="2">
                    <c:v>45.183740264904898</c:v>
                  </c:pt>
                  <c:pt idx="3">
                    <c:v>94.413428510266058</c:v>
                  </c:pt>
                  <c:pt idx="4">
                    <c:v>119.13591539889192</c:v>
                  </c:pt>
                  <c:pt idx="5">
                    <c:v>146.91308180495719</c:v>
                  </c:pt>
                  <c:pt idx="6">
                    <c:v>164.46273869811864</c:v>
                  </c:pt>
                </c:numCache>
              </c:numRef>
            </c:plus>
            <c:minus>
              <c:numRef>
                <c:f>'PE AZD1208  0.5μM Prost'!$J$10:$J$16</c:f>
                <c:numCache>
                  <c:formatCode>General</c:formatCode>
                  <c:ptCount val="7"/>
                  <c:pt idx="0">
                    <c:v>8.4594300478695938</c:v>
                  </c:pt>
                  <c:pt idx="1">
                    <c:v>31.946323785267175</c:v>
                  </c:pt>
                  <c:pt idx="2">
                    <c:v>45.183740264904898</c:v>
                  </c:pt>
                  <c:pt idx="3">
                    <c:v>94.413428510266058</c:v>
                  </c:pt>
                  <c:pt idx="4">
                    <c:v>119.13591539889192</c:v>
                  </c:pt>
                  <c:pt idx="5">
                    <c:v>146.91308180495719</c:v>
                  </c:pt>
                  <c:pt idx="6">
                    <c:v>164.46273869811864</c:v>
                  </c:pt>
                </c:numCache>
              </c:numRef>
            </c:minus>
            <c:spPr>
              <a:noFill/>
              <a:ln w="9525" cap="flat" cmpd="sng" algn="ctr">
                <a:solidFill>
                  <a:schemeClr val="tx1">
                    <a:lumMod val="65000"/>
                    <a:lumOff val="35000"/>
                  </a:schemeClr>
                </a:solidFill>
                <a:round/>
              </a:ln>
              <a:effectLst/>
            </c:spPr>
          </c:errBars>
          <c:xVal>
            <c:numRef>
              <c:f>'PE AZD1208  0.5μM Prost'!$B$10:$B$16</c:f>
              <c:numCache>
                <c:formatCode>General</c:formatCode>
                <c:ptCount val="7"/>
                <c:pt idx="0">
                  <c:v>0.1</c:v>
                </c:pt>
                <c:pt idx="1">
                  <c:v>0.3</c:v>
                </c:pt>
                <c:pt idx="2">
                  <c:v>1</c:v>
                </c:pt>
                <c:pt idx="3">
                  <c:v>3</c:v>
                </c:pt>
                <c:pt idx="4">
                  <c:v>10</c:v>
                </c:pt>
                <c:pt idx="5">
                  <c:v>30</c:v>
                </c:pt>
                <c:pt idx="6">
                  <c:v>100</c:v>
                </c:pt>
              </c:numCache>
            </c:numRef>
          </c:xVal>
          <c:yVal>
            <c:numRef>
              <c:f>'PE AZD1208  0.5μM Prost'!$I$10:$I$16</c:f>
              <c:numCache>
                <c:formatCode>General</c:formatCode>
                <c:ptCount val="7"/>
                <c:pt idx="0">
                  <c:v>14.349182050553072</c:v>
                </c:pt>
                <c:pt idx="1">
                  <c:v>31.353038968947043</c:v>
                </c:pt>
                <c:pt idx="2">
                  <c:v>62.524601403398414</c:v>
                </c:pt>
                <c:pt idx="3">
                  <c:v>139.79022931287363</c:v>
                </c:pt>
                <c:pt idx="4">
                  <c:v>199.77943617946437</c:v>
                </c:pt>
                <c:pt idx="5">
                  <c:v>257.7954740929294</c:v>
                </c:pt>
                <c:pt idx="6">
                  <c:v>243.45789785324359</c:v>
                </c:pt>
              </c:numCache>
            </c:numRef>
          </c:yVal>
          <c:smooth val="0"/>
          <c:extLst>
            <c:ext xmlns:c16="http://schemas.microsoft.com/office/drawing/2014/chart" uri="{C3380CC4-5D6E-409C-BE32-E72D297353CC}">
              <c16:uniqueId val="{00000000-15E0-42D9-AC17-69F512DE62B8}"/>
            </c:ext>
          </c:extLst>
        </c:ser>
        <c:ser>
          <c:idx val="1"/>
          <c:order val="1"/>
          <c:tx>
            <c:v>AZD1208, 0.5 µM</c:v>
          </c:tx>
          <c:spPr>
            <a:ln w="19050" cap="rnd">
              <a:solidFill>
                <a:schemeClr val="bg1">
                  <a:lumMod val="65000"/>
                </a:schemeClr>
              </a:solidFill>
              <a:round/>
            </a:ln>
            <a:effectLst/>
          </c:spPr>
          <c:marker>
            <c:symbol val="x"/>
            <c:size val="11"/>
            <c:spPr>
              <a:solidFill>
                <a:schemeClr val="bg1">
                  <a:lumMod val="65000"/>
                </a:schemeClr>
              </a:solidFill>
              <a:ln w="9525">
                <a:solidFill>
                  <a:schemeClr val="bg1">
                    <a:lumMod val="65000"/>
                  </a:schemeClr>
                </a:solidFill>
              </a:ln>
              <a:effectLst/>
            </c:spPr>
          </c:marker>
          <c:errBars>
            <c:errDir val="y"/>
            <c:errBarType val="both"/>
            <c:errValType val="cust"/>
            <c:noEndCap val="0"/>
            <c:plus>
              <c:numRef>
                <c:f>'PE AZD1208  0.5μM Prost'!$J$23:$J$29</c:f>
                <c:numCache>
                  <c:formatCode>General</c:formatCode>
                  <c:ptCount val="7"/>
                  <c:pt idx="0">
                    <c:v>12.131142142408478</c:v>
                  </c:pt>
                  <c:pt idx="1">
                    <c:v>38.393186088625761</c:v>
                  </c:pt>
                  <c:pt idx="2">
                    <c:v>48.911381895626043</c:v>
                  </c:pt>
                  <c:pt idx="3">
                    <c:v>69.80837869507279</c:v>
                  </c:pt>
                  <c:pt idx="4">
                    <c:v>77.946509147998569</c:v>
                  </c:pt>
                  <c:pt idx="5">
                    <c:v>74.931496298094714</c:v>
                  </c:pt>
                  <c:pt idx="6">
                    <c:v>80.509002903689648</c:v>
                  </c:pt>
                </c:numCache>
              </c:numRef>
            </c:plus>
            <c:minus>
              <c:numRef>
                <c:f>'PE AZD1208  0.5μM Prost'!$J$23:$J$29</c:f>
                <c:numCache>
                  <c:formatCode>General</c:formatCode>
                  <c:ptCount val="7"/>
                  <c:pt idx="0">
                    <c:v>12.131142142408478</c:v>
                  </c:pt>
                  <c:pt idx="1">
                    <c:v>38.393186088625761</c:v>
                  </c:pt>
                  <c:pt idx="2">
                    <c:v>48.911381895626043</c:v>
                  </c:pt>
                  <c:pt idx="3">
                    <c:v>69.80837869507279</c:v>
                  </c:pt>
                  <c:pt idx="4">
                    <c:v>77.946509147998569</c:v>
                  </c:pt>
                  <c:pt idx="5">
                    <c:v>74.931496298094714</c:v>
                  </c:pt>
                  <c:pt idx="6">
                    <c:v>80.509002903689648</c:v>
                  </c:pt>
                </c:numCache>
              </c:numRef>
            </c:minus>
            <c:spPr>
              <a:noFill/>
              <a:ln w="9525" cap="flat" cmpd="sng" algn="ctr">
                <a:solidFill>
                  <a:schemeClr val="tx1">
                    <a:lumMod val="65000"/>
                    <a:lumOff val="35000"/>
                  </a:schemeClr>
                </a:solidFill>
                <a:round/>
              </a:ln>
              <a:effectLst/>
            </c:spPr>
          </c:errBars>
          <c:xVal>
            <c:numRef>
              <c:f>'PE AZD1208  0.5μM Prost'!$B$10:$B$16</c:f>
              <c:numCache>
                <c:formatCode>General</c:formatCode>
                <c:ptCount val="7"/>
                <c:pt idx="0">
                  <c:v>0.1</c:v>
                </c:pt>
                <c:pt idx="1">
                  <c:v>0.3</c:v>
                </c:pt>
                <c:pt idx="2">
                  <c:v>1</c:v>
                </c:pt>
                <c:pt idx="3">
                  <c:v>3</c:v>
                </c:pt>
                <c:pt idx="4">
                  <c:v>10</c:v>
                </c:pt>
                <c:pt idx="5">
                  <c:v>30</c:v>
                </c:pt>
                <c:pt idx="6">
                  <c:v>100</c:v>
                </c:pt>
              </c:numCache>
            </c:numRef>
          </c:xVal>
          <c:yVal>
            <c:numRef>
              <c:f>'PE AZD1208  0.5μM Prost'!$I$23:$I$29</c:f>
              <c:numCache>
                <c:formatCode>General</c:formatCode>
                <c:ptCount val="7"/>
                <c:pt idx="0">
                  <c:v>9.1649448532012112</c:v>
                </c:pt>
                <c:pt idx="1">
                  <c:v>23.887712514693568</c:v>
                </c:pt>
                <c:pt idx="2">
                  <c:v>41.473640710641348</c:v>
                </c:pt>
                <c:pt idx="3">
                  <c:v>85.322076318747889</c:v>
                </c:pt>
                <c:pt idx="4">
                  <c:v>120.86152143537279</c:v>
                </c:pt>
                <c:pt idx="5">
                  <c:v>122.93815973600269</c:v>
                </c:pt>
                <c:pt idx="6">
                  <c:v>131.68893926372104</c:v>
                </c:pt>
              </c:numCache>
            </c:numRef>
          </c:yVal>
          <c:smooth val="0"/>
          <c:extLst>
            <c:ext xmlns:c16="http://schemas.microsoft.com/office/drawing/2014/chart" uri="{C3380CC4-5D6E-409C-BE32-E72D297353CC}">
              <c16:uniqueId val="{00000001-15E0-42D9-AC17-69F512DE62B8}"/>
            </c:ext>
          </c:extLst>
        </c:ser>
        <c:dLbls>
          <c:showLegendKey val="0"/>
          <c:showVal val="0"/>
          <c:showCatName val="0"/>
          <c:showSerName val="0"/>
          <c:showPercent val="0"/>
          <c:showBubbleSize val="0"/>
        </c:dLbls>
        <c:axId val="286204552"/>
        <c:axId val="286208816"/>
      </c:scatterChart>
      <c:valAx>
        <c:axId val="286204552"/>
        <c:scaling>
          <c:logBase val="10"/>
          <c:orientation val="minMax"/>
          <c:max val="1000"/>
          <c:min val="0.01"/>
        </c:scaling>
        <c:delete val="0"/>
        <c:axPos val="b"/>
        <c:title>
          <c:tx>
            <c:rich>
              <a:bodyPr rot="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r>
                  <a:rPr lang="de-DE" sz="2000" b="1">
                    <a:solidFill>
                      <a:sysClr val="windowText" lastClr="000000"/>
                    </a:solidFill>
                    <a:latin typeface="Arial" panose="020B0604020202020204" pitchFamily="7" charset="0"/>
                    <a:cs typeface="Arial" panose="020B0604020202020204" pitchFamily="7" charset="0"/>
                  </a:rPr>
                  <a:t>[phenylephrine]</a:t>
                </a:r>
                <a:r>
                  <a:rPr lang="de-DE" sz="2000" b="1" baseline="0">
                    <a:solidFill>
                      <a:sysClr val="windowText" lastClr="000000"/>
                    </a:solidFill>
                    <a:latin typeface="Arial" panose="020B0604020202020204" pitchFamily="7" charset="0"/>
                    <a:cs typeface="Arial" panose="020B0604020202020204" pitchFamily="7" charset="0"/>
                  </a:rPr>
                  <a:t> (µM)</a:t>
                </a:r>
                <a:endParaRPr lang="de-DE" sz="2000" b="1">
                  <a:solidFill>
                    <a:sysClr val="windowText" lastClr="000000"/>
                  </a:solidFill>
                  <a:latin typeface="Arial" panose="020B0604020202020204" pitchFamily="7" charset="0"/>
                  <a:cs typeface="Arial" panose="020B0604020202020204" pitchFamily="7" charset="0"/>
                </a:endParaRPr>
              </a:p>
            </c:rich>
          </c:tx>
          <c:layout>
            <c:manualLayout>
              <c:xMode val="edge"/>
              <c:yMode val="edge"/>
              <c:x val="0.30831252203368098"/>
              <c:y val="0.77387385559070399"/>
            </c:manualLayout>
          </c:layout>
          <c:overlay val="0"/>
          <c:spPr>
            <a:noFill/>
            <a:ln>
              <a:noFill/>
            </a:ln>
            <a:effectLst/>
          </c:spPr>
          <c:txPr>
            <a:bodyPr rot="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title>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lang="zh-CN" sz="16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crossAx val="286208816"/>
        <c:crosses val="autoZero"/>
        <c:crossBetween val="midCat"/>
        <c:majorUnit val="10"/>
      </c:valAx>
      <c:valAx>
        <c:axId val="286208816"/>
        <c:scaling>
          <c:orientation val="minMax"/>
          <c:max val="500"/>
          <c:min val="0"/>
        </c:scaling>
        <c:delete val="0"/>
        <c:axPos val="l"/>
        <c:title>
          <c:tx>
            <c:rich>
              <a:bodyPr rot="-540000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r>
                  <a:rPr lang="de-DE" sz="2000" b="1">
                    <a:solidFill>
                      <a:sysClr val="windowText" lastClr="000000"/>
                    </a:solidFill>
                    <a:latin typeface="Arial" panose="020B0604020202020204" pitchFamily="7" charset="0"/>
                    <a:cs typeface="Arial" panose="020B0604020202020204" pitchFamily="7" charset="0"/>
                  </a:rPr>
                  <a:t>contraction (% KCl)</a:t>
                </a:r>
              </a:p>
            </c:rich>
          </c:tx>
          <c:layout>
            <c:manualLayout>
              <c:xMode val="edge"/>
              <c:yMode val="edge"/>
              <c:x val="1.98186879572388E-2"/>
              <c:y val="2.5890371352016901E-2"/>
            </c:manualLayout>
          </c:layout>
          <c:overlay val="0"/>
          <c:spPr>
            <a:noFill/>
            <a:ln>
              <a:noFill/>
            </a:ln>
            <a:effectLst/>
          </c:spPr>
          <c:txPr>
            <a:bodyPr rot="-540000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title>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lang="zh-CN" sz="16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crossAx val="286204552"/>
        <c:crossesAt val="0.01"/>
        <c:crossBetween val="midCat"/>
        <c:majorUnit val="100"/>
      </c:valAx>
      <c:spPr>
        <a:noFill/>
        <a:ln>
          <a:noFill/>
        </a:ln>
        <a:effectLst/>
      </c:spPr>
    </c:plotArea>
    <c:legend>
      <c:legendPos val="b"/>
      <c:layout>
        <c:manualLayout>
          <c:xMode val="edge"/>
          <c:yMode val="edge"/>
          <c:x val="0.217061896462038"/>
          <c:y val="0.86957932414846295"/>
          <c:w val="0.75060190469616295"/>
          <c:h val="8.9556959934877098E-2"/>
        </c:manualLayout>
      </c:layout>
      <c:overlay val="0"/>
      <c:spPr>
        <a:noFill/>
        <a:ln>
          <a:noFill/>
        </a:ln>
        <a:effectLst/>
      </c:spPr>
      <c:txPr>
        <a:bodyPr rot="0" spcFirstLastPara="1" vertOverflow="ellipsis" vert="horz" wrap="square" anchor="ctr" anchorCtr="1"/>
        <a:lstStyle/>
        <a:p>
          <a:pPr>
            <a:defRPr lang="zh-CN" sz="16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legend>
    <c:plotVisOnly val="1"/>
    <c:dispBlanksAs val="gap"/>
    <c:showDLblsOverMax val="0"/>
  </c:chart>
  <c:spPr>
    <a:solidFill>
      <a:schemeClr val="bg1"/>
    </a:solidFill>
    <a:ln w="9525" cap="flat" cmpd="sng" algn="ctr">
      <a:noFill/>
      <a:round/>
    </a:ln>
    <a:effectLst/>
  </c:spPr>
  <c:txPr>
    <a:bodyPr/>
    <a:lstStyle/>
    <a:p>
      <a:pPr>
        <a:defRPr lang="zh-CN"/>
      </a:pPr>
      <a:endParaRPr lang="de-DE"/>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v>control</c:v>
          </c:tx>
          <c:spPr>
            <a:ln w="19050" cap="rnd">
              <a:solidFill>
                <a:schemeClr val="tx1"/>
              </a:solidFill>
              <a:round/>
            </a:ln>
            <a:effectLst/>
          </c:spPr>
          <c:marker>
            <c:symbol val="x"/>
            <c:size val="11"/>
            <c:spPr>
              <a:solidFill>
                <a:schemeClr val="tx1"/>
              </a:solidFill>
              <a:ln w="9525">
                <a:solidFill>
                  <a:schemeClr val="tx1"/>
                </a:solidFill>
              </a:ln>
              <a:effectLst/>
            </c:spPr>
          </c:marker>
          <c:errBars>
            <c:errDir val="y"/>
            <c:errBarType val="both"/>
            <c:errValType val="cust"/>
            <c:noEndCap val="0"/>
            <c:plus>
              <c:numRef>
                <c:f>'MTX  AZD1208  0.5μM Prost'!$J$10:$J$16</c:f>
                <c:numCache>
                  <c:formatCode>General</c:formatCode>
                  <c:ptCount val="7"/>
                  <c:pt idx="0">
                    <c:v>2.4156806365624242</c:v>
                  </c:pt>
                  <c:pt idx="1">
                    <c:v>6.1807466382435488</c:v>
                  </c:pt>
                  <c:pt idx="2">
                    <c:v>29.36373052864068</c:v>
                  </c:pt>
                  <c:pt idx="3">
                    <c:v>42.921292306367924</c:v>
                  </c:pt>
                  <c:pt idx="4">
                    <c:v>51.263490244528903</c:v>
                  </c:pt>
                  <c:pt idx="5">
                    <c:v>62.824013813881663</c:v>
                  </c:pt>
                  <c:pt idx="6">
                    <c:v>67.065938867784098</c:v>
                  </c:pt>
                </c:numCache>
              </c:numRef>
            </c:plus>
            <c:minus>
              <c:numRef>
                <c:f>'MTX  AZD1208  0.5μM Prost'!$J$10:$J$16</c:f>
                <c:numCache>
                  <c:formatCode>General</c:formatCode>
                  <c:ptCount val="7"/>
                  <c:pt idx="0">
                    <c:v>2.4156806365624242</c:v>
                  </c:pt>
                  <c:pt idx="1">
                    <c:v>6.1807466382435488</c:v>
                  </c:pt>
                  <c:pt idx="2">
                    <c:v>29.36373052864068</c:v>
                  </c:pt>
                  <c:pt idx="3">
                    <c:v>42.921292306367924</c:v>
                  </c:pt>
                  <c:pt idx="4">
                    <c:v>51.263490244528903</c:v>
                  </c:pt>
                  <c:pt idx="5">
                    <c:v>62.824013813881663</c:v>
                  </c:pt>
                  <c:pt idx="6">
                    <c:v>67.065938867784098</c:v>
                  </c:pt>
                </c:numCache>
              </c:numRef>
            </c:minus>
            <c:spPr>
              <a:noFill/>
              <a:ln w="9525" cap="flat" cmpd="sng" algn="ctr">
                <a:solidFill>
                  <a:schemeClr val="tx1">
                    <a:lumMod val="65000"/>
                    <a:lumOff val="35000"/>
                  </a:schemeClr>
                </a:solidFill>
                <a:round/>
              </a:ln>
              <a:effectLst/>
            </c:spPr>
          </c:errBars>
          <c:xVal>
            <c:numRef>
              <c:f>'MTX  AZD1208  0.5μM Prost'!$B$10:$B$16</c:f>
              <c:numCache>
                <c:formatCode>General</c:formatCode>
                <c:ptCount val="7"/>
                <c:pt idx="0">
                  <c:v>0.1</c:v>
                </c:pt>
                <c:pt idx="1">
                  <c:v>0.3</c:v>
                </c:pt>
                <c:pt idx="2">
                  <c:v>1</c:v>
                </c:pt>
                <c:pt idx="3">
                  <c:v>3</c:v>
                </c:pt>
                <c:pt idx="4">
                  <c:v>10</c:v>
                </c:pt>
                <c:pt idx="5">
                  <c:v>30</c:v>
                </c:pt>
                <c:pt idx="6">
                  <c:v>100</c:v>
                </c:pt>
              </c:numCache>
            </c:numRef>
          </c:xVal>
          <c:yVal>
            <c:numRef>
              <c:f>'MTX  AZD1208  0.5μM Prost'!$I$10:$I$16</c:f>
              <c:numCache>
                <c:formatCode>General</c:formatCode>
                <c:ptCount val="7"/>
                <c:pt idx="0">
                  <c:v>4.5227880326410181</c:v>
                </c:pt>
                <c:pt idx="1">
                  <c:v>5.7460287795077836</c:v>
                </c:pt>
                <c:pt idx="2">
                  <c:v>19.562642993120896</c:v>
                </c:pt>
                <c:pt idx="3">
                  <c:v>63.34895634984484</c:v>
                </c:pt>
                <c:pt idx="4">
                  <c:v>99.939908087630783</c:v>
                </c:pt>
                <c:pt idx="5">
                  <c:v>109.56576420355123</c:v>
                </c:pt>
                <c:pt idx="6">
                  <c:v>91.580871629155325</c:v>
                </c:pt>
              </c:numCache>
            </c:numRef>
          </c:yVal>
          <c:smooth val="0"/>
          <c:extLst>
            <c:ext xmlns:c16="http://schemas.microsoft.com/office/drawing/2014/chart" uri="{C3380CC4-5D6E-409C-BE32-E72D297353CC}">
              <c16:uniqueId val="{00000000-E46A-458B-B9A1-8868FE8AAF2E}"/>
            </c:ext>
          </c:extLst>
        </c:ser>
        <c:ser>
          <c:idx val="1"/>
          <c:order val="1"/>
          <c:tx>
            <c:v>AZD1208, 0.5 µM</c:v>
          </c:tx>
          <c:spPr>
            <a:ln w="19050" cap="rnd">
              <a:solidFill>
                <a:schemeClr val="bg1">
                  <a:lumMod val="65000"/>
                </a:schemeClr>
              </a:solidFill>
              <a:round/>
            </a:ln>
            <a:effectLst/>
          </c:spPr>
          <c:marker>
            <c:symbol val="x"/>
            <c:size val="11"/>
            <c:spPr>
              <a:solidFill>
                <a:schemeClr val="bg1">
                  <a:lumMod val="65000"/>
                </a:schemeClr>
              </a:solidFill>
              <a:ln w="9525">
                <a:solidFill>
                  <a:schemeClr val="bg1">
                    <a:lumMod val="65000"/>
                  </a:schemeClr>
                </a:solidFill>
              </a:ln>
              <a:effectLst/>
            </c:spPr>
          </c:marker>
          <c:errBars>
            <c:errDir val="y"/>
            <c:errBarType val="both"/>
            <c:errValType val="cust"/>
            <c:noEndCap val="0"/>
            <c:plus>
              <c:numRef>
                <c:f>'MTX  AZD1208  0.5μM Prost'!$J$23:$J$29</c:f>
                <c:numCache>
                  <c:formatCode>General</c:formatCode>
                  <c:ptCount val="7"/>
                  <c:pt idx="0">
                    <c:v>1.6242738331128885</c:v>
                  </c:pt>
                  <c:pt idx="1">
                    <c:v>5.8661084521328357</c:v>
                  </c:pt>
                  <c:pt idx="2">
                    <c:v>6.3561450889133218</c:v>
                  </c:pt>
                  <c:pt idx="3">
                    <c:v>27.670006228228083</c:v>
                  </c:pt>
                  <c:pt idx="4">
                    <c:v>30.625442825460347</c:v>
                  </c:pt>
                  <c:pt idx="5">
                    <c:v>28.746823592747578</c:v>
                  </c:pt>
                  <c:pt idx="6">
                    <c:v>23.371247456070133</c:v>
                  </c:pt>
                </c:numCache>
              </c:numRef>
            </c:plus>
            <c:minus>
              <c:numRef>
                <c:f>'MTX  AZD1208  0.5μM Prost'!$J$23:$J$29</c:f>
                <c:numCache>
                  <c:formatCode>General</c:formatCode>
                  <c:ptCount val="7"/>
                  <c:pt idx="0">
                    <c:v>1.6242738331128885</c:v>
                  </c:pt>
                  <c:pt idx="1">
                    <c:v>5.8661084521328357</c:v>
                  </c:pt>
                  <c:pt idx="2">
                    <c:v>6.3561450889133218</c:v>
                  </c:pt>
                  <c:pt idx="3">
                    <c:v>27.670006228228083</c:v>
                  </c:pt>
                  <c:pt idx="4">
                    <c:v>30.625442825460347</c:v>
                  </c:pt>
                  <c:pt idx="5">
                    <c:v>28.746823592747578</c:v>
                  </c:pt>
                  <c:pt idx="6">
                    <c:v>23.371247456070133</c:v>
                  </c:pt>
                </c:numCache>
              </c:numRef>
            </c:minus>
            <c:spPr>
              <a:noFill/>
              <a:ln w="9525" cap="flat" cmpd="sng" algn="ctr">
                <a:solidFill>
                  <a:schemeClr val="tx1">
                    <a:lumMod val="65000"/>
                    <a:lumOff val="35000"/>
                  </a:schemeClr>
                </a:solidFill>
                <a:round/>
              </a:ln>
              <a:effectLst/>
            </c:spPr>
          </c:errBars>
          <c:xVal>
            <c:numRef>
              <c:f>'MTX  AZD1208  0.5μM Prost'!$B$10:$B$16</c:f>
              <c:numCache>
                <c:formatCode>General</c:formatCode>
                <c:ptCount val="7"/>
                <c:pt idx="0">
                  <c:v>0.1</c:v>
                </c:pt>
                <c:pt idx="1">
                  <c:v>0.3</c:v>
                </c:pt>
                <c:pt idx="2">
                  <c:v>1</c:v>
                </c:pt>
                <c:pt idx="3">
                  <c:v>3</c:v>
                </c:pt>
                <c:pt idx="4">
                  <c:v>10</c:v>
                </c:pt>
                <c:pt idx="5">
                  <c:v>30</c:v>
                </c:pt>
                <c:pt idx="6">
                  <c:v>100</c:v>
                </c:pt>
              </c:numCache>
            </c:numRef>
          </c:xVal>
          <c:yVal>
            <c:numRef>
              <c:f>'MTX  AZD1208  0.5μM Prost'!$I$23:$I$29</c:f>
              <c:numCache>
                <c:formatCode>General</c:formatCode>
                <c:ptCount val="7"/>
                <c:pt idx="0">
                  <c:v>2.2202954608546799</c:v>
                </c:pt>
                <c:pt idx="1">
                  <c:v>5.7525545829706433</c:v>
                </c:pt>
                <c:pt idx="2">
                  <c:v>11.193470000331624</c:v>
                </c:pt>
                <c:pt idx="3">
                  <c:v>55.923175225104877</c:v>
                </c:pt>
                <c:pt idx="4">
                  <c:v>80.930368205489302</c:v>
                </c:pt>
                <c:pt idx="5">
                  <c:v>85.089255486314499</c:v>
                </c:pt>
                <c:pt idx="6">
                  <c:v>72.290269960612335</c:v>
                </c:pt>
              </c:numCache>
            </c:numRef>
          </c:yVal>
          <c:smooth val="0"/>
          <c:extLst>
            <c:ext xmlns:c16="http://schemas.microsoft.com/office/drawing/2014/chart" uri="{C3380CC4-5D6E-409C-BE32-E72D297353CC}">
              <c16:uniqueId val="{00000001-E46A-458B-B9A1-8868FE8AAF2E}"/>
            </c:ext>
          </c:extLst>
        </c:ser>
        <c:dLbls>
          <c:showLegendKey val="0"/>
          <c:showVal val="0"/>
          <c:showCatName val="0"/>
          <c:showSerName val="0"/>
          <c:showPercent val="0"/>
          <c:showBubbleSize val="0"/>
        </c:dLbls>
        <c:axId val="286204552"/>
        <c:axId val="286208816"/>
      </c:scatterChart>
      <c:valAx>
        <c:axId val="286204552"/>
        <c:scaling>
          <c:logBase val="10"/>
          <c:orientation val="minMax"/>
          <c:max val="1000"/>
          <c:min val="0.01"/>
        </c:scaling>
        <c:delete val="0"/>
        <c:axPos val="b"/>
        <c:title>
          <c:tx>
            <c:rich>
              <a:bodyPr rot="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r>
                  <a:rPr lang="de-DE" sz="2000" b="1">
                    <a:solidFill>
                      <a:sysClr val="windowText" lastClr="000000"/>
                    </a:solidFill>
                    <a:latin typeface="Arial" panose="020B0604020202020204" pitchFamily="7" charset="0"/>
                    <a:cs typeface="Arial" panose="020B0604020202020204" pitchFamily="7" charset="0"/>
                  </a:rPr>
                  <a:t>[methoxamine]</a:t>
                </a:r>
                <a:r>
                  <a:rPr lang="de-DE" sz="2000" b="1" baseline="0">
                    <a:solidFill>
                      <a:sysClr val="windowText" lastClr="000000"/>
                    </a:solidFill>
                    <a:latin typeface="Arial" panose="020B0604020202020204" pitchFamily="7" charset="0"/>
                    <a:cs typeface="Arial" panose="020B0604020202020204" pitchFamily="7" charset="0"/>
                  </a:rPr>
                  <a:t> (µM)</a:t>
                </a:r>
                <a:endParaRPr lang="de-DE" sz="2000" b="1">
                  <a:solidFill>
                    <a:sysClr val="windowText" lastClr="000000"/>
                  </a:solidFill>
                  <a:latin typeface="Arial" panose="020B0604020202020204" pitchFamily="7" charset="0"/>
                  <a:cs typeface="Arial" panose="020B0604020202020204" pitchFamily="7" charset="0"/>
                </a:endParaRPr>
              </a:p>
            </c:rich>
          </c:tx>
          <c:layout>
            <c:manualLayout>
              <c:xMode val="edge"/>
              <c:yMode val="edge"/>
              <c:x val="0.30831252203368098"/>
              <c:y val="0.77387385559070399"/>
            </c:manualLayout>
          </c:layout>
          <c:overlay val="0"/>
          <c:spPr>
            <a:noFill/>
            <a:ln>
              <a:noFill/>
            </a:ln>
            <a:effectLst/>
          </c:spPr>
          <c:txPr>
            <a:bodyPr rot="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title>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lang="zh-CN" sz="16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crossAx val="286208816"/>
        <c:crosses val="autoZero"/>
        <c:crossBetween val="midCat"/>
        <c:majorUnit val="10"/>
      </c:valAx>
      <c:valAx>
        <c:axId val="286208816"/>
        <c:scaling>
          <c:orientation val="minMax"/>
          <c:max val="200"/>
          <c:min val="0"/>
        </c:scaling>
        <c:delete val="0"/>
        <c:axPos val="l"/>
        <c:title>
          <c:tx>
            <c:rich>
              <a:bodyPr rot="-540000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r>
                  <a:rPr lang="de-DE" sz="2000" b="1">
                    <a:solidFill>
                      <a:sysClr val="windowText" lastClr="000000"/>
                    </a:solidFill>
                    <a:latin typeface="Arial" panose="020B0604020202020204" pitchFamily="7" charset="0"/>
                    <a:cs typeface="Arial" panose="020B0604020202020204" pitchFamily="7" charset="0"/>
                  </a:rPr>
                  <a:t>contraction (% KCl)</a:t>
                </a:r>
              </a:p>
            </c:rich>
          </c:tx>
          <c:layout>
            <c:manualLayout>
              <c:xMode val="edge"/>
              <c:yMode val="edge"/>
              <c:x val="1.98186879572388E-2"/>
              <c:y val="2.5890371352016901E-2"/>
            </c:manualLayout>
          </c:layout>
          <c:overlay val="0"/>
          <c:spPr>
            <a:noFill/>
            <a:ln>
              <a:noFill/>
            </a:ln>
            <a:effectLst/>
          </c:spPr>
          <c:txPr>
            <a:bodyPr rot="-540000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title>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lang="zh-CN" sz="16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crossAx val="286204552"/>
        <c:crossesAt val="0.01"/>
        <c:crossBetween val="midCat"/>
        <c:majorUnit val="50"/>
      </c:valAx>
      <c:spPr>
        <a:noFill/>
        <a:ln>
          <a:noFill/>
        </a:ln>
        <a:effectLst/>
      </c:spPr>
    </c:plotArea>
    <c:legend>
      <c:legendPos val="b"/>
      <c:layout>
        <c:manualLayout>
          <c:xMode val="edge"/>
          <c:yMode val="edge"/>
          <c:x val="0.17322873857638399"/>
          <c:y val="0.86957932414846295"/>
          <c:w val="0.82261352122259501"/>
          <c:h val="8.9556959934877098E-2"/>
        </c:manualLayout>
      </c:layout>
      <c:overlay val="0"/>
      <c:spPr>
        <a:noFill/>
        <a:ln>
          <a:noFill/>
        </a:ln>
        <a:effectLst/>
      </c:spPr>
      <c:txPr>
        <a:bodyPr rot="0" spcFirstLastPara="1" vertOverflow="ellipsis" vert="horz" wrap="square" anchor="ctr" anchorCtr="1"/>
        <a:lstStyle/>
        <a:p>
          <a:pPr>
            <a:defRPr lang="zh-CN" sz="16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legend>
    <c:plotVisOnly val="1"/>
    <c:dispBlanksAs val="gap"/>
    <c:showDLblsOverMax val="0"/>
  </c:chart>
  <c:spPr>
    <a:solidFill>
      <a:schemeClr val="bg1"/>
    </a:solidFill>
    <a:ln w="9525" cap="flat" cmpd="sng" algn="ctr">
      <a:noFill/>
      <a:round/>
    </a:ln>
    <a:effectLst/>
  </c:spPr>
  <c:txPr>
    <a:bodyPr/>
    <a:lstStyle/>
    <a:p>
      <a:pPr>
        <a:defRPr lang="zh-CN"/>
      </a:pPr>
      <a:endParaRPr lang="de-DE"/>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control</c:v>
          </c:tx>
          <c:spPr>
            <a:solidFill>
              <a:schemeClr val="tx1"/>
            </a:solidFill>
            <a:ln>
              <a:noFill/>
            </a:ln>
            <a:effectLst/>
          </c:spPr>
          <c:invertIfNegative val="0"/>
          <c:errBars>
            <c:errBarType val="plus"/>
            <c:errValType val="cust"/>
            <c:noEndCap val="0"/>
            <c:plus>
              <c:numLit>
                <c:formatCode>General</c:formatCode>
                <c:ptCount val="6"/>
                <c:pt idx="0">
                  <c:v>7.5009706763019004</c:v>
                </c:pt>
                <c:pt idx="1">
                  <c:v>14.271786820167801</c:v>
                </c:pt>
                <c:pt idx="2">
                  <c:v>32.240026105326002</c:v>
                </c:pt>
                <c:pt idx="3">
                  <c:v>52.597953564922797</c:v>
                </c:pt>
                <c:pt idx="4">
                  <c:v>54.118885167393699</c:v>
                </c:pt>
              </c:numLit>
            </c:plus>
            <c:minus>
              <c:numLit>
                <c:formatCode>General</c:formatCode>
                <c:ptCount val="1"/>
                <c:pt idx="0">
                  <c:v>1</c:v>
                </c:pt>
              </c:numLit>
            </c:minus>
            <c:spPr>
              <a:noFill/>
              <a:ln w="9525" cap="flat" cmpd="sng" algn="ctr">
                <a:solidFill>
                  <a:schemeClr val="tx1">
                    <a:lumMod val="65000"/>
                    <a:lumOff val="35000"/>
                  </a:schemeClr>
                </a:solidFill>
                <a:round/>
              </a:ln>
              <a:effectLst/>
            </c:spPr>
          </c:errBars>
          <c:cat>
            <c:numLit>
              <c:formatCode>General</c:formatCode>
              <c:ptCount val="5"/>
              <c:pt idx="0">
                <c:v>2</c:v>
              </c:pt>
              <c:pt idx="1">
                <c:v>4</c:v>
              </c:pt>
              <c:pt idx="2">
                <c:v>8</c:v>
              </c:pt>
              <c:pt idx="3">
                <c:v>16</c:v>
              </c:pt>
              <c:pt idx="4">
                <c:v>32</c:v>
              </c:pt>
            </c:numLit>
          </c:cat>
          <c:val>
            <c:numRef>
              <c:f>'EFS  AZD1208 0.5μM Prost'!$I$10:$I$14</c:f>
              <c:numCache>
                <c:formatCode>General</c:formatCode>
                <c:ptCount val="5"/>
                <c:pt idx="0">
                  <c:v>10.221664314114578</c:v>
                </c:pt>
                <c:pt idx="1">
                  <c:v>21.162080190345808</c:v>
                </c:pt>
                <c:pt idx="2">
                  <c:v>50.209921828961164</c:v>
                </c:pt>
                <c:pt idx="3">
                  <c:v>99.262715605144237</c:v>
                </c:pt>
                <c:pt idx="4">
                  <c:v>147.36061496283645</c:v>
                </c:pt>
              </c:numCache>
            </c:numRef>
          </c:val>
          <c:extLst>
            <c:ext xmlns:c16="http://schemas.microsoft.com/office/drawing/2014/chart" uri="{C3380CC4-5D6E-409C-BE32-E72D297353CC}">
              <c16:uniqueId val="{00000000-85EC-4769-B354-013EE4F151B8}"/>
            </c:ext>
          </c:extLst>
        </c:ser>
        <c:ser>
          <c:idx val="1"/>
          <c:order val="1"/>
          <c:tx>
            <c:v>AZD1208, 0.5 µM</c:v>
          </c:tx>
          <c:spPr>
            <a:solidFill>
              <a:schemeClr val="bg1">
                <a:lumMod val="65000"/>
              </a:schemeClr>
            </a:solidFill>
            <a:ln>
              <a:noFill/>
            </a:ln>
            <a:effectLst/>
          </c:spPr>
          <c:invertIfNegative val="0"/>
          <c:errBars>
            <c:errBarType val="plus"/>
            <c:errValType val="cust"/>
            <c:noEndCap val="0"/>
            <c:plus>
              <c:numLit>
                <c:formatCode>General</c:formatCode>
                <c:ptCount val="6"/>
                <c:pt idx="0">
                  <c:v>13.9135532390978</c:v>
                </c:pt>
                <c:pt idx="1">
                  <c:v>12.912874979331701</c:v>
                </c:pt>
                <c:pt idx="2">
                  <c:v>19.3394406156979</c:v>
                </c:pt>
                <c:pt idx="3">
                  <c:v>32.813167165455397</c:v>
                </c:pt>
                <c:pt idx="4">
                  <c:v>40.513802814643903</c:v>
                </c:pt>
              </c:numLit>
            </c:plus>
            <c:minus>
              <c:numLit>
                <c:formatCode>General</c:formatCode>
                <c:ptCount val="1"/>
                <c:pt idx="0">
                  <c:v>1</c:v>
                </c:pt>
              </c:numLit>
            </c:minus>
            <c:spPr>
              <a:noFill/>
              <a:ln w="9525" cap="flat" cmpd="sng" algn="ctr">
                <a:solidFill>
                  <a:schemeClr val="tx1">
                    <a:lumMod val="65000"/>
                    <a:lumOff val="35000"/>
                  </a:schemeClr>
                </a:solidFill>
                <a:round/>
              </a:ln>
              <a:effectLst/>
            </c:spPr>
          </c:errBars>
          <c:cat>
            <c:numLit>
              <c:formatCode>General</c:formatCode>
              <c:ptCount val="5"/>
              <c:pt idx="0">
                <c:v>2</c:v>
              </c:pt>
              <c:pt idx="1">
                <c:v>4</c:v>
              </c:pt>
              <c:pt idx="2">
                <c:v>8</c:v>
              </c:pt>
              <c:pt idx="3">
                <c:v>16</c:v>
              </c:pt>
              <c:pt idx="4">
                <c:v>32</c:v>
              </c:pt>
            </c:numLit>
          </c:cat>
          <c:val>
            <c:numRef>
              <c:f>'EFS  AZD1208 0.5μM Prost'!$I$19:$I$23</c:f>
              <c:numCache>
                <c:formatCode>General</c:formatCode>
                <c:ptCount val="5"/>
                <c:pt idx="0">
                  <c:v>10.273978319786002</c:v>
                </c:pt>
                <c:pt idx="1">
                  <c:v>13.936422148484686</c:v>
                </c:pt>
                <c:pt idx="2">
                  <c:v>37.349899997470878</c:v>
                </c:pt>
                <c:pt idx="3">
                  <c:v>96.362041604920435</c:v>
                </c:pt>
                <c:pt idx="4">
                  <c:v>131.62311952835532</c:v>
                </c:pt>
              </c:numCache>
            </c:numRef>
          </c:val>
          <c:extLst>
            <c:ext xmlns:c16="http://schemas.microsoft.com/office/drawing/2014/chart" uri="{C3380CC4-5D6E-409C-BE32-E72D297353CC}">
              <c16:uniqueId val="{00000001-85EC-4769-B354-013EE4F151B8}"/>
            </c:ext>
          </c:extLst>
        </c:ser>
        <c:dLbls>
          <c:showLegendKey val="0"/>
          <c:showVal val="0"/>
          <c:showCatName val="0"/>
          <c:showSerName val="0"/>
          <c:showPercent val="0"/>
          <c:showBubbleSize val="0"/>
        </c:dLbls>
        <c:gapWidth val="100"/>
        <c:overlap val="-10"/>
        <c:axId val="286204552"/>
        <c:axId val="286208816"/>
      </c:barChart>
      <c:catAx>
        <c:axId val="286204552"/>
        <c:scaling>
          <c:orientation val="minMax"/>
        </c:scaling>
        <c:delete val="0"/>
        <c:axPos val="b"/>
        <c:title>
          <c:tx>
            <c:rich>
              <a:bodyPr rot="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r>
                  <a:rPr lang="de-DE" sz="2000" b="1">
                    <a:solidFill>
                      <a:sysClr val="windowText" lastClr="000000"/>
                    </a:solidFill>
                    <a:latin typeface="Arial" panose="020B0604020202020204" pitchFamily="7" charset="0"/>
                    <a:cs typeface="Arial" panose="020B0604020202020204" pitchFamily="7" charset="0"/>
                  </a:rPr>
                  <a:t>[frequence]</a:t>
                </a:r>
                <a:r>
                  <a:rPr lang="de-DE" sz="2000" b="1" baseline="0">
                    <a:solidFill>
                      <a:sysClr val="windowText" lastClr="000000"/>
                    </a:solidFill>
                    <a:latin typeface="Arial" panose="020B0604020202020204" pitchFamily="7" charset="0"/>
                    <a:cs typeface="Arial" panose="020B0604020202020204" pitchFamily="7" charset="0"/>
                  </a:rPr>
                  <a:t> (Hz)</a:t>
                </a:r>
                <a:endParaRPr lang="de-DE" sz="2000" b="1">
                  <a:solidFill>
                    <a:sysClr val="windowText" lastClr="000000"/>
                  </a:solidFill>
                  <a:latin typeface="Arial" panose="020B0604020202020204" pitchFamily="7" charset="0"/>
                  <a:cs typeface="Arial" panose="020B0604020202020204" pitchFamily="7" charset="0"/>
                </a:endParaRPr>
              </a:p>
            </c:rich>
          </c:tx>
          <c:overlay val="0"/>
          <c:spPr>
            <a:noFill/>
            <a:ln>
              <a:noFill/>
            </a:ln>
            <a:effectLst/>
          </c:spPr>
          <c:txPr>
            <a:bodyPr rot="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title>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lang="zh-CN" sz="16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crossAx val="286208816"/>
        <c:crosses val="autoZero"/>
        <c:auto val="1"/>
        <c:lblAlgn val="ctr"/>
        <c:lblOffset val="100"/>
        <c:noMultiLvlLbl val="0"/>
      </c:catAx>
      <c:valAx>
        <c:axId val="286208816"/>
        <c:scaling>
          <c:orientation val="minMax"/>
          <c:max val="250"/>
          <c:min val="0"/>
        </c:scaling>
        <c:delete val="0"/>
        <c:axPos val="l"/>
        <c:title>
          <c:tx>
            <c:rich>
              <a:bodyPr rot="-540000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r>
                  <a:rPr lang="de-DE" sz="2000" b="1">
                    <a:solidFill>
                      <a:sysClr val="windowText" lastClr="000000"/>
                    </a:solidFill>
                    <a:latin typeface="Arial" panose="020B0604020202020204" pitchFamily="7" charset="0"/>
                    <a:cs typeface="Arial" panose="020B0604020202020204" pitchFamily="7" charset="0"/>
                  </a:rPr>
                  <a:t>contraction (% KCl)</a:t>
                </a:r>
              </a:p>
            </c:rich>
          </c:tx>
          <c:layout>
            <c:manualLayout>
              <c:xMode val="edge"/>
              <c:yMode val="edge"/>
              <c:x val="1.6666600481102901E-2"/>
              <c:y val="3.5696189491968601E-2"/>
            </c:manualLayout>
          </c:layout>
          <c:overlay val="0"/>
          <c:spPr>
            <a:noFill/>
            <a:ln>
              <a:noFill/>
            </a:ln>
            <a:effectLst/>
          </c:spPr>
          <c:txPr>
            <a:bodyPr rot="-540000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title>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lang="zh-CN" sz="16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crossAx val="286204552"/>
        <c:crossesAt val="0.01"/>
        <c:crossBetween val="between"/>
        <c:majorUnit val="50"/>
      </c:valAx>
      <c:spPr>
        <a:noFill/>
        <a:ln>
          <a:noFill/>
        </a:ln>
        <a:effectLst/>
      </c:spPr>
    </c:plotArea>
    <c:legend>
      <c:legendPos val="b"/>
      <c:legendEntry>
        <c:idx val="0"/>
        <c:txPr>
          <a:bodyPr rot="0" spcFirstLastPara="1" vertOverflow="ellipsis" vert="horz" wrap="square" anchor="ctr" anchorCtr="1"/>
          <a:lstStyle/>
          <a:p>
            <a:pPr>
              <a:defRPr lang="zh-CN" sz="16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legendEntry>
      <c:legendEntry>
        <c:idx val="1"/>
        <c:txPr>
          <a:bodyPr rot="0" spcFirstLastPara="1" vertOverflow="ellipsis" vert="horz" wrap="square" anchor="ctr" anchorCtr="1"/>
          <a:lstStyle/>
          <a:p>
            <a:pPr>
              <a:defRPr lang="zh-CN" sz="1600" b="1" i="0" u="none" strike="noStrike" kern="1200" baseline="0">
                <a:solidFill>
                  <a:schemeClr val="tx1"/>
                </a:solidFill>
                <a:latin typeface="Arial" panose="020B0604020202020204" pitchFamily="7" charset="0"/>
                <a:ea typeface="+mn-ea"/>
                <a:cs typeface="Arial" panose="020B0604020202020204" pitchFamily="7" charset="0"/>
              </a:defRPr>
            </a:pPr>
            <a:endParaRPr lang="de-DE"/>
          </a:p>
        </c:txPr>
      </c:legendEntry>
      <c:layout>
        <c:manualLayout>
          <c:xMode val="edge"/>
          <c:yMode val="edge"/>
          <c:x val="0.223311957938367"/>
          <c:y val="0.87914813463253205"/>
          <c:w val="0.74597894445282498"/>
          <c:h val="8.9436732108961803E-2"/>
        </c:manualLayout>
      </c:layout>
      <c:overlay val="0"/>
      <c:spPr>
        <a:noFill/>
        <a:ln>
          <a:noFill/>
        </a:ln>
        <a:effectLst/>
      </c:spPr>
      <c:txPr>
        <a:bodyPr rot="0" spcFirstLastPara="1" vertOverflow="ellipsis" vert="horz" wrap="square" anchor="ctr" anchorCtr="1"/>
        <a:lstStyle/>
        <a:p>
          <a:pPr>
            <a:defRPr lang="zh-CN" sz="1600" b="1" i="0" u="none" strike="noStrike" kern="1200" baseline="0">
              <a:solidFill>
                <a:schemeClr val="tx1">
                  <a:lumMod val="65000"/>
                  <a:lumOff val="35000"/>
                </a:schemeClr>
              </a:solidFill>
              <a:latin typeface="Arial" panose="020B0604020202020204" pitchFamily="7" charset="0"/>
              <a:ea typeface="+mn-ea"/>
              <a:cs typeface="Arial" panose="020B0604020202020204" pitchFamily="7" charset="0"/>
            </a:defRPr>
          </a:pPr>
          <a:endParaRPr lang="de-DE"/>
        </a:p>
      </c:txPr>
    </c:legend>
    <c:plotVisOnly val="1"/>
    <c:dispBlanksAs val="gap"/>
    <c:showDLblsOverMax val="0"/>
  </c:chart>
  <c:spPr>
    <a:solidFill>
      <a:schemeClr val="bg1"/>
    </a:solidFill>
    <a:ln w="9525" cap="flat" cmpd="sng" algn="ctr">
      <a:noFill/>
      <a:round/>
    </a:ln>
    <a:effectLst/>
  </c:spPr>
  <c:txPr>
    <a:bodyPr/>
    <a:lstStyle/>
    <a:p>
      <a:pPr>
        <a:defRPr lang="zh-CN"/>
      </a:pPr>
      <a:endParaRPr lang="de-DE"/>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v>control</c:v>
          </c:tx>
          <c:spPr>
            <a:ln w="19050" cap="rnd">
              <a:solidFill>
                <a:schemeClr val="tx1"/>
              </a:solidFill>
              <a:round/>
            </a:ln>
            <a:effectLst/>
          </c:spPr>
          <c:marker>
            <c:symbol val="x"/>
            <c:size val="11"/>
            <c:spPr>
              <a:solidFill>
                <a:schemeClr val="tx1"/>
              </a:solidFill>
              <a:ln w="9525">
                <a:solidFill>
                  <a:schemeClr val="tx1"/>
                </a:solidFill>
              </a:ln>
              <a:effectLst/>
            </c:spPr>
          </c:marker>
          <c:errBars>
            <c:errDir val="y"/>
            <c:errBarType val="both"/>
            <c:errValType val="cust"/>
            <c:noEndCap val="0"/>
            <c:plus>
              <c:numRef>
                <c:f>'NA HS38 3µM Prost'!$J$10:$J$16</c:f>
                <c:numCache>
                  <c:formatCode>General</c:formatCode>
                  <c:ptCount val="7"/>
                  <c:pt idx="0">
                    <c:v>13.258921929669699</c:v>
                  </c:pt>
                  <c:pt idx="1">
                    <c:v>25.800296880278438</c:v>
                  </c:pt>
                  <c:pt idx="2">
                    <c:v>39.154111163135134</c:v>
                  </c:pt>
                  <c:pt idx="3">
                    <c:v>65.343654819584074</c:v>
                  </c:pt>
                  <c:pt idx="4">
                    <c:v>85.514697184491936</c:v>
                  </c:pt>
                  <c:pt idx="5">
                    <c:v>100.26566037385632</c:v>
                  </c:pt>
                  <c:pt idx="6">
                    <c:v>125.31152830300049</c:v>
                  </c:pt>
                </c:numCache>
              </c:numRef>
            </c:plus>
            <c:minus>
              <c:numRef>
                <c:f>'NA HS38 3µM Prost'!$J$10:$J$16</c:f>
                <c:numCache>
                  <c:formatCode>General</c:formatCode>
                  <c:ptCount val="7"/>
                  <c:pt idx="0">
                    <c:v>13.258921929669699</c:v>
                  </c:pt>
                  <c:pt idx="1">
                    <c:v>25.800296880278438</c:v>
                  </c:pt>
                  <c:pt idx="2">
                    <c:v>39.154111163135134</c:v>
                  </c:pt>
                  <c:pt idx="3">
                    <c:v>65.343654819584074</c:v>
                  </c:pt>
                  <c:pt idx="4">
                    <c:v>85.514697184491936</c:v>
                  </c:pt>
                  <c:pt idx="5">
                    <c:v>100.26566037385632</c:v>
                  </c:pt>
                  <c:pt idx="6">
                    <c:v>125.31152830300049</c:v>
                  </c:pt>
                </c:numCache>
              </c:numRef>
            </c:minus>
            <c:spPr>
              <a:noFill/>
              <a:ln w="9525" cap="flat" cmpd="sng" algn="ctr">
                <a:solidFill>
                  <a:schemeClr val="tx1">
                    <a:lumMod val="65000"/>
                    <a:lumOff val="35000"/>
                  </a:schemeClr>
                </a:solidFill>
                <a:round/>
              </a:ln>
              <a:effectLst/>
            </c:spPr>
          </c:errBars>
          <c:xVal>
            <c:numRef>
              <c:f>'NA HS38 3µM Prost'!$B$10:$B$16</c:f>
              <c:numCache>
                <c:formatCode>General</c:formatCode>
                <c:ptCount val="7"/>
                <c:pt idx="0">
                  <c:v>0.1</c:v>
                </c:pt>
                <c:pt idx="1">
                  <c:v>0.3</c:v>
                </c:pt>
                <c:pt idx="2">
                  <c:v>1</c:v>
                </c:pt>
                <c:pt idx="3">
                  <c:v>3</c:v>
                </c:pt>
                <c:pt idx="4">
                  <c:v>10</c:v>
                </c:pt>
                <c:pt idx="5">
                  <c:v>30</c:v>
                </c:pt>
                <c:pt idx="6">
                  <c:v>100</c:v>
                </c:pt>
              </c:numCache>
            </c:numRef>
          </c:xVal>
          <c:yVal>
            <c:numRef>
              <c:f>'NA HS38 3µM Prost'!$I$10:$I$16</c:f>
              <c:numCache>
                <c:formatCode>General</c:formatCode>
                <c:ptCount val="7"/>
                <c:pt idx="0">
                  <c:v>10.205472918340991</c:v>
                </c:pt>
                <c:pt idx="1">
                  <c:v>23.795527307205045</c:v>
                </c:pt>
                <c:pt idx="2">
                  <c:v>41.528683389736088</c:v>
                </c:pt>
                <c:pt idx="3">
                  <c:v>87.561958908398381</c:v>
                </c:pt>
                <c:pt idx="4">
                  <c:v>129.33757576085915</c:v>
                </c:pt>
                <c:pt idx="5">
                  <c:v>187.73756485717001</c:v>
                </c:pt>
                <c:pt idx="6">
                  <c:v>227.45901083399821</c:v>
                </c:pt>
              </c:numCache>
            </c:numRef>
          </c:yVal>
          <c:smooth val="0"/>
          <c:extLst>
            <c:ext xmlns:c16="http://schemas.microsoft.com/office/drawing/2014/chart" uri="{C3380CC4-5D6E-409C-BE32-E72D297353CC}">
              <c16:uniqueId val="{00000000-7EF7-4519-A5D0-23E6DC4C0B94}"/>
            </c:ext>
          </c:extLst>
        </c:ser>
        <c:ser>
          <c:idx val="1"/>
          <c:order val="1"/>
          <c:tx>
            <c:v>HS38, 3 µM</c:v>
          </c:tx>
          <c:spPr>
            <a:ln w="19050" cap="rnd">
              <a:solidFill>
                <a:schemeClr val="bg1">
                  <a:lumMod val="65000"/>
                </a:schemeClr>
              </a:solidFill>
              <a:round/>
            </a:ln>
            <a:effectLst/>
          </c:spPr>
          <c:marker>
            <c:symbol val="x"/>
            <c:size val="11"/>
            <c:spPr>
              <a:solidFill>
                <a:schemeClr val="bg1">
                  <a:lumMod val="65000"/>
                </a:schemeClr>
              </a:solidFill>
              <a:ln w="9525">
                <a:solidFill>
                  <a:schemeClr val="bg1">
                    <a:lumMod val="65000"/>
                  </a:schemeClr>
                </a:solidFill>
              </a:ln>
              <a:effectLst/>
            </c:spPr>
          </c:marker>
          <c:errBars>
            <c:errDir val="y"/>
            <c:errBarType val="both"/>
            <c:errValType val="cust"/>
            <c:noEndCap val="0"/>
            <c:plus>
              <c:numRef>
                <c:f>'NA HS38 3µM Prost'!$J$23:$J$29</c:f>
                <c:numCache>
                  <c:formatCode>General</c:formatCode>
                  <c:ptCount val="7"/>
                  <c:pt idx="0">
                    <c:v>10.377819821088858</c:v>
                  </c:pt>
                  <c:pt idx="1">
                    <c:v>22.900955246439164</c:v>
                  </c:pt>
                  <c:pt idx="2">
                    <c:v>37.497451027372222</c:v>
                  </c:pt>
                  <c:pt idx="3">
                    <c:v>47.263283107364678</c:v>
                  </c:pt>
                  <c:pt idx="4">
                    <c:v>56.944353082071736</c:v>
                  </c:pt>
                  <c:pt idx="5">
                    <c:v>64.511146395113741</c:v>
                  </c:pt>
                  <c:pt idx="6">
                    <c:v>64.621882084911377</c:v>
                  </c:pt>
                </c:numCache>
              </c:numRef>
            </c:plus>
            <c:minus>
              <c:numRef>
                <c:f>'NA HS38 3µM Prost'!$J$23:$J$29</c:f>
                <c:numCache>
                  <c:formatCode>General</c:formatCode>
                  <c:ptCount val="7"/>
                  <c:pt idx="0">
                    <c:v>10.377819821088858</c:v>
                  </c:pt>
                  <c:pt idx="1">
                    <c:v>22.900955246439164</c:v>
                  </c:pt>
                  <c:pt idx="2">
                    <c:v>37.497451027372222</c:v>
                  </c:pt>
                  <c:pt idx="3">
                    <c:v>47.263283107364678</c:v>
                  </c:pt>
                  <c:pt idx="4">
                    <c:v>56.944353082071736</c:v>
                  </c:pt>
                  <c:pt idx="5">
                    <c:v>64.511146395113741</c:v>
                  </c:pt>
                  <c:pt idx="6">
                    <c:v>64.621882084911377</c:v>
                  </c:pt>
                </c:numCache>
              </c:numRef>
            </c:minus>
            <c:spPr>
              <a:noFill/>
              <a:ln w="9525" cap="flat" cmpd="sng" algn="ctr">
                <a:solidFill>
                  <a:schemeClr val="tx1">
                    <a:lumMod val="65000"/>
                    <a:lumOff val="35000"/>
                  </a:schemeClr>
                </a:solidFill>
                <a:round/>
              </a:ln>
              <a:effectLst/>
            </c:spPr>
          </c:errBars>
          <c:xVal>
            <c:numRef>
              <c:f>'NA HS38 3µM Prost'!$B$10:$B$16</c:f>
              <c:numCache>
                <c:formatCode>General</c:formatCode>
                <c:ptCount val="7"/>
                <c:pt idx="0">
                  <c:v>0.1</c:v>
                </c:pt>
                <c:pt idx="1">
                  <c:v>0.3</c:v>
                </c:pt>
                <c:pt idx="2">
                  <c:v>1</c:v>
                </c:pt>
                <c:pt idx="3">
                  <c:v>3</c:v>
                </c:pt>
                <c:pt idx="4">
                  <c:v>10</c:v>
                </c:pt>
                <c:pt idx="5">
                  <c:v>30</c:v>
                </c:pt>
                <c:pt idx="6">
                  <c:v>100</c:v>
                </c:pt>
              </c:numCache>
            </c:numRef>
          </c:xVal>
          <c:yVal>
            <c:numRef>
              <c:f>'NA HS38 3µM Prost'!$I$23:$I$29</c:f>
              <c:numCache>
                <c:formatCode>General</c:formatCode>
                <c:ptCount val="7"/>
                <c:pt idx="0">
                  <c:v>7.8376843955751614</c:v>
                </c:pt>
                <c:pt idx="1">
                  <c:v>17.025089122440356</c:v>
                </c:pt>
                <c:pt idx="2">
                  <c:v>34.417276939687021</c:v>
                </c:pt>
                <c:pt idx="3">
                  <c:v>60.947871842954626</c:v>
                </c:pt>
                <c:pt idx="4">
                  <c:v>108.66846818846814</c:v>
                </c:pt>
                <c:pt idx="5">
                  <c:v>144.58818899818522</c:v>
                </c:pt>
                <c:pt idx="6">
                  <c:v>153.02092188414247</c:v>
                </c:pt>
              </c:numCache>
            </c:numRef>
          </c:yVal>
          <c:smooth val="0"/>
          <c:extLst>
            <c:ext xmlns:c16="http://schemas.microsoft.com/office/drawing/2014/chart" uri="{C3380CC4-5D6E-409C-BE32-E72D297353CC}">
              <c16:uniqueId val="{00000001-7EF7-4519-A5D0-23E6DC4C0B94}"/>
            </c:ext>
          </c:extLst>
        </c:ser>
        <c:dLbls>
          <c:showLegendKey val="0"/>
          <c:showVal val="0"/>
          <c:showCatName val="0"/>
          <c:showSerName val="0"/>
          <c:showPercent val="0"/>
          <c:showBubbleSize val="0"/>
        </c:dLbls>
        <c:axId val="286204552"/>
        <c:axId val="286208816"/>
      </c:scatterChart>
      <c:valAx>
        <c:axId val="286204552"/>
        <c:scaling>
          <c:logBase val="10"/>
          <c:orientation val="minMax"/>
          <c:max val="1000"/>
          <c:min val="0.01"/>
        </c:scaling>
        <c:delete val="0"/>
        <c:axPos val="b"/>
        <c:title>
          <c:tx>
            <c:rich>
              <a:bodyPr rot="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r>
                  <a:rPr lang="de-DE" sz="2000" b="1">
                    <a:solidFill>
                      <a:sysClr val="windowText" lastClr="000000"/>
                    </a:solidFill>
                    <a:latin typeface="Arial" panose="020B0604020202020204" pitchFamily="7" charset="0"/>
                    <a:cs typeface="Arial" panose="020B0604020202020204" pitchFamily="7" charset="0"/>
                  </a:rPr>
                  <a:t>[noradrenaline]</a:t>
                </a:r>
                <a:r>
                  <a:rPr lang="de-DE" sz="2000" b="1" baseline="0">
                    <a:solidFill>
                      <a:sysClr val="windowText" lastClr="000000"/>
                    </a:solidFill>
                    <a:latin typeface="Arial" panose="020B0604020202020204" pitchFamily="7" charset="0"/>
                    <a:cs typeface="Arial" panose="020B0604020202020204" pitchFamily="7" charset="0"/>
                  </a:rPr>
                  <a:t> (µM)</a:t>
                </a:r>
                <a:endParaRPr lang="de-DE" sz="2000" b="1">
                  <a:solidFill>
                    <a:sysClr val="windowText" lastClr="000000"/>
                  </a:solidFill>
                  <a:latin typeface="Arial" panose="020B0604020202020204" pitchFamily="7" charset="0"/>
                  <a:cs typeface="Arial" panose="020B0604020202020204" pitchFamily="7" charset="0"/>
                </a:endParaRPr>
              </a:p>
            </c:rich>
          </c:tx>
          <c:layout>
            <c:manualLayout>
              <c:xMode val="edge"/>
              <c:yMode val="edge"/>
              <c:x val="0.30831252203368098"/>
              <c:y val="0.77387385559070399"/>
            </c:manualLayout>
          </c:layout>
          <c:overlay val="0"/>
          <c:spPr>
            <a:noFill/>
            <a:ln>
              <a:noFill/>
            </a:ln>
            <a:effectLst/>
          </c:spPr>
          <c:txPr>
            <a:bodyPr rot="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title>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lang="zh-CN" sz="16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crossAx val="286208816"/>
        <c:crosses val="autoZero"/>
        <c:crossBetween val="midCat"/>
        <c:majorUnit val="10"/>
      </c:valAx>
      <c:valAx>
        <c:axId val="286208816"/>
        <c:scaling>
          <c:orientation val="minMax"/>
          <c:max val="400"/>
          <c:min val="0"/>
        </c:scaling>
        <c:delete val="0"/>
        <c:axPos val="l"/>
        <c:title>
          <c:tx>
            <c:rich>
              <a:bodyPr rot="-540000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r>
                  <a:rPr lang="de-DE" sz="2000" b="1">
                    <a:solidFill>
                      <a:sysClr val="windowText" lastClr="000000"/>
                    </a:solidFill>
                    <a:latin typeface="Arial" panose="020B0604020202020204" pitchFamily="7" charset="0"/>
                    <a:cs typeface="Arial" panose="020B0604020202020204" pitchFamily="7" charset="0"/>
                  </a:rPr>
                  <a:t>contraction (% KCl)</a:t>
                </a:r>
              </a:p>
            </c:rich>
          </c:tx>
          <c:layout>
            <c:manualLayout>
              <c:xMode val="edge"/>
              <c:yMode val="edge"/>
              <c:x val="1.98186879572388E-2"/>
              <c:y val="2.5890371352016901E-2"/>
            </c:manualLayout>
          </c:layout>
          <c:overlay val="0"/>
          <c:spPr>
            <a:noFill/>
            <a:ln>
              <a:noFill/>
            </a:ln>
            <a:effectLst/>
          </c:spPr>
          <c:txPr>
            <a:bodyPr rot="-5400000" spcFirstLastPara="1" vertOverflow="ellipsis" vert="horz" wrap="square" anchor="ctr" anchorCtr="1"/>
            <a:lstStyle/>
            <a:p>
              <a:pPr>
                <a:defRPr lang="zh-CN" sz="20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title>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lang="zh-CN" sz="16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crossAx val="286204552"/>
        <c:crossesAt val="0.01"/>
        <c:crossBetween val="midCat"/>
        <c:majorUnit val="100"/>
      </c:valAx>
      <c:spPr>
        <a:noFill/>
        <a:ln>
          <a:noFill/>
        </a:ln>
        <a:effectLst/>
      </c:spPr>
    </c:plotArea>
    <c:legend>
      <c:legendPos val="b"/>
      <c:layout>
        <c:manualLayout>
          <c:xMode val="edge"/>
          <c:yMode val="edge"/>
          <c:x val="0.21393095661306299"/>
          <c:y val="0.86957923030705497"/>
          <c:w val="0.759994724243089"/>
          <c:h val="8.9556959934877098E-2"/>
        </c:manualLayout>
      </c:layout>
      <c:overlay val="0"/>
      <c:spPr>
        <a:noFill/>
        <a:ln>
          <a:noFill/>
        </a:ln>
        <a:effectLst/>
      </c:spPr>
      <c:txPr>
        <a:bodyPr rot="0" spcFirstLastPara="1" vertOverflow="ellipsis" vert="horz" wrap="square" anchor="ctr" anchorCtr="1"/>
        <a:lstStyle/>
        <a:p>
          <a:pPr>
            <a:defRPr lang="zh-CN" sz="1600" b="1" i="0" u="none" strike="noStrike" kern="1200" baseline="0">
              <a:solidFill>
                <a:sysClr val="windowText" lastClr="000000"/>
              </a:solidFill>
              <a:latin typeface="Arial" panose="020B0604020202020204" pitchFamily="7" charset="0"/>
              <a:ea typeface="+mn-ea"/>
              <a:cs typeface="Arial" panose="020B0604020202020204" pitchFamily="7" charset="0"/>
            </a:defRPr>
          </a:pPr>
          <a:endParaRPr lang="de-DE"/>
        </a:p>
      </c:txPr>
    </c:legend>
    <c:plotVisOnly val="1"/>
    <c:dispBlanksAs val="gap"/>
    <c:showDLblsOverMax val="0"/>
  </c:chart>
  <c:spPr>
    <a:solidFill>
      <a:schemeClr val="bg1"/>
    </a:solidFill>
    <a:ln w="9525" cap="flat" cmpd="sng" algn="ctr">
      <a:noFill/>
      <a:round/>
    </a:ln>
    <a:effectLst/>
  </c:spPr>
  <c:txPr>
    <a:bodyPr/>
    <a:lstStyle/>
    <a:p>
      <a:pPr>
        <a:defRPr lang="zh-CN"/>
      </a:pPr>
      <a:endParaRPr lang="de-D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11</xdr:col>
      <xdr:colOff>6350</xdr:colOff>
      <xdr:row>0</xdr:row>
      <xdr:rowOff>0</xdr:rowOff>
    </xdr:from>
    <xdr:to>
      <xdr:col>18</xdr:col>
      <xdr:colOff>57150</xdr:colOff>
      <xdr:row>17</xdr:row>
      <xdr:rowOff>171450</xdr:rowOff>
    </xdr:to>
    <xdr:graphicFrame macro="">
      <xdr:nvGraphicFramePr>
        <xdr:cNvPr id="2" name="Diagramm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11</xdr:col>
      <xdr:colOff>8255</xdr:colOff>
      <xdr:row>0</xdr:row>
      <xdr:rowOff>0</xdr:rowOff>
    </xdr:from>
    <xdr:to>
      <xdr:col>18</xdr:col>
      <xdr:colOff>5715</xdr:colOff>
      <xdr:row>15</xdr:row>
      <xdr:rowOff>15240</xdr:rowOff>
    </xdr:to>
    <xdr:graphicFrame macro="">
      <xdr:nvGraphicFramePr>
        <xdr:cNvPr id="2" name="Diagramm 3">
          <a:extLst>
            <a:ext uri="{FF2B5EF4-FFF2-40B4-BE49-F238E27FC236}">
              <a16:creationId xmlns:a16="http://schemas.microsoft.com/office/drawing/2014/main" id="{00000000-0008-0000-0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11</xdr:col>
      <xdr:colOff>6350</xdr:colOff>
      <xdr:row>0</xdr:row>
      <xdr:rowOff>0</xdr:rowOff>
    </xdr:from>
    <xdr:to>
      <xdr:col>18</xdr:col>
      <xdr:colOff>31115</xdr:colOff>
      <xdr:row>16</xdr:row>
      <xdr:rowOff>0</xdr:rowOff>
    </xdr:to>
    <xdr:graphicFrame macro="">
      <xdr:nvGraphicFramePr>
        <xdr:cNvPr id="2" name="Diagramm 3">
          <a:extLst>
            <a:ext uri="{FF2B5EF4-FFF2-40B4-BE49-F238E27FC236}">
              <a16:creationId xmlns:a16="http://schemas.microsoft.com/office/drawing/2014/main" id="{00000000-0008-0000-0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10</xdr:col>
      <xdr:colOff>660400</xdr:colOff>
      <xdr:row>0</xdr:row>
      <xdr:rowOff>1</xdr:rowOff>
    </xdr:from>
    <xdr:to>
      <xdr:col>17</xdr:col>
      <xdr:colOff>666749</xdr:colOff>
      <xdr:row>14</xdr:row>
      <xdr:rowOff>12700</xdr:rowOff>
    </xdr:to>
    <xdr:graphicFrame macro="">
      <xdr:nvGraphicFramePr>
        <xdr:cNvPr id="2" name="Diagramm 2">
          <a:extLst>
            <a:ext uri="{FF2B5EF4-FFF2-40B4-BE49-F238E27FC236}">
              <a16:creationId xmlns:a16="http://schemas.microsoft.com/office/drawing/2014/main" id="{00000000-0008-0000-0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11</xdr:col>
      <xdr:colOff>12701</xdr:colOff>
      <xdr:row>0</xdr:row>
      <xdr:rowOff>0</xdr:rowOff>
    </xdr:from>
    <xdr:to>
      <xdr:col>18</xdr:col>
      <xdr:colOff>19051</xdr:colOff>
      <xdr:row>15</xdr:row>
      <xdr:rowOff>165100</xdr:rowOff>
    </xdr:to>
    <xdr:graphicFrame macro="">
      <xdr:nvGraphicFramePr>
        <xdr:cNvPr id="2" name="Diagramm 1">
          <a:extLst>
            <a:ext uri="{FF2B5EF4-FFF2-40B4-BE49-F238E27FC236}">
              <a16:creationId xmlns:a16="http://schemas.microsoft.com/office/drawing/2014/main" id="{00000000-0008-0000-0C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11</xdr:col>
      <xdr:colOff>19050</xdr:colOff>
      <xdr:row>0</xdr:row>
      <xdr:rowOff>34925</xdr:rowOff>
    </xdr:from>
    <xdr:to>
      <xdr:col>18</xdr:col>
      <xdr:colOff>6350</xdr:colOff>
      <xdr:row>15</xdr:row>
      <xdr:rowOff>158750</xdr:rowOff>
    </xdr:to>
    <xdr:graphicFrame macro="">
      <xdr:nvGraphicFramePr>
        <xdr:cNvPr id="2" name="Diagramm 1">
          <a:extLst>
            <a:ext uri="{FF2B5EF4-FFF2-40B4-BE49-F238E27FC236}">
              <a16:creationId xmlns:a16="http://schemas.microsoft.com/office/drawing/2014/main" id="{00000000-0008-0000-0D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10</xdr:col>
      <xdr:colOff>654050</xdr:colOff>
      <xdr:row>0</xdr:row>
      <xdr:rowOff>10161</xdr:rowOff>
    </xdr:from>
    <xdr:to>
      <xdr:col>17</xdr:col>
      <xdr:colOff>653415</xdr:colOff>
      <xdr:row>15</xdr:row>
      <xdr:rowOff>152401</xdr:rowOff>
    </xdr:to>
    <xdr:graphicFrame macro="">
      <xdr:nvGraphicFramePr>
        <xdr:cNvPr id="2" name="Diagramm 1">
          <a:extLst>
            <a:ext uri="{FF2B5EF4-FFF2-40B4-BE49-F238E27FC236}">
              <a16:creationId xmlns:a16="http://schemas.microsoft.com/office/drawing/2014/main" id="{00000000-0008-0000-0E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16</xdr:col>
      <xdr:colOff>16846</xdr:colOff>
      <xdr:row>0</xdr:row>
      <xdr:rowOff>8852</xdr:rowOff>
    </xdr:from>
    <xdr:to>
      <xdr:col>24</xdr:col>
      <xdr:colOff>26370</xdr:colOff>
      <xdr:row>14</xdr:row>
      <xdr:rowOff>14941</xdr:rowOff>
    </xdr:to>
    <xdr:graphicFrame macro="">
      <xdr:nvGraphicFramePr>
        <xdr:cNvPr id="2" name="Diagramm 1">
          <a:extLst>
            <a:ext uri="{FF2B5EF4-FFF2-40B4-BE49-F238E27FC236}">
              <a16:creationId xmlns:a16="http://schemas.microsoft.com/office/drawing/2014/main" id="{00000000-0008-0000-0F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16</xdr:col>
      <xdr:colOff>13970</xdr:colOff>
      <xdr:row>0</xdr:row>
      <xdr:rowOff>0</xdr:rowOff>
    </xdr:from>
    <xdr:to>
      <xdr:col>24</xdr:col>
      <xdr:colOff>37465</xdr:colOff>
      <xdr:row>16</xdr:row>
      <xdr:rowOff>0</xdr:rowOff>
    </xdr:to>
    <xdr:graphicFrame macro="">
      <xdr:nvGraphicFramePr>
        <xdr:cNvPr id="2" name="Diagramm 1">
          <a:extLst>
            <a:ext uri="{FF2B5EF4-FFF2-40B4-BE49-F238E27FC236}">
              <a16:creationId xmlns:a16="http://schemas.microsoft.com/office/drawing/2014/main" id="{00000000-0008-0000-1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15</xdr:col>
      <xdr:colOff>598805</xdr:colOff>
      <xdr:row>0</xdr:row>
      <xdr:rowOff>25400</xdr:rowOff>
    </xdr:from>
    <xdr:to>
      <xdr:col>23</xdr:col>
      <xdr:colOff>12700</xdr:colOff>
      <xdr:row>16</xdr:row>
      <xdr:rowOff>12700</xdr:rowOff>
    </xdr:to>
    <xdr:graphicFrame macro="">
      <xdr:nvGraphicFramePr>
        <xdr:cNvPr id="2" name="Diagramm 1">
          <a:extLst>
            <a:ext uri="{FF2B5EF4-FFF2-40B4-BE49-F238E27FC236}">
              <a16:creationId xmlns:a16="http://schemas.microsoft.com/office/drawing/2014/main" id="{00000000-0008-0000-1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15</xdr:col>
      <xdr:colOff>666750</xdr:colOff>
      <xdr:row>0</xdr:row>
      <xdr:rowOff>0</xdr:rowOff>
    </xdr:from>
    <xdr:to>
      <xdr:col>23</xdr:col>
      <xdr:colOff>24130</xdr:colOff>
      <xdr:row>15</xdr:row>
      <xdr:rowOff>158750</xdr:rowOff>
    </xdr:to>
    <xdr:graphicFrame macro="">
      <xdr:nvGraphicFramePr>
        <xdr:cNvPr id="2" name="Diagramm 1">
          <a:extLst>
            <a:ext uri="{FF2B5EF4-FFF2-40B4-BE49-F238E27FC236}">
              <a16:creationId xmlns:a16="http://schemas.microsoft.com/office/drawing/2014/main" id="{00000000-0008-0000-1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11</xdr:col>
      <xdr:colOff>0</xdr:colOff>
      <xdr:row>0</xdr:row>
      <xdr:rowOff>0</xdr:rowOff>
    </xdr:from>
    <xdr:to>
      <xdr:col>18</xdr:col>
      <xdr:colOff>114935</xdr:colOff>
      <xdr:row>17</xdr:row>
      <xdr:rowOff>176530</xdr:rowOff>
    </xdr:to>
    <xdr:graphicFrame macro="">
      <xdr:nvGraphicFramePr>
        <xdr:cNvPr id="2" name="Diagramm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14</xdr:col>
      <xdr:colOff>6350</xdr:colOff>
      <xdr:row>0</xdr:row>
      <xdr:rowOff>1</xdr:rowOff>
    </xdr:from>
    <xdr:to>
      <xdr:col>21</xdr:col>
      <xdr:colOff>95250</xdr:colOff>
      <xdr:row>14</xdr:row>
      <xdr:rowOff>6351</xdr:rowOff>
    </xdr:to>
    <xdr:graphicFrame macro="">
      <xdr:nvGraphicFramePr>
        <xdr:cNvPr id="2" name="Diagramm 1">
          <a:extLst>
            <a:ext uri="{FF2B5EF4-FFF2-40B4-BE49-F238E27FC236}">
              <a16:creationId xmlns:a16="http://schemas.microsoft.com/office/drawing/2014/main" id="{00000000-0008-0000-1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16</xdr:col>
      <xdr:colOff>14605</xdr:colOff>
      <xdr:row>0</xdr:row>
      <xdr:rowOff>0</xdr:rowOff>
    </xdr:from>
    <xdr:to>
      <xdr:col>23</xdr:col>
      <xdr:colOff>17780</xdr:colOff>
      <xdr:row>16</xdr:row>
      <xdr:rowOff>7056</xdr:rowOff>
    </xdr:to>
    <xdr:graphicFrame macro="">
      <xdr:nvGraphicFramePr>
        <xdr:cNvPr id="2" name="Diagramm 1">
          <a:extLst>
            <a:ext uri="{FF2B5EF4-FFF2-40B4-BE49-F238E27FC236}">
              <a16:creationId xmlns:a16="http://schemas.microsoft.com/office/drawing/2014/main" id="{00000000-0008-0000-1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15</xdr:col>
      <xdr:colOff>12700</xdr:colOff>
      <xdr:row>0</xdr:row>
      <xdr:rowOff>0</xdr:rowOff>
    </xdr:from>
    <xdr:to>
      <xdr:col>22</xdr:col>
      <xdr:colOff>31115</xdr:colOff>
      <xdr:row>16</xdr:row>
      <xdr:rowOff>12700</xdr:rowOff>
    </xdr:to>
    <xdr:graphicFrame macro="">
      <xdr:nvGraphicFramePr>
        <xdr:cNvPr id="2" name="Diagramm 3">
          <a:extLst>
            <a:ext uri="{FF2B5EF4-FFF2-40B4-BE49-F238E27FC236}">
              <a16:creationId xmlns:a16="http://schemas.microsoft.com/office/drawing/2014/main" id="{00000000-0008-0000-1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16</xdr:col>
      <xdr:colOff>8255</xdr:colOff>
      <xdr:row>0</xdr:row>
      <xdr:rowOff>35560</xdr:rowOff>
    </xdr:from>
    <xdr:to>
      <xdr:col>23</xdr:col>
      <xdr:colOff>37465</xdr:colOff>
      <xdr:row>17</xdr:row>
      <xdr:rowOff>8255</xdr:rowOff>
    </xdr:to>
    <xdr:graphicFrame macro="">
      <xdr:nvGraphicFramePr>
        <xdr:cNvPr id="2" name="Diagramm 3">
          <a:extLst>
            <a:ext uri="{FF2B5EF4-FFF2-40B4-BE49-F238E27FC236}">
              <a16:creationId xmlns:a16="http://schemas.microsoft.com/office/drawing/2014/main" id="{00000000-0008-0000-1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14</xdr:col>
      <xdr:colOff>590550</xdr:colOff>
      <xdr:row>0</xdr:row>
      <xdr:rowOff>9525</xdr:rowOff>
    </xdr:from>
    <xdr:to>
      <xdr:col>21</xdr:col>
      <xdr:colOff>603250</xdr:colOff>
      <xdr:row>13</xdr:row>
      <xdr:rowOff>171450</xdr:rowOff>
    </xdr:to>
    <xdr:graphicFrame macro="">
      <xdr:nvGraphicFramePr>
        <xdr:cNvPr id="2" name="Diagramm 2">
          <a:extLst>
            <a:ext uri="{FF2B5EF4-FFF2-40B4-BE49-F238E27FC236}">
              <a16:creationId xmlns:a16="http://schemas.microsoft.com/office/drawing/2014/main" id="{00000000-0008-0000-1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11</xdr:col>
      <xdr:colOff>6350</xdr:colOff>
      <xdr:row>0</xdr:row>
      <xdr:rowOff>38100</xdr:rowOff>
    </xdr:from>
    <xdr:to>
      <xdr:col>18</xdr:col>
      <xdr:colOff>32385</xdr:colOff>
      <xdr:row>18</xdr:row>
      <xdr:rowOff>2540</xdr:rowOff>
    </xdr:to>
    <xdr:graphicFrame macro="">
      <xdr:nvGraphicFramePr>
        <xdr:cNvPr id="2" name="Diagramm 1">
          <a:extLst>
            <a:ext uri="{FF2B5EF4-FFF2-40B4-BE49-F238E27FC236}">
              <a16:creationId xmlns:a16="http://schemas.microsoft.com/office/drawing/2014/main" id="{00000000-0008-0000-1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11</xdr:col>
      <xdr:colOff>19050</xdr:colOff>
      <xdr:row>0</xdr:row>
      <xdr:rowOff>0</xdr:rowOff>
    </xdr:from>
    <xdr:to>
      <xdr:col>18</xdr:col>
      <xdr:colOff>24765</xdr:colOff>
      <xdr:row>13</xdr:row>
      <xdr:rowOff>165100</xdr:rowOff>
    </xdr:to>
    <xdr:graphicFrame macro="">
      <xdr:nvGraphicFramePr>
        <xdr:cNvPr id="2" name="Diagramm 1">
          <a:extLst>
            <a:ext uri="{FF2B5EF4-FFF2-40B4-BE49-F238E27FC236}">
              <a16:creationId xmlns:a16="http://schemas.microsoft.com/office/drawing/2014/main" id="{00000000-0008-0000-1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11</xdr:col>
      <xdr:colOff>12701</xdr:colOff>
      <xdr:row>0</xdr:row>
      <xdr:rowOff>6350</xdr:rowOff>
    </xdr:from>
    <xdr:to>
      <xdr:col>18</xdr:col>
      <xdr:colOff>19051</xdr:colOff>
      <xdr:row>17</xdr:row>
      <xdr:rowOff>158750</xdr:rowOff>
    </xdr:to>
    <xdr:graphicFrame macro="">
      <xdr:nvGraphicFramePr>
        <xdr:cNvPr id="2" name="Diagramm 3">
          <a:extLst>
            <a:ext uri="{FF2B5EF4-FFF2-40B4-BE49-F238E27FC236}">
              <a16:creationId xmlns:a16="http://schemas.microsoft.com/office/drawing/2014/main" id="{00000000-0008-0000-1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10</xdr:col>
      <xdr:colOff>592455</xdr:colOff>
      <xdr:row>0</xdr:row>
      <xdr:rowOff>6351</xdr:rowOff>
    </xdr:from>
    <xdr:to>
      <xdr:col>17</xdr:col>
      <xdr:colOff>601980</xdr:colOff>
      <xdr:row>14</xdr:row>
      <xdr:rowOff>6351</xdr:rowOff>
    </xdr:to>
    <xdr:graphicFrame macro="">
      <xdr:nvGraphicFramePr>
        <xdr:cNvPr id="2" name="Diagramm 2">
          <a:extLst>
            <a:ext uri="{FF2B5EF4-FFF2-40B4-BE49-F238E27FC236}">
              <a16:creationId xmlns:a16="http://schemas.microsoft.com/office/drawing/2014/main" id="{00000000-0008-0000-1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11</xdr:col>
      <xdr:colOff>1905</xdr:colOff>
      <xdr:row>0</xdr:row>
      <xdr:rowOff>1</xdr:rowOff>
    </xdr:from>
    <xdr:to>
      <xdr:col>17</xdr:col>
      <xdr:colOff>598805</xdr:colOff>
      <xdr:row>16</xdr:row>
      <xdr:rowOff>19051</xdr:rowOff>
    </xdr:to>
    <xdr:graphicFrame macro="">
      <xdr:nvGraphicFramePr>
        <xdr:cNvPr id="2" name="Diagramm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11</xdr:col>
      <xdr:colOff>19050</xdr:colOff>
      <xdr:row>0</xdr:row>
      <xdr:rowOff>0</xdr:rowOff>
    </xdr:from>
    <xdr:to>
      <xdr:col>17</xdr:col>
      <xdr:colOff>26035</xdr:colOff>
      <xdr:row>14</xdr:row>
      <xdr:rowOff>0</xdr:rowOff>
    </xdr:to>
    <xdr:graphicFrame macro="">
      <xdr:nvGraphicFramePr>
        <xdr:cNvPr id="2" name="Diagramm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11</xdr:col>
      <xdr:colOff>3175</xdr:colOff>
      <xdr:row>0</xdr:row>
      <xdr:rowOff>0</xdr:rowOff>
    </xdr:from>
    <xdr:to>
      <xdr:col>18</xdr:col>
      <xdr:colOff>0</xdr:colOff>
      <xdr:row>17</xdr:row>
      <xdr:rowOff>158750</xdr:rowOff>
    </xdr:to>
    <xdr:graphicFrame macro="">
      <xdr:nvGraphicFramePr>
        <xdr:cNvPr id="2" name="Diagramm 1">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11</xdr:col>
      <xdr:colOff>14604</xdr:colOff>
      <xdr:row>0</xdr:row>
      <xdr:rowOff>6350</xdr:rowOff>
    </xdr:from>
    <xdr:to>
      <xdr:col>17</xdr:col>
      <xdr:colOff>660399</xdr:colOff>
      <xdr:row>17</xdr:row>
      <xdr:rowOff>171450</xdr:rowOff>
    </xdr:to>
    <xdr:graphicFrame macro="">
      <xdr:nvGraphicFramePr>
        <xdr:cNvPr id="2" name="Diagramm 1">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11</xdr:col>
      <xdr:colOff>1905</xdr:colOff>
      <xdr:row>0</xdr:row>
      <xdr:rowOff>22860</xdr:rowOff>
    </xdr:from>
    <xdr:to>
      <xdr:col>18</xdr:col>
      <xdr:colOff>0</xdr:colOff>
      <xdr:row>17</xdr:row>
      <xdr:rowOff>171450</xdr:rowOff>
    </xdr:to>
    <xdr:graphicFrame macro="">
      <xdr:nvGraphicFramePr>
        <xdr:cNvPr id="2" name="Diagramm 1">
          <a:extLst>
            <a:ext uri="{FF2B5EF4-FFF2-40B4-BE49-F238E27FC236}">
              <a16:creationId xmlns:a16="http://schemas.microsoft.com/office/drawing/2014/main" id="{00000000-0008-0000-0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11</xdr:col>
      <xdr:colOff>12700</xdr:colOff>
      <xdr:row>0</xdr:row>
      <xdr:rowOff>22225</xdr:rowOff>
    </xdr:from>
    <xdr:to>
      <xdr:col>17</xdr:col>
      <xdr:colOff>19685</xdr:colOff>
      <xdr:row>13</xdr:row>
      <xdr:rowOff>165100</xdr:rowOff>
    </xdr:to>
    <xdr:graphicFrame macro="">
      <xdr:nvGraphicFramePr>
        <xdr:cNvPr id="2" name="Diagramm 1">
          <a:extLst>
            <a:ext uri="{FF2B5EF4-FFF2-40B4-BE49-F238E27FC236}">
              <a16:creationId xmlns:a16="http://schemas.microsoft.com/office/drawing/2014/main" id="{00000000-0008-0000-0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11</xdr:col>
      <xdr:colOff>17145</xdr:colOff>
      <xdr:row>0</xdr:row>
      <xdr:rowOff>0</xdr:rowOff>
    </xdr:from>
    <xdr:to>
      <xdr:col>18</xdr:col>
      <xdr:colOff>18415</xdr:colOff>
      <xdr:row>16</xdr:row>
      <xdr:rowOff>19050</xdr:rowOff>
    </xdr:to>
    <xdr:graphicFrame macro="">
      <xdr:nvGraphicFramePr>
        <xdr:cNvPr id="2" name="Diagramm 1">
          <a:extLst>
            <a:ext uri="{FF2B5EF4-FFF2-40B4-BE49-F238E27FC236}">
              <a16:creationId xmlns:a16="http://schemas.microsoft.com/office/drawing/2014/main"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59"/>
  <sheetViews>
    <sheetView workbookViewId="0">
      <selection activeCell="B39" sqref="B1:B1048576"/>
    </sheetView>
  </sheetViews>
  <sheetFormatPr baseColWidth="10" defaultColWidth="8.7109375" defaultRowHeight="15"/>
  <cols>
    <col min="1" max="18" width="9.5703125" style="36" customWidth="1"/>
    <col min="19" max="16384" width="8.7109375" style="37"/>
  </cols>
  <sheetData>
    <row r="1" spans="1:18" ht="15.75">
      <c r="A1" s="38" t="s">
        <v>0</v>
      </c>
      <c r="B1" s="57" t="s">
        <v>1</v>
      </c>
      <c r="C1" s="58"/>
      <c r="D1" s="58"/>
      <c r="E1" s="38"/>
      <c r="F1" s="38"/>
      <c r="G1" s="38"/>
    </row>
    <row r="2" spans="1:18" ht="15.75">
      <c r="A2" s="38" t="s">
        <v>2</v>
      </c>
      <c r="B2" s="57" t="s">
        <v>3</v>
      </c>
      <c r="C2" s="58"/>
      <c r="D2" s="58"/>
      <c r="E2" s="58"/>
      <c r="F2" s="58"/>
      <c r="G2" s="58"/>
    </row>
    <row r="3" spans="1:18">
      <c r="A3" s="59" t="s">
        <v>4</v>
      </c>
      <c r="B3" s="59"/>
      <c r="C3" s="59"/>
      <c r="D3" s="59"/>
      <c r="E3" s="59"/>
      <c r="F3" s="59"/>
      <c r="G3" s="38"/>
    </row>
    <row r="4" spans="1:18">
      <c r="A4" s="59" t="s">
        <v>5</v>
      </c>
      <c r="B4" s="59"/>
      <c r="C4" s="59"/>
      <c r="D4" s="59"/>
      <c r="E4" s="59"/>
      <c r="F4" s="38"/>
      <c r="G4" s="38"/>
    </row>
    <row r="5" spans="1:18">
      <c r="A5" s="59" t="s">
        <v>6</v>
      </c>
      <c r="B5" s="59"/>
      <c r="C5" s="59"/>
      <c r="D5" s="59"/>
      <c r="E5" s="38"/>
      <c r="F5" s="38"/>
      <c r="G5" s="38"/>
    </row>
    <row r="8" spans="1:18">
      <c r="A8" s="39" t="s">
        <v>7</v>
      </c>
      <c r="B8" s="39" t="s">
        <v>8</v>
      </c>
      <c r="C8" s="39" t="s">
        <v>9</v>
      </c>
      <c r="D8" s="39" t="s">
        <v>10</v>
      </c>
      <c r="E8" s="39" t="s">
        <v>11</v>
      </c>
      <c r="F8" s="39" t="s">
        <v>12</v>
      </c>
      <c r="G8" s="39" t="s">
        <v>13</v>
      </c>
      <c r="H8" s="39"/>
      <c r="I8" s="39" t="s">
        <v>14</v>
      </c>
      <c r="J8" s="39" t="s">
        <v>15</v>
      </c>
    </row>
    <row r="9" spans="1:18">
      <c r="A9" s="39"/>
      <c r="B9" s="39"/>
      <c r="C9" s="39"/>
      <c r="D9" s="39"/>
      <c r="E9" s="39"/>
      <c r="F9" s="39"/>
      <c r="G9" s="39"/>
      <c r="H9" s="39"/>
      <c r="I9" s="39"/>
      <c r="J9" s="39"/>
    </row>
    <row r="10" spans="1:18">
      <c r="A10" s="39"/>
      <c r="B10" s="40">
        <v>0.1</v>
      </c>
      <c r="C10" s="40">
        <v>9.6098969006482307</v>
      </c>
      <c r="D10" s="40">
        <v>21.819513310238602</v>
      </c>
      <c r="E10" s="40">
        <v>16.742131181842201</v>
      </c>
      <c r="F10" s="40">
        <v>7.5686682642132102</v>
      </c>
      <c r="G10" s="40">
        <v>6.9624300054766897</v>
      </c>
      <c r="H10" s="40"/>
      <c r="I10" s="40">
        <f t="shared" ref="I10:I16" si="0">AVERAGE(C10:G10)</f>
        <v>12.540527932483787</v>
      </c>
      <c r="J10" s="40">
        <f t="shared" ref="J10:J16" si="1">STDEV(C10:G10)</f>
        <v>6.4841383929289513</v>
      </c>
      <c r="K10" s="37"/>
      <c r="L10" s="37"/>
      <c r="M10" s="37"/>
      <c r="N10" s="37"/>
      <c r="O10" s="37"/>
      <c r="P10" s="37"/>
      <c r="Q10" s="37"/>
      <c r="R10" s="37"/>
    </row>
    <row r="11" spans="1:18">
      <c r="A11" s="39"/>
      <c r="B11" s="40">
        <v>0.3</v>
      </c>
      <c r="C11" s="40">
        <v>31.6266893077416</v>
      </c>
      <c r="D11" s="40">
        <v>34.252573460853498</v>
      </c>
      <c r="E11" s="40">
        <v>64.553764030110202</v>
      </c>
      <c r="F11" s="40">
        <v>16.586398698640899</v>
      </c>
      <c r="G11" s="40">
        <v>7.4335188372383998</v>
      </c>
      <c r="H11" s="40"/>
      <c r="I11" s="40">
        <f t="shared" si="0"/>
        <v>30.890588866916922</v>
      </c>
      <c r="J11" s="40">
        <f t="shared" si="1"/>
        <v>21.793910485982828</v>
      </c>
      <c r="K11" s="37"/>
      <c r="L11" s="37"/>
      <c r="M11" s="37"/>
      <c r="N11" s="37"/>
      <c r="O11" s="37"/>
      <c r="P11" s="37"/>
      <c r="Q11" s="37"/>
      <c r="R11" s="37"/>
    </row>
    <row r="12" spans="1:18">
      <c r="A12" s="39"/>
      <c r="B12" s="40">
        <v>1</v>
      </c>
      <c r="C12" s="40">
        <v>29.382973052209699</v>
      </c>
      <c r="D12" s="40">
        <v>81.023213702456104</v>
      </c>
      <c r="E12" s="40">
        <v>104.124871094859</v>
      </c>
      <c r="F12" s="40">
        <v>30.317550273157099</v>
      </c>
      <c r="G12" s="40">
        <v>25.681609165048702</v>
      </c>
      <c r="H12" s="40"/>
      <c r="I12" s="40">
        <f t="shared" si="0"/>
        <v>54.106043457546129</v>
      </c>
      <c r="J12" s="40">
        <f t="shared" si="1"/>
        <v>36.095319140105019</v>
      </c>
      <c r="K12" s="37"/>
      <c r="L12" s="37"/>
      <c r="M12" s="37"/>
      <c r="N12" s="37"/>
      <c r="O12" s="37"/>
      <c r="P12" s="37"/>
      <c r="Q12" s="37"/>
      <c r="R12" s="37"/>
    </row>
    <row r="13" spans="1:18">
      <c r="A13" s="39"/>
      <c r="B13" s="40">
        <v>3</v>
      </c>
      <c r="C13" s="40">
        <v>84.977424462415499</v>
      </c>
      <c r="D13" s="40">
        <v>116.326685457472</v>
      </c>
      <c r="E13" s="40">
        <v>203.13880904104499</v>
      </c>
      <c r="F13" s="40">
        <v>102.423425629544</v>
      </c>
      <c r="G13" s="40">
        <v>63.031944025048197</v>
      </c>
      <c r="H13" s="40"/>
      <c r="I13" s="40">
        <f t="shared" si="0"/>
        <v>113.97965772310495</v>
      </c>
      <c r="J13" s="40">
        <f t="shared" si="1"/>
        <v>53.677761615700923</v>
      </c>
      <c r="K13" s="37"/>
      <c r="L13" s="37"/>
      <c r="M13" s="37"/>
      <c r="N13" s="37"/>
      <c r="O13" s="37"/>
      <c r="P13" s="37"/>
      <c r="Q13" s="37"/>
      <c r="R13" s="37"/>
    </row>
    <row r="14" spans="1:18">
      <c r="A14" s="39"/>
      <c r="B14" s="40">
        <v>10</v>
      </c>
      <c r="C14" s="40">
        <v>119.766064071621</v>
      </c>
      <c r="D14" s="40">
        <v>143.95762151448901</v>
      </c>
      <c r="E14" s="40">
        <v>314.89589197375602</v>
      </c>
      <c r="F14" s="40">
        <v>141.28687621346501</v>
      </c>
      <c r="G14" s="40">
        <v>105.145856129034</v>
      </c>
      <c r="H14" s="40"/>
      <c r="I14" s="40">
        <f t="shared" si="0"/>
        <v>165.010461980473</v>
      </c>
      <c r="J14" s="40">
        <f t="shared" si="1"/>
        <v>85.297273276296494</v>
      </c>
      <c r="K14" s="37"/>
      <c r="L14" s="37"/>
      <c r="M14" s="37"/>
      <c r="N14" s="37"/>
      <c r="O14" s="37"/>
      <c r="P14" s="37"/>
      <c r="Q14" s="37"/>
      <c r="R14" s="37"/>
    </row>
    <row r="15" spans="1:18">
      <c r="A15" s="39"/>
      <c r="B15" s="40">
        <v>30</v>
      </c>
      <c r="C15" s="40">
        <v>143.50920940571899</v>
      </c>
      <c r="D15" s="40">
        <v>146.41743960795901</v>
      </c>
      <c r="E15" s="40">
        <v>364.35013127151501</v>
      </c>
      <c r="F15" s="40">
        <v>133.649746666433</v>
      </c>
      <c r="G15" s="40">
        <v>92.345093523131297</v>
      </c>
      <c r="H15" s="40"/>
      <c r="I15" s="40">
        <f t="shared" si="0"/>
        <v>176.05432409495145</v>
      </c>
      <c r="J15" s="40">
        <f t="shared" si="1"/>
        <v>107.46886046934904</v>
      </c>
      <c r="K15" s="37"/>
      <c r="L15" s="37"/>
      <c r="M15" s="37"/>
      <c r="N15" s="37"/>
      <c r="O15" s="37"/>
      <c r="P15" s="37"/>
      <c r="Q15" s="37"/>
      <c r="R15" s="37"/>
    </row>
    <row r="16" spans="1:18">
      <c r="A16" s="39"/>
      <c r="B16" s="40">
        <v>100</v>
      </c>
      <c r="C16" s="40">
        <v>150.13037366733101</v>
      </c>
      <c r="D16" s="40">
        <v>110.68337672373001</v>
      </c>
      <c r="E16" s="40">
        <v>395.37015702763398</v>
      </c>
      <c r="F16" s="40">
        <v>131.71509448263399</v>
      </c>
      <c r="G16" s="40">
        <v>63.549705440312501</v>
      </c>
      <c r="H16" s="40"/>
      <c r="I16" s="40">
        <f t="shared" si="0"/>
        <v>170.28974146832832</v>
      </c>
      <c r="J16" s="40">
        <f t="shared" si="1"/>
        <v>129.90568788344558</v>
      </c>
      <c r="K16" s="37"/>
      <c r="L16" s="37"/>
      <c r="M16" s="37"/>
      <c r="N16" s="37"/>
      <c r="O16" s="37"/>
      <c r="P16" s="37"/>
      <c r="Q16" s="37"/>
      <c r="R16" s="37"/>
    </row>
    <row r="17" spans="1:21">
      <c r="A17" s="39"/>
      <c r="B17" s="40"/>
      <c r="C17" s="40"/>
      <c r="D17" s="40"/>
      <c r="E17" s="40"/>
      <c r="F17" s="40"/>
      <c r="G17" s="40"/>
      <c r="H17" s="40"/>
      <c r="I17" s="40"/>
      <c r="J17" s="40"/>
      <c r="K17" s="37"/>
      <c r="L17" s="37"/>
      <c r="M17" s="37"/>
      <c r="N17" s="37"/>
      <c r="O17" s="37"/>
      <c r="P17" s="37"/>
      <c r="Q17" s="37"/>
      <c r="R17" s="37"/>
    </row>
    <row r="18" spans="1:21">
      <c r="A18" s="39"/>
      <c r="B18" s="40"/>
      <c r="C18" s="40"/>
      <c r="D18" s="40"/>
      <c r="E18" s="40"/>
      <c r="F18" s="40"/>
      <c r="G18" s="40"/>
      <c r="H18" s="40"/>
      <c r="I18" s="40"/>
      <c r="J18" s="40"/>
      <c r="K18" s="37"/>
      <c r="L18" s="37"/>
      <c r="M18" s="37"/>
      <c r="N18" s="37"/>
      <c r="O18" s="37"/>
      <c r="P18" s="37"/>
      <c r="Q18" s="37"/>
      <c r="R18" s="37"/>
    </row>
    <row r="19" spans="1:21">
      <c r="A19" s="39"/>
      <c r="B19" s="40"/>
      <c r="C19" s="40"/>
      <c r="D19" s="40"/>
      <c r="E19" s="40"/>
      <c r="F19" s="40"/>
      <c r="G19" s="40"/>
      <c r="H19" s="40"/>
      <c r="I19" s="40"/>
      <c r="J19" s="40"/>
      <c r="K19" s="37"/>
      <c r="L19" s="37"/>
      <c r="M19" s="37"/>
      <c r="N19" s="37"/>
      <c r="O19" s="37"/>
      <c r="P19" s="37"/>
      <c r="Q19" s="37"/>
      <c r="R19" s="37"/>
    </row>
    <row r="20" spans="1:21">
      <c r="A20" s="39"/>
      <c r="B20" s="40"/>
      <c r="C20" s="40"/>
      <c r="D20" s="40"/>
      <c r="E20" s="40"/>
      <c r="F20" s="40"/>
      <c r="G20" s="40"/>
      <c r="H20" s="40"/>
      <c r="I20" s="40"/>
      <c r="J20" s="40"/>
      <c r="K20" s="37"/>
      <c r="L20" s="37"/>
      <c r="M20" s="37"/>
      <c r="N20" s="37"/>
      <c r="O20" s="37"/>
      <c r="P20" s="37"/>
      <c r="Q20" s="37"/>
      <c r="R20" s="37"/>
    </row>
    <row r="21" spans="1:21">
      <c r="A21" s="39" t="s">
        <v>16</v>
      </c>
      <c r="B21" s="40" t="s">
        <v>8</v>
      </c>
      <c r="C21" s="40" t="s">
        <v>9</v>
      </c>
      <c r="D21" s="40" t="s">
        <v>10</v>
      </c>
      <c r="E21" s="40" t="s">
        <v>11</v>
      </c>
      <c r="F21" s="40" t="s">
        <v>12</v>
      </c>
      <c r="G21" s="40" t="s">
        <v>13</v>
      </c>
      <c r="H21" s="40"/>
      <c r="I21" s="40" t="s">
        <v>14</v>
      </c>
      <c r="J21" s="40" t="s">
        <v>15</v>
      </c>
      <c r="K21" s="37"/>
      <c r="L21" s="40" t="s">
        <v>17</v>
      </c>
      <c r="M21" s="37"/>
      <c r="N21" s="37"/>
      <c r="O21" s="37"/>
      <c r="P21" s="37"/>
      <c r="Q21" s="37"/>
      <c r="R21" s="37" t="s">
        <v>14</v>
      </c>
      <c r="S21" s="37" t="s">
        <v>15</v>
      </c>
    </row>
    <row r="22" spans="1:21">
      <c r="A22" s="39"/>
      <c r="B22" s="40"/>
      <c r="C22" s="40"/>
      <c r="D22" s="40"/>
      <c r="E22" s="40"/>
      <c r="F22" s="40"/>
      <c r="G22" s="40"/>
      <c r="H22" s="40"/>
      <c r="I22" s="40"/>
      <c r="J22" s="40"/>
      <c r="K22" s="37"/>
      <c r="L22" s="37"/>
      <c r="M22" s="37"/>
      <c r="N22" s="37"/>
      <c r="O22" s="37"/>
      <c r="P22" s="37"/>
      <c r="Q22" s="37"/>
      <c r="R22" s="37"/>
    </row>
    <row r="23" spans="1:21">
      <c r="A23" s="39"/>
      <c r="B23" s="40">
        <v>0.1</v>
      </c>
      <c r="C23" s="40">
        <v>12.1920404295641</v>
      </c>
      <c r="D23" s="40">
        <v>7.5422615790990903</v>
      </c>
      <c r="E23" s="40">
        <v>12.8908977880505</v>
      </c>
      <c r="F23" s="40">
        <v>3.7247927612343101</v>
      </c>
      <c r="G23" s="40">
        <v>4.9855372345314901</v>
      </c>
      <c r="H23" s="40"/>
      <c r="I23" s="40">
        <f t="shared" ref="I23:I29" si="2">AVERAGE(C23:G23)</f>
        <v>8.2671059584959004</v>
      </c>
      <c r="J23" s="40">
        <f t="shared" ref="J23:J29" si="3">STDEV(C23:G23)</f>
        <v>4.1446128688846384</v>
      </c>
      <c r="K23" s="37"/>
      <c r="L23" s="49">
        <f>100-C23/C10*100</f>
        <v>-26.869627797377234</v>
      </c>
      <c r="M23" s="49">
        <f t="shared" ref="M23:O29" si="4">100-D23/D10*100</f>
        <v>65.43341058134439</v>
      </c>
      <c r="N23" s="49">
        <f t="shared" si="4"/>
        <v>23.003244640494657</v>
      </c>
      <c r="O23" s="49">
        <f t="shared" si="4"/>
        <v>50.786682264221085</v>
      </c>
      <c r="P23" s="49">
        <f>100-G23/G10*100</f>
        <v>28.393718420008014</v>
      </c>
      <c r="Q23" s="49"/>
      <c r="R23" s="49">
        <f>AVERAGE(L23:P23)</f>
        <v>28.149485621738183</v>
      </c>
      <c r="S23" s="37">
        <f>STDEV(L23:P23)</f>
        <v>35.200071092066892</v>
      </c>
    </row>
    <row r="24" spans="1:21">
      <c r="A24" s="39"/>
      <c r="B24" s="40">
        <v>0.3</v>
      </c>
      <c r="C24" s="40">
        <v>1.0739102969046099</v>
      </c>
      <c r="D24" s="40">
        <v>12.5276682079973</v>
      </c>
      <c r="E24" s="40">
        <v>35.248015900184299</v>
      </c>
      <c r="F24" s="40">
        <v>3.3085513761710099</v>
      </c>
      <c r="G24" s="40">
        <v>17.049426346158501</v>
      </c>
      <c r="H24" s="40"/>
      <c r="I24" s="40">
        <f t="shared" si="2"/>
        <v>13.841514425483144</v>
      </c>
      <c r="J24" s="40">
        <f t="shared" si="3"/>
        <v>13.640108338487146</v>
      </c>
      <c r="K24" s="37"/>
      <c r="L24" s="49">
        <f t="shared" ref="L24:L29" si="5">100-C24/C11*100</f>
        <v>96.604417596622298</v>
      </c>
      <c r="M24" s="49">
        <f t="shared" si="4"/>
        <v>63.425614655450943</v>
      </c>
      <c r="N24" s="49">
        <f t="shared" si="4"/>
        <v>45.39742735413018</v>
      </c>
      <c r="O24" s="49">
        <f t="shared" si="4"/>
        <v>80.052623620809769</v>
      </c>
      <c r="P24" s="49">
        <f t="shared" ref="P24:P29" si="6">100-G24/G11*100</f>
        <v>-129.35875618891245</v>
      </c>
      <c r="Q24" s="49"/>
      <c r="R24" s="49">
        <f>AVERAGE(L24:P24)</f>
        <v>31.224265407620141</v>
      </c>
      <c r="S24" s="37">
        <f t="shared" ref="S24:S29" si="7">STDEV(L24:P24)</f>
        <v>91.765305404695127</v>
      </c>
    </row>
    <row r="25" spans="1:21">
      <c r="A25" s="39"/>
      <c r="B25" s="40">
        <v>1</v>
      </c>
      <c r="C25" s="40">
        <v>24.068224889450399</v>
      </c>
      <c r="D25" s="40">
        <v>37.2196043133725</v>
      </c>
      <c r="E25" s="40">
        <v>49.909746736299603</v>
      </c>
      <c r="F25" s="40">
        <v>26.311534760556899</v>
      </c>
      <c r="G25" s="40">
        <v>22.531860784555299</v>
      </c>
      <c r="H25" s="40"/>
      <c r="I25" s="40">
        <f t="shared" si="2"/>
        <v>32.008194296846945</v>
      </c>
      <c r="J25" s="40">
        <f t="shared" si="3"/>
        <v>11.542533463258778</v>
      </c>
      <c r="K25" s="37"/>
      <c r="L25" s="49">
        <f t="shared" si="5"/>
        <v>18.087850243457964</v>
      </c>
      <c r="M25" s="49">
        <f t="shared" si="4"/>
        <v>54.063036242853649</v>
      </c>
      <c r="N25" s="49">
        <f t="shared" si="4"/>
        <v>52.067410781396092</v>
      </c>
      <c r="O25" s="49">
        <f t="shared" si="4"/>
        <v>13.213519814452468</v>
      </c>
      <c r="P25" s="49">
        <f t="shared" si="6"/>
        <v>12.264606786322574</v>
      </c>
      <c r="Q25" s="49"/>
      <c r="R25" s="49">
        <f t="shared" ref="R25:R29" si="8">AVERAGE(L25:P25)</f>
        <v>29.939284773696546</v>
      </c>
      <c r="S25" s="37">
        <f t="shared" si="7"/>
        <v>21.238004269540369</v>
      </c>
    </row>
    <row r="26" spans="1:21">
      <c r="A26" s="39"/>
      <c r="B26" s="40">
        <v>3</v>
      </c>
      <c r="C26" s="40">
        <v>8.0859128237523805</v>
      </c>
      <c r="D26" s="40">
        <v>91.916232064382896</v>
      </c>
      <c r="E26" s="40">
        <v>138.89020492779699</v>
      </c>
      <c r="F26" s="40">
        <v>63.757536401951903</v>
      </c>
      <c r="G26" s="40">
        <v>98.8588985611553</v>
      </c>
      <c r="H26" s="40"/>
      <c r="I26" s="40">
        <f t="shared" si="2"/>
        <v>80.301756955807889</v>
      </c>
      <c r="J26" s="40">
        <f t="shared" si="3"/>
        <v>48.478627120141979</v>
      </c>
      <c r="K26" s="37"/>
      <c r="L26" s="49">
        <f t="shared" si="5"/>
        <v>90.484634154417463</v>
      </c>
      <c r="M26" s="49">
        <f t="shared" si="4"/>
        <v>20.984396913821939</v>
      </c>
      <c r="N26" s="49">
        <f t="shared" si="4"/>
        <v>31.627931864199482</v>
      </c>
      <c r="O26" s="49">
        <f t="shared" si="4"/>
        <v>37.751021301946118</v>
      </c>
      <c r="P26" s="49">
        <f t="shared" si="6"/>
        <v>-56.839361517820038</v>
      </c>
      <c r="Q26" s="49"/>
      <c r="R26" s="49">
        <f t="shared" si="8"/>
        <v>24.801724543312993</v>
      </c>
      <c r="S26" s="37">
        <f t="shared" si="7"/>
        <v>52.934782826095535</v>
      </c>
    </row>
    <row r="27" spans="1:21">
      <c r="A27" s="39"/>
      <c r="B27" s="40">
        <v>10</v>
      </c>
      <c r="C27" s="40">
        <v>120.277953253316</v>
      </c>
      <c r="D27" s="40">
        <v>149.46829241747699</v>
      </c>
      <c r="E27" s="40">
        <v>238.42767620696</v>
      </c>
      <c r="F27" s="40">
        <v>83.835988569778706</v>
      </c>
      <c r="G27" s="40">
        <v>137.51623108871999</v>
      </c>
      <c r="H27" s="40"/>
      <c r="I27" s="40">
        <f t="shared" si="2"/>
        <v>145.90522830725033</v>
      </c>
      <c r="J27" s="40">
        <f t="shared" si="3"/>
        <v>57.342876222374642</v>
      </c>
      <c r="K27" s="37"/>
      <c r="L27" s="49">
        <f t="shared" si="5"/>
        <v>-0.42740753456578773</v>
      </c>
      <c r="M27" s="49">
        <f t="shared" si="4"/>
        <v>-3.8279813496594528</v>
      </c>
      <c r="N27" s="49">
        <f t="shared" si="4"/>
        <v>24.283649839791821</v>
      </c>
      <c r="O27" s="49">
        <f t="shared" si="4"/>
        <v>40.662578990624667</v>
      </c>
      <c r="P27" s="49">
        <f t="shared" si="6"/>
        <v>-30.786163289175533</v>
      </c>
      <c r="Q27" s="49"/>
      <c r="R27" s="49">
        <f t="shared" si="8"/>
        <v>5.9809353314031428</v>
      </c>
      <c r="S27" s="37">
        <f t="shared" si="7"/>
        <v>27.508666866098778</v>
      </c>
    </row>
    <row r="28" spans="1:21">
      <c r="A28" s="39"/>
      <c r="B28" s="40">
        <v>30</v>
      </c>
      <c r="C28" s="40">
        <v>163.86607706885701</v>
      </c>
      <c r="D28" s="40">
        <v>187.83602624968401</v>
      </c>
      <c r="E28" s="40">
        <v>377.92379153396001</v>
      </c>
      <c r="F28" s="40">
        <v>113.01949844764</v>
      </c>
      <c r="G28" s="40">
        <v>134.86596272733101</v>
      </c>
      <c r="H28" s="40"/>
      <c r="I28" s="40">
        <f t="shared" si="2"/>
        <v>195.5022712054944</v>
      </c>
      <c r="J28" s="40">
        <f t="shared" si="3"/>
        <v>105.85060330225468</v>
      </c>
      <c r="K28" s="37"/>
      <c r="L28" s="49">
        <f t="shared" si="5"/>
        <v>-14.185060141740834</v>
      </c>
      <c r="M28" s="49">
        <f t="shared" si="4"/>
        <v>-28.288014564812499</v>
      </c>
      <c r="N28" s="49">
        <f t="shared" si="4"/>
        <v>-3.7254440433643907</v>
      </c>
      <c r="O28" s="49">
        <f t="shared" si="4"/>
        <v>15.436054862328007</v>
      </c>
      <c r="P28" s="49">
        <f t="shared" si="6"/>
        <v>-46.045618215275056</v>
      </c>
      <c r="Q28" s="49"/>
      <c r="R28" s="49">
        <f t="shared" si="8"/>
        <v>-15.361616420572954</v>
      </c>
      <c r="S28" s="37">
        <f t="shared" si="7"/>
        <v>23.419442157317043</v>
      </c>
    </row>
    <row r="29" spans="1:21">
      <c r="A29" s="39"/>
      <c r="B29" s="40">
        <v>100</v>
      </c>
      <c r="C29" s="40">
        <v>118.888186986734</v>
      </c>
      <c r="D29" s="40">
        <v>204.88958822352799</v>
      </c>
      <c r="E29" s="40">
        <v>432.554966685198</v>
      </c>
      <c r="F29" s="40">
        <v>81.207975764425498</v>
      </c>
      <c r="G29" s="40">
        <v>105.391407350618</v>
      </c>
      <c r="H29" s="40"/>
      <c r="I29" s="40">
        <f t="shared" si="2"/>
        <v>188.58642500210073</v>
      </c>
      <c r="J29" s="40">
        <f t="shared" si="3"/>
        <v>144.13173589390962</v>
      </c>
      <c r="K29" s="37"/>
      <c r="L29" s="49">
        <f t="shared" si="5"/>
        <v>20.810037247909307</v>
      </c>
      <c r="M29" s="49">
        <f t="shared" si="4"/>
        <v>-85.113243097868576</v>
      </c>
      <c r="N29" s="49">
        <f t="shared" si="4"/>
        <v>-9.4050623185920017</v>
      </c>
      <c r="O29" s="49">
        <f t="shared" si="4"/>
        <v>38.345733202862043</v>
      </c>
      <c r="P29" s="49">
        <f t="shared" si="6"/>
        <v>-65.840906138588309</v>
      </c>
      <c r="Q29" s="49"/>
      <c r="R29" s="49">
        <f t="shared" si="8"/>
        <v>-20.24068822085551</v>
      </c>
      <c r="S29" s="37">
        <f t="shared" si="7"/>
        <v>53.672082770885005</v>
      </c>
    </row>
    <row r="30" spans="1:21">
      <c r="A30" s="39"/>
      <c r="B30" s="39"/>
      <c r="C30" s="39"/>
      <c r="D30" s="39"/>
      <c r="E30" s="39"/>
      <c r="F30" s="39"/>
      <c r="G30" s="39"/>
      <c r="H30" s="39"/>
      <c r="I30" s="39"/>
      <c r="J30" s="39"/>
    </row>
    <row r="31" spans="1:21">
      <c r="A31" s="39"/>
      <c r="B31" s="39"/>
      <c r="C31" s="39"/>
      <c r="D31" s="39"/>
      <c r="E31" s="39"/>
      <c r="F31" s="39"/>
      <c r="G31" s="39"/>
      <c r="H31" s="39"/>
      <c r="I31" s="39"/>
      <c r="J31" s="39"/>
    </row>
    <row r="32" spans="1:21">
      <c r="A32" s="41" t="s">
        <v>18</v>
      </c>
      <c r="B32" s="42"/>
      <c r="C32" s="42"/>
      <c r="D32" s="42"/>
      <c r="E32" s="42"/>
      <c r="F32" s="42"/>
      <c r="G32" s="42"/>
      <c r="H32" s="42"/>
      <c r="I32" s="42"/>
      <c r="J32" s="42"/>
      <c r="K32" s="42"/>
      <c r="L32" s="42"/>
      <c r="M32" s="38"/>
      <c r="N32" s="50"/>
      <c r="O32" s="45" t="str">
        <f t="shared" ref="O32:U32" si="9">F34</f>
        <v>0.1mM10ul</v>
      </c>
      <c r="P32" s="45" t="str">
        <f t="shared" si="9"/>
        <v>0.1mM20ul</v>
      </c>
      <c r="Q32" s="45" t="str">
        <f t="shared" si="9"/>
        <v>1mM7ul</v>
      </c>
      <c r="R32" s="45" t="str">
        <f t="shared" si="9"/>
        <v>1mM20ul</v>
      </c>
      <c r="S32" s="52" t="str">
        <f t="shared" si="9"/>
        <v>10mM7ul</v>
      </c>
      <c r="T32" s="52" t="str">
        <f t="shared" si="9"/>
        <v>10mM20ul</v>
      </c>
      <c r="U32" s="52" t="str">
        <f t="shared" si="9"/>
        <v>10mM70ul</v>
      </c>
    </row>
    <row r="33" spans="1:21">
      <c r="A33" s="41"/>
      <c r="B33" s="42" t="s">
        <v>19</v>
      </c>
      <c r="C33" s="43" t="s">
        <v>20</v>
      </c>
      <c r="D33" s="42"/>
      <c r="E33" s="42"/>
      <c r="F33" s="42"/>
      <c r="G33" s="42"/>
      <c r="H33" s="42"/>
      <c r="I33" s="42"/>
      <c r="J33" s="42"/>
      <c r="K33" s="42"/>
      <c r="L33" s="42"/>
      <c r="M33" s="38"/>
      <c r="N33" s="50" t="s">
        <v>16</v>
      </c>
      <c r="O33" s="51">
        <f t="shared" ref="O33:U33" si="10">F49</f>
        <v>12.192040429564125</v>
      </c>
      <c r="P33" s="51">
        <f t="shared" si="10"/>
        <v>1.0739102969046055</v>
      </c>
      <c r="Q33" s="51">
        <f t="shared" si="10"/>
        <v>24.06822488945043</v>
      </c>
      <c r="R33" s="51">
        <f t="shared" si="10"/>
        <v>8.0859128237523787</v>
      </c>
      <c r="S33" s="53">
        <f t="shared" si="10"/>
        <v>120.2779532533165</v>
      </c>
      <c r="T33" s="53">
        <f t="shared" si="10"/>
        <v>163.86607706885664</v>
      </c>
      <c r="U33" s="53">
        <f t="shared" si="10"/>
        <v>118.88818698673404</v>
      </c>
    </row>
    <row r="34" spans="1:21" ht="15.75">
      <c r="A34" s="41"/>
      <c r="B34" s="42"/>
      <c r="C34" s="42" t="s">
        <v>21</v>
      </c>
      <c r="D34" s="44">
        <v>5.1779999999999999</v>
      </c>
      <c r="E34" s="42" t="s">
        <v>22</v>
      </c>
      <c r="F34" s="45" t="s">
        <v>23</v>
      </c>
      <c r="G34" s="45" t="s">
        <v>24</v>
      </c>
      <c r="H34" s="45" t="s">
        <v>25</v>
      </c>
      <c r="I34" s="45" t="s">
        <v>26</v>
      </c>
      <c r="J34" s="45" t="s">
        <v>27</v>
      </c>
      <c r="K34" s="45" t="s">
        <v>28</v>
      </c>
      <c r="L34" s="45" t="s">
        <v>29</v>
      </c>
      <c r="M34" s="38"/>
      <c r="N34" s="50" t="s">
        <v>7</v>
      </c>
      <c r="O34" s="51">
        <f t="shared" ref="O34:U34" si="11">AVERAGE(F37,F43)</f>
        <v>9.6098969006482307</v>
      </c>
      <c r="P34" s="51">
        <f t="shared" si="11"/>
        <v>31.626689307741572</v>
      </c>
      <c r="Q34" s="51">
        <f t="shared" si="11"/>
        <v>29.382973052209692</v>
      </c>
      <c r="R34" s="51">
        <f t="shared" si="11"/>
        <v>84.977424462415513</v>
      </c>
      <c r="S34" s="53">
        <f t="shared" si="11"/>
        <v>119.76606407162055</v>
      </c>
      <c r="T34" s="53">
        <f t="shared" si="11"/>
        <v>143.50920940571908</v>
      </c>
      <c r="U34" s="53">
        <f t="shared" si="11"/>
        <v>150.1303736673315</v>
      </c>
    </row>
    <row r="35" spans="1:21" ht="15.75">
      <c r="A35" s="41"/>
      <c r="B35" s="42"/>
      <c r="C35" s="42" t="s">
        <v>30</v>
      </c>
      <c r="D35" s="44">
        <v>6.6859999999999999</v>
      </c>
      <c r="E35" s="44">
        <v>5.516</v>
      </c>
      <c r="F35" s="44">
        <v>5.7</v>
      </c>
      <c r="G35" s="44">
        <v>6.1449999999999996</v>
      </c>
      <c r="H35" s="44">
        <v>6.141</v>
      </c>
      <c r="I35" s="44">
        <v>7.08</v>
      </c>
      <c r="J35" s="44">
        <v>7.1619999999999999</v>
      </c>
      <c r="K35" s="44">
        <v>7.4589999999999996</v>
      </c>
      <c r="L35" s="44">
        <v>7.4939999999999998</v>
      </c>
      <c r="M35" s="38"/>
      <c r="N35" s="38"/>
      <c r="O35" s="38"/>
      <c r="P35" s="38"/>
      <c r="Q35" s="38"/>
      <c r="R35" s="38"/>
      <c r="S35" s="54"/>
      <c r="T35" s="54"/>
      <c r="U35" s="54"/>
    </row>
    <row r="36" spans="1:21">
      <c r="A36" s="41"/>
      <c r="B36" s="42"/>
      <c r="C36" s="42"/>
      <c r="D36" s="42">
        <f>D35-D34</f>
        <v>1.508</v>
      </c>
      <c r="E36" s="42"/>
      <c r="F36" s="42">
        <f>F35-E35</f>
        <v>0.18400000000000016</v>
      </c>
      <c r="G36" s="42">
        <f>G35-E35</f>
        <v>0.62899999999999956</v>
      </c>
      <c r="H36" s="42">
        <f>H35-E35</f>
        <v>0.625</v>
      </c>
      <c r="I36" s="42">
        <f>I35-E35</f>
        <v>1.5640000000000001</v>
      </c>
      <c r="J36" s="42">
        <f>J35-E35</f>
        <v>1.6459999999999999</v>
      </c>
      <c r="K36" s="42">
        <f>K35-E35</f>
        <v>1.9429999999999996</v>
      </c>
      <c r="L36" s="42">
        <f>L35-E35</f>
        <v>1.9779999999999998</v>
      </c>
      <c r="M36" s="38"/>
      <c r="N36" s="38"/>
      <c r="O36" s="38"/>
      <c r="P36" s="38"/>
      <c r="Q36" s="38"/>
      <c r="R36" s="38"/>
      <c r="S36" s="54"/>
      <c r="T36" s="54"/>
      <c r="U36" s="54"/>
    </row>
    <row r="37" spans="1:21">
      <c r="A37" s="41"/>
      <c r="B37" s="42"/>
      <c r="C37" s="42"/>
      <c r="D37" s="42"/>
      <c r="E37" s="42"/>
      <c r="F37" s="46">
        <f>F36/D36*100</f>
        <v>12.201591511936352</v>
      </c>
      <c r="G37" s="46">
        <f>G36/D36*100</f>
        <v>41.710875331564957</v>
      </c>
      <c r="H37" s="46">
        <f>H36/D36*100</f>
        <v>41.445623342175061</v>
      </c>
      <c r="I37" s="46">
        <f>I36/D36*100</f>
        <v>103.71352785145889</v>
      </c>
      <c r="J37" s="46">
        <f>J36/D36*100</f>
        <v>109.15119363395225</v>
      </c>
      <c r="K37" s="46">
        <f>K36/D36*100</f>
        <v>128.84615384615381</v>
      </c>
      <c r="L37" s="46">
        <f>L36/D36*100</f>
        <v>131.16710875331563</v>
      </c>
      <c r="M37" s="38"/>
      <c r="N37" s="50" t="s">
        <v>31</v>
      </c>
      <c r="O37" s="42" t="s">
        <v>16</v>
      </c>
      <c r="P37" s="42" t="s">
        <v>7</v>
      </c>
      <c r="Q37" s="38"/>
      <c r="R37" s="38"/>
      <c r="S37" s="54"/>
      <c r="T37" s="54"/>
      <c r="U37" s="54"/>
    </row>
    <row r="38" spans="1:21">
      <c r="A38" s="41"/>
      <c r="B38" s="42"/>
      <c r="C38" s="42"/>
      <c r="D38" s="42"/>
      <c r="E38" s="42"/>
      <c r="F38" s="42"/>
      <c r="G38" s="42"/>
      <c r="H38" s="42"/>
      <c r="I38" s="42"/>
      <c r="J38" s="42"/>
      <c r="K38" s="42"/>
      <c r="L38" s="42"/>
      <c r="M38" s="38"/>
      <c r="N38" s="45" t="s">
        <v>23</v>
      </c>
      <c r="O38" s="51">
        <f>O33</f>
        <v>12.192040429564125</v>
      </c>
      <c r="P38" s="51">
        <f>O34</f>
        <v>9.6098969006482307</v>
      </c>
      <c r="Q38" s="38"/>
      <c r="R38" s="38"/>
      <c r="S38" s="54"/>
      <c r="T38" s="54"/>
      <c r="U38" s="54"/>
    </row>
    <row r="39" spans="1:21">
      <c r="A39" s="41"/>
      <c r="B39" s="42" t="s">
        <v>32</v>
      </c>
      <c r="C39" s="43" t="s">
        <v>20</v>
      </c>
      <c r="D39" s="42"/>
      <c r="E39" s="42"/>
      <c r="F39" s="42"/>
      <c r="G39" s="42"/>
      <c r="H39" s="42"/>
      <c r="I39" s="42"/>
      <c r="J39" s="42"/>
      <c r="K39" s="42"/>
      <c r="L39" s="42"/>
      <c r="M39" s="38"/>
      <c r="N39" s="45" t="s">
        <v>24</v>
      </c>
      <c r="O39" s="51">
        <f>P33</f>
        <v>1.0739102969046055</v>
      </c>
      <c r="P39" s="51">
        <f>P34</f>
        <v>31.626689307741572</v>
      </c>
      <c r="Q39" s="38"/>
      <c r="R39" s="38"/>
      <c r="S39" s="54"/>
      <c r="T39" s="54"/>
      <c r="U39" s="54"/>
    </row>
    <row r="40" spans="1:21" ht="15.75">
      <c r="A40" s="41"/>
      <c r="B40" s="42"/>
      <c r="C40" s="42" t="s">
        <v>21</v>
      </c>
      <c r="D40" s="44">
        <v>3.9670000000000001</v>
      </c>
      <c r="E40" s="42" t="s">
        <v>22</v>
      </c>
      <c r="F40" s="45" t="s">
        <v>23</v>
      </c>
      <c r="G40" s="45" t="s">
        <v>24</v>
      </c>
      <c r="H40" s="45" t="s">
        <v>25</v>
      </c>
      <c r="I40" s="45" t="s">
        <v>26</v>
      </c>
      <c r="J40" s="45" t="s">
        <v>27</v>
      </c>
      <c r="K40" s="45" t="s">
        <v>28</v>
      </c>
      <c r="L40" s="45" t="s">
        <v>29</v>
      </c>
      <c r="M40" s="38"/>
      <c r="N40" s="45" t="s">
        <v>25</v>
      </c>
      <c r="O40" s="51">
        <f>Q33</f>
        <v>24.06822488945043</v>
      </c>
      <c r="P40" s="51">
        <f>Q34</f>
        <v>29.382973052209692</v>
      </c>
      <c r="Q40" s="38"/>
      <c r="R40" s="38"/>
      <c r="S40" s="54"/>
      <c r="T40" s="54"/>
      <c r="U40" s="54"/>
    </row>
    <row r="41" spans="1:21" ht="15.75">
      <c r="A41" s="41"/>
      <c r="B41" s="42"/>
      <c r="C41" s="42" t="s">
        <v>30</v>
      </c>
      <c r="D41" s="44">
        <v>9.2959999999999994</v>
      </c>
      <c r="E41" s="44">
        <v>2.9710000000000001</v>
      </c>
      <c r="F41" s="44">
        <v>3.3450000000000002</v>
      </c>
      <c r="G41" s="44">
        <v>4.1189999999999998</v>
      </c>
      <c r="H41" s="44">
        <v>3.8940000000000001</v>
      </c>
      <c r="I41" s="44">
        <v>6.5010000000000003</v>
      </c>
      <c r="J41" s="44">
        <v>9.9190000000000005</v>
      </c>
      <c r="K41" s="44">
        <v>11.4</v>
      </c>
      <c r="L41" s="44">
        <v>11.981999999999999</v>
      </c>
      <c r="M41" s="38"/>
      <c r="N41" s="45" t="s">
        <v>26</v>
      </c>
      <c r="O41" s="51">
        <f>R33</f>
        <v>8.0859128237523787</v>
      </c>
      <c r="P41" s="51">
        <f>R34</f>
        <v>84.977424462415513</v>
      </c>
      <c r="Q41" s="38"/>
      <c r="R41" s="38"/>
      <c r="S41" s="54"/>
      <c r="T41" s="54"/>
      <c r="U41" s="54"/>
    </row>
    <row r="42" spans="1:21">
      <c r="A42" s="41"/>
      <c r="B42" s="42"/>
      <c r="C42" s="42"/>
      <c r="D42" s="42">
        <f>D41-D40</f>
        <v>5.3289999999999988</v>
      </c>
      <c r="E42" s="42"/>
      <c r="F42" s="42">
        <f>F41-E41</f>
        <v>0.37400000000000011</v>
      </c>
      <c r="G42" s="42">
        <f>G41-E41</f>
        <v>1.1479999999999997</v>
      </c>
      <c r="H42" s="42">
        <f>H41-E41</f>
        <v>0.92300000000000004</v>
      </c>
      <c r="I42" s="42">
        <f>I41-E41</f>
        <v>3.5300000000000002</v>
      </c>
      <c r="J42" s="42">
        <f>J41-E41</f>
        <v>6.9480000000000004</v>
      </c>
      <c r="K42" s="42">
        <f>K41-E41</f>
        <v>8.4290000000000003</v>
      </c>
      <c r="L42" s="42">
        <f>L41-E41</f>
        <v>9.0109999999999992</v>
      </c>
      <c r="M42" s="38"/>
      <c r="N42" s="45" t="s">
        <v>27</v>
      </c>
      <c r="O42" s="51">
        <f>S33</f>
        <v>120.2779532533165</v>
      </c>
      <c r="P42" s="51">
        <f>S34</f>
        <v>119.76606407162055</v>
      </c>
      <c r="Q42" s="38"/>
      <c r="R42" s="38"/>
      <c r="S42" s="54"/>
      <c r="T42" s="54"/>
      <c r="U42" s="54"/>
    </row>
    <row r="43" spans="1:21">
      <c r="A43" s="41"/>
      <c r="B43" s="42"/>
      <c r="C43" s="42"/>
      <c r="D43" s="42"/>
      <c r="E43" s="42"/>
      <c r="F43" s="46">
        <f>F42/D42*100</f>
        <v>7.0182022893601097</v>
      </c>
      <c r="G43" s="46">
        <f>G42/D42*100</f>
        <v>21.542503283918183</v>
      </c>
      <c r="H43" s="46">
        <f>H42/D42*100</f>
        <v>17.320322762244327</v>
      </c>
      <c r="I43" s="46">
        <f>I42/D42*100</f>
        <v>66.241321073372134</v>
      </c>
      <c r="J43" s="46">
        <f>J42/D42*100</f>
        <v>130.38093450928883</v>
      </c>
      <c r="K43" s="46">
        <f>K42/D42*100</f>
        <v>158.17226496528434</v>
      </c>
      <c r="L43" s="46">
        <f>L42/D42*100</f>
        <v>169.09363858134736</v>
      </c>
      <c r="M43" s="38"/>
      <c r="N43" s="45" t="s">
        <v>28</v>
      </c>
      <c r="O43" s="51">
        <f>T33</f>
        <v>163.86607706885664</v>
      </c>
      <c r="P43" s="51">
        <f>T34</f>
        <v>143.50920940571908</v>
      </c>
      <c r="Q43" s="38"/>
      <c r="R43" s="38"/>
      <c r="S43" s="54"/>
      <c r="T43" s="54"/>
      <c r="U43" s="54"/>
    </row>
    <row r="44" spans="1:21">
      <c r="A44" s="41"/>
      <c r="B44" s="42"/>
      <c r="C44" s="42"/>
      <c r="D44" s="42"/>
      <c r="E44" s="42"/>
      <c r="F44" s="42"/>
      <c r="G44" s="42"/>
      <c r="H44" s="42"/>
      <c r="I44" s="42"/>
      <c r="J44" s="42"/>
      <c r="K44" s="42"/>
      <c r="L44" s="42"/>
      <c r="M44" s="38"/>
      <c r="N44" s="45" t="s">
        <v>29</v>
      </c>
      <c r="O44" s="51">
        <f>U33</f>
        <v>118.88818698673404</v>
      </c>
      <c r="P44" s="51">
        <f>U34</f>
        <v>150.1303736673315</v>
      </c>
      <c r="Q44" s="38"/>
      <c r="R44" s="38"/>
      <c r="S44" s="54"/>
      <c r="T44" s="54"/>
      <c r="U44" s="54"/>
    </row>
    <row r="45" spans="1:21">
      <c r="A45" s="41"/>
      <c r="B45" s="42" t="s">
        <v>33</v>
      </c>
      <c r="C45" s="43" t="s">
        <v>16</v>
      </c>
      <c r="D45" s="42"/>
      <c r="E45" s="42"/>
      <c r="F45" s="42"/>
      <c r="G45" s="42"/>
      <c r="H45" s="42"/>
      <c r="I45" s="42"/>
      <c r="J45" s="42"/>
      <c r="K45" s="42"/>
      <c r="L45" s="42"/>
      <c r="M45" s="38"/>
      <c r="N45" s="38"/>
      <c r="O45" s="38"/>
      <c r="P45" s="38"/>
      <c r="Q45" s="38"/>
      <c r="R45" s="38"/>
      <c r="S45" s="54"/>
      <c r="T45" s="54"/>
      <c r="U45" s="54"/>
    </row>
    <row r="46" spans="1:21" ht="15.75">
      <c r="A46" s="41"/>
      <c r="B46" s="42"/>
      <c r="C46" s="42" t="s">
        <v>21</v>
      </c>
      <c r="D46" s="44">
        <v>3.8130000000000002</v>
      </c>
      <c r="E46" s="42" t="s">
        <v>22</v>
      </c>
      <c r="F46" s="45" t="s">
        <v>23</v>
      </c>
      <c r="G46" s="45" t="s">
        <v>24</v>
      </c>
      <c r="H46" s="45" t="s">
        <v>25</v>
      </c>
      <c r="I46" s="45" t="s">
        <v>26</v>
      </c>
      <c r="J46" s="45" t="s">
        <v>27</v>
      </c>
      <c r="K46" s="45" t="s">
        <v>28</v>
      </c>
      <c r="L46" s="45" t="s">
        <v>29</v>
      </c>
      <c r="M46" s="38"/>
      <c r="N46" s="38"/>
      <c r="O46" s="38"/>
      <c r="P46" s="38"/>
      <c r="Q46" s="38"/>
      <c r="R46" s="38"/>
      <c r="S46" s="54"/>
      <c r="T46" s="54"/>
      <c r="U46" s="54"/>
    </row>
    <row r="47" spans="1:21" ht="15.75">
      <c r="A47" s="41"/>
      <c r="B47" s="42"/>
      <c r="C47" s="42" t="s">
        <v>30</v>
      </c>
      <c r="D47" s="44">
        <v>5.3959999999999999</v>
      </c>
      <c r="E47" s="44">
        <v>2.327</v>
      </c>
      <c r="F47" s="44">
        <v>2.52</v>
      </c>
      <c r="G47" s="44">
        <v>2.3439999999999999</v>
      </c>
      <c r="H47" s="44">
        <v>2.7080000000000002</v>
      </c>
      <c r="I47" s="44">
        <v>2.4550000000000001</v>
      </c>
      <c r="J47" s="44">
        <v>4.2309999999999999</v>
      </c>
      <c r="K47" s="44">
        <v>4.9210000000000003</v>
      </c>
      <c r="L47" s="44">
        <v>4.2089999999999996</v>
      </c>
      <c r="M47" s="38"/>
      <c r="N47" s="38"/>
      <c r="O47" s="38"/>
      <c r="P47" s="38"/>
      <c r="Q47" s="38"/>
      <c r="R47" s="38"/>
      <c r="S47" s="54"/>
      <c r="T47" s="54"/>
      <c r="U47" s="54"/>
    </row>
    <row r="48" spans="1:21">
      <c r="A48" s="41"/>
      <c r="B48" s="42"/>
      <c r="C48" s="42"/>
      <c r="D48" s="42">
        <f>D47-D46</f>
        <v>1.5829999999999997</v>
      </c>
      <c r="E48" s="42"/>
      <c r="F48" s="42">
        <f>F47-E47</f>
        <v>0.19300000000000006</v>
      </c>
      <c r="G48" s="42">
        <f>G47-E47</f>
        <v>1.6999999999999904E-2</v>
      </c>
      <c r="H48" s="42">
        <f>H47-E47</f>
        <v>0.38100000000000023</v>
      </c>
      <c r="I48" s="42">
        <f>I47-E47</f>
        <v>0.12800000000000011</v>
      </c>
      <c r="J48" s="42">
        <f>J47-E47</f>
        <v>1.9039999999999999</v>
      </c>
      <c r="K48" s="42">
        <f>K47-E47</f>
        <v>2.5940000000000003</v>
      </c>
      <c r="L48" s="42">
        <f>L47-E47</f>
        <v>1.8819999999999997</v>
      </c>
      <c r="M48" s="38"/>
      <c r="N48" s="38"/>
      <c r="O48" s="38"/>
      <c r="P48" s="38"/>
      <c r="Q48" s="38"/>
      <c r="R48" s="38"/>
      <c r="S48" s="54"/>
      <c r="T48" s="54"/>
      <c r="U48" s="54"/>
    </row>
    <row r="49" spans="1:21">
      <c r="A49" s="41"/>
      <c r="B49" s="42"/>
      <c r="C49" s="42"/>
      <c r="D49" s="42"/>
      <c r="E49" s="42"/>
      <c r="F49" s="46">
        <f>F48/D48*100</f>
        <v>12.192040429564125</v>
      </c>
      <c r="G49" s="46">
        <f>G48/D48*100</f>
        <v>1.0739102969046055</v>
      </c>
      <c r="H49" s="46">
        <f>H48/D48*100</f>
        <v>24.06822488945043</v>
      </c>
      <c r="I49" s="46">
        <f>I48/D48*100</f>
        <v>8.0859128237523787</v>
      </c>
      <c r="J49" s="46">
        <f>J48/D48*100</f>
        <v>120.2779532533165</v>
      </c>
      <c r="K49" s="46">
        <f>K48/D48*100</f>
        <v>163.86607706885664</v>
      </c>
      <c r="L49" s="46">
        <f>L48/D48*100</f>
        <v>118.88818698673404</v>
      </c>
      <c r="M49" s="38"/>
      <c r="N49" s="38"/>
      <c r="O49" s="38"/>
      <c r="P49" s="38"/>
      <c r="Q49" s="38"/>
      <c r="R49" s="38"/>
      <c r="S49" s="54"/>
      <c r="T49" s="54"/>
      <c r="U49" s="54"/>
    </row>
    <row r="50" spans="1:21">
      <c r="A50" s="41"/>
      <c r="B50" s="42"/>
      <c r="C50" s="42"/>
      <c r="D50" s="42"/>
      <c r="E50" s="42"/>
      <c r="F50" s="42"/>
      <c r="G50" s="42"/>
      <c r="H50" s="42"/>
      <c r="I50" s="42"/>
      <c r="J50" s="42"/>
      <c r="K50" s="42"/>
      <c r="L50" s="42"/>
      <c r="M50" s="38"/>
      <c r="N50" s="38"/>
      <c r="O50" s="38"/>
      <c r="P50" s="38"/>
      <c r="Q50" s="38"/>
      <c r="R50" s="38"/>
      <c r="S50" s="54"/>
      <c r="T50" s="54"/>
      <c r="U50" s="54"/>
    </row>
    <row r="51" spans="1:21">
      <c r="A51" s="41"/>
      <c r="B51" s="42" t="s">
        <v>34</v>
      </c>
      <c r="C51" s="43" t="s">
        <v>16</v>
      </c>
      <c r="D51" s="42"/>
      <c r="E51" s="42"/>
      <c r="F51" s="42"/>
      <c r="G51" s="42"/>
      <c r="H51" s="42"/>
      <c r="I51" s="42"/>
      <c r="J51" s="42"/>
      <c r="K51" s="42"/>
      <c r="L51" s="42"/>
      <c r="M51" s="38"/>
      <c r="N51" s="38"/>
      <c r="O51" s="38"/>
      <c r="P51" s="38"/>
      <c r="Q51" s="38"/>
      <c r="R51" s="38"/>
      <c r="S51" s="54"/>
      <c r="T51" s="54"/>
      <c r="U51" s="54"/>
    </row>
    <row r="52" spans="1:21" ht="15.75">
      <c r="A52" s="41"/>
      <c r="B52" s="42"/>
      <c r="C52" s="42" t="s">
        <v>21</v>
      </c>
      <c r="D52" s="44"/>
      <c r="E52" s="42"/>
      <c r="F52" s="45" t="s">
        <v>23</v>
      </c>
      <c r="G52" s="45" t="s">
        <v>24</v>
      </c>
      <c r="H52" s="45" t="s">
        <v>25</v>
      </c>
      <c r="I52" s="45" t="s">
        <v>26</v>
      </c>
      <c r="J52" s="45" t="s">
        <v>27</v>
      </c>
      <c r="K52" s="45" t="s">
        <v>28</v>
      </c>
      <c r="L52" s="45" t="s">
        <v>29</v>
      </c>
      <c r="M52" s="38"/>
      <c r="N52" s="38"/>
      <c r="O52" s="38"/>
      <c r="P52" s="38"/>
      <c r="Q52" s="38"/>
      <c r="R52" s="38"/>
      <c r="S52" s="54"/>
      <c r="T52" s="54"/>
      <c r="U52" s="54"/>
    </row>
    <row r="53" spans="1:21" ht="15.75">
      <c r="A53" s="41"/>
      <c r="B53" s="42"/>
      <c r="C53" s="42" t="s">
        <v>30</v>
      </c>
      <c r="D53" s="44"/>
      <c r="E53" s="44"/>
      <c r="F53" s="44"/>
      <c r="G53" s="44"/>
      <c r="H53" s="44"/>
      <c r="I53" s="44"/>
      <c r="J53" s="44"/>
      <c r="K53" s="44"/>
      <c r="L53" s="44"/>
      <c r="M53" s="38"/>
      <c r="N53" s="38"/>
      <c r="O53" s="38"/>
      <c r="P53" s="38"/>
      <c r="Q53" s="38"/>
      <c r="R53" s="38"/>
      <c r="S53" s="54"/>
      <c r="T53" s="54"/>
      <c r="U53" s="54"/>
    </row>
    <row r="54" spans="1:21">
      <c r="A54" s="41"/>
      <c r="B54" s="42"/>
      <c r="C54" s="42"/>
      <c r="D54" s="42"/>
      <c r="E54" s="42"/>
      <c r="F54" s="42"/>
      <c r="G54" s="42"/>
      <c r="H54" s="42"/>
      <c r="I54" s="42"/>
      <c r="J54" s="42"/>
      <c r="K54" s="42"/>
      <c r="L54" s="42"/>
      <c r="M54" s="38"/>
      <c r="N54" s="38"/>
      <c r="O54" s="38"/>
      <c r="P54" s="38"/>
      <c r="Q54" s="38"/>
      <c r="R54" s="38"/>
      <c r="S54" s="54"/>
      <c r="T54" s="54"/>
      <c r="U54" s="54"/>
    </row>
    <row r="55" spans="1:21">
      <c r="A55" s="41"/>
      <c r="B55" s="42"/>
      <c r="C55" s="42"/>
      <c r="D55" s="42"/>
      <c r="E55" s="42"/>
      <c r="F55" s="46"/>
      <c r="G55" s="46"/>
      <c r="H55" s="46"/>
      <c r="I55" s="46"/>
      <c r="J55" s="46"/>
      <c r="K55" s="46"/>
      <c r="L55" s="46"/>
      <c r="M55" s="38"/>
      <c r="N55" s="38"/>
      <c r="O55" s="38"/>
      <c r="P55" s="38"/>
      <c r="Q55" s="38"/>
      <c r="R55" s="38"/>
      <c r="S55" s="54"/>
      <c r="T55" s="54"/>
      <c r="U55" s="54"/>
    </row>
    <row r="56" spans="1:21">
      <c r="A56" s="47"/>
      <c r="B56" s="48"/>
      <c r="C56" s="48"/>
      <c r="D56" s="48"/>
      <c r="E56" s="48"/>
      <c r="F56" s="48"/>
      <c r="G56" s="48"/>
      <c r="H56" s="48"/>
      <c r="I56" s="48"/>
      <c r="J56" s="48"/>
      <c r="K56" s="48"/>
      <c r="L56" s="48"/>
      <c r="M56" s="38"/>
      <c r="N56" s="38"/>
      <c r="O56" s="38"/>
      <c r="P56" s="38"/>
      <c r="Q56" s="38"/>
      <c r="R56" s="38"/>
      <c r="S56" s="54"/>
      <c r="T56" s="54"/>
      <c r="U56" s="54"/>
    </row>
    <row r="57" spans="1:21">
      <c r="A57" s="47"/>
      <c r="B57" s="48"/>
      <c r="C57" s="48"/>
      <c r="D57" s="48"/>
      <c r="E57" s="48"/>
      <c r="F57" s="48"/>
      <c r="G57" s="48"/>
      <c r="H57" s="48"/>
      <c r="I57" s="48"/>
      <c r="J57" s="48"/>
      <c r="K57" s="48"/>
      <c r="L57" s="48"/>
      <c r="M57" s="38"/>
      <c r="N57" s="38"/>
      <c r="O57" s="38"/>
      <c r="P57" s="38"/>
      <c r="Q57" s="38"/>
      <c r="R57" s="38"/>
      <c r="S57" s="54"/>
      <c r="T57" s="54"/>
      <c r="U57" s="54"/>
    </row>
    <row r="58" spans="1:21">
      <c r="A58" s="41" t="s">
        <v>35</v>
      </c>
      <c r="B58" s="42" t="s">
        <v>19</v>
      </c>
      <c r="C58" s="42"/>
      <c r="D58" s="42"/>
      <c r="E58" s="42"/>
      <c r="F58" s="42"/>
      <c r="G58" s="42"/>
      <c r="H58" s="42"/>
      <c r="I58" s="42"/>
      <c r="J58" s="42"/>
      <c r="K58" s="42"/>
      <c r="L58" s="42"/>
      <c r="M58" s="38"/>
      <c r="N58" s="50"/>
      <c r="O58" s="45" t="str">
        <f t="shared" ref="O58:U58" si="12">F60</f>
        <v>0.1mM10ul</v>
      </c>
      <c r="P58" s="45" t="str">
        <f t="shared" si="12"/>
        <v>0.1mM20ul</v>
      </c>
      <c r="Q58" s="45" t="str">
        <f t="shared" si="12"/>
        <v>1mM7ul</v>
      </c>
      <c r="R58" s="45" t="str">
        <f t="shared" si="12"/>
        <v>1mM20ul</v>
      </c>
      <c r="S58" s="52" t="str">
        <f t="shared" si="12"/>
        <v>10mM7ul</v>
      </c>
      <c r="T58" s="52" t="str">
        <f t="shared" si="12"/>
        <v>10mM20ul</v>
      </c>
      <c r="U58" s="52" t="str">
        <f t="shared" si="12"/>
        <v>10mM70ul</v>
      </c>
    </row>
    <row r="59" spans="1:21">
      <c r="A59" s="41"/>
      <c r="B59" s="42"/>
      <c r="C59" s="43" t="s">
        <v>16</v>
      </c>
      <c r="D59" s="42"/>
      <c r="E59" s="42"/>
      <c r="F59" s="42"/>
      <c r="G59" s="42"/>
      <c r="H59" s="42"/>
      <c r="I59" s="42"/>
      <c r="J59" s="42"/>
      <c r="K59" s="42"/>
      <c r="L59" s="42"/>
      <c r="M59" s="38"/>
      <c r="N59" s="50" t="s">
        <v>16</v>
      </c>
      <c r="O59" s="51">
        <f t="shared" ref="O59:U59" si="13">AVERAGE(F69,F63)</f>
        <v>7.5422615790990886</v>
      </c>
      <c r="P59" s="51">
        <f t="shared" si="13"/>
        <v>12.527668207997277</v>
      </c>
      <c r="Q59" s="51">
        <f t="shared" si="13"/>
        <v>37.219604313372521</v>
      </c>
      <c r="R59" s="51">
        <f t="shared" si="13"/>
        <v>91.916232064382939</v>
      </c>
      <c r="S59" s="53">
        <f t="shared" si="13"/>
        <v>149.46829241747707</v>
      </c>
      <c r="T59" s="53">
        <f t="shared" si="13"/>
        <v>187.83602624968381</v>
      </c>
      <c r="U59" s="53">
        <f t="shared" si="13"/>
        <v>204.88958822352825</v>
      </c>
    </row>
    <row r="60" spans="1:21" ht="15.75">
      <c r="A60" s="41"/>
      <c r="B60" s="42"/>
      <c r="C60" s="42" t="s">
        <v>21</v>
      </c>
      <c r="D60" s="44">
        <v>2.879</v>
      </c>
      <c r="E60" s="42" t="s">
        <v>22</v>
      </c>
      <c r="F60" s="45" t="s">
        <v>23</v>
      </c>
      <c r="G60" s="45" t="s">
        <v>24</v>
      </c>
      <c r="H60" s="45" t="s">
        <v>25</v>
      </c>
      <c r="I60" s="45" t="s">
        <v>26</v>
      </c>
      <c r="J60" s="45" t="s">
        <v>27</v>
      </c>
      <c r="K60" s="45" t="s">
        <v>28</v>
      </c>
      <c r="L60" s="45" t="s">
        <v>29</v>
      </c>
      <c r="M60" s="38"/>
      <c r="N60" s="50" t="s">
        <v>7</v>
      </c>
      <c r="O60" s="51">
        <f t="shared" ref="O60:U60" si="14">AVERAGE(F81,F75)</f>
        <v>21.819513310238591</v>
      </c>
      <c r="P60" s="51">
        <f t="shared" si="14"/>
        <v>34.252573460853498</v>
      </c>
      <c r="Q60" s="51">
        <f t="shared" si="14"/>
        <v>81.023213702456118</v>
      </c>
      <c r="R60" s="51">
        <f t="shared" si="14"/>
        <v>116.3266854574716</v>
      </c>
      <c r="S60" s="53">
        <f t="shared" si="14"/>
        <v>143.95762151448886</v>
      </c>
      <c r="T60" s="53">
        <f t="shared" si="14"/>
        <v>146.41743960795861</v>
      </c>
      <c r="U60" s="53">
        <f t="shared" si="14"/>
        <v>110.68337672372959</v>
      </c>
    </row>
    <row r="61" spans="1:21" ht="15.75">
      <c r="A61" s="41"/>
      <c r="B61" s="42"/>
      <c r="C61" s="42" t="s">
        <v>30</v>
      </c>
      <c r="D61" s="44">
        <v>5.327</v>
      </c>
      <c r="E61" s="44">
        <v>1.6639999999999999</v>
      </c>
      <c r="F61" s="44">
        <v>1.774</v>
      </c>
      <c r="G61" s="44">
        <v>1.9630000000000001</v>
      </c>
      <c r="H61" s="44">
        <v>2.6240000000000001</v>
      </c>
      <c r="I61" s="44">
        <v>3.8330000000000002</v>
      </c>
      <c r="J61" s="44">
        <v>5.61</v>
      </c>
      <c r="K61" s="44">
        <v>6.79</v>
      </c>
      <c r="L61" s="44">
        <v>7.7050000000000001</v>
      </c>
      <c r="M61" s="38"/>
      <c r="N61" s="38"/>
      <c r="O61" s="38"/>
      <c r="P61" s="38"/>
      <c r="Q61" s="38"/>
      <c r="R61" s="38"/>
      <c r="S61" s="54"/>
      <c r="T61" s="54"/>
      <c r="U61" s="54"/>
    </row>
    <row r="62" spans="1:21">
      <c r="A62" s="41"/>
      <c r="B62" s="42"/>
      <c r="C62" s="42"/>
      <c r="D62" s="42">
        <f>D61-D60</f>
        <v>2.448</v>
      </c>
      <c r="E62" s="42"/>
      <c r="F62" s="42">
        <f>F61-E61</f>
        <v>0.1100000000000001</v>
      </c>
      <c r="G62" s="42">
        <f>G61-E61</f>
        <v>0.29900000000000015</v>
      </c>
      <c r="H62" s="42">
        <f>H61-E61</f>
        <v>0.96000000000000019</v>
      </c>
      <c r="I62" s="42">
        <f>I61-E61</f>
        <v>2.1690000000000005</v>
      </c>
      <c r="J62" s="42">
        <f>J61-E61</f>
        <v>3.9460000000000006</v>
      </c>
      <c r="K62" s="42">
        <f>K61-E61</f>
        <v>5.1260000000000003</v>
      </c>
      <c r="L62" s="42">
        <f>L61-E61</f>
        <v>6.0410000000000004</v>
      </c>
      <c r="M62" s="38"/>
      <c r="N62" s="38"/>
      <c r="O62" s="38"/>
      <c r="P62" s="38"/>
      <c r="Q62" s="38"/>
      <c r="R62" s="38"/>
      <c r="S62" s="54"/>
      <c r="T62" s="54"/>
      <c r="U62" s="54"/>
    </row>
    <row r="63" spans="1:21">
      <c r="A63" s="41"/>
      <c r="B63" s="42"/>
      <c r="C63" s="42"/>
      <c r="D63" s="42"/>
      <c r="E63" s="42"/>
      <c r="F63" s="46">
        <f>F62/D62*100</f>
        <v>4.4934640522875862</v>
      </c>
      <c r="G63" s="46">
        <f>G62/D62*100</f>
        <v>12.214052287581707</v>
      </c>
      <c r="H63" s="46">
        <f>H62/D62*100</f>
        <v>39.215686274509814</v>
      </c>
      <c r="I63" s="46">
        <f>I62/D62*100</f>
        <v>88.602941176470608</v>
      </c>
      <c r="J63" s="46">
        <f>J62/D62*100</f>
        <v>161.19281045751637</v>
      </c>
      <c r="K63" s="46">
        <f>K62/D62*100</f>
        <v>209.39542483660131</v>
      </c>
      <c r="L63" s="46">
        <f>L62/D62*100</f>
        <v>246.77287581699349</v>
      </c>
      <c r="M63" s="38"/>
      <c r="N63" s="50" t="s">
        <v>31</v>
      </c>
      <c r="O63" s="42" t="s">
        <v>16</v>
      </c>
      <c r="P63" s="42" t="s">
        <v>7</v>
      </c>
      <c r="Q63" s="38"/>
      <c r="R63" s="38"/>
      <c r="S63" s="54"/>
      <c r="T63" s="54"/>
      <c r="U63" s="54"/>
    </row>
    <row r="64" spans="1:21">
      <c r="A64" s="41"/>
      <c r="B64" s="42" t="s">
        <v>32</v>
      </c>
      <c r="C64" s="42"/>
      <c r="D64" s="42"/>
      <c r="E64" s="42"/>
      <c r="F64" s="42"/>
      <c r="G64" s="42"/>
      <c r="H64" s="42"/>
      <c r="I64" s="42"/>
      <c r="J64" s="42"/>
      <c r="K64" s="42"/>
      <c r="L64" s="42"/>
      <c r="M64" s="38"/>
      <c r="N64" s="45" t="s">
        <v>23</v>
      </c>
      <c r="O64" s="51">
        <f>O59</f>
        <v>7.5422615790990886</v>
      </c>
      <c r="P64" s="51">
        <f>O60</f>
        <v>21.819513310238591</v>
      </c>
      <c r="Q64" s="38"/>
      <c r="R64" s="38"/>
      <c r="S64" s="54"/>
      <c r="T64" s="54"/>
      <c r="U64" s="54"/>
    </row>
    <row r="65" spans="1:21">
      <c r="A65" s="41"/>
      <c r="B65" s="42"/>
      <c r="C65" s="43" t="s">
        <v>16</v>
      </c>
      <c r="D65" s="42"/>
      <c r="E65" s="42"/>
      <c r="F65" s="42"/>
      <c r="G65" s="42"/>
      <c r="H65" s="42"/>
      <c r="I65" s="42"/>
      <c r="J65" s="42"/>
      <c r="K65" s="42"/>
      <c r="L65" s="42"/>
      <c r="M65" s="38"/>
      <c r="N65" s="45" t="s">
        <v>24</v>
      </c>
      <c r="O65" s="51">
        <f>P59</f>
        <v>12.527668207997277</v>
      </c>
      <c r="P65" s="51">
        <f>P60</f>
        <v>34.252573460853498</v>
      </c>
      <c r="Q65" s="38"/>
      <c r="R65" s="38"/>
      <c r="S65" s="54"/>
      <c r="T65" s="54"/>
      <c r="U65" s="54"/>
    </row>
    <row r="66" spans="1:21" ht="15.75">
      <c r="A66" s="41"/>
      <c r="B66" s="42"/>
      <c r="C66" s="42" t="s">
        <v>21</v>
      </c>
      <c r="D66" s="44">
        <v>3.0249999999999999</v>
      </c>
      <c r="E66" s="42" t="s">
        <v>22</v>
      </c>
      <c r="F66" s="45" t="s">
        <v>23</v>
      </c>
      <c r="G66" s="45" t="s">
        <v>24</v>
      </c>
      <c r="H66" s="45" t="s">
        <v>25</v>
      </c>
      <c r="I66" s="45" t="s">
        <v>26</v>
      </c>
      <c r="J66" s="45" t="s">
        <v>27</v>
      </c>
      <c r="K66" s="45" t="s">
        <v>28</v>
      </c>
      <c r="L66" s="45" t="s">
        <v>29</v>
      </c>
      <c r="M66" s="38"/>
      <c r="N66" s="45" t="s">
        <v>25</v>
      </c>
      <c r="O66" s="51">
        <f>Q59</f>
        <v>37.219604313372521</v>
      </c>
      <c r="P66" s="51">
        <f>Q60</f>
        <v>81.023213702456118</v>
      </c>
      <c r="Q66" s="38"/>
      <c r="R66" s="38"/>
      <c r="S66" s="54"/>
      <c r="T66" s="54"/>
      <c r="U66" s="54"/>
    </row>
    <row r="67" spans="1:21" ht="15.75">
      <c r="A67" s="41"/>
      <c r="B67" s="42"/>
      <c r="C67" s="42" t="s">
        <v>30</v>
      </c>
      <c r="D67" s="44">
        <v>6.3579999999999997</v>
      </c>
      <c r="E67" s="44">
        <v>1.712</v>
      </c>
      <c r="F67" s="44">
        <v>2.0649999999999999</v>
      </c>
      <c r="G67" s="44">
        <v>2.14</v>
      </c>
      <c r="H67" s="44">
        <v>2.8860000000000001</v>
      </c>
      <c r="I67" s="44">
        <v>4.8860000000000001</v>
      </c>
      <c r="J67" s="44">
        <v>6.3029999999999999</v>
      </c>
      <c r="K67" s="44">
        <v>7.2539999999999996</v>
      </c>
      <c r="L67" s="44">
        <v>7.1449999999999996</v>
      </c>
      <c r="M67" s="38"/>
      <c r="N67" s="45" t="s">
        <v>26</v>
      </c>
      <c r="O67" s="51">
        <f>R59</f>
        <v>91.916232064382939</v>
      </c>
      <c r="P67" s="51">
        <f>R60</f>
        <v>116.3266854574716</v>
      </c>
      <c r="Q67" s="38"/>
      <c r="R67" s="38"/>
      <c r="S67" s="54"/>
      <c r="T67" s="54"/>
      <c r="U67" s="54"/>
    </row>
    <row r="68" spans="1:21">
      <c r="A68" s="41"/>
      <c r="B68" s="42"/>
      <c r="C68" s="42"/>
      <c r="D68" s="42">
        <f>D67-D66</f>
        <v>3.3329999999999997</v>
      </c>
      <c r="E68" s="42"/>
      <c r="F68" s="42">
        <f>F67-E67</f>
        <v>0.35299999999999998</v>
      </c>
      <c r="G68" s="42">
        <f>G67-E67</f>
        <v>0.42800000000000016</v>
      </c>
      <c r="H68" s="42">
        <f>H67-E67</f>
        <v>1.1740000000000002</v>
      </c>
      <c r="I68" s="42">
        <f>I67-E67</f>
        <v>3.1740000000000004</v>
      </c>
      <c r="J68" s="42">
        <f>J67-E67</f>
        <v>4.5910000000000002</v>
      </c>
      <c r="K68" s="42">
        <f>K67-E67</f>
        <v>5.5419999999999998</v>
      </c>
      <c r="L68" s="42">
        <f>L67-E67</f>
        <v>5.4329999999999998</v>
      </c>
      <c r="M68" s="38"/>
      <c r="N68" s="45" t="s">
        <v>27</v>
      </c>
      <c r="O68" s="51">
        <f>S59</f>
        <v>149.46829241747707</v>
      </c>
      <c r="P68" s="51">
        <f>S60</f>
        <v>143.95762151448886</v>
      </c>
      <c r="Q68" s="38"/>
      <c r="R68" s="38"/>
      <c r="S68" s="54"/>
      <c r="T68" s="54"/>
      <c r="U68" s="54"/>
    </row>
    <row r="69" spans="1:21">
      <c r="A69" s="41"/>
      <c r="B69" s="42"/>
      <c r="C69" s="42"/>
      <c r="D69" s="42"/>
      <c r="E69" s="42"/>
      <c r="F69" s="46">
        <f>F68/D68*100</f>
        <v>10.591059105910592</v>
      </c>
      <c r="G69" s="46">
        <f>G68/D68*100</f>
        <v>12.841284128412846</v>
      </c>
      <c r="H69" s="46">
        <f>H68/D68*100</f>
        <v>35.223522352235229</v>
      </c>
      <c r="I69" s="46">
        <f>I68/D68*100</f>
        <v>95.229522952295255</v>
      </c>
      <c r="J69" s="46">
        <f>J68/D68*100</f>
        <v>137.74377437743777</v>
      </c>
      <c r="K69" s="46">
        <f>K68/D68*100</f>
        <v>166.27662766276629</v>
      </c>
      <c r="L69" s="46">
        <f>L68/D68*100</f>
        <v>163.00630063006301</v>
      </c>
      <c r="M69" s="38"/>
      <c r="N69" s="45" t="s">
        <v>28</v>
      </c>
      <c r="O69" s="51">
        <f>T59</f>
        <v>187.83602624968381</v>
      </c>
      <c r="P69" s="51">
        <f>T60</f>
        <v>146.41743960795861</v>
      </c>
      <c r="Q69" s="38"/>
      <c r="R69" s="38"/>
      <c r="S69" s="54"/>
      <c r="T69" s="54"/>
      <c r="U69" s="54"/>
    </row>
    <row r="70" spans="1:21">
      <c r="A70" s="41"/>
      <c r="B70" s="42" t="s">
        <v>33</v>
      </c>
      <c r="C70" s="42"/>
      <c r="D70" s="42"/>
      <c r="E70" s="42"/>
      <c r="F70" s="42"/>
      <c r="G70" s="42"/>
      <c r="H70" s="42"/>
      <c r="I70" s="42"/>
      <c r="J70" s="42"/>
      <c r="K70" s="42"/>
      <c r="L70" s="42"/>
      <c r="M70" s="38"/>
      <c r="N70" s="45" t="s">
        <v>29</v>
      </c>
      <c r="O70" s="51">
        <f>U59</f>
        <v>204.88958822352825</v>
      </c>
      <c r="P70" s="51">
        <f>U60</f>
        <v>110.68337672372959</v>
      </c>
      <c r="Q70" s="38"/>
      <c r="R70" s="38"/>
      <c r="S70" s="54"/>
      <c r="T70" s="54"/>
      <c r="U70" s="54"/>
    </row>
    <row r="71" spans="1:21">
      <c r="A71" s="41"/>
      <c r="B71" s="42"/>
      <c r="C71" s="43" t="s">
        <v>20</v>
      </c>
      <c r="D71" s="42"/>
      <c r="E71" s="42"/>
      <c r="F71" s="42"/>
      <c r="G71" s="42"/>
      <c r="H71" s="42"/>
      <c r="I71" s="42"/>
      <c r="J71" s="42"/>
      <c r="K71" s="42"/>
      <c r="L71" s="42"/>
      <c r="M71" s="38"/>
      <c r="N71" s="38"/>
      <c r="O71" s="38"/>
      <c r="P71" s="38"/>
      <c r="Q71" s="38"/>
      <c r="R71" s="38"/>
      <c r="S71" s="54"/>
      <c r="T71" s="54"/>
      <c r="U71" s="54"/>
    </row>
    <row r="72" spans="1:21" ht="15.75">
      <c r="A72" s="41"/>
      <c r="B72" s="42"/>
      <c r="C72" s="42" t="s">
        <v>21</v>
      </c>
      <c r="D72" s="44">
        <v>2.633</v>
      </c>
      <c r="E72" s="42" t="s">
        <v>22</v>
      </c>
      <c r="F72" s="45" t="s">
        <v>23</v>
      </c>
      <c r="G72" s="45" t="s">
        <v>24</v>
      </c>
      <c r="H72" s="45" t="s">
        <v>25</v>
      </c>
      <c r="I72" s="45" t="s">
        <v>26</v>
      </c>
      <c r="J72" s="45" t="s">
        <v>27</v>
      </c>
      <c r="K72" s="45" t="s">
        <v>28</v>
      </c>
      <c r="L72" s="45" t="s">
        <v>29</v>
      </c>
      <c r="M72" s="38"/>
      <c r="N72" s="38"/>
      <c r="O72" s="38"/>
      <c r="P72" s="38"/>
      <c r="Q72" s="38"/>
      <c r="R72" s="38"/>
      <c r="S72" s="54"/>
      <c r="T72" s="54"/>
      <c r="U72" s="54"/>
    </row>
    <row r="73" spans="1:21" ht="15.75">
      <c r="A73" s="41"/>
      <c r="B73" s="42"/>
      <c r="C73" s="42" t="s">
        <v>30</v>
      </c>
      <c r="D73" s="44">
        <v>8.8230000000000004</v>
      </c>
      <c r="E73" s="44">
        <v>1.6870000000000001</v>
      </c>
      <c r="F73" s="44">
        <v>2.6789999999999998</v>
      </c>
      <c r="G73" s="44">
        <v>2.44</v>
      </c>
      <c r="H73" s="44">
        <v>6.4740000000000002</v>
      </c>
      <c r="I73" s="44">
        <v>6.87</v>
      </c>
      <c r="J73" s="44">
        <v>9.5850000000000009</v>
      </c>
      <c r="K73" s="44">
        <v>9.3320000000000007</v>
      </c>
      <c r="L73" s="44">
        <v>6.6790000000000003</v>
      </c>
      <c r="M73" s="38"/>
      <c r="N73" s="38"/>
      <c r="O73" s="38"/>
      <c r="P73" s="38"/>
      <c r="Q73" s="38"/>
      <c r="R73" s="38"/>
      <c r="S73" s="54"/>
      <c r="T73" s="54"/>
      <c r="U73" s="54"/>
    </row>
    <row r="74" spans="1:21">
      <c r="A74" s="41"/>
      <c r="B74" s="42"/>
      <c r="C74" s="42"/>
      <c r="D74" s="42">
        <f>D73-D72</f>
        <v>6.19</v>
      </c>
      <c r="E74" s="42"/>
      <c r="F74" s="42">
        <f>F73-E73</f>
        <v>0.99199999999999977</v>
      </c>
      <c r="G74" s="42">
        <f>G73-E73</f>
        <v>0.75299999999999989</v>
      </c>
      <c r="H74" s="42">
        <f>H73-E73</f>
        <v>4.7869999999999999</v>
      </c>
      <c r="I74" s="42">
        <f>I73-E73</f>
        <v>5.1829999999999998</v>
      </c>
      <c r="J74" s="42">
        <f>J73-E73</f>
        <v>7.8980000000000006</v>
      </c>
      <c r="K74" s="42">
        <f>K73-E73</f>
        <v>7.6450000000000005</v>
      </c>
      <c r="L74" s="42">
        <f>L73-E73</f>
        <v>4.992</v>
      </c>
      <c r="M74" s="38"/>
      <c r="N74" s="38"/>
      <c r="O74" s="38"/>
      <c r="P74" s="38"/>
      <c r="Q74" s="38"/>
      <c r="R74" s="38"/>
      <c r="S74" s="54"/>
      <c r="T74" s="54"/>
      <c r="U74" s="54"/>
    </row>
    <row r="75" spans="1:21">
      <c r="A75" s="41"/>
      <c r="B75" s="42"/>
      <c r="C75" s="42"/>
      <c r="D75" s="42"/>
      <c r="E75" s="42"/>
      <c r="F75" s="46">
        <f>F74/D74*100</f>
        <v>16.025848142164779</v>
      </c>
      <c r="G75" s="46">
        <f>G74/D74*100</f>
        <v>12.164781906300483</v>
      </c>
      <c r="H75" s="46">
        <f>H74/D74*100</f>
        <v>77.334410339256863</v>
      </c>
      <c r="I75" s="46">
        <f>I74/D74*100</f>
        <v>83.731825525040378</v>
      </c>
      <c r="J75" s="46">
        <f>J74/D74*100</f>
        <v>127.59289176090469</v>
      </c>
      <c r="K75" s="46">
        <f>K74/D74*100</f>
        <v>123.50565428109854</v>
      </c>
      <c r="L75" s="46">
        <f>L74/D74*100</f>
        <v>80.646203554119538</v>
      </c>
      <c r="M75" s="38"/>
      <c r="N75" s="38"/>
      <c r="O75" s="38"/>
      <c r="P75" s="38"/>
      <c r="Q75" s="38"/>
      <c r="R75" s="38"/>
      <c r="S75" s="54"/>
      <c r="T75" s="54"/>
      <c r="U75" s="54"/>
    </row>
    <row r="76" spans="1:21">
      <c r="A76" s="41"/>
      <c r="B76" s="42" t="s">
        <v>34</v>
      </c>
      <c r="C76" s="42"/>
      <c r="D76" s="42"/>
      <c r="E76" s="42"/>
      <c r="F76" s="42"/>
      <c r="G76" s="42"/>
      <c r="H76" s="42"/>
      <c r="I76" s="42"/>
      <c r="J76" s="42"/>
      <c r="K76" s="42"/>
      <c r="L76" s="42"/>
      <c r="M76" s="38"/>
      <c r="N76" s="38"/>
      <c r="O76" s="38"/>
      <c r="P76" s="38"/>
      <c r="Q76" s="38"/>
      <c r="R76" s="38"/>
      <c r="S76" s="54"/>
      <c r="T76" s="54"/>
      <c r="U76" s="54"/>
    </row>
    <row r="77" spans="1:21">
      <c r="A77" s="41"/>
      <c r="B77" s="42"/>
      <c r="C77" s="43" t="s">
        <v>20</v>
      </c>
      <c r="D77" s="42"/>
      <c r="E77" s="42"/>
      <c r="F77" s="42"/>
      <c r="G77" s="42"/>
      <c r="H77" s="42"/>
      <c r="I77" s="42"/>
      <c r="J77" s="42"/>
      <c r="K77" s="42"/>
      <c r="L77" s="42"/>
      <c r="M77" s="38"/>
      <c r="N77" s="38"/>
      <c r="O77" s="38"/>
      <c r="P77" s="38"/>
      <c r="Q77" s="38"/>
      <c r="R77" s="38"/>
      <c r="S77" s="54"/>
      <c r="T77" s="54"/>
      <c r="U77" s="54"/>
    </row>
    <row r="78" spans="1:21" ht="15.75">
      <c r="A78" s="41"/>
      <c r="B78" s="42"/>
      <c r="C78" s="42" t="s">
        <v>21</v>
      </c>
      <c r="D78" s="44">
        <v>4.5250000000000004</v>
      </c>
      <c r="E78" s="42" t="s">
        <v>22</v>
      </c>
      <c r="F78" s="45" t="s">
        <v>23</v>
      </c>
      <c r="G78" s="45" t="s">
        <v>24</v>
      </c>
      <c r="H78" s="45" t="s">
        <v>25</v>
      </c>
      <c r="I78" s="45" t="s">
        <v>26</v>
      </c>
      <c r="J78" s="45" t="s">
        <v>27</v>
      </c>
      <c r="K78" s="45" t="s">
        <v>28</v>
      </c>
      <c r="L78" s="45" t="s">
        <v>29</v>
      </c>
      <c r="M78" s="38"/>
      <c r="N78" s="38"/>
      <c r="O78" s="38"/>
      <c r="P78" s="38"/>
      <c r="Q78" s="38"/>
      <c r="R78" s="38"/>
      <c r="S78" s="54"/>
      <c r="T78" s="54"/>
      <c r="U78" s="54"/>
    </row>
    <row r="79" spans="1:21" ht="15.75">
      <c r="A79" s="41"/>
      <c r="B79" s="42"/>
      <c r="C79" s="42" t="s">
        <v>30</v>
      </c>
      <c r="D79" s="44">
        <v>8.7439999999999998</v>
      </c>
      <c r="E79" s="44">
        <v>5.32</v>
      </c>
      <c r="F79" s="44">
        <v>6.4850000000000003</v>
      </c>
      <c r="G79" s="44">
        <v>7.6970000000000001</v>
      </c>
      <c r="H79" s="44">
        <v>8.8940000000000001</v>
      </c>
      <c r="I79" s="44">
        <v>11.603</v>
      </c>
      <c r="J79" s="44">
        <v>12.084</v>
      </c>
      <c r="K79" s="44">
        <v>12.464</v>
      </c>
      <c r="L79" s="44">
        <v>11.257</v>
      </c>
      <c r="M79" s="38"/>
      <c r="N79" s="38"/>
      <c r="O79" s="38"/>
      <c r="P79" s="38"/>
      <c r="Q79" s="38"/>
      <c r="R79" s="38"/>
      <c r="S79" s="54"/>
      <c r="T79" s="54"/>
      <c r="U79" s="54"/>
    </row>
    <row r="80" spans="1:21">
      <c r="A80" s="41"/>
      <c r="B80" s="42"/>
      <c r="C80" s="42"/>
      <c r="D80" s="42">
        <f>D79-D78</f>
        <v>4.2189999999999994</v>
      </c>
      <c r="E80" s="42"/>
      <c r="F80" s="42">
        <f>F79-E79</f>
        <v>1.165</v>
      </c>
      <c r="G80" s="42">
        <f>G79-E79</f>
        <v>2.3769999999999998</v>
      </c>
      <c r="H80" s="42">
        <f>H79-E79</f>
        <v>3.5739999999999998</v>
      </c>
      <c r="I80" s="42">
        <f>I79-E79</f>
        <v>6.2829999999999995</v>
      </c>
      <c r="J80" s="42">
        <f>J79-E79</f>
        <v>6.7639999999999993</v>
      </c>
      <c r="K80" s="42">
        <f>K79-E79</f>
        <v>7.1440000000000001</v>
      </c>
      <c r="L80" s="42">
        <f>L79-E79</f>
        <v>5.9369999999999994</v>
      </c>
      <c r="M80" s="38"/>
      <c r="N80" s="38"/>
      <c r="O80" s="38"/>
      <c r="P80" s="38"/>
      <c r="Q80" s="38"/>
      <c r="R80" s="38"/>
      <c r="S80" s="54"/>
      <c r="T80" s="54"/>
      <c r="U80" s="54"/>
    </row>
    <row r="81" spans="1:21">
      <c r="A81" s="41"/>
      <c r="B81" s="42"/>
      <c r="C81" s="42"/>
      <c r="D81" s="42"/>
      <c r="E81" s="42"/>
      <c r="F81" s="46">
        <f>F80/D80*100</f>
        <v>27.613178478312399</v>
      </c>
      <c r="G81" s="46">
        <f>G80/D80*100</f>
        <v>56.340365015406505</v>
      </c>
      <c r="H81" s="46">
        <f>H80/D80*100</f>
        <v>84.712017065655374</v>
      </c>
      <c r="I81" s="46">
        <f>I80/D80*100</f>
        <v>148.92154538990283</v>
      </c>
      <c r="J81" s="46">
        <f>J80/D80*100</f>
        <v>160.32235126807302</v>
      </c>
      <c r="K81" s="46">
        <f>K80/D80*100</f>
        <v>169.32922493481871</v>
      </c>
      <c r="L81" s="46">
        <f>L80/D80*100</f>
        <v>140.72054989333967</v>
      </c>
      <c r="M81" s="38"/>
      <c r="N81" s="38"/>
      <c r="O81" s="38"/>
      <c r="P81" s="38"/>
      <c r="Q81" s="38"/>
      <c r="R81" s="38"/>
      <c r="S81" s="54"/>
      <c r="T81" s="54"/>
      <c r="U81" s="54"/>
    </row>
    <row r="82" spans="1:21">
      <c r="A82" s="38"/>
      <c r="B82" s="38"/>
      <c r="C82" s="38"/>
      <c r="D82" s="38"/>
      <c r="E82" s="38"/>
      <c r="F82" s="38"/>
      <c r="G82" s="38"/>
      <c r="H82" s="38"/>
      <c r="I82" s="38"/>
      <c r="J82" s="38"/>
      <c r="K82" s="38"/>
      <c r="L82" s="38"/>
      <c r="M82" s="38"/>
      <c r="N82" s="38"/>
      <c r="O82" s="38"/>
      <c r="P82" s="38"/>
      <c r="Q82" s="38"/>
      <c r="R82" s="38"/>
      <c r="S82" s="54"/>
      <c r="T82" s="54"/>
      <c r="U82" s="54"/>
    </row>
    <row r="83" spans="1:21">
      <c r="A83" s="38"/>
      <c r="B83" s="38"/>
      <c r="C83" s="38"/>
      <c r="D83" s="38"/>
      <c r="E83" s="38"/>
      <c r="F83" s="38"/>
      <c r="G83" s="38"/>
      <c r="H83" s="38"/>
      <c r="I83" s="38"/>
      <c r="J83" s="38"/>
      <c r="K83" s="38"/>
      <c r="L83" s="38"/>
      <c r="M83" s="38"/>
      <c r="N83" s="38"/>
      <c r="O83" s="38"/>
      <c r="P83" s="38"/>
      <c r="Q83" s="38"/>
      <c r="R83" s="38"/>
      <c r="S83" s="54"/>
      <c r="T83" s="54"/>
      <c r="U83" s="54"/>
    </row>
    <row r="84" spans="1:21">
      <c r="A84" s="41" t="s">
        <v>36</v>
      </c>
      <c r="B84" s="42" t="s">
        <v>19</v>
      </c>
      <c r="C84" s="42"/>
      <c r="D84" s="42"/>
      <c r="E84" s="42"/>
      <c r="F84" s="42"/>
      <c r="G84" s="42"/>
      <c r="H84" s="42"/>
      <c r="I84" s="42"/>
      <c r="J84" s="42"/>
      <c r="K84" s="42"/>
      <c r="L84" s="42"/>
      <c r="M84" s="38"/>
      <c r="N84" s="50"/>
      <c r="O84" s="45" t="str">
        <f t="shared" ref="O84:U84" si="15">F86</f>
        <v>0.1mM10ul</v>
      </c>
      <c r="P84" s="45" t="str">
        <f t="shared" si="15"/>
        <v>0.1mM20ul</v>
      </c>
      <c r="Q84" s="45" t="str">
        <f t="shared" si="15"/>
        <v>1mM7ul</v>
      </c>
      <c r="R84" s="45" t="str">
        <f t="shared" si="15"/>
        <v>1mM20ul</v>
      </c>
      <c r="S84" s="52" t="str">
        <f t="shared" si="15"/>
        <v>10mM7ul</v>
      </c>
      <c r="T84" s="52" t="str">
        <f t="shared" si="15"/>
        <v>10mM20ul</v>
      </c>
      <c r="U84" s="52" t="str">
        <f t="shared" si="15"/>
        <v>10mM70ul</v>
      </c>
    </row>
    <row r="85" spans="1:21">
      <c r="A85" s="41"/>
      <c r="B85" s="42"/>
      <c r="C85" s="43" t="s">
        <v>16</v>
      </c>
      <c r="D85" s="42"/>
      <c r="E85" s="42"/>
      <c r="F85" s="42"/>
      <c r="G85" s="42"/>
      <c r="H85" s="42"/>
      <c r="I85" s="42"/>
      <c r="J85" s="42"/>
      <c r="K85" s="42"/>
      <c r="L85" s="42"/>
      <c r="M85" s="38"/>
      <c r="N85" s="50" t="s">
        <v>16</v>
      </c>
      <c r="O85" s="51">
        <f t="shared" ref="O85:U85" si="16">AVERAGE(F101,F89)</f>
        <v>12.890897788050498</v>
      </c>
      <c r="P85" s="51">
        <f t="shared" si="16"/>
        <v>35.248015900184292</v>
      </c>
      <c r="Q85" s="51">
        <f t="shared" si="16"/>
        <v>49.909746736299567</v>
      </c>
      <c r="R85" s="51">
        <f t="shared" si="16"/>
        <v>138.89020492779736</v>
      </c>
      <c r="S85" s="53">
        <f t="shared" si="16"/>
        <v>238.42767620695977</v>
      </c>
      <c r="T85" s="53">
        <f t="shared" si="16"/>
        <v>377.92379153395979</v>
      </c>
      <c r="U85" s="53">
        <f t="shared" si="16"/>
        <v>432.55496668519771</v>
      </c>
    </row>
    <row r="86" spans="1:21" ht="15.75">
      <c r="A86" s="41"/>
      <c r="B86" s="42"/>
      <c r="C86" s="42" t="s">
        <v>21</v>
      </c>
      <c r="D86" s="44">
        <v>4.1050000000000004</v>
      </c>
      <c r="E86" s="42" t="s">
        <v>22</v>
      </c>
      <c r="F86" s="45" t="s">
        <v>23</v>
      </c>
      <c r="G86" s="45" t="s">
        <v>24</v>
      </c>
      <c r="H86" s="45" t="s">
        <v>25</v>
      </c>
      <c r="I86" s="45" t="s">
        <v>26</v>
      </c>
      <c r="J86" s="45" t="s">
        <v>27</v>
      </c>
      <c r="K86" s="45" t="s">
        <v>28</v>
      </c>
      <c r="L86" s="45" t="s">
        <v>29</v>
      </c>
      <c r="M86" s="38"/>
      <c r="N86" s="50" t="s">
        <v>7</v>
      </c>
      <c r="O86" s="51">
        <f t="shared" ref="O86:U86" si="17">AVERAGE(F107,F95)</f>
        <v>16.742131181842201</v>
      </c>
      <c r="P86" s="51">
        <f t="shared" si="17"/>
        <v>64.55376403011023</v>
      </c>
      <c r="Q86" s="51">
        <f t="shared" si="17"/>
        <v>104.12487109485923</v>
      </c>
      <c r="R86" s="51">
        <f t="shared" si="17"/>
        <v>203.13880904104536</v>
      </c>
      <c r="S86" s="53">
        <f t="shared" si="17"/>
        <v>314.89589197375562</v>
      </c>
      <c r="T86" s="53">
        <f t="shared" si="17"/>
        <v>364.35013127151535</v>
      </c>
      <c r="U86" s="53">
        <f t="shared" si="17"/>
        <v>395.37015702763415</v>
      </c>
    </row>
    <row r="87" spans="1:21" ht="15.75">
      <c r="A87" s="41"/>
      <c r="B87" s="42"/>
      <c r="C87" s="42" t="s">
        <v>30</v>
      </c>
      <c r="D87" s="44">
        <v>6.7320000000000002</v>
      </c>
      <c r="E87" s="44">
        <v>3.3319999999999999</v>
      </c>
      <c r="F87" s="44">
        <v>3.6880000000000002</v>
      </c>
      <c r="G87" s="44">
        <v>4.3499999999999996</v>
      </c>
      <c r="H87" s="44">
        <v>4.5250000000000004</v>
      </c>
      <c r="I87" s="44">
        <v>6.4619999999999997</v>
      </c>
      <c r="J87" s="44">
        <v>9.36</v>
      </c>
      <c r="K87" s="44">
        <v>13.429</v>
      </c>
      <c r="L87" s="44">
        <v>13.592000000000001</v>
      </c>
      <c r="M87" s="38"/>
      <c r="N87" s="38"/>
      <c r="O87" s="38"/>
      <c r="P87" s="38"/>
      <c r="Q87" s="38"/>
      <c r="R87" s="38"/>
      <c r="S87" s="54"/>
      <c r="T87" s="54"/>
      <c r="U87" s="54"/>
    </row>
    <row r="88" spans="1:21">
      <c r="A88" s="41"/>
      <c r="B88" s="42"/>
      <c r="C88" s="42"/>
      <c r="D88" s="42">
        <f>D87-D86</f>
        <v>2.6269999999999998</v>
      </c>
      <c r="E88" s="42"/>
      <c r="F88" s="42">
        <f>F87-E87</f>
        <v>0.35600000000000032</v>
      </c>
      <c r="G88" s="42">
        <f>G87-E87</f>
        <v>1.0179999999999998</v>
      </c>
      <c r="H88" s="42">
        <f>H87-E87</f>
        <v>1.1930000000000005</v>
      </c>
      <c r="I88" s="42">
        <f>I87-E87</f>
        <v>3.13</v>
      </c>
      <c r="J88" s="42">
        <f>J87-E87</f>
        <v>6.0279999999999996</v>
      </c>
      <c r="K88" s="42">
        <f>K87-E87</f>
        <v>10.097000000000001</v>
      </c>
      <c r="L88" s="42">
        <f>L87-E87</f>
        <v>10.260000000000002</v>
      </c>
      <c r="M88" s="38"/>
      <c r="N88" s="38"/>
      <c r="O88" s="38"/>
      <c r="P88" s="38"/>
      <c r="Q88" s="38"/>
      <c r="R88" s="38"/>
      <c r="S88" s="54"/>
      <c r="T88" s="54"/>
      <c r="U88" s="54"/>
    </row>
    <row r="89" spans="1:21">
      <c r="A89" s="41"/>
      <c r="B89" s="42"/>
      <c r="C89" s="42"/>
      <c r="D89" s="42"/>
      <c r="E89" s="42"/>
      <c r="F89" s="46">
        <f>F88/D88*100</f>
        <v>13.55157974876286</v>
      </c>
      <c r="G89" s="46">
        <f>G88/D88*100</f>
        <v>38.751427483821843</v>
      </c>
      <c r="H89" s="46">
        <f>H88/D88*100</f>
        <v>45.413018652455293</v>
      </c>
      <c r="I89" s="46">
        <f>I88/D88*100</f>
        <v>119.14731633041494</v>
      </c>
      <c r="J89" s="46">
        <f>J88/D88*100</f>
        <v>229.46326608298438</v>
      </c>
      <c r="K89" s="46">
        <f>K88/D88*100</f>
        <v>384.35477731252388</v>
      </c>
      <c r="L89" s="46">
        <f>L88/D88*100</f>
        <v>390.55957365816528</v>
      </c>
      <c r="M89" s="38"/>
      <c r="N89" s="50" t="s">
        <v>31</v>
      </c>
      <c r="O89" s="42" t="s">
        <v>16</v>
      </c>
      <c r="P89" s="42" t="s">
        <v>7</v>
      </c>
      <c r="Q89" s="38"/>
      <c r="R89" s="38"/>
      <c r="S89" s="54"/>
      <c r="T89" s="54"/>
      <c r="U89" s="54"/>
    </row>
    <row r="90" spans="1:21">
      <c r="A90" s="41"/>
      <c r="B90" s="42" t="s">
        <v>32</v>
      </c>
      <c r="C90" s="42"/>
      <c r="D90" s="42"/>
      <c r="E90" s="42"/>
      <c r="F90" s="42"/>
      <c r="G90" s="42"/>
      <c r="H90" s="42"/>
      <c r="I90" s="42"/>
      <c r="J90" s="42"/>
      <c r="K90" s="42"/>
      <c r="L90" s="42"/>
      <c r="M90" s="38"/>
      <c r="N90" s="45" t="s">
        <v>23</v>
      </c>
      <c r="O90" s="51">
        <f>O85</f>
        <v>12.890897788050498</v>
      </c>
      <c r="P90" s="51">
        <f>O86</f>
        <v>16.742131181842201</v>
      </c>
      <c r="Q90" s="38"/>
      <c r="R90" s="38"/>
      <c r="S90" s="54"/>
      <c r="T90" s="54"/>
      <c r="U90" s="54"/>
    </row>
    <row r="91" spans="1:21">
      <c r="A91" s="41"/>
      <c r="B91" s="42"/>
      <c r="C91" s="43" t="s">
        <v>20</v>
      </c>
      <c r="D91" s="42"/>
      <c r="E91" s="42"/>
      <c r="F91" s="42"/>
      <c r="G91" s="42"/>
      <c r="H91" s="42"/>
      <c r="I91" s="42"/>
      <c r="J91" s="42"/>
      <c r="K91" s="42"/>
      <c r="L91" s="42"/>
      <c r="M91" s="38"/>
      <c r="N91" s="45" t="s">
        <v>24</v>
      </c>
      <c r="O91" s="51">
        <f>P85</f>
        <v>35.248015900184292</v>
      </c>
      <c r="P91" s="51">
        <f>P86</f>
        <v>64.55376403011023</v>
      </c>
      <c r="Q91" s="38"/>
      <c r="R91" s="38"/>
      <c r="S91" s="54"/>
      <c r="T91" s="54"/>
      <c r="U91" s="54"/>
    </row>
    <row r="92" spans="1:21" ht="15.75">
      <c r="A92" s="41"/>
      <c r="B92" s="42"/>
      <c r="C92" s="42" t="s">
        <v>21</v>
      </c>
      <c r="D92" s="44">
        <v>3.7850000000000001</v>
      </c>
      <c r="E92" s="42" t="s">
        <v>22</v>
      </c>
      <c r="F92" s="45" t="s">
        <v>23</v>
      </c>
      <c r="G92" s="45" t="s">
        <v>24</v>
      </c>
      <c r="H92" s="45" t="s">
        <v>25</v>
      </c>
      <c r="I92" s="45" t="s">
        <v>26</v>
      </c>
      <c r="J92" s="45" t="s">
        <v>27</v>
      </c>
      <c r="K92" s="45" t="s">
        <v>28</v>
      </c>
      <c r="L92" s="45" t="s">
        <v>29</v>
      </c>
      <c r="M92" s="38"/>
      <c r="N92" s="45" t="s">
        <v>25</v>
      </c>
      <c r="O92" s="51">
        <f>Q85</f>
        <v>49.909746736299567</v>
      </c>
      <c r="P92" s="51">
        <f>Q86</f>
        <v>104.12487109485923</v>
      </c>
      <c r="Q92" s="38"/>
      <c r="R92" s="38"/>
      <c r="S92" s="54"/>
      <c r="T92" s="54"/>
      <c r="U92" s="54"/>
    </row>
    <row r="93" spans="1:21" ht="15.75">
      <c r="A93" s="41"/>
      <c r="B93" s="42"/>
      <c r="C93" s="42" t="s">
        <v>30</v>
      </c>
      <c r="D93" s="44">
        <v>4.8940000000000001</v>
      </c>
      <c r="E93" s="44">
        <v>2.653</v>
      </c>
      <c r="F93" s="44">
        <v>2.8029999999999999</v>
      </c>
      <c r="G93" s="44">
        <v>2.9129999999999998</v>
      </c>
      <c r="H93" s="44">
        <v>3.1909999999999998</v>
      </c>
      <c r="I93" s="44">
        <v>3.85</v>
      </c>
      <c r="J93" s="44">
        <v>5.0620000000000003</v>
      </c>
      <c r="K93" s="44">
        <v>5.73</v>
      </c>
      <c r="L93" s="44">
        <v>6.67</v>
      </c>
      <c r="M93" s="38"/>
      <c r="N93" s="45" t="s">
        <v>26</v>
      </c>
      <c r="O93" s="51">
        <f>R85</f>
        <v>138.89020492779736</v>
      </c>
      <c r="P93" s="51">
        <f>R86</f>
        <v>203.13880904104536</v>
      </c>
      <c r="Q93" s="38"/>
      <c r="R93" s="38"/>
      <c r="S93" s="54"/>
      <c r="T93" s="54"/>
      <c r="U93" s="54"/>
    </row>
    <row r="94" spans="1:21">
      <c r="A94" s="41"/>
      <c r="B94" s="42"/>
      <c r="C94" s="42"/>
      <c r="D94" s="42">
        <f>D93-D92</f>
        <v>1.109</v>
      </c>
      <c r="E94" s="42"/>
      <c r="F94" s="42">
        <f>F93-E93</f>
        <v>0.14999999999999991</v>
      </c>
      <c r="G94" s="42">
        <f>G93-E93</f>
        <v>0.25999999999999979</v>
      </c>
      <c r="H94" s="42">
        <f>H93-E93</f>
        <v>0.53799999999999981</v>
      </c>
      <c r="I94" s="42">
        <f>I93-E93</f>
        <v>1.1970000000000001</v>
      </c>
      <c r="J94" s="42">
        <f>J93-E93</f>
        <v>2.4090000000000003</v>
      </c>
      <c r="K94" s="42">
        <f>K93-E93</f>
        <v>3.0770000000000004</v>
      </c>
      <c r="L94" s="42">
        <f>L93-E93</f>
        <v>4.0169999999999995</v>
      </c>
      <c r="M94" s="38"/>
      <c r="N94" s="45" t="s">
        <v>27</v>
      </c>
      <c r="O94" s="51">
        <f>S85</f>
        <v>238.42767620695977</v>
      </c>
      <c r="P94" s="51">
        <f>S86</f>
        <v>314.89589197375562</v>
      </c>
      <c r="Q94" s="38"/>
      <c r="R94" s="38"/>
      <c r="S94" s="54"/>
      <c r="T94" s="54"/>
      <c r="U94" s="54"/>
    </row>
    <row r="95" spans="1:21">
      <c r="A95" s="41"/>
      <c r="B95" s="42"/>
      <c r="C95" s="42"/>
      <c r="D95" s="42"/>
      <c r="E95" s="42"/>
      <c r="F95" s="46">
        <f>F94/D94*100</f>
        <v>13.525698827772761</v>
      </c>
      <c r="G95" s="46">
        <f>G94/D94*100</f>
        <v>23.444544634806114</v>
      </c>
      <c r="H95" s="46">
        <f>H94/D94*100</f>
        <v>48.51217312894498</v>
      </c>
      <c r="I95" s="46">
        <f>I94/D94*100</f>
        <v>107.93507664562669</v>
      </c>
      <c r="J95" s="46">
        <f>J94/D94*100</f>
        <v>217.22272317403068</v>
      </c>
      <c r="K95" s="46">
        <f>K94/D94*100</f>
        <v>277.45716862037875</v>
      </c>
      <c r="L95" s="46">
        <f>L94/D94*100</f>
        <v>362.2182146077547</v>
      </c>
      <c r="M95" s="38"/>
      <c r="N95" s="45" t="s">
        <v>28</v>
      </c>
      <c r="O95" s="51">
        <f>T85</f>
        <v>377.92379153395979</v>
      </c>
      <c r="P95" s="51">
        <f>T86</f>
        <v>364.35013127151535</v>
      </c>
      <c r="Q95" s="38"/>
      <c r="R95" s="38"/>
      <c r="S95" s="54"/>
      <c r="T95" s="54"/>
      <c r="U95" s="54"/>
    </row>
    <row r="96" spans="1:21">
      <c r="A96" s="41"/>
      <c r="B96" s="42" t="s">
        <v>33</v>
      </c>
      <c r="C96" s="42"/>
      <c r="D96" s="42"/>
      <c r="E96" s="42"/>
      <c r="F96" s="42"/>
      <c r="G96" s="42"/>
      <c r="H96" s="42"/>
      <c r="I96" s="42"/>
      <c r="J96" s="42"/>
      <c r="K96" s="42"/>
      <c r="L96" s="42"/>
      <c r="M96" s="38"/>
      <c r="N96" s="45" t="s">
        <v>29</v>
      </c>
      <c r="O96" s="51">
        <f>U85</f>
        <v>432.55496668519771</v>
      </c>
      <c r="P96" s="51">
        <f>U86</f>
        <v>395.37015702763415</v>
      </c>
      <c r="Q96" s="38"/>
      <c r="R96" s="38"/>
      <c r="S96" s="54"/>
      <c r="T96" s="54"/>
      <c r="U96" s="54"/>
    </row>
    <row r="97" spans="1:21">
      <c r="A97" s="41"/>
      <c r="B97" s="42"/>
      <c r="C97" s="43" t="s">
        <v>16</v>
      </c>
      <c r="D97" s="42"/>
      <c r="E97" s="42"/>
      <c r="F97" s="42"/>
      <c r="G97" s="42"/>
      <c r="H97" s="42"/>
      <c r="I97" s="42"/>
      <c r="J97" s="42"/>
      <c r="K97" s="42"/>
      <c r="L97" s="42"/>
      <c r="M97" s="38"/>
      <c r="N97" s="38"/>
      <c r="O97" s="38"/>
      <c r="P97" s="38"/>
      <c r="Q97" s="38"/>
      <c r="R97" s="38"/>
      <c r="S97" s="54"/>
      <c r="T97" s="54"/>
      <c r="U97" s="54"/>
    </row>
    <row r="98" spans="1:21" ht="15.75">
      <c r="A98" s="41"/>
      <c r="B98" s="42"/>
      <c r="C98" s="42" t="s">
        <v>21</v>
      </c>
      <c r="D98" s="44">
        <v>4.6369999999999996</v>
      </c>
      <c r="E98" s="42" t="s">
        <v>22</v>
      </c>
      <c r="F98" s="45" t="s">
        <v>23</v>
      </c>
      <c r="G98" s="45" t="s">
        <v>24</v>
      </c>
      <c r="H98" s="45" t="s">
        <v>25</v>
      </c>
      <c r="I98" s="45" t="s">
        <v>26</v>
      </c>
      <c r="J98" s="45" t="s">
        <v>27</v>
      </c>
      <c r="K98" s="45" t="s">
        <v>28</v>
      </c>
      <c r="L98" s="45" t="s">
        <v>29</v>
      </c>
      <c r="M98" s="38"/>
      <c r="N98" s="38"/>
      <c r="O98" s="38"/>
      <c r="P98" s="38"/>
      <c r="Q98" s="38"/>
      <c r="R98" s="38"/>
      <c r="S98" s="54"/>
      <c r="T98" s="54"/>
      <c r="U98" s="54"/>
    </row>
    <row r="99" spans="1:21" ht="15.75">
      <c r="A99" s="41"/>
      <c r="B99" s="42"/>
      <c r="C99" s="42" t="s">
        <v>30</v>
      </c>
      <c r="D99" s="44">
        <v>5.7489999999999997</v>
      </c>
      <c r="E99" s="44">
        <v>4.2560000000000002</v>
      </c>
      <c r="F99" s="44">
        <v>4.3920000000000003</v>
      </c>
      <c r="G99" s="44">
        <v>4.609</v>
      </c>
      <c r="H99" s="44">
        <v>4.8609999999999998</v>
      </c>
      <c r="I99" s="44">
        <v>6.02</v>
      </c>
      <c r="J99" s="44">
        <v>7.0069999999999997</v>
      </c>
      <c r="K99" s="44">
        <v>8.3870000000000005</v>
      </c>
      <c r="L99" s="44">
        <v>9.5329999999999995</v>
      </c>
      <c r="M99" s="38"/>
      <c r="N99" s="38"/>
      <c r="O99" s="38"/>
      <c r="P99" s="38"/>
      <c r="Q99" s="38"/>
      <c r="R99" s="38"/>
      <c r="S99" s="54"/>
      <c r="T99" s="54"/>
      <c r="U99" s="54"/>
    </row>
    <row r="100" spans="1:21">
      <c r="A100" s="41"/>
      <c r="B100" s="42"/>
      <c r="C100" s="42"/>
      <c r="D100" s="42">
        <f>D99-D98</f>
        <v>1.1120000000000001</v>
      </c>
      <c r="E100" s="42"/>
      <c r="F100" s="42">
        <f>F99-E99</f>
        <v>0.13600000000000012</v>
      </c>
      <c r="G100" s="42">
        <f>G99-E99</f>
        <v>0.35299999999999976</v>
      </c>
      <c r="H100" s="42">
        <f>H99-E99</f>
        <v>0.60499999999999954</v>
      </c>
      <c r="I100" s="42">
        <f>I99-E99</f>
        <v>1.7639999999999993</v>
      </c>
      <c r="J100" s="42">
        <f>J99-E99</f>
        <v>2.7509999999999994</v>
      </c>
      <c r="K100" s="42">
        <f>K99-E99</f>
        <v>4.1310000000000002</v>
      </c>
      <c r="L100" s="42">
        <f>L99-E99</f>
        <v>5.2769999999999992</v>
      </c>
      <c r="M100" s="38"/>
      <c r="N100" s="38"/>
      <c r="O100" s="38"/>
      <c r="P100" s="38"/>
      <c r="Q100" s="38"/>
      <c r="R100" s="38"/>
      <c r="S100" s="54"/>
      <c r="T100" s="54"/>
      <c r="U100" s="54"/>
    </row>
    <row r="101" spans="1:21">
      <c r="A101" s="41"/>
      <c r="B101" s="42"/>
      <c r="C101" s="42"/>
      <c r="D101" s="42"/>
      <c r="E101" s="42"/>
      <c r="F101" s="46">
        <f>F100/D100*100</f>
        <v>12.230215827338139</v>
      </c>
      <c r="G101" s="46">
        <f>G100/D100*100</f>
        <v>31.744604316546738</v>
      </c>
      <c r="H101" s="46">
        <f>H100/D100*100</f>
        <v>54.406474820143835</v>
      </c>
      <c r="I101" s="46">
        <f>I100/D100*100</f>
        <v>158.63309352517979</v>
      </c>
      <c r="J101" s="46">
        <f>J100/D100*100</f>
        <v>247.39208633093517</v>
      </c>
      <c r="K101" s="46">
        <f>K100/D100*100</f>
        <v>371.49280575539569</v>
      </c>
      <c r="L101" s="46">
        <f>L100/D100*100</f>
        <v>474.55035971223015</v>
      </c>
      <c r="M101" s="38"/>
      <c r="N101" s="38"/>
      <c r="O101" s="38"/>
      <c r="P101" s="38"/>
      <c r="Q101" s="38"/>
      <c r="R101" s="38"/>
      <c r="S101" s="54"/>
      <c r="T101" s="54"/>
      <c r="U101" s="54"/>
    </row>
    <row r="102" spans="1:21">
      <c r="A102" s="41"/>
      <c r="B102" s="42" t="s">
        <v>37</v>
      </c>
      <c r="C102" s="42"/>
      <c r="D102" s="42"/>
      <c r="E102" s="42"/>
      <c r="F102" s="42"/>
      <c r="G102" s="42"/>
      <c r="H102" s="42"/>
      <c r="I102" s="42"/>
      <c r="J102" s="42"/>
      <c r="K102" s="42"/>
      <c r="L102" s="42"/>
      <c r="M102" s="38"/>
      <c r="N102" s="38"/>
      <c r="O102" s="38"/>
      <c r="P102" s="38"/>
      <c r="Q102" s="38"/>
      <c r="R102" s="38"/>
      <c r="S102" s="54"/>
      <c r="T102" s="54"/>
      <c r="U102" s="54"/>
    </row>
    <row r="103" spans="1:21">
      <c r="A103" s="41"/>
      <c r="B103" s="42"/>
      <c r="C103" s="43" t="s">
        <v>20</v>
      </c>
      <c r="D103" s="42"/>
      <c r="E103" s="42"/>
      <c r="F103" s="42"/>
      <c r="G103" s="42"/>
      <c r="H103" s="42"/>
      <c r="I103" s="42"/>
      <c r="J103" s="42"/>
      <c r="K103" s="42"/>
      <c r="L103" s="42"/>
      <c r="M103" s="38"/>
      <c r="N103" s="38"/>
      <c r="O103" s="38"/>
      <c r="P103" s="38"/>
      <c r="Q103" s="38"/>
      <c r="R103" s="38"/>
      <c r="S103" s="54"/>
      <c r="T103" s="54"/>
      <c r="U103" s="54"/>
    </row>
    <row r="104" spans="1:21" ht="15.75">
      <c r="A104" s="41"/>
      <c r="B104" s="42"/>
      <c r="C104" s="42" t="s">
        <v>21</v>
      </c>
      <c r="D104" s="44">
        <v>4.3419999999999996</v>
      </c>
      <c r="E104" s="42" t="s">
        <v>22</v>
      </c>
      <c r="F104" s="45" t="s">
        <v>23</v>
      </c>
      <c r="G104" s="45" t="s">
        <v>24</v>
      </c>
      <c r="H104" s="45" t="s">
        <v>25</v>
      </c>
      <c r="I104" s="45" t="s">
        <v>26</v>
      </c>
      <c r="J104" s="45" t="s">
        <v>27</v>
      </c>
      <c r="K104" s="45" t="s">
        <v>28</v>
      </c>
      <c r="L104" s="45" t="s">
        <v>29</v>
      </c>
      <c r="M104" s="38"/>
      <c r="N104" s="38"/>
      <c r="O104" s="38"/>
      <c r="P104" s="38"/>
      <c r="Q104" s="38"/>
      <c r="R104" s="38"/>
      <c r="S104" s="54"/>
      <c r="T104" s="54"/>
      <c r="U104" s="54"/>
    </row>
    <row r="105" spans="1:21" ht="15.75">
      <c r="A105" s="41"/>
      <c r="B105" s="42"/>
      <c r="C105" s="42" t="s">
        <v>30</v>
      </c>
      <c r="D105" s="44">
        <v>5.79</v>
      </c>
      <c r="E105" s="44">
        <v>3.7759999999999998</v>
      </c>
      <c r="F105" s="44">
        <v>4.0650000000000004</v>
      </c>
      <c r="G105" s="44">
        <v>5.306</v>
      </c>
      <c r="H105" s="44">
        <v>6.0890000000000004</v>
      </c>
      <c r="I105" s="44">
        <v>8.0960000000000001</v>
      </c>
      <c r="J105" s="44">
        <v>9.75</v>
      </c>
      <c r="K105" s="44">
        <v>10.31</v>
      </c>
      <c r="L105" s="44">
        <v>9.9809999999999999</v>
      </c>
      <c r="M105" s="38"/>
      <c r="N105" s="38"/>
      <c r="O105" s="38"/>
      <c r="P105" s="38"/>
      <c r="Q105" s="38"/>
      <c r="R105" s="38"/>
      <c r="S105" s="54"/>
      <c r="T105" s="54"/>
      <c r="U105" s="54"/>
    </row>
    <row r="106" spans="1:21">
      <c r="A106" s="41"/>
      <c r="B106" s="42"/>
      <c r="C106" s="42"/>
      <c r="D106" s="42">
        <f>D105-D104</f>
        <v>1.4480000000000004</v>
      </c>
      <c r="E106" s="42"/>
      <c r="F106" s="42">
        <f>F105-E105</f>
        <v>0.28900000000000059</v>
      </c>
      <c r="G106" s="42">
        <f>G105-E105</f>
        <v>1.5300000000000002</v>
      </c>
      <c r="H106" s="42">
        <f>H105-E105</f>
        <v>2.3130000000000006</v>
      </c>
      <c r="I106" s="42">
        <f>I105-E105</f>
        <v>4.32</v>
      </c>
      <c r="J106" s="42">
        <f>J105-E105</f>
        <v>5.9740000000000002</v>
      </c>
      <c r="K106" s="42">
        <f>K105-E105</f>
        <v>6.5340000000000007</v>
      </c>
      <c r="L106" s="42">
        <f>L105-E105</f>
        <v>6.2050000000000001</v>
      </c>
      <c r="M106" s="38"/>
      <c r="N106" s="38"/>
      <c r="O106" s="38"/>
      <c r="P106" s="38"/>
      <c r="Q106" s="38"/>
      <c r="R106" s="38"/>
      <c r="S106" s="54"/>
      <c r="T106" s="54"/>
      <c r="U106" s="54"/>
    </row>
    <row r="107" spans="1:21">
      <c r="A107" s="41"/>
      <c r="B107" s="42"/>
      <c r="C107" s="42"/>
      <c r="D107" s="42"/>
      <c r="E107" s="42"/>
      <c r="F107" s="46">
        <f>F106/D106*100</f>
        <v>19.95856353591164</v>
      </c>
      <c r="G107" s="46">
        <f>G106/D106*100</f>
        <v>105.66298342541435</v>
      </c>
      <c r="H107" s="46">
        <f>H106/D106*100</f>
        <v>159.73756906077347</v>
      </c>
      <c r="I107" s="46">
        <f>I106/D106*100</f>
        <v>298.34254143646405</v>
      </c>
      <c r="J107" s="46">
        <f>J106/D106*100</f>
        <v>412.56906077348054</v>
      </c>
      <c r="K107" s="46">
        <f>K106/D106*100</f>
        <v>451.24309392265189</v>
      </c>
      <c r="L107" s="46">
        <f>L106/D106*100</f>
        <v>428.52209944751365</v>
      </c>
      <c r="M107" s="38"/>
      <c r="N107" s="38"/>
      <c r="O107" s="38"/>
      <c r="P107" s="38"/>
      <c r="Q107" s="38"/>
      <c r="R107" s="38"/>
      <c r="S107" s="54"/>
      <c r="T107" s="54"/>
      <c r="U107" s="54"/>
    </row>
    <row r="108" spans="1:21">
      <c r="A108" s="38"/>
      <c r="B108" s="38"/>
      <c r="C108" s="38"/>
      <c r="D108" s="38"/>
      <c r="E108" s="38"/>
      <c r="F108" s="38"/>
      <c r="G108" s="38"/>
      <c r="H108" s="38"/>
      <c r="I108" s="38"/>
      <c r="J108" s="38"/>
      <c r="K108" s="38"/>
      <c r="L108" s="38"/>
      <c r="M108" s="38"/>
      <c r="N108" s="38"/>
      <c r="O108" s="38"/>
      <c r="P108" s="38"/>
      <c r="Q108" s="38"/>
      <c r="R108" s="38"/>
      <c r="S108" s="54"/>
      <c r="T108" s="54"/>
      <c r="U108" s="54"/>
    </row>
    <row r="109" spans="1:21">
      <c r="A109" s="38"/>
      <c r="B109" s="38"/>
      <c r="C109" s="38"/>
      <c r="D109" s="38"/>
      <c r="E109" s="38"/>
      <c r="F109" s="38"/>
      <c r="G109" s="38"/>
      <c r="H109" s="38"/>
      <c r="I109" s="38"/>
      <c r="J109" s="38"/>
      <c r="K109" s="38"/>
      <c r="L109" s="38"/>
      <c r="M109" s="38"/>
      <c r="N109" s="38"/>
      <c r="O109" s="38"/>
      <c r="P109" s="38"/>
      <c r="Q109" s="38"/>
      <c r="R109" s="38"/>
      <c r="S109" s="54"/>
      <c r="T109" s="54"/>
      <c r="U109" s="54"/>
    </row>
    <row r="110" spans="1:21">
      <c r="A110" s="41" t="s">
        <v>38</v>
      </c>
      <c r="B110" s="42"/>
      <c r="C110" s="42"/>
      <c r="D110" s="42"/>
      <c r="E110" s="42"/>
      <c r="F110" s="42"/>
      <c r="G110" s="42"/>
      <c r="H110" s="42"/>
      <c r="I110" s="42"/>
      <c r="J110" s="42"/>
      <c r="K110" s="42"/>
      <c r="L110" s="42"/>
      <c r="M110" s="38"/>
      <c r="N110" s="50"/>
      <c r="O110" s="45" t="str">
        <f t="shared" ref="O110:U110" si="18">F112</f>
        <v>0.1mM10ul</v>
      </c>
      <c r="P110" s="45" t="str">
        <f t="shared" si="18"/>
        <v>0.1mM20ul</v>
      </c>
      <c r="Q110" s="45" t="str">
        <f t="shared" si="18"/>
        <v>1mM7ul</v>
      </c>
      <c r="R110" s="45" t="str">
        <f t="shared" si="18"/>
        <v>1mM20ul</v>
      </c>
      <c r="S110" s="52" t="str">
        <f t="shared" si="18"/>
        <v>10mM7ul</v>
      </c>
      <c r="T110" s="52" t="str">
        <f t="shared" si="18"/>
        <v>10mM20ul</v>
      </c>
      <c r="U110" s="52" t="str">
        <f t="shared" si="18"/>
        <v>10mM70ul</v>
      </c>
    </row>
    <row r="111" spans="1:21">
      <c r="A111" s="41"/>
      <c r="B111" s="42" t="s">
        <v>39</v>
      </c>
      <c r="C111" s="43" t="s">
        <v>16</v>
      </c>
      <c r="D111" s="42"/>
      <c r="E111" s="42"/>
      <c r="F111" s="42"/>
      <c r="G111" s="42"/>
      <c r="H111" s="42"/>
      <c r="I111" s="42"/>
      <c r="J111" s="42"/>
      <c r="K111" s="42"/>
      <c r="L111" s="42"/>
      <c r="M111" s="38"/>
      <c r="N111" s="50" t="s">
        <v>16</v>
      </c>
      <c r="O111" s="51">
        <f t="shared" ref="O111:U111" si="19">AVERAGE(F115,F127)</f>
        <v>3.7247927612343137</v>
      </c>
      <c r="P111" s="51">
        <f t="shared" si="19"/>
        <v>3.3085513761710073</v>
      </c>
      <c r="Q111" s="51">
        <f t="shared" si="19"/>
        <v>26.311534760556857</v>
      </c>
      <c r="R111" s="51">
        <f t="shared" si="19"/>
        <v>63.757536401951924</v>
      </c>
      <c r="S111" s="53">
        <f t="shared" si="19"/>
        <v>83.835988569778664</v>
      </c>
      <c r="T111" s="53">
        <f t="shared" si="19"/>
        <v>113.01949844764025</v>
      </c>
      <c r="U111" s="53">
        <f t="shared" si="19"/>
        <v>81.207975764425541</v>
      </c>
    </row>
    <row r="112" spans="1:21" ht="15.75">
      <c r="A112" s="41"/>
      <c r="B112" s="42"/>
      <c r="C112" s="42" t="s">
        <v>21</v>
      </c>
      <c r="D112" s="44">
        <v>3.0430000000000001</v>
      </c>
      <c r="E112" s="42" t="s">
        <v>22</v>
      </c>
      <c r="F112" s="45" t="s">
        <v>23</v>
      </c>
      <c r="G112" s="45" t="s">
        <v>24</v>
      </c>
      <c r="H112" s="45" t="s">
        <v>25</v>
      </c>
      <c r="I112" s="45" t="s">
        <v>26</v>
      </c>
      <c r="J112" s="45" t="s">
        <v>27</v>
      </c>
      <c r="K112" s="45" t="s">
        <v>28</v>
      </c>
      <c r="L112" s="45" t="s">
        <v>29</v>
      </c>
      <c r="M112" s="38"/>
      <c r="N112" s="50" t="s">
        <v>7</v>
      </c>
      <c r="O112" s="51">
        <f t="shared" ref="O112:U112" si="20">AVERAGE(F121,F133)</f>
        <v>7.5686682642132102</v>
      </c>
      <c r="P112" s="51">
        <f t="shared" si="20"/>
        <v>16.58639869864092</v>
      </c>
      <c r="Q112" s="51">
        <f t="shared" si="20"/>
        <v>30.317550273157135</v>
      </c>
      <c r="R112" s="51">
        <f t="shared" si="20"/>
        <v>102.4234256295441</v>
      </c>
      <c r="S112" s="53">
        <f t="shared" si="20"/>
        <v>141.28687621346489</v>
      </c>
      <c r="T112" s="53">
        <f t="shared" si="20"/>
        <v>133.64974666643343</v>
      </c>
      <c r="U112" s="53">
        <f t="shared" si="20"/>
        <v>131.71509448263396</v>
      </c>
    </row>
    <row r="113" spans="1:21" ht="15.75">
      <c r="A113" s="41"/>
      <c r="B113" s="42"/>
      <c r="C113" s="42" t="s">
        <v>30</v>
      </c>
      <c r="D113" s="44">
        <v>4.79</v>
      </c>
      <c r="E113" s="44">
        <v>2.4300000000000002</v>
      </c>
      <c r="F113" s="44">
        <v>2.5430000000000001</v>
      </c>
      <c r="G113" s="44">
        <v>2.536</v>
      </c>
      <c r="H113" s="44">
        <v>3.218</v>
      </c>
      <c r="I113" s="44">
        <v>3.927</v>
      </c>
      <c r="J113" s="44">
        <v>3.9510000000000001</v>
      </c>
      <c r="K113" s="44">
        <v>4.7910000000000004</v>
      </c>
      <c r="L113" s="44">
        <v>4.4870000000000001</v>
      </c>
      <c r="M113" s="38"/>
      <c r="N113" s="38"/>
      <c r="O113" s="38"/>
      <c r="P113" s="38"/>
      <c r="Q113" s="38"/>
      <c r="R113" s="38"/>
      <c r="S113" s="54"/>
      <c r="T113" s="54"/>
      <c r="U113" s="54"/>
    </row>
    <row r="114" spans="1:21">
      <c r="A114" s="41"/>
      <c r="B114" s="42"/>
      <c r="C114" s="42"/>
      <c r="D114" s="42">
        <f>D113-D112</f>
        <v>1.7469999999999999</v>
      </c>
      <c r="E114" s="42"/>
      <c r="F114" s="42">
        <f>F113-E113</f>
        <v>0.11299999999999999</v>
      </c>
      <c r="G114" s="42">
        <f>G113-E113</f>
        <v>0.10599999999999987</v>
      </c>
      <c r="H114" s="42">
        <f>H113-E113</f>
        <v>0.78799999999999981</v>
      </c>
      <c r="I114" s="42">
        <f>I113-E113</f>
        <v>1.4969999999999999</v>
      </c>
      <c r="J114" s="42">
        <f>J113-E113</f>
        <v>1.5209999999999999</v>
      </c>
      <c r="K114" s="42">
        <f>K113-E113</f>
        <v>2.3610000000000002</v>
      </c>
      <c r="L114" s="42">
        <f>L113-E113</f>
        <v>2.0569999999999999</v>
      </c>
      <c r="M114" s="38"/>
      <c r="N114" s="38"/>
      <c r="O114" s="38"/>
      <c r="P114" s="38"/>
      <c r="Q114" s="38"/>
      <c r="R114" s="38"/>
      <c r="S114" s="54"/>
      <c r="T114" s="54"/>
      <c r="U114" s="54"/>
    </row>
    <row r="115" spans="1:21">
      <c r="A115" s="41"/>
      <c r="B115" s="42"/>
      <c r="C115" s="42"/>
      <c r="D115" s="42"/>
      <c r="E115" s="42"/>
      <c r="F115" s="46">
        <f>F114/D114*100</f>
        <v>6.468231253577561</v>
      </c>
      <c r="G115" s="46">
        <f>G114/D114*100</f>
        <v>6.0675443617630149</v>
      </c>
      <c r="H115" s="46">
        <f>H114/D114*100</f>
        <v>45.105895821408119</v>
      </c>
      <c r="I115" s="46">
        <f>I114/D114*100</f>
        <v>85.689753863766455</v>
      </c>
      <c r="J115" s="46">
        <f>J114/D114*100</f>
        <v>87.063537492844873</v>
      </c>
      <c r="K115" s="46">
        <f>K114/D114*100</f>
        <v>135.14596451058961</v>
      </c>
      <c r="L115" s="46">
        <f>L114/D114*100</f>
        <v>117.74470520892959</v>
      </c>
      <c r="M115" s="38"/>
      <c r="N115" s="50" t="s">
        <v>31</v>
      </c>
      <c r="O115" s="42" t="s">
        <v>16</v>
      </c>
      <c r="P115" s="42" t="s">
        <v>7</v>
      </c>
      <c r="Q115" s="38"/>
      <c r="R115" s="38"/>
      <c r="S115" s="54"/>
      <c r="T115" s="54"/>
      <c r="U115" s="54"/>
    </row>
    <row r="116" spans="1:21">
      <c r="A116" s="41"/>
      <c r="B116" s="42"/>
      <c r="C116" s="42"/>
      <c r="D116" s="42"/>
      <c r="E116" s="42"/>
      <c r="F116" s="42"/>
      <c r="G116" s="42"/>
      <c r="H116" s="42"/>
      <c r="I116" s="42"/>
      <c r="J116" s="42"/>
      <c r="K116" s="42"/>
      <c r="L116" s="42"/>
      <c r="M116" s="38"/>
      <c r="N116" s="45" t="s">
        <v>23</v>
      </c>
      <c r="O116" s="51">
        <f>O111</f>
        <v>3.7247927612343137</v>
      </c>
      <c r="P116" s="51">
        <f>O112</f>
        <v>7.5686682642132102</v>
      </c>
      <c r="Q116" s="38"/>
      <c r="R116" s="38"/>
      <c r="S116" s="54"/>
      <c r="T116" s="54"/>
      <c r="U116" s="54"/>
    </row>
    <row r="117" spans="1:21">
      <c r="A117" s="41"/>
      <c r="B117" s="42" t="s">
        <v>40</v>
      </c>
      <c r="C117" s="43" t="s">
        <v>20</v>
      </c>
      <c r="D117" s="42"/>
      <c r="E117" s="42"/>
      <c r="F117" s="42"/>
      <c r="G117" s="42"/>
      <c r="H117" s="42"/>
      <c r="I117" s="42"/>
      <c r="J117" s="42"/>
      <c r="K117" s="42"/>
      <c r="L117" s="42"/>
      <c r="M117" s="38"/>
      <c r="N117" s="45" t="s">
        <v>24</v>
      </c>
      <c r="O117" s="51">
        <f>P111</f>
        <v>3.3085513761710073</v>
      </c>
      <c r="P117" s="51">
        <f>P112</f>
        <v>16.58639869864092</v>
      </c>
      <c r="Q117" s="38"/>
      <c r="R117" s="38"/>
      <c r="S117" s="54"/>
      <c r="T117" s="54"/>
      <c r="U117" s="54"/>
    </row>
    <row r="118" spans="1:21" ht="15.75">
      <c r="A118" s="41"/>
      <c r="B118" s="42"/>
      <c r="C118" s="42" t="s">
        <v>21</v>
      </c>
      <c r="D118" s="44">
        <v>4.0579999999999998</v>
      </c>
      <c r="E118" s="42" t="s">
        <v>22</v>
      </c>
      <c r="F118" s="45" t="s">
        <v>23</v>
      </c>
      <c r="G118" s="45" t="s">
        <v>24</v>
      </c>
      <c r="H118" s="45" t="s">
        <v>25</v>
      </c>
      <c r="I118" s="45" t="s">
        <v>26</v>
      </c>
      <c r="J118" s="45" t="s">
        <v>27</v>
      </c>
      <c r="K118" s="45" t="s">
        <v>28</v>
      </c>
      <c r="L118" s="45" t="s">
        <v>29</v>
      </c>
      <c r="M118" s="38"/>
      <c r="N118" s="45" t="s">
        <v>25</v>
      </c>
      <c r="O118" s="51">
        <f>Q111</f>
        <v>26.311534760556857</v>
      </c>
      <c r="P118" s="51">
        <f>Q112</f>
        <v>30.317550273157135</v>
      </c>
      <c r="Q118" s="38"/>
      <c r="R118" s="38"/>
      <c r="S118" s="54"/>
      <c r="T118" s="54"/>
      <c r="U118" s="54"/>
    </row>
    <row r="119" spans="1:21" ht="15.75">
      <c r="A119" s="41"/>
      <c r="B119" s="42"/>
      <c r="C119" s="42" t="s">
        <v>30</v>
      </c>
      <c r="D119" s="44">
        <v>6.0640000000000001</v>
      </c>
      <c r="E119" s="44">
        <v>3.9089999999999998</v>
      </c>
      <c r="F119" s="44">
        <v>4.1539999999999999</v>
      </c>
      <c r="G119" s="44">
        <v>4.5659999999999998</v>
      </c>
      <c r="H119" s="44">
        <v>5.0389999999999997</v>
      </c>
      <c r="I119" s="44">
        <v>7.77</v>
      </c>
      <c r="J119" s="44">
        <v>7.6390000000000002</v>
      </c>
      <c r="K119" s="44">
        <v>7.4180000000000001</v>
      </c>
      <c r="L119" s="44">
        <v>6.2859999999999996</v>
      </c>
      <c r="M119" s="38"/>
      <c r="N119" s="45" t="s">
        <v>26</v>
      </c>
      <c r="O119" s="51">
        <f>R111</f>
        <v>63.757536401951924</v>
      </c>
      <c r="P119" s="51">
        <f>R112</f>
        <v>102.4234256295441</v>
      </c>
      <c r="Q119" s="38"/>
      <c r="R119" s="38"/>
      <c r="S119" s="54"/>
      <c r="T119" s="54"/>
      <c r="U119" s="54"/>
    </row>
    <row r="120" spans="1:21">
      <c r="A120" s="41"/>
      <c r="B120" s="42"/>
      <c r="C120" s="42"/>
      <c r="D120" s="42">
        <f>D119-D118</f>
        <v>2.0060000000000002</v>
      </c>
      <c r="E120" s="42"/>
      <c r="F120" s="42">
        <f>F119-E119</f>
        <v>0.24500000000000011</v>
      </c>
      <c r="G120" s="42">
        <f>G119-E119</f>
        <v>0.65700000000000003</v>
      </c>
      <c r="H120" s="42">
        <f>H119-E119</f>
        <v>1.1299999999999999</v>
      </c>
      <c r="I120" s="42">
        <f>I119-E119</f>
        <v>3.8609999999999998</v>
      </c>
      <c r="J120" s="42">
        <f>J119-E119</f>
        <v>3.7300000000000004</v>
      </c>
      <c r="K120" s="42">
        <f>K119-E119</f>
        <v>3.5090000000000003</v>
      </c>
      <c r="L120" s="42">
        <f>L119-E119</f>
        <v>2.3769999999999998</v>
      </c>
      <c r="M120" s="38"/>
      <c r="N120" s="45" t="s">
        <v>27</v>
      </c>
      <c r="O120" s="51">
        <f>S111</f>
        <v>83.835988569778664</v>
      </c>
      <c r="P120" s="51">
        <f>S112</f>
        <v>141.28687621346489</v>
      </c>
      <c r="Q120" s="38"/>
      <c r="R120" s="38"/>
      <c r="S120" s="54"/>
      <c r="T120" s="54"/>
      <c r="U120" s="54"/>
    </row>
    <row r="121" spans="1:21">
      <c r="A121" s="41"/>
      <c r="B121" s="42"/>
      <c r="C121" s="42"/>
      <c r="D121" s="42"/>
      <c r="E121" s="42"/>
      <c r="F121" s="46">
        <f>F120/D120*100</f>
        <v>12.213359920239286</v>
      </c>
      <c r="G121" s="46">
        <f>G120/D120*100</f>
        <v>32.751744765702888</v>
      </c>
      <c r="H121" s="46">
        <f>H120/D120*100</f>
        <v>56.331006979062806</v>
      </c>
      <c r="I121" s="46">
        <f>I120/D120*100</f>
        <v>192.47258225324023</v>
      </c>
      <c r="J121" s="46">
        <f>J120/D120*100</f>
        <v>185.94217347956132</v>
      </c>
      <c r="K121" s="46">
        <f>K120/D120*100</f>
        <v>174.92522432701892</v>
      </c>
      <c r="L121" s="46">
        <f>L120/D120*100</f>
        <v>118.49451645064804</v>
      </c>
      <c r="M121" s="38"/>
      <c r="N121" s="45" t="s">
        <v>28</v>
      </c>
      <c r="O121" s="51">
        <f>T111</f>
        <v>113.01949844764025</v>
      </c>
      <c r="P121" s="51">
        <f>T112</f>
        <v>133.64974666643343</v>
      </c>
      <c r="Q121" s="38"/>
      <c r="R121" s="38"/>
      <c r="S121" s="54"/>
      <c r="T121" s="54"/>
      <c r="U121" s="54"/>
    </row>
    <row r="122" spans="1:21">
      <c r="A122" s="41"/>
      <c r="B122" s="42"/>
      <c r="C122" s="42"/>
      <c r="D122" s="42"/>
      <c r="E122" s="42"/>
      <c r="F122" s="42"/>
      <c r="G122" s="42"/>
      <c r="H122" s="42"/>
      <c r="I122" s="42"/>
      <c r="J122" s="42"/>
      <c r="K122" s="42"/>
      <c r="L122" s="42"/>
      <c r="M122" s="38"/>
      <c r="N122" s="45" t="s">
        <v>29</v>
      </c>
      <c r="O122" s="51">
        <f>U111</f>
        <v>81.207975764425541</v>
      </c>
      <c r="P122" s="51">
        <f>U112</f>
        <v>131.71509448263396</v>
      </c>
      <c r="Q122" s="38"/>
      <c r="R122" s="38"/>
      <c r="S122" s="54"/>
      <c r="T122" s="54"/>
      <c r="U122" s="54"/>
    </row>
    <row r="123" spans="1:21">
      <c r="A123" s="41"/>
      <c r="B123" s="42" t="s">
        <v>41</v>
      </c>
      <c r="C123" s="43" t="s">
        <v>16</v>
      </c>
      <c r="D123" s="42"/>
      <c r="E123" s="42"/>
      <c r="F123" s="42"/>
      <c r="G123" s="42"/>
      <c r="H123" s="42"/>
      <c r="I123" s="42"/>
      <c r="J123" s="42"/>
      <c r="K123" s="42"/>
      <c r="L123" s="42"/>
      <c r="M123" s="38"/>
      <c r="N123" s="38"/>
      <c r="O123" s="38"/>
      <c r="P123" s="38"/>
      <c r="Q123" s="38"/>
      <c r="R123" s="38"/>
      <c r="S123" s="54"/>
      <c r="T123" s="54"/>
      <c r="U123" s="54"/>
    </row>
    <row r="124" spans="1:21" ht="15.75">
      <c r="A124" s="41"/>
      <c r="B124" s="42"/>
      <c r="C124" s="42" t="s">
        <v>21</v>
      </c>
      <c r="D124" s="44">
        <v>3.4540000000000002</v>
      </c>
      <c r="E124" s="42" t="s">
        <v>22</v>
      </c>
      <c r="F124" s="45" t="s">
        <v>23</v>
      </c>
      <c r="G124" s="45" t="s">
        <v>24</v>
      </c>
      <c r="H124" s="45" t="s">
        <v>25</v>
      </c>
      <c r="I124" s="45" t="s">
        <v>26</v>
      </c>
      <c r="J124" s="45" t="s">
        <v>27</v>
      </c>
      <c r="K124" s="45" t="s">
        <v>28</v>
      </c>
      <c r="L124" s="45" t="s">
        <v>29</v>
      </c>
      <c r="M124" s="38"/>
      <c r="N124" s="38"/>
      <c r="O124" s="38"/>
      <c r="P124" s="38"/>
      <c r="Q124" s="38"/>
      <c r="R124" s="38"/>
      <c r="S124" s="54"/>
      <c r="T124" s="54"/>
      <c r="U124" s="54"/>
    </row>
    <row r="125" spans="1:21" ht="15.75">
      <c r="A125" s="41"/>
      <c r="B125" s="42"/>
      <c r="C125" s="42" t="s">
        <v>30</v>
      </c>
      <c r="D125" s="44">
        <v>8.5489999999999995</v>
      </c>
      <c r="E125" s="44">
        <v>2.677</v>
      </c>
      <c r="F125" s="44">
        <v>2.7269999999999999</v>
      </c>
      <c r="G125" s="44">
        <v>2.7050000000000001</v>
      </c>
      <c r="H125" s="44">
        <v>3.06</v>
      </c>
      <c r="I125" s="44">
        <v>4.8079999999999998</v>
      </c>
      <c r="J125" s="44">
        <v>6.7839999999999998</v>
      </c>
      <c r="K125" s="44">
        <v>7.3079999999999998</v>
      </c>
      <c r="L125" s="44">
        <v>4.9530000000000003</v>
      </c>
      <c r="M125" s="38"/>
      <c r="N125" s="38"/>
      <c r="O125" s="38"/>
      <c r="P125" s="38"/>
      <c r="Q125" s="38"/>
      <c r="R125" s="38"/>
      <c r="S125" s="54"/>
      <c r="T125" s="54"/>
      <c r="U125" s="54"/>
    </row>
    <row r="126" spans="1:21">
      <c r="A126" s="41"/>
      <c r="B126" s="42"/>
      <c r="C126" s="42"/>
      <c r="D126" s="42">
        <f>D125-D124</f>
        <v>5.0949999999999989</v>
      </c>
      <c r="E126" s="42"/>
      <c r="F126" s="42">
        <f>F125-E125</f>
        <v>4.9999999999999822E-2</v>
      </c>
      <c r="G126" s="42">
        <f>G125-E125</f>
        <v>2.8000000000000025E-2</v>
      </c>
      <c r="H126" s="42">
        <f>H125-E125</f>
        <v>0.38300000000000001</v>
      </c>
      <c r="I126" s="42">
        <f>I125-E125</f>
        <v>2.1309999999999998</v>
      </c>
      <c r="J126" s="42">
        <f>J125-E125</f>
        <v>4.1069999999999993</v>
      </c>
      <c r="K126" s="42">
        <f>K125-E125</f>
        <v>4.6310000000000002</v>
      </c>
      <c r="L126" s="42">
        <f>L125-E125</f>
        <v>2.2760000000000002</v>
      </c>
      <c r="M126" s="38"/>
      <c r="N126" s="38"/>
      <c r="O126" s="38"/>
      <c r="P126" s="38"/>
      <c r="Q126" s="38"/>
      <c r="R126" s="38"/>
      <c r="S126" s="54"/>
      <c r="T126" s="54"/>
      <c r="U126" s="54"/>
    </row>
    <row r="127" spans="1:21">
      <c r="A127" s="41"/>
      <c r="B127" s="42"/>
      <c r="C127" s="42"/>
      <c r="D127" s="42"/>
      <c r="E127" s="42"/>
      <c r="F127" s="46">
        <f>F126/D126*100</f>
        <v>0.98135426889106647</v>
      </c>
      <c r="G127" s="46">
        <f>G126/D126*100</f>
        <v>0.54955839057899958</v>
      </c>
      <c r="H127" s="46">
        <f>H126/D126*100</f>
        <v>7.5171736997055953</v>
      </c>
      <c r="I127" s="46">
        <f>I126/D126*100</f>
        <v>41.825318940137393</v>
      </c>
      <c r="J127" s="46">
        <f>J126/D126*100</f>
        <v>80.608439646712469</v>
      </c>
      <c r="K127" s="46">
        <f>K126/D126*100</f>
        <v>90.893032384690898</v>
      </c>
      <c r="L127" s="46">
        <f>L126/D126*100</f>
        <v>44.671246319921501</v>
      </c>
      <c r="M127" s="38"/>
      <c r="N127" s="38"/>
      <c r="O127" s="38"/>
      <c r="P127" s="38"/>
      <c r="Q127" s="38"/>
      <c r="R127" s="38"/>
      <c r="S127" s="54"/>
      <c r="T127" s="54"/>
      <c r="U127" s="54"/>
    </row>
    <row r="128" spans="1:21">
      <c r="A128" s="41"/>
      <c r="B128" s="42"/>
      <c r="C128" s="42"/>
      <c r="D128" s="42"/>
      <c r="E128" s="42"/>
      <c r="F128" s="42"/>
      <c r="G128" s="42"/>
      <c r="H128" s="42"/>
      <c r="I128" s="42"/>
      <c r="J128" s="42"/>
      <c r="K128" s="42"/>
      <c r="L128" s="42"/>
      <c r="M128" s="38"/>
      <c r="N128" s="38"/>
      <c r="O128" s="38"/>
      <c r="P128" s="38"/>
      <c r="Q128" s="38"/>
      <c r="R128" s="38"/>
      <c r="S128" s="54"/>
      <c r="T128" s="54"/>
      <c r="U128" s="54"/>
    </row>
    <row r="129" spans="1:21">
      <c r="A129" s="41"/>
      <c r="B129" s="42" t="s">
        <v>42</v>
      </c>
      <c r="C129" s="43" t="s">
        <v>20</v>
      </c>
      <c r="D129" s="42"/>
      <c r="E129" s="42"/>
      <c r="F129" s="42"/>
      <c r="G129" s="42"/>
      <c r="H129" s="42"/>
      <c r="I129" s="42"/>
      <c r="J129" s="42"/>
      <c r="K129" s="42"/>
      <c r="L129" s="42"/>
      <c r="M129" s="38"/>
      <c r="N129" s="38"/>
      <c r="O129" s="38"/>
      <c r="P129" s="38"/>
      <c r="Q129" s="38"/>
      <c r="R129" s="38"/>
      <c r="S129" s="54"/>
      <c r="T129" s="54"/>
      <c r="U129" s="54"/>
    </row>
    <row r="130" spans="1:21" ht="15.75">
      <c r="A130" s="41"/>
      <c r="B130" s="42"/>
      <c r="C130" s="42" t="s">
        <v>21</v>
      </c>
      <c r="D130" s="44">
        <v>4.351</v>
      </c>
      <c r="E130" s="42" t="s">
        <v>22</v>
      </c>
      <c r="F130" s="45" t="s">
        <v>23</v>
      </c>
      <c r="G130" s="45" t="s">
        <v>24</v>
      </c>
      <c r="H130" s="45" t="s">
        <v>25</v>
      </c>
      <c r="I130" s="45" t="s">
        <v>26</v>
      </c>
      <c r="J130" s="45" t="s">
        <v>27</v>
      </c>
      <c r="K130" s="45" t="s">
        <v>28</v>
      </c>
      <c r="L130" s="45" t="s">
        <v>29</v>
      </c>
      <c r="M130" s="38"/>
      <c r="N130" s="38"/>
      <c r="O130" s="38"/>
      <c r="P130" s="38"/>
      <c r="Q130" s="38"/>
      <c r="R130" s="38"/>
      <c r="S130" s="54"/>
      <c r="T130" s="54"/>
      <c r="U130" s="54"/>
    </row>
    <row r="131" spans="1:21" ht="15.75">
      <c r="A131" s="41"/>
      <c r="B131" s="42"/>
      <c r="C131" s="42" t="s">
        <v>30</v>
      </c>
      <c r="D131" s="44">
        <v>8.6259999999999994</v>
      </c>
      <c r="E131" s="44">
        <v>2.5019999999999998</v>
      </c>
      <c r="F131" s="44">
        <v>2.6269999999999998</v>
      </c>
      <c r="G131" s="44">
        <v>2.52</v>
      </c>
      <c r="H131" s="44">
        <v>2.6859999999999999</v>
      </c>
      <c r="I131" s="44">
        <v>3.0310000000000001</v>
      </c>
      <c r="J131" s="44">
        <v>6.633</v>
      </c>
      <c r="K131" s="44">
        <v>6.4509999999999996</v>
      </c>
      <c r="L131" s="44">
        <v>8.6980000000000004</v>
      </c>
      <c r="M131" s="38"/>
      <c r="N131" s="38"/>
      <c r="O131" s="38"/>
      <c r="P131" s="38"/>
      <c r="Q131" s="38"/>
      <c r="R131" s="38"/>
      <c r="S131" s="54"/>
      <c r="T131" s="54"/>
      <c r="U131" s="54"/>
    </row>
    <row r="132" spans="1:21">
      <c r="A132" s="41"/>
      <c r="B132" s="42"/>
      <c r="C132" s="42"/>
      <c r="D132" s="42">
        <f>D131-D130</f>
        <v>4.2749999999999995</v>
      </c>
      <c r="E132" s="42"/>
      <c r="F132" s="42">
        <f>F131-E131</f>
        <v>0.125</v>
      </c>
      <c r="G132" s="42">
        <f>G131-E131</f>
        <v>1.8000000000000238E-2</v>
      </c>
      <c r="H132" s="42">
        <f>H131-E131</f>
        <v>0.18400000000000016</v>
      </c>
      <c r="I132" s="42">
        <f>I131-E131</f>
        <v>0.52900000000000036</v>
      </c>
      <c r="J132" s="42">
        <f>J131-E131</f>
        <v>4.1310000000000002</v>
      </c>
      <c r="K132" s="42">
        <f>K131-E131</f>
        <v>3.9489999999999998</v>
      </c>
      <c r="L132" s="42">
        <f>L131-E131</f>
        <v>6.1960000000000006</v>
      </c>
      <c r="M132" s="38"/>
      <c r="N132" s="38"/>
      <c r="O132" s="38"/>
      <c r="P132" s="38"/>
      <c r="Q132" s="38"/>
      <c r="R132" s="38"/>
      <c r="S132" s="54"/>
      <c r="T132" s="54"/>
      <c r="U132" s="54"/>
    </row>
    <row r="133" spans="1:21">
      <c r="A133" s="41"/>
      <c r="B133" s="42"/>
      <c r="C133" s="42"/>
      <c r="D133" s="42"/>
      <c r="E133" s="42"/>
      <c r="F133" s="46">
        <f>F132/D132*100</f>
        <v>2.923976608187135</v>
      </c>
      <c r="G133" s="46">
        <f>G132/D132*100</f>
        <v>0.42105263157895301</v>
      </c>
      <c r="H133" s="46">
        <f>H132/D132*100</f>
        <v>4.3040935672514662</v>
      </c>
      <c r="I133" s="46">
        <f>I132/D132*100</f>
        <v>12.374269005847962</v>
      </c>
      <c r="J133" s="46">
        <f>J132/D132*100</f>
        <v>96.631578947368439</v>
      </c>
      <c r="K133" s="46">
        <f>K132/D132*100</f>
        <v>92.374269005847964</v>
      </c>
      <c r="L133" s="46">
        <f>L132/D132*100</f>
        <v>144.93567251461991</v>
      </c>
      <c r="M133" s="38"/>
      <c r="N133" s="38"/>
      <c r="O133" s="38"/>
      <c r="P133" s="38"/>
      <c r="Q133" s="38"/>
      <c r="R133" s="38"/>
      <c r="S133" s="54"/>
      <c r="T133" s="54"/>
      <c r="U133" s="54"/>
    </row>
    <row r="134" spans="1:21">
      <c r="A134" s="38"/>
      <c r="B134" s="38"/>
      <c r="C134" s="38"/>
      <c r="D134" s="38"/>
      <c r="E134" s="38"/>
      <c r="F134" s="38"/>
      <c r="G134" s="38"/>
      <c r="H134" s="38"/>
      <c r="I134" s="38"/>
      <c r="J134" s="38"/>
      <c r="K134" s="38"/>
      <c r="L134" s="38"/>
      <c r="M134" s="38"/>
      <c r="N134" s="38"/>
      <c r="O134" s="38"/>
      <c r="P134" s="38"/>
      <c r="Q134" s="38"/>
      <c r="R134" s="38"/>
      <c r="S134" s="54"/>
      <c r="T134" s="54"/>
      <c r="U134" s="54"/>
    </row>
    <row r="135" spans="1:21">
      <c r="A135" s="38"/>
      <c r="B135" s="38"/>
      <c r="C135" s="38"/>
      <c r="D135" s="38"/>
      <c r="E135" s="38"/>
      <c r="F135" s="38"/>
      <c r="G135" s="38"/>
      <c r="H135" s="38"/>
      <c r="I135" s="38"/>
      <c r="J135" s="38"/>
      <c r="K135" s="38"/>
      <c r="L135" s="38"/>
      <c r="M135" s="38"/>
      <c r="N135" s="38"/>
      <c r="O135" s="38"/>
      <c r="P135" s="38"/>
      <c r="Q135" s="38"/>
      <c r="R135" s="38"/>
      <c r="S135" s="54"/>
      <c r="T135" s="54"/>
      <c r="U135" s="54"/>
    </row>
    <row r="136" spans="1:21">
      <c r="A136" s="41" t="s">
        <v>43</v>
      </c>
      <c r="B136" s="42"/>
      <c r="C136" s="42"/>
      <c r="D136" s="42"/>
      <c r="E136" s="42"/>
      <c r="F136" s="42"/>
      <c r="G136" s="42"/>
      <c r="H136" s="42"/>
      <c r="I136" s="42"/>
      <c r="J136" s="42"/>
      <c r="K136" s="42"/>
      <c r="L136" s="42"/>
      <c r="M136" s="38"/>
      <c r="N136" s="50"/>
      <c r="O136" s="45" t="str">
        <f t="shared" ref="O136:U136" si="21">F138</f>
        <v>0.1mM10ul</v>
      </c>
      <c r="P136" s="45" t="str">
        <f t="shared" si="21"/>
        <v>0.1mM20ul</v>
      </c>
      <c r="Q136" s="45" t="str">
        <f t="shared" si="21"/>
        <v>1mM7ul</v>
      </c>
      <c r="R136" s="45" t="str">
        <f t="shared" si="21"/>
        <v>1mM20ul</v>
      </c>
      <c r="S136" s="52" t="str">
        <f t="shared" si="21"/>
        <v>10mM7ul</v>
      </c>
      <c r="T136" s="52" t="str">
        <f t="shared" si="21"/>
        <v>10mM20ul</v>
      </c>
      <c r="U136" s="52" t="str">
        <f t="shared" si="21"/>
        <v>10mM70ul</v>
      </c>
    </row>
    <row r="137" spans="1:21">
      <c r="A137" s="41"/>
      <c r="B137" s="42" t="s">
        <v>39</v>
      </c>
      <c r="C137" s="43" t="s">
        <v>16</v>
      </c>
      <c r="D137" s="42"/>
      <c r="E137" s="42"/>
      <c r="F137" s="42"/>
      <c r="G137" s="42"/>
      <c r="H137" s="42"/>
      <c r="I137" s="42"/>
      <c r="J137" s="42"/>
      <c r="K137" s="42"/>
      <c r="L137" s="42"/>
      <c r="M137" s="38"/>
      <c r="N137" s="50" t="s">
        <v>16</v>
      </c>
      <c r="O137" s="51">
        <f t="shared" ref="O137:U137" si="22">AVERAGE(F141,F159)</f>
        <v>4.9855372345314919</v>
      </c>
      <c r="P137" s="51">
        <f t="shared" si="22"/>
        <v>17.049426346158498</v>
      </c>
      <c r="Q137" s="51">
        <f t="shared" si="22"/>
        <v>22.531860784555334</v>
      </c>
      <c r="R137" s="51">
        <f t="shared" si="22"/>
        <v>98.858898561155286</v>
      </c>
      <c r="S137" s="53">
        <f t="shared" si="22"/>
        <v>137.51623108871991</v>
      </c>
      <c r="T137" s="53">
        <f t="shared" si="22"/>
        <v>134.86596272733135</v>
      </c>
      <c r="U137" s="53">
        <f t="shared" si="22"/>
        <v>105.39140735061819</v>
      </c>
    </row>
    <row r="138" spans="1:21" ht="15.75">
      <c r="A138" s="41"/>
      <c r="B138" s="42"/>
      <c r="C138" s="42" t="s">
        <v>21</v>
      </c>
      <c r="D138" s="44">
        <v>3.5449999999999999</v>
      </c>
      <c r="E138" s="42" t="s">
        <v>22</v>
      </c>
      <c r="F138" s="45" t="s">
        <v>23</v>
      </c>
      <c r="G138" s="45" t="s">
        <v>24</v>
      </c>
      <c r="H138" s="45" t="s">
        <v>25</v>
      </c>
      <c r="I138" s="45" t="s">
        <v>26</v>
      </c>
      <c r="J138" s="45" t="s">
        <v>27</v>
      </c>
      <c r="K138" s="45" t="s">
        <v>28</v>
      </c>
      <c r="L138" s="45" t="s">
        <v>29</v>
      </c>
      <c r="M138" s="38"/>
      <c r="N138" s="50" t="s">
        <v>7</v>
      </c>
      <c r="O138" s="51">
        <f t="shared" ref="O138:U138" si="23">AVERAGE(F147,F153)</f>
        <v>6.9624300054766932</v>
      </c>
      <c r="P138" s="51">
        <f t="shared" si="23"/>
        <v>7.4335188372384033</v>
      </c>
      <c r="Q138" s="51">
        <f t="shared" si="23"/>
        <v>25.681609165048719</v>
      </c>
      <c r="R138" s="51">
        <f t="shared" si="23"/>
        <v>63.03194402504819</v>
      </c>
      <c r="S138" s="53">
        <f t="shared" si="23"/>
        <v>105.14585612903446</v>
      </c>
      <c r="T138" s="53">
        <f t="shared" si="23"/>
        <v>92.345093523131339</v>
      </c>
      <c r="U138" s="53">
        <f t="shared" si="23"/>
        <v>63.549705440312479</v>
      </c>
    </row>
    <row r="139" spans="1:21" ht="15.75">
      <c r="A139" s="41"/>
      <c r="B139" s="42"/>
      <c r="C139" s="42" t="s">
        <v>30</v>
      </c>
      <c r="D139" s="44">
        <v>13.65</v>
      </c>
      <c r="E139" s="44">
        <v>2.3029999999999999</v>
      </c>
      <c r="F139" s="44">
        <v>2.3519999999999999</v>
      </c>
      <c r="G139" s="44">
        <v>2.62</v>
      </c>
      <c r="H139" s="44">
        <v>3.7280000000000002</v>
      </c>
      <c r="I139" s="44">
        <v>9.7409999999999997</v>
      </c>
      <c r="J139" s="44">
        <v>14.172000000000001</v>
      </c>
      <c r="K139" s="44">
        <v>14.342000000000001</v>
      </c>
      <c r="L139" s="44">
        <v>11.433999999999999</v>
      </c>
      <c r="M139" s="38"/>
      <c r="N139" s="38"/>
      <c r="O139" s="38"/>
      <c r="P139" s="38"/>
      <c r="Q139" s="38"/>
      <c r="R139" s="38"/>
      <c r="S139" s="54"/>
      <c r="T139" s="54"/>
      <c r="U139" s="54"/>
    </row>
    <row r="140" spans="1:21">
      <c r="A140" s="41"/>
      <c r="B140" s="42"/>
      <c r="C140" s="42"/>
      <c r="D140" s="42">
        <f>D139-D138</f>
        <v>10.105</v>
      </c>
      <c r="E140" s="42"/>
      <c r="F140" s="42">
        <f>F139-E139</f>
        <v>4.8999999999999932E-2</v>
      </c>
      <c r="G140" s="42">
        <f>G139-E139</f>
        <v>0.31700000000000017</v>
      </c>
      <c r="H140" s="42">
        <f>H139-E139</f>
        <v>1.4250000000000003</v>
      </c>
      <c r="I140" s="42">
        <f>I139-E139</f>
        <v>7.4379999999999997</v>
      </c>
      <c r="J140" s="42">
        <f>J139-E139</f>
        <v>11.869</v>
      </c>
      <c r="K140" s="42">
        <f>K139-E139</f>
        <v>12.039000000000001</v>
      </c>
      <c r="L140" s="42">
        <f>L139-E139</f>
        <v>9.1310000000000002</v>
      </c>
      <c r="M140" s="38"/>
      <c r="N140" s="38"/>
      <c r="O140" s="38"/>
      <c r="P140" s="38"/>
      <c r="Q140" s="38"/>
      <c r="R140" s="38"/>
      <c r="S140" s="54"/>
      <c r="T140" s="54"/>
      <c r="U140" s="54"/>
    </row>
    <row r="141" spans="1:21">
      <c r="A141" s="41"/>
      <c r="B141" s="42"/>
      <c r="C141" s="42"/>
      <c r="D141" s="42"/>
      <c r="E141" s="42"/>
      <c r="F141" s="46">
        <f>F140/D140*100</f>
        <v>0.48490846115784197</v>
      </c>
      <c r="G141" s="46">
        <f>G140/D140*100</f>
        <v>3.1370608609599229</v>
      </c>
      <c r="H141" s="46">
        <f>H140/D140*100</f>
        <v>14.10192973775359</v>
      </c>
      <c r="I141" s="46">
        <f>I140/D140*100</f>
        <v>73.607125185551709</v>
      </c>
      <c r="J141" s="46">
        <f>J140/D140*100</f>
        <v>117.45670460168233</v>
      </c>
      <c r="K141" s="46">
        <f>K140/D140*100</f>
        <v>119.13904007916874</v>
      </c>
      <c r="L141" s="46">
        <f>L140/D140*100</f>
        <v>90.361207323107379</v>
      </c>
      <c r="M141" s="38"/>
      <c r="N141" s="50" t="s">
        <v>31</v>
      </c>
      <c r="O141" s="42" t="s">
        <v>16</v>
      </c>
      <c r="P141" s="42" t="s">
        <v>7</v>
      </c>
      <c r="Q141" s="38"/>
      <c r="R141" s="38"/>
      <c r="S141" s="54"/>
      <c r="T141" s="54"/>
      <c r="U141" s="54"/>
    </row>
    <row r="142" spans="1:21">
      <c r="A142" s="41"/>
      <c r="B142" s="42"/>
      <c r="C142" s="42"/>
      <c r="D142" s="42"/>
      <c r="E142" s="42"/>
      <c r="F142" s="42"/>
      <c r="G142" s="42"/>
      <c r="H142" s="42"/>
      <c r="I142" s="42"/>
      <c r="J142" s="42"/>
      <c r="K142" s="42"/>
      <c r="L142" s="42"/>
      <c r="M142" s="38"/>
      <c r="N142" s="45" t="s">
        <v>23</v>
      </c>
      <c r="O142" s="51">
        <f>O137</f>
        <v>4.9855372345314919</v>
      </c>
      <c r="P142" s="51">
        <f>O138</f>
        <v>6.9624300054766932</v>
      </c>
      <c r="Q142" s="38"/>
      <c r="R142" s="38"/>
      <c r="S142" s="54"/>
      <c r="T142" s="54"/>
      <c r="U142" s="54"/>
    </row>
    <row r="143" spans="1:21">
      <c r="A143" s="41"/>
      <c r="B143" s="42" t="s">
        <v>40</v>
      </c>
      <c r="C143" s="43" t="s">
        <v>20</v>
      </c>
      <c r="D143" s="42"/>
      <c r="E143" s="42"/>
      <c r="F143" s="42"/>
      <c r="G143" s="42"/>
      <c r="H143" s="42"/>
      <c r="I143" s="42"/>
      <c r="J143" s="42"/>
      <c r="K143" s="42"/>
      <c r="L143" s="42"/>
      <c r="M143" s="38"/>
      <c r="N143" s="45" t="s">
        <v>24</v>
      </c>
      <c r="O143" s="51">
        <f>P137</f>
        <v>17.049426346158498</v>
      </c>
      <c r="P143" s="51">
        <f>P138</f>
        <v>7.4335188372384033</v>
      </c>
      <c r="Q143" s="38"/>
      <c r="R143" s="38"/>
      <c r="S143" s="54"/>
      <c r="T143" s="54"/>
      <c r="U143" s="54"/>
    </row>
    <row r="144" spans="1:21" ht="15.75">
      <c r="A144" s="41"/>
      <c r="B144" s="42"/>
      <c r="C144" s="42" t="s">
        <v>21</v>
      </c>
      <c r="D144" s="44">
        <v>2.7719999999999998</v>
      </c>
      <c r="E144" s="42" t="s">
        <v>22</v>
      </c>
      <c r="F144" s="45" t="s">
        <v>23</v>
      </c>
      <c r="G144" s="45" t="s">
        <v>24</v>
      </c>
      <c r="H144" s="45" t="s">
        <v>25</v>
      </c>
      <c r="I144" s="45" t="s">
        <v>26</v>
      </c>
      <c r="J144" s="45" t="s">
        <v>27</v>
      </c>
      <c r="K144" s="45" t="s">
        <v>28</v>
      </c>
      <c r="L144" s="45" t="s">
        <v>29</v>
      </c>
      <c r="M144" s="38"/>
      <c r="N144" s="45" t="s">
        <v>25</v>
      </c>
      <c r="O144" s="51">
        <f>Q137</f>
        <v>22.531860784555334</v>
      </c>
      <c r="P144" s="51">
        <f>Q138</f>
        <v>25.681609165048719</v>
      </c>
      <c r="Q144" s="38"/>
      <c r="R144" s="38"/>
      <c r="S144" s="54"/>
      <c r="T144" s="54"/>
      <c r="U144" s="54"/>
    </row>
    <row r="145" spans="1:21" ht="15.75">
      <c r="A145" s="41"/>
      <c r="B145" s="42"/>
      <c r="C145" s="42" t="s">
        <v>30</v>
      </c>
      <c r="D145" s="44">
        <v>12.343</v>
      </c>
      <c r="E145" s="44">
        <v>1.6240000000000001</v>
      </c>
      <c r="F145" s="44">
        <v>2.21</v>
      </c>
      <c r="G145" s="44">
        <v>2.1949999999999998</v>
      </c>
      <c r="H145" s="44">
        <v>4.1630000000000003</v>
      </c>
      <c r="I145" s="44">
        <v>7.6630000000000003</v>
      </c>
      <c r="J145" s="44">
        <v>11.57</v>
      </c>
      <c r="K145" s="44">
        <v>8.4149999999999991</v>
      </c>
      <c r="L145" s="44">
        <v>6.5</v>
      </c>
      <c r="M145" s="38"/>
      <c r="N145" s="45" t="s">
        <v>26</v>
      </c>
      <c r="O145" s="51">
        <f>R137</f>
        <v>98.858898561155286</v>
      </c>
      <c r="P145" s="51">
        <f>R138</f>
        <v>63.03194402504819</v>
      </c>
      <c r="Q145" s="38"/>
      <c r="R145" s="38"/>
      <c r="S145" s="54"/>
      <c r="T145" s="54"/>
      <c r="U145" s="54"/>
    </row>
    <row r="146" spans="1:21">
      <c r="A146" s="41"/>
      <c r="B146" s="42"/>
      <c r="C146" s="42"/>
      <c r="D146" s="42">
        <f>D145-D144</f>
        <v>9.5709999999999997</v>
      </c>
      <c r="E146" s="42"/>
      <c r="F146" s="42">
        <f>F145-E145</f>
        <v>0.58599999999999985</v>
      </c>
      <c r="G146" s="42">
        <f>G145-E145</f>
        <v>0.57099999999999973</v>
      </c>
      <c r="H146" s="42">
        <f>H145-E145</f>
        <v>2.5390000000000001</v>
      </c>
      <c r="I146" s="42">
        <f>I145-E145</f>
        <v>6.0389999999999997</v>
      </c>
      <c r="J146" s="42">
        <f>J145-E145</f>
        <v>9.9459999999999997</v>
      </c>
      <c r="K146" s="42">
        <f>K145-E145</f>
        <v>6.7909999999999986</v>
      </c>
      <c r="L146" s="42">
        <f>L145-E145</f>
        <v>4.8759999999999994</v>
      </c>
      <c r="M146" s="38"/>
      <c r="N146" s="45" t="s">
        <v>27</v>
      </c>
      <c r="O146" s="51">
        <f>S137</f>
        <v>137.51623108871991</v>
      </c>
      <c r="P146" s="51">
        <f>S138</f>
        <v>105.14585612903446</v>
      </c>
      <c r="Q146" s="38"/>
      <c r="R146" s="38"/>
      <c r="S146" s="54"/>
      <c r="T146" s="54"/>
      <c r="U146" s="54"/>
    </row>
    <row r="147" spans="1:21">
      <c r="A147" s="41"/>
      <c r="B147" s="42"/>
      <c r="C147" s="42"/>
      <c r="D147" s="42"/>
      <c r="E147" s="42"/>
      <c r="F147" s="46">
        <f>F146/D146*100</f>
        <v>6.1226622087556146</v>
      </c>
      <c r="G147" s="46">
        <f>G146/D146*100</f>
        <v>5.9659387733779106</v>
      </c>
      <c r="H147" s="46">
        <f>H146/D146*100</f>
        <v>26.528053494932614</v>
      </c>
      <c r="I147" s="46">
        <f>I146/D146*100</f>
        <v>63.096855083063417</v>
      </c>
      <c r="J147" s="46">
        <f>J146/D146*100</f>
        <v>103.91808588444258</v>
      </c>
      <c r="K147" s="46">
        <f>K146/D146*100</f>
        <v>70.953923309998942</v>
      </c>
      <c r="L147" s="46">
        <f>L146/D146*100</f>
        <v>50.945564726778805</v>
      </c>
      <c r="M147" s="38"/>
      <c r="N147" s="45" t="s">
        <v>28</v>
      </c>
      <c r="O147" s="51">
        <f>T137</f>
        <v>134.86596272733135</v>
      </c>
      <c r="P147" s="51">
        <f>T138</f>
        <v>92.345093523131339</v>
      </c>
      <c r="Q147" s="38"/>
      <c r="R147" s="38"/>
      <c r="S147" s="54"/>
      <c r="T147" s="54"/>
      <c r="U147" s="54"/>
    </row>
    <row r="148" spans="1:21">
      <c r="A148" s="41"/>
      <c r="B148" s="42"/>
      <c r="C148" s="42"/>
      <c r="D148" s="42"/>
      <c r="E148" s="42"/>
      <c r="F148" s="42"/>
      <c r="G148" s="42"/>
      <c r="H148" s="42"/>
      <c r="I148" s="42"/>
      <c r="J148" s="42"/>
      <c r="K148" s="42"/>
      <c r="L148" s="42"/>
      <c r="M148" s="38"/>
      <c r="N148" s="45" t="s">
        <v>29</v>
      </c>
      <c r="O148" s="51">
        <f>U137</f>
        <v>105.39140735061819</v>
      </c>
      <c r="P148" s="51">
        <f>U138</f>
        <v>63.549705440312479</v>
      </c>
      <c r="Q148" s="38"/>
      <c r="R148" s="38"/>
      <c r="S148" s="54"/>
      <c r="T148" s="54"/>
      <c r="U148" s="54"/>
    </row>
    <row r="149" spans="1:21">
      <c r="A149" s="41"/>
      <c r="B149" s="42" t="s">
        <v>41</v>
      </c>
      <c r="C149" s="43" t="s">
        <v>20</v>
      </c>
      <c r="D149" s="42"/>
      <c r="E149" s="42"/>
      <c r="F149" s="42"/>
      <c r="G149" s="42"/>
      <c r="H149" s="42"/>
      <c r="I149" s="42"/>
      <c r="J149" s="42"/>
      <c r="K149" s="42"/>
      <c r="L149" s="42"/>
      <c r="M149" s="38"/>
      <c r="N149" s="38"/>
      <c r="O149" s="38"/>
      <c r="P149" s="38"/>
      <c r="Q149" s="38"/>
      <c r="R149" s="38"/>
      <c r="S149" s="54"/>
      <c r="T149" s="54"/>
      <c r="U149" s="54"/>
    </row>
    <row r="150" spans="1:21" ht="15.75">
      <c r="A150" s="41"/>
      <c r="B150" s="42"/>
      <c r="C150" s="42" t="s">
        <v>21</v>
      </c>
      <c r="D150" s="44">
        <v>3.649</v>
      </c>
      <c r="E150" s="42" t="s">
        <v>22</v>
      </c>
      <c r="F150" s="45" t="s">
        <v>23</v>
      </c>
      <c r="G150" s="45" t="s">
        <v>24</v>
      </c>
      <c r="H150" s="45" t="s">
        <v>25</v>
      </c>
      <c r="I150" s="45" t="s">
        <v>26</v>
      </c>
      <c r="J150" s="45" t="s">
        <v>27</v>
      </c>
      <c r="K150" s="45" t="s">
        <v>28</v>
      </c>
      <c r="L150" s="45" t="s">
        <v>29</v>
      </c>
      <c r="M150" s="38"/>
      <c r="N150" s="38"/>
      <c r="O150" s="38"/>
      <c r="P150" s="38"/>
      <c r="Q150" s="38"/>
      <c r="R150" s="38"/>
      <c r="S150" s="54"/>
      <c r="T150" s="54"/>
      <c r="U150" s="54"/>
    </row>
    <row r="151" spans="1:21" ht="15.75">
      <c r="A151" s="41"/>
      <c r="B151" s="42"/>
      <c r="C151" s="42" t="s">
        <v>30</v>
      </c>
      <c r="D151" s="44">
        <v>4.5590000000000002</v>
      </c>
      <c r="E151" s="44">
        <v>2.9510000000000001</v>
      </c>
      <c r="F151" s="44">
        <v>3.0219999999999998</v>
      </c>
      <c r="G151" s="44">
        <v>3.032</v>
      </c>
      <c r="H151" s="44">
        <v>3.177</v>
      </c>
      <c r="I151" s="44">
        <v>3.524</v>
      </c>
      <c r="J151" s="44">
        <v>3.919</v>
      </c>
      <c r="K151" s="44">
        <v>3.9860000000000002</v>
      </c>
      <c r="L151" s="44">
        <v>3.6440000000000001</v>
      </c>
      <c r="M151" s="38"/>
      <c r="N151" s="38"/>
      <c r="O151" s="38"/>
      <c r="P151" s="38"/>
      <c r="Q151" s="38"/>
      <c r="R151" s="38"/>
      <c r="S151" s="54"/>
      <c r="T151" s="54"/>
      <c r="U151" s="54"/>
    </row>
    <row r="152" spans="1:21">
      <c r="A152" s="41"/>
      <c r="B152" s="42"/>
      <c r="C152" s="42"/>
      <c r="D152" s="42">
        <f>D151-D150</f>
        <v>0.91000000000000014</v>
      </c>
      <c r="E152" s="42"/>
      <c r="F152" s="42">
        <f>F151-E151</f>
        <v>7.099999999999973E-2</v>
      </c>
      <c r="G152" s="42">
        <f>G151-E151</f>
        <v>8.0999999999999961E-2</v>
      </c>
      <c r="H152" s="42">
        <f>H151-E151</f>
        <v>0.22599999999999998</v>
      </c>
      <c r="I152" s="42">
        <f>I151-E151</f>
        <v>0.57299999999999995</v>
      </c>
      <c r="J152" s="42">
        <f>J151-E151</f>
        <v>0.96799999999999997</v>
      </c>
      <c r="K152" s="42">
        <f>K151-E151</f>
        <v>1.0350000000000001</v>
      </c>
      <c r="L152" s="42">
        <f>L151-E151</f>
        <v>0.69300000000000006</v>
      </c>
      <c r="M152" s="38"/>
      <c r="N152" s="38"/>
      <c r="O152" s="38"/>
      <c r="P152" s="38"/>
      <c r="Q152" s="38"/>
      <c r="R152" s="38"/>
      <c r="S152" s="54"/>
      <c r="T152" s="54"/>
      <c r="U152" s="54"/>
    </row>
    <row r="153" spans="1:21">
      <c r="A153" s="41"/>
      <c r="B153" s="42"/>
      <c r="C153" s="42"/>
      <c r="D153" s="42"/>
      <c r="E153" s="42"/>
      <c r="F153" s="46">
        <f>F152/D152*100</f>
        <v>7.8021978021977718</v>
      </c>
      <c r="G153" s="46">
        <f>G152/D152*100</f>
        <v>8.9010989010988961</v>
      </c>
      <c r="H153" s="46">
        <f>H152/D152*100</f>
        <v>24.835164835164829</v>
      </c>
      <c r="I153" s="46">
        <f>I152/D152*100</f>
        <v>62.967032967032956</v>
      </c>
      <c r="J153" s="46">
        <f>J152/D152*100</f>
        <v>106.37362637362635</v>
      </c>
      <c r="K153" s="46">
        <f>K152/D152*100</f>
        <v>113.73626373626374</v>
      </c>
      <c r="L153" s="46">
        <f>L152/D152*100</f>
        <v>76.153846153846146</v>
      </c>
      <c r="M153" s="38"/>
      <c r="N153" s="38"/>
      <c r="O153" s="38"/>
      <c r="P153" s="38"/>
      <c r="Q153" s="38"/>
      <c r="R153" s="38"/>
      <c r="S153" s="54"/>
      <c r="T153" s="54"/>
      <c r="U153" s="54"/>
    </row>
    <row r="154" spans="1:21">
      <c r="A154" s="41"/>
      <c r="B154" s="42"/>
      <c r="C154" s="42"/>
      <c r="D154" s="42"/>
      <c r="E154" s="42"/>
      <c r="F154" s="42"/>
      <c r="G154" s="42"/>
      <c r="H154" s="42"/>
      <c r="I154" s="42"/>
      <c r="J154" s="42"/>
      <c r="K154" s="42"/>
      <c r="L154" s="42"/>
      <c r="M154" s="38"/>
      <c r="N154" s="38"/>
      <c r="O154" s="38"/>
      <c r="P154" s="38"/>
      <c r="Q154" s="38"/>
      <c r="R154" s="38"/>
      <c r="S154" s="54"/>
      <c r="T154" s="54"/>
      <c r="U154" s="54"/>
    </row>
    <row r="155" spans="1:21">
      <c r="A155" s="41"/>
      <c r="B155" s="42" t="s">
        <v>42</v>
      </c>
      <c r="C155" s="43" t="s">
        <v>16</v>
      </c>
      <c r="D155" s="42"/>
      <c r="E155" s="42"/>
      <c r="F155" s="42"/>
      <c r="G155" s="42"/>
      <c r="H155" s="42"/>
      <c r="I155" s="42"/>
      <c r="J155" s="42"/>
      <c r="K155" s="42"/>
      <c r="L155" s="42"/>
      <c r="M155" s="38"/>
      <c r="N155" s="38"/>
      <c r="O155" s="38"/>
      <c r="P155" s="38"/>
      <c r="Q155" s="38"/>
      <c r="R155" s="38"/>
      <c r="S155" s="54"/>
      <c r="T155" s="54"/>
      <c r="U155" s="54"/>
    </row>
    <row r="156" spans="1:21" ht="15.75">
      <c r="A156" s="41"/>
      <c r="B156" s="42"/>
      <c r="C156" s="42" t="s">
        <v>21</v>
      </c>
      <c r="D156" s="44">
        <v>4.101</v>
      </c>
      <c r="E156" s="42" t="s">
        <v>22</v>
      </c>
      <c r="F156" s="45" t="s">
        <v>23</v>
      </c>
      <c r="G156" s="45" t="s">
        <v>24</v>
      </c>
      <c r="H156" s="45" t="s">
        <v>25</v>
      </c>
      <c r="I156" s="45" t="s">
        <v>26</v>
      </c>
      <c r="J156" s="45" t="s">
        <v>27</v>
      </c>
      <c r="K156" s="45" t="s">
        <v>28</v>
      </c>
      <c r="L156" s="45" t="s">
        <v>29</v>
      </c>
      <c r="M156" s="38"/>
      <c r="N156" s="38"/>
      <c r="O156" s="38"/>
      <c r="P156" s="38"/>
      <c r="Q156" s="38"/>
      <c r="R156" s="38"/>
      <c r="S156" s="54"/>
      <c r="T156" s="54"/>
      <c r="U156" s="54"/>
    </row>
    <row r="157" spans="1:21" ht="15.75">
      <c r="A157" s="41"/>
      <c r="B157" s="42"/>
      <c r="C157" s="42" t="s">
        <v>30</v>
      </c>
      <c r="D157" s="44">
        <v>4.8600000000000003</v>
      </c>
      <c r="E157" s="44">
        <v>3.9809999999999999</v>
      </c>
      <c r="F157" s="44">
        <v>4.0529999999999999</v>
      </c>
      <c r="G157" s="44">
        <v>4.2160000000000002</v>
      </c>
      <c r="H157" s="44">
        <v>4.2160000000000002</v>
      </c>
      <c r="I157" s="44">
        <v>4.923</v>
      </c>
      <c r="J157" s="44">
        <v>5.1769999999999996</v>
      </c>
      <c r="K157" s="44">
        <v>5.1239999999999997</v>
      </c>
      <c r="L157" s="44">
        <v>4.8949999999999996</v>
      </c>
      <c r="M157" s="38"/>
      <c r="N157" s="38"/>
      <c r="O157" s="38"/>
      <c r="P157" s="38"/>
      <c r="Q157" s="38"/>
      <c r="R157" s="38"/>
      <c r="S157" s="54"/>
      <c r="T157" s="54"/>
      <c r="U157" s="54"/>
    </row>
    <row r="158" spans="1:21">
      <c r="A158" s="41"/>
      <c r="B158" s="42"/>
      <c r="C158" s="42"/>
      <c r="D158" s="42">
        <f>D157-D156</f>
        <v>0.75900000000000034</v>
      </c>
      <c r="E158" s="42"/>
      <c r="F158" s="42">
        <f>F157-E157</f>
        <v>7.2000000000000064E-2</v>
      </c>
      <c r="G158" s="42">
        <f>G157-E157</f>
        <v>0.23500000000000032</v>
      </c>
      <c r="H158" s="42">
        <f>H157-E157</f>
        <v>0.23500000000000032</v>
      </c>
      <c r="I158" s="42">
        <f>I157-E157</f>
        <v>0.94200000000000017</v>
      </c>
      <c r="J158" s="42">
        <f>J157-E157</f>
        <v>1.1959999999999997</v>
      </c>
      <c r="K158" s="42">
        <f>K157-E157</f>
        <v>1.1429999999999998</v>
      </c>
      <c r="L158" s="42">
        <f>L157-E157</f>
        <v>0.9139999999999997</v>
      </c>
      <c r="M158" s="38"/>
      <c r="N158" s="38"/>
      <c r="O158" s="38"/>
      <c r="P158" s="38"/>
      <c r="Q158" s="38"/>
      <c r="R158" s="38"/>
      <c r="S158" s="54"/>
      <c r="T158" s="54"/>
      <c r="U158" s="54"/>
    </row>
    <row r="159" spans="1:21">
      <c r="A159" s="41"/>
      <c r="B159" s="42"/>
      <c r="C159" s="42"/>
      <c r="D159" s="42"/>
      <c r="E159" s="42"/>
      <c r="F159" s="46">
        <f>F158/D158*100</f>
        <v>9.4861660079051422</v>
      </c>
      <c r="G159" s="46">
        <f>G158/D158*100</f>
        <v>30.961791831357075</v>
      </c>
      <c r="H159" s="46">
        <f>H158/D158*100</f>
        <v>30.961791831357075</v>
      </c>
      <c r="I159" s="46">
        <f>I158/D158*100</f>
        <v>124.11067193675886</v>
      </c>
      <c r="J159" s="46">
        <f>J158/D158*100</f>
        <v>157.57575757575748</v>
      </c>
      <c r="K159" s="46">
        <f>K158/D158*100</f>
        <v>150.59288537549398</v>
      </c>
      <c r="L159" s="46">
        <f>L158/D158*100</f>
        <v>120.42160737812901</v>
      </c>
      <c r="M159" s="38"/>
      <c r="N159" s="38"/>
      <c r="O159" s="38"/>
      <c r="P159" s="38"/>
      <c r="Q159" s="38"/>
      <c r="R159" s="38"/>
      <c r="S159" s="54"/>
      <c r="T159" s="54"/>
      <c r="U159" s="54"/>
    </row>
  </sheetData>
  <mergeCells count="5">
    <mergeCell ref="B1:D1"/>
    <mergeCell ref="B2:G2"/>
    <mergeCell ref="A3:F3"/>
    <mergeCell ref="A4:E4"/>
    <mergeCell ref="A5:D5"/>
  </mergeCells>
  <phoneticPr fontId="12" type="noConversion"/>
  <dataValidations count="2">
    <dataValidation type="list" allowBlank="1" showInputMessage="1" showErrorMessage="1" sqref="C32 C1:C5 C34:C38 C40:C44 C46:C50 C52:C58 C60:C64 C66:C70 C72:C76 C78:C84 C86:C90 C92:C96 C98:C102 C104:C110 C112:C116 C118:C122 C124:C128 C130:C136 C138:C142 C144:C148 C150:C154 C156:C159">
      <formula1>"GF 109203X,Control"</formula1>
    </dataValidation>
    <dataValidation type="list" allowBlank="1" showInputMessage="1" showErrorMessage="1" sqref="C33 C39 C45 C51 C59 C65 C71 C77 C85 C91 C97 C103 C111 C117 C123 C129 C137 C143 C149 C155">
      <formula1>"AZD1208,Control"</formula1>
    </dataValidation>
  </dataValidations>
  <pageMargins left="0.75" right="0.75" top="1" bottom="1" header="0.5" footer="0.5"/>
  <pageSetup orientation="portrait"/>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60"/>
  <sheetViews>
    <sheetView workbookViewId="0">
      <selection activeCell="B110" sqref="B110"/>
    </sheetView>
  </sheetViews>
  <sheetFormatPr baseColWidth="10" defaultColWidth="8.7109375" defaultRowHeight="15"/>
  <cols>
    <col min="1" max="21" width="9.5703125" style="1" customWidth="1"/>
    <col min="22" max="16384" width="8.7109375" style="1"/>
  </cols>
  <sheetData>
    <row r="1" spans="1:10" ht="15.75">
      <c r="A1" s="14" t="s">
        <v>0</v>
      </c>
      <c r="B1" s="73" t="s">
        <v>1</v>
      </c>
      <c r="C1" s="74"/>
      <c r="D1" s="74"/>
      <c r="E1" s="14"/>
      <c r="F1" s="14"/>
      <c r="G1" s="14"/>
    </row>
    <row r="2" spans="1:10" ht="15.75">
      <c r="A2" s="14" t="s">
        <v>2</v>
      </c>
      <c r="B2" s="60" t="s">
        <v>70</v>
      </c>
      <c r="C2" s="61"/>
      <c r="D2" s="61"/>
      <c r="E2" s="61"/>
      <c r="F2" s="61"/>
      <c r="G2" s="61"/>
    </row>
    <row r="3" spans="1:10">
      <c r="A3" s="62" t="s">
        <v>67</v>
      </c>
      <c r="B3" s="62"/>
      <c r="C3" s="62"/>
      <c r="D3" s="62"/>
      <c r="E3" s="62"/>
      <c r="F3" s="62"/>
      <c r="G3" s="14"/>
    </row>
    <row r="4" spans="1:10">
      <c r="A4" s="62" t="s">
        <v>68</v>
      </c>
      <c r="B4" s="62"/>
      <c r="C4" s="62"/>
      <c r="D4" s="62"/>
      <c r="E4" s="62"/>
      <c r="F4" s="14"/>
      <c r="G4" s="14"/>
    </row>
    <row r="5" spans="1:10">
      <c r="A5" s="62" t="s">
        <v>45</v>
      </c>
      <c r="B5" s="62"/>
      <c r="C5" s="62"/>
      <c r="D5" s="62"/>
      <c r="E5" s="14"/>
      <c r="F5" s="14"/>
      <c r="G5" s="14"/>
    </row>
    <row r="8" spans="1:10">
      <c r="A8" s="3" t="s">
        <v>7</v>
      </c>
      <c r="B8" s="3" t="s">
        <v>46</v>
      </c>
      <c r="C8" s="3" t="s">
        <v>9</v>
      </c>
      <c r="D8" s="3" t="s">
        <v>10</v>
      </c>
      <c r="E8" s="3" t="s">
        <v>11</v>
      </c>
      <c r="F8" s="3" t="s">
        <v>12</v>
      </c>
      <c r="G8" s="3" t="s">
        <v>13</v>
      </c>
      <c r="H8" s="3"/>
      <c r="I8" s="3" t="s">
        <v>14</v>
      </c>
      <c r="J8" s="3" t="s">
        <v>15</v>
      </c>
    </row>
    <row r="9" spans="1:10">
      <c r="A9" s="3"/>
      <c r="B9" s="3"/>
      <c r="C9" s="3"/>
      <c r="D9" s="3"/>
      <c r="E9" s="3"/>
      <c r="F9" s="3"/>
      <c r="G9" s="3"/>
      <c r="H9" s="3"/>
      <c r="I9" s="3"/>
      <c r="J9" s="3"/>
    </row>
    <row r="10" spans="1:10">
      <c r="A10" s="3"/>
      <c r="B10" s="3">
        <v>0.1</v>
      </c>
      <c r="C10" s="3">
        <v>8.8668077767325109</v>
      </c>
      <c r="D10" s="3">
        <v>21.638045462087199</v>
      </c>
      <c r="E10" s="3">
        <v>19.1897438853272</v>
      </c>
      <c r="F10" s="3">
        <v>7.2498533156623903</v>
      </c>
      <c r="G10" s="3">
        <v>2.8523859005155199</v>
      </c>
      <c r="H10" s="3"/>
      <c r="I10" s="3">
        <f>AVERAGE(C10:G10)</f>
        <v>11.959367268064964</v>
      </c>
      <c r="J10" s="3">
        <f t="shared" ref="J10:J16" si="0">STDEV(C10:G10)</f>
        <v>8.0721080442950512</v>
      </c>
    </row>
    <row r="11" spans="1:10">
      <c r="A11" s="3"/>
      <c r="B11" s="3">
        <v>0.3</v>
      </c>
      <c r="C11" s="3">
        <v>20.460611128532101</v>
      </c>
      <c r="D11" s="3">
        <v>21.112078977932601</v>
      </c>
      <c r="E11" s="3">
        <v>13.974593057559501</v>
      </c>
      <c r="F11" s="3">
        <v>9.1924815044698107</v>
      </c>
      <c r="G11" s="3">
        <v>1.1990567056219801</v>
      </c>
      <c r="H11" s="3"/>
      <c r="I11" s="3">
        <f t="shared" ref="I11:I16" si="1">AVERAGE(C11:G11)</f>
        <v>13.1877642748232</v>
      </c>
      <c r="J11" s="3">
        <f t="shared" si="0"/>
        <v>8.3066172115920125</v>
      </c>
    </row>
    <row r="12" spans="1:10">
      <c r="A12" s="3"/>
      <c r="B12" s="3">
        <v>1</v>
      </c>
      <c r="C12" s="3">
        <v>41.837392425350998</v>
      </c>
      <c r="D12" s="3">
        <v>42.566782810685197</v>
      </c>
      <c r="E12" s="3">
        <v>30.5157403551047</v>
      </c>
      <c r="F12" s="3">
        <v>29.329912916066299</v>
      </c>
      <c r="G12" s="3">
        <v>3.2843243097352302</v>
      </c>
      <c r="H12" s="3"/>
      <c r="I12" s="3">
        <f t="shared" si="1"/>
        <v>29.506830563388483</v>
      </c>
      <c r="J12" s="3">
        <f t="shared" si="0"/>
        <v>15.900268406366562</v>
      </c>
    </row>
    <row r="13" spans="1:10">
      <c r="A13" s="3"/>
      <c r="B13" s="3">
        <v>3</v>
      </c>
      <c r="C13" s="3">
        <v>54.2564718999338</v>
      </c>
      <c r="D13" s="3">
        <v>75.382860461257593</v>
      </c>
      <c r="E13" s="3">
        <v>74.898109446816093</v>
      </c>
      <c r="F13" s="3">
        <v>61.804793079893997</v>
      </c>
      <c r="G13" s="3">
        <v>5.0230088256727203</v>
      </c>
      <c r="H13" s="3"/>
      <c r="I13" s="3">
        <f t="shared" si="1"/>
        <v>54.273048742714842</v>
      </c>
      <c r="J13" s="3">
        <f t="shared" si="0"/>
        <v>28.953890754192155</v>
      </c>
    </row>
    <row r="14" spans="1:10">
      <c r="A14" s="3"/>
      <c r="B14" s="3">
        <v>10</v>
      </c>
      <c r="C14" s="3">
        <v>131.87942057768001</v>
      </c>
      <c r="D14" s="3">
        <v>175.167994026879</v>
      </c>
      <c r="E14" s="3">
        <v>73.435447004516902</v>
      </c>
      <c r="F14" s="3">
        <v>110.103130902066</v>
      </c>
      <c r="G14" s="3">
        <v>32.586502388599499</v>
      </c>
      <c r="H14" s="3"/>
      <c r="I14" s="3">
        <f t="shared" si="1"/>
        <v>104.63449897994826</v>
      </c>
      <c r="J14" s="3">
        <f t="shared" si="0"/>
        <v>54.569818280103874</v>
      </c>
    </row>
    <row r="15" spans="1:10">
      <c r="A15" s="3"/>
      <c r="B15" s="3">
        <v>30</v>
      </c>
      <c r="C15" s="3">
        <v>156.55164454200201</v>
      </c>
      <c r="D15" s="3">
        <v>145.02281400365001</v>
      </c>
      <c r="E15" s="3">
        <v>109.591997748987</v>
      </c>
      <c r="F15" s="3">
        <v>104.81160409587601</v>
      </c>
      <c r="G15" s="3">
        <v>24.1837939596772</v>
      </c>
      <c r="H15" s="3"/>
      <c r="I15" s="3">
        <f t="shared" si="1"/>
        <v>108.03237087003845</v>
      </c>
      <c r="J15" s="3">
        <f t="shared" si="0"/>
        <v>51.879192421874912</v>
      </c>
    </row>
    <row r="16" spans="1:10">
      <c r="A16" s="3"/>
      <c r="B16" s="3">
        <v>100</v>
      </c>
      <c r="C16" s="3">
        <v>117.379925786558</v>
      </c>
      <c r="D16" s="3">
        <v>177.05948232951701</v>
      </c>
      <c r="E16" s="3">
        <v>128.70253474443101</v>
      </c>
      <c r="F16" s="3">
        <v>132.320420065409</v>
      </c>
      <c r="G16" s="3">
        <v>82.849754392593994</v>
      </c>
      <c r="H16" s="3"/>
      <c r="I16" s="3">
        <f t="shared" si="1"/>
        <v>127.6624234637018</v>
      </c>
      <c r="J16" s="3">
        <f t="shared" si="0"/>
        <v>33.825852746707419</v>
      </c>
    </row>
    <row r="17" spans="1:21">
      <c r="A17" s="3"/>
      <c r="B17" s="3"/>
      <c r="C17" s="3"/>
      <c r="D17" s="3"/>
      <c r="E17" s="3"/>
      <c r="F17" s="3"/>
      <c r="G17" s="3"/>
      <c r="H17" s="3"/>
      <c r="I17" s="3"/>
      <c r="J17" s="3"/>
    </row>
    <row r="18" spans="1:21">
      <c r="A18" s="3"/>
      <c r="B18" s="3"/>
      <c r="C18" s="3"/>
      <c r="D18" s="3"/>
      <c r="E18" s="3"/>
      <c r="F18" s="3"/>
      <c r="G18" s="3"/>
      <c r="H18" s="3"/>
      <c r="I18" s="3"/>
      <c r="J18" s="3"/>
    </row>
    <row r="19" spans="1:21">
      <c r="A19" s="3"/>
      <c r="B19" s="3"/>
      <c r="C19" s="3"/>
      <c r="D19" s="3"/>
      <c r="E19" s="3"/>
      <c r="F19" s="3"/>
      <c r="G19" s="3"/>
      <c r="H19" s="3"/>
      <c r="I19" s="3"/>
      <c r="J19" s="3"/>
    </row>
    <row r="20" spans="1:21">
      <c r="A20" s="3"/>
      <c r="B20" s="3"/>
      <c r="C20" s="3"/>
      <c r="D20" s="3"/>
      <c r="E20" s="3"/>
      <c r="F20" s="3"/>
      <c r="G20" s="3"/>
      <c r="H20" s="3"/>
      <c r="I20" s="3"/>
      <c r="J20" s="3"/>
    </row>
    <row r="21" spans="1:21">
      <c r="A21" s="3" t="s">
        <v>69</v>
      </c>
      <c r="B21" s="3" t="s">
        <v>46</v>
      </c>
      <c r="C21" s="3" t="s">
        <v>9</v>
      </c>
      <c r="D21" s="3" t="s">
        <v>10</v>
      </c>
      <c r="E21" s="3" t="s">
        <v>11</v>
      </c>
      <c r="F21" s="3" t="s">
        <v>12</v>
      </c>
      <c r="G21" s="3" t="s">
        <v>13</v>
      </c>
      <c r="H21" s="3"/>
      <c r="I21" s="3" t="s">
        <v>14</v>
      </c>
      <c r="J21" s="3" t="s">
        <v>15</v>
      </c>
      <c r="L21" s="3" t="s">
        <v>64</v>
      </c>
      <c r="R21" s="1" t="s">
        <v>14</v>
      </c>
      <c r="S21" s="1" t="s">
        <v>15</v>
      </c>
    </row>
    <row r="22" spans="1:21">
      <c r="A22" s="3"/>
      <c r="B22" s="3"/>
      <c r="C22" s="3"/>
      <c r="D22" s="3"/>
      <c r="E22" s="3"/>
      <c r="F22" s="3"/>
      <c r="G22" s="3"/>
      <c r="H22" s="3"/>
      <c r="I22" s="3"/>
      <c r="J22" s="3"/>
    </row>
    <row r="23" spans="1:21">
      <c r="A23" s="3"/>
      <c r="B23" s="3">
        <v>0.1</v>
      </c>
      <c r="C23" s="3">
        <v>8.8421243318433405</v>
      </c>
      <c r="D23" s="3">
        <v>4.0913720223878602</v>
      </c>
      <c r="E23" s="3">
        <v>13.652795498030001</v>
      </c>
      <c r="F23" s="3">
        <v>2.3801879009767002</v>
      </c>
      <c r="G23" s="3">
        <v>3.0834697882553002</v>
      </c>
      <c r="H23" s="3"/>
      <c r="I23" s="3">
        <f t="shared" ref="I23:I29" si="2">AVERAGE(C23:G23)</f>
        <v>6.4099899082986411</v>
      </c>
      <c r="J23" s="3">
        <f t="shared" ref="J23:J29" si="3">STDEV(C23:G23)</f>
        <v>4.7711251265547769</v>
      </c>
      <c r="L23" s="1">
        <f>100-C23/C10*100</f>
        <v>0.27838028646502266</v>
      </c>
      <c r="M23" s="1">
        <f t="shared" ref="M23:P29" si="4">100-D23/D10*100</f>
        <v>81.091767139705382</v>
      </c>
      <c r="N23" s="1">
        <f t="shared" si="4"/>
        <v>28.853685699947476</v>
      </c>
      <c r="O23" s="1">
        <f t="shared" si="4"/>
        <v>67.16915781130902</v>
      </c>
      <c r="P23" s="1">
        <f t="shared" si="4"/>
        <v>-8.1014244144880934</v>
      </c>
      <c r="R23" s="1">
        <f>AVERAGE(L23:P23)</f>
        <v>33.85831330458776</v>
      </c>
      <c r="S23" s="1">
        <f>STDEV(L23:P23)</f>
        <v>39.540767921733405</v>
      </c>
    </row>
    <row r="24" spans="1:21">
      <c r="A24" s="3"/>
      <c r="B24" s="3">
        <v>0.3</v>
      </c>
      <c r="C24" s="3">
        <v>17.513558838937801</v>
      </c>
      <c r="D24" s="3">
        <v>21.6091873736327</v>
      </c>
      <c r="E24" s="3">
        <v>21.891994060369399</v>
      </c>
      <c r="F24" s="3">
        <v>6.5062972207345204</v>
      </c>
      <c r="G24" s="3">
        <v>-2.1820860728481701</v>
      </c>
      <c r="H24" s="3"/>
      <c r="I24" s="3">
        <f t="shared" si="2"/>
        <v>13.067790284165252</v>
      </c>
      <c r="J24" s="3">
        <f t="shared" si="3"/>
        <v>10.56170931587531</v>
      </c>
      <c r="L24" s="1">
        <f t="shared" ref="L24:L29" si="5">100-C24/C11*100</f>
        <v>14.403539909346435</v>
      </c>
      <c r="M24" s="1">
        <f t="shared" si="4"/>
        <v>-2.3546160291447507</v>
      </c>
      <c r="N24" s="1">
        <f t="shared" si="4"/>
        <v>-56.655681995169175</v>
      </c>
      <c r="O24" s="1">
        <f t="shared" si="4"/>
        <v>29.221535908765688</v>
      </c>
      <c r="P24" s="1">
        <f t="shared" si="4"/>
        <v>281.98355946112395</v>
      </c>
      <c r="R24" s="1">
        <f t="shared" ref="R24:R29" si="6">AVERAGE(L24:P24)</f>
        <v>53.319667450984433</v>
      </c>
      <c r="S24" s="1">
        <f t="shared" ref="S24:S29" si="7">STDEV(L24:P24)</f>
        <v>131.88684900580236</v>
      </c>
    </row>
    <row r="25" spans="1:21">
      <c r="A25" s="3"/>
      <c r="B25" s="3">
        <v>1</v>
      </c>
      <c r="C25" s="3">
        <v>37.3333999064631</v>
      </c>
      <c r="D25" s="3">
        <v>35.212882932412803</v>
      </c>
      <c r="E25" s="3">
        <v>44.389270792222597</v>
      </c>
      <c r="F25" s="3">
        <v>16.920796213217301</v>
      </c>
      <c r="G25" s="3">
        <v>-2.5054373640658998</v>
      </c>
      <c r="H25" s="3"/>
      <c r="I25" s="3">
        <f t="shared" si="2"/>
        <v>26.270182496049976</v>
      </c>
      <c r="J25" s="3">
        <f t="shared" si="3"/>
        <v>19.013911705962869</v>
      </c>
      <c r="L25" s="1">
        <f t="shared" si="5"/>
        <v>10.765471406766608</v>
      </c>
      <c r="M25" s="1">
        <f t="shared" si="4"/>
        <v>17.276146780880055</v>
      </c>
      <c r="N25" s="1">
        <f t="shared" si="4"/>
        <v>-45.463522351661112</v>
      </c>
      <c r="O25" s="1">
        <f t="shared" si="4"/>
        <v>42.308740357873852</v>
      </c>
      <c r="P25" s="1">
        <f t="shared" si="4"/>
        <v>176.28471270755472</v>
      </c>
      <c r="R25" s="1">
        <f t="shared" si="6"/>
        <v>40.234309780282828</v>
      </c>
      <c r="S25" s="1">
        <f t="shared" si="7"/>
        <v>82.543357568008901</v>
      </c>
    </row>
    <row r="26" spans="1:21">
      <c r="A26" s="3"/>
      <c r="B26" s="3">
        <v>3</v>
      </c>
      <c r="C26" s="3">
        <v>82.2172465219722</v>
      </c>
      <c r="D26" s="3">
        <v>62.724269134979103</v>
      </c>
      <c r="E26" s="3">
        <v>63.446359117042697</v>
      </c>
      <c r="F26" s="3">
        <v>16.290104626846698</v>
      </c>
      <c r="G26" s="3">
        <v>3.2733244168895901</v>
      </c>
      <c r="H26" s="3"/>
      <c r="I26" s="3">
        <f t="shared" si="2"/>
        <v>45.590260763546056</v>
      </c>
      <c r="J26" s="3">
        <f t="shared" si="3"/>
        <v>33.923343100407898</v>
      </c>
      <c r="L26" s="1">
        <f t="shared" si="5"/>
        <v>-51.534450440505907</v>
      </c>
      <c r="M26" s="1">
        <f t="shared" si="4"/>
        <v>16.792399822482551</v>
      </c>
      <c r="N26" s="1">
        <f t="shared" si="4"/>
        <v>15.28977221768875</v>
      </c>
      <c r="O26" s="1">
        <f t="shared" si="4"/>
        <v>73.642651621228211</v>
      </c>
      <c r="P26" s="1">
        <f t="shared" si="4"/>
        <v>34.833393081860635</v>
      </c>
      <c r="R26" s="1">
        <f t="shared" si="6"/>
        <v>17.804753260550847</v>
      </c>
      <c r="S26" s="1">
        <f t="shared" si="7"/>
        <v>45.340711911392063</v>
      </c>
    </row>
    <row r="27" spans="1:21">
      <c r="A27" s="3"/>
      <c r="B27" s="3">
        <v>10</v>
      </c>
      <c r="C27" s="3">
        <v>132.86309787855899</v>
      </c>
      <c r="D27" s="3">
        <v>107.203876115713</v>
      </c>
      <c r="E27" s="3">
        <v>84.985031399609696</v>
      </c>
      <c r="F27" s="3">
        <v>71.535736290142694</v>
      </c>
      <c r="G27" s="3">
        <v>23.159983500412501</v>
      </c>
      <c r="H27" s="3"/>
      <c r="I27" s="3">
        <f t="shared" si="2"/>
        <v>83.949545036887386</v>
      </c>
      <c r="J27" s="3">
        <f t="shared" si="3"/>
        <v>41.182050813806086</v>
      </c>
      <c r="L27" s="1">
        <f t="shared" si="5"/>
        <v>-0.74589143368245914</v>
      </c>
      <c r="M27" s="1">
        <f t="shared" si="4"/>
        <v>38.799392713680966</v>
      </c>
      <c r="N27" s="1">
        <f t="shared" si="4"/>
        <v>-15.727533318320241</v>
      </c>
      <c r="O27" s="1">
        <f t="shared" si="4"/>
        <v>35.028426799441377</v>
      </c>
      <c r="P27" s="1">
        <f t="shared" si="4"/>
        <v>28.927679245149363</v>
      </c>
      <c r="R27" s="1">
        <f t="shared" si="6"/>
        <v>17.256414801253801</v>
      </c>
      <c r="S27" s="1">
        <f t="shared" si="7"/>
        <v>24.125642918114977</v>
      </c>
    </row>
    <row r="28" spans="1:21">
      <c r="A28" s="3"/>
      <c r="B28" s="3">
        <v>30</v>
      </c>
      <c r="C28" s="3">
        <v>178.675539292531</v>
      </c>
      <c r="D28" s="3">
        <v>156.83412495981801</v>
      </c>
      <c r="E28" s="3">
        <v>103.507320950978</v>
      </c>
      <c r="F28" s="3">
        <v>72.264007447968297</v>
      </c>
      <c r="G28" s="3">
        <v>24.9983125421865</v>
      </c>
      <c r="H28" s="3"/>
      <c r="I28" s="3">
        <f t="shared" si="2"/>
        <v>107.25586103869637</v>
      </c>
      <c r="J28" s="3">
        <f t="shared" si="3"/>
        <v>62.376999668294182</v>
      </c>
      <c r="L28" s="1">
        <f t="shared" si="5"/>
        <v>-14.132010439911568</v>
      </c>
      <c r="M28" s="1">
        <f t="shared" si="4"/>
        <v>-8.1444502627501976</v>
      </c>
      <c r="N28" s="1">
        <f t="shared" si="4"/>
        <v>5.5521177850462493</v>
      </c>
      <c r="O28" s="1">
        <f t="shared" si="4"/>
        <v>31.053428605228589</v>
      </c>
      <c r="P28" s="1">
        <f t="shared" si="4"/>
        <v>-3.3680347420565511</v>
      </c>
      <c r="R28" s="1">
        <f t="shared" si="6"/>
        <v>2.1922101891113046</v>
      </c>
      <c r="S28" s="1">
        <f t="shared" si="7"/>
        <v>17.667073609208174</v>
      </c>
    </row>
    <row r="29" spans="1:21">
      <c r="A29" s="3"/>
      <c r="B29" s="3">
        <v>100</v>
      </c>
      <c r="C29" s="3">
        <v>189.89547851360601</v>
      </c>
      <c r="D29" s="3">
        <v>108.703422470175</v>
      </c>
      <c r="E29" s="3">
        <v>161.46333009291001</v>
      </c>
      <c r="F29" s="3">
        <v>129.671046609699</v>
      </c>
      <c r="G29" s="3">
        <v>57.794836379090498</v>
      </c>
      <c r="H29" s="3"/>
      <c r="I29" s="3">
        <f t="shared" si="2"/>
        <v>129.5056228130961</v>
      </c>
      <c r="J29" s="3">
        <f t="shared" si="3"/>
        <v>50.604904706050341</v>
      </c>
      <c r="L29" s="1">
        <f t="shared" si="5"/>
        <v>-61.7784959746092</v>
      </c>
      <c r="M29" s="1">
        <f t="shared" si="4"/>
        <v>38.606268899017671</v>
      </c>
      <c r="N29" s="1">
        <f t="shared" si="4"/>
        <v>-25.454662111770546</v>
      </c>
      <c r="O29" s="1">
        <f t="shared" si="4"/>
        <v>2.0022408139275427</v>
      </c>
      <c r="P29" s="1">
        <f t="shared" si="4"/>
        <v>30.241390813034414</v>
      </c>
      <c r="R29" s="1">
        <f t="shared" si="6"/>
        <v>-3.2766515120800235</v>
      </c>
      <c r="S29" s="1">
        <f t="shared" si="7"/>
        <v>41.291145683239492</v>
      </c>
    </row>
    <row r="30" spans="1:21">
      <c r="A30" s="3"/>
      <c r="B30" s="3"/>
      <c r="C30" s="3"/>
      <c r="D30" s="3"/>
      <c r="E30" s="3"/>
      <c r="F30" s="3"/>
      <c r="G30" s="3"/>
      <c r="H30" s="3"/>
      <c r="I30" s="3"/>
      <c r="J30" s="3"/>
      <c r="K30" s="3"/>
    </row>
    <row r="31" spans="1:21">
      <c r="A31" s="3"/>
      <c r="B31" s="3"/>
      <c r="C31" s="3"/>
      <c r="D31" s="3"/>
      <c r="E31" s="3"/>
      <c r="F31" s="3"/>
      <c r="G31" s="3"/>
      <c r="H31" s="3"/>
      <c r="I31" s="3"/>
      <c r="J31" s="3"/>
      <c r="K31" s="3"/>
    </row>
    <row r="32" spans="1:21">
      <c r="A32" s="15" t="s">
        <v>18</v>
      </c>
      <c r="B32" s="5"/>
      <c r="C32" s="5"/>
      <c r="D32" s="5"/>
      <c r="E32" s="5"/>
      <c r="F32" s="5"/>
      <c r="G32" s="5"/>
      <c r="H32" s="5"/>
      <c r="I32" s="5"/>
      <c r="J32" s="5"/>
      <c r="K32" s="5"/>
      <c r="L32" s="5"/>
      <c r="M32" s="14"/>
      <c r="N32" s="22"/>
      <c r="O32" s="18" t="str">
        <f t="shared" ref="O32:U32" si="8">F34</f>
        <v>0.1mM10ul</v>
      </c>
      <c r="P32" s="18" t="str">
        <f t="shared" si="8"/>
        <v>0.1mM20ul</v>
      </c>
      <c r="Q32" s="18" t="str">
        <f t="shared" si="8"/>
        <v>1mM7ul</v>
      </c>
      <c r="R32" s="18" t="str">
        <f t="shared" si="8"/>
        <v>1mM20ul</v>
      </c>
      <c r="S32" s="18" t="str">
        <f t="shared" si="8"/>
        <v>10mM7ul</v>
      </c>
      <c r="T32" s="18" t="str">
        <f t="shared" si="8"/>
        <v>10mM20ul</v>
      </c>
      <c r="U32" s="18" t="str">
        <f t="shared" si="8"/>
        <v>10mM70ul</v>
      </c>
    </row>
    <row r="33" spans="1:21">
      <c r="A33" s="15"/>
      <c r="B33" s="5" t="s">
        <v>19</v>
      </c>
      <c r="C33" s="16" t="s">
        <v>69</v>
      </c>
      <c r="D33" s="5"/>
      <c r="E33" s="5"/>
      <c r="F33" s="5"/>
      <c r="G33" s="5"/>
      <c r="H33" s="5"/>
      <c r="I33" s="5"/>
      <c r="J33" s="5"/>
      <c r="K33" s="5"/>
      <c r="L33" s="5"/>
      <c r="M33" s="14"/>
      <c r="N33" s="22" t="s">
        <v>69</v>
      </c>
      <c r="O33" s="23">
        <f t="shared" ref="O33:U33" si="9">AVERAGE(F43,F37)</f>
        <v>8.8421243318433209</v>
      </c>
      <c r="P33" s="23">
        <f t="shared" si="9"/>
        <v>17.513558838937854</v>
      </c>
      <c r="Q33" s="23">
        <f t="shared" si="9"/>
        <v>37.333399906463079</v>
      </c>
      <c r="R33" s="23">
        <f t="shared" si="9"/>
        <v>82.217246521972115</v>
      </c>
      <c r="S33" s="23">
        <f t="shared" si="9"/>
        <v>132.86309787855853</v>
      </c>
      <c r="T33" s="23">
        <f t="shared" si="9"/>
        <v>178.67553929253162</v>
      </c>
      <c r="U33" s="23">
        <f t="shared" si="9"/>
        <v>189.89547851360595</v>
      </c>
    </row>
    <row r="34" spans="1:21" ht="15.75">
      <c r="A34" s="15"/>
      <c r="B34" s="5"/>
      <c r="C34" s="5" t="s">
        <v>21</v>
      </c>
      <c r="D34" s="17">
        <v>2.782</v>
      </c>
      <c r="E34" s="5" t="s">
        <v>22</v>
      </c>
      <c r="F34" s="18" t="s">
        <v>23</v>
      </c>
      <c r="G34" s="18" t="s">
        <v>24</v>
      </c>
      <c r="H34" s="18" t="s">
        <v>25</v>
      </c>
      <c r="I34" s="18" t="s">
        <v>26</v>
      </c>
      <c r="J34" s="18" t="s">
        <v>27</v>
      </c>
      <c r="K34" s="18" t="s">
        <v>28</v>
      </c>
      <c r="L34" s="18" t="s">
        <v>29</v>
      </c>
      <c r="M34" s="14"/>
      <c r="N34" s="22" t="s">
        <v>7</v>
      </c>
      <c r="O34" s="23">
        <f t="shared" ref="O34:U34" si="10">AVERAGE(F55,F49)</f>
        <v>8.8668077767324966</v>
      </c>
      <c r="P34" s="23">
        <f t="shared" si="10"/>
        <v>20.460611128532108</v>
      </c>
      <c r="Q34" s="23">
        <f t="shared" si="10"/>
        <v>41.837392425351005</v>
      </c>
      <c r="R34" s="23">
        <f t="shared" si="10"/>
        <v>54.256471899933757</v>
      </c>
      <c r="S34" s="23">
        <f t="shared" si="10"/>
        <v>131.87942057768021</v>
      </c>
      <c r="T34" s="23">
        <f t="shared" si="10"/>
        <v>156.55164454200198</v>
      </c>
      <c r="U34" s="23">
        <f t="shared" si="10"/>
        <v>117.37992578655795</v>
      </c>
    </row>
    <row r="35" spans="1:21" ht="15.75">
      <c r="A35" s="15"/>
      <c r="B35" s="5"/>
      <c r="C35" s="5" t="s">
        <v>30</v>
      </c>
      <c r="D35" s="17">
        <v>6.8159999999999998</v>
      </c>
      <c r="E35" s="17">
        <v>2.726</v>
      </c>
      <c r="F35" s="17">
        <v>3.0270000000000001</v>
      </c>
      <c r="G35" s="17">
        <v>3.0569999999999999</v>
      </c>
      <c r="H35" s="17">
        <v>3.423</v>
      </c>
      <c r="I35" s="17">
        <v>4.7699999999999996</v>
      </c>
      <c r="J35" s="17">
        <v>7.1289999999999996</v>
      </c>
      <c r="K35" s="17">
        <v>7.5709999999999997</v>
      </c>
      <c r="L35" s="17">
        <v>8.17</v>
      </c>
      <c r="M35" s="14"/>
      <c r="N35" s="14"/>
      <c r="O35" s="14"/>
      <c r="P35" s="14"/>
      <c r="Q35" s="14"/>
      <c r="R35" s="14"/>
      <c r="S35" s="14"/>
      <c r="T35" s="14"/>
      <c r="U35" s="14"/>
    </row>
    <row r="36" spans="1:21">
      <c r="A36" s="15"/>
      <c r="B36" s="5"/>
      <c r="C36" s="5"/>
      <c r="D36" s="5">
        <f>D35-D34</f>
        <v>4.0339999999999998</v>
      </c>
      <c r="E36" s="5"/>
      <c r="F36" s="5">
        <f>F35-E35</f>
        <v>0.30100000000000016</v>
      </c>
      <c r="G36" s="5">
        <f>G35-E35</f>
        <v>0.33099999999999996</v>
      </c>
      <c r="H36" s="5">
        <f>H35-E35</f>
        <v>0.69700000000000006</v>
      </c>
      <c r="I36" s="5">
        <f>I35-E35</f>
        <v>2.0439999999999996</v>
      </c>
      <c r="J36" s="5">
        <f>J35-E35</f>
        <v>4.4029999999999996</v>
      </c>
      <c r="K36" s="5">
        <f>K35-E35</f>
        <v>4.8449999999999998</v>
      </c>
      <c r="L36" s="5">
        <f>L35-E35</f>
        <v>5.444</v>
      </c>
      <c r="M36" s="14"/>
      <c r="N36" s="14"/>
      <c r="O36" s="14"/>
      <c r="P36" s="14"/>
      <c r="Q36" s="14"/>
      <c r="R36" s="14"/>
      <c r="S36" s="14"/>
      <c r="T36" s="14"/>
      <c r="U36" s="14"/>
    </row>
    <row r="37" spans="1:21">
      <c r="A37" s="15"/>
      <c r="B37" s="5"/>
      <c r="C37" s="5"/>
      <c r="D37" s="5"/>
      <c r="E37" s="5"/>
      <c r="F37" s="19">
        <f>F36/D36*100</f>
        <v>7.461576598909275</v>
      </c>
      <c r="G37" s="19">
        <f>G36/D36*100</f>
        <v>8.2052553296975699</v>
      </c>
      <c r="H37" s="19">
        <f>H36/D36*100</f>
        <v>17.278135845314825</v>
      </c>
      <c r="I37" s="19">
        <f>I36/D36*100</f>
        <v>50.669310857709462</v>
      </c>
      <c r="J37" s="19">
        <f>J36/D36*100</f>
        <v>109.14724838869607</v>
      </c>
      <c r="K37" s="19">
        <f>K36/D36*100</f>
        <v>120.10411502231035</v>
      </c>
      <c r="L37" s="19">
        <f>L36/D36*100</f>
        <v>134.95290034705008</v>
      </c>
      <c r="M37" s="14"/>
      <c r="N37" s="22" t="s">
        <v>31</v>
      </c>
      <c r="O37" s="5" t="s">
        <v>69</v>
      </c>
      <c r="P37" s="5" t="s">
        <v>7</v>
      </c>
      <c r="Q37" s="14"/>
      <c r="R37" s="14"/>
      <c r="S37" s="14"/>
      <c r="T37" s="14"/>
      <c r="U37" s="14"/>
    </row>
    <row r="38" spans="1:21">
      <c r="A38" s="15"/>
      <c r="B38" s="5"/>
      <c r="C38" s="5"/>
      <c r="D38" s="5"/>
      <c r="E38" s="5"/>
      <c r="F38" s="5"/>
      <c r="G38" s="5"/>
      <c r="H38" s="5"/>
      <c r="I38" s="5"/>
      <c r="J38" s="5"/>
      <c r="K38" s="5"/>
      <c r="L38" s="5"/>
      <c r="M38" s="14"/>
      <c r="N38" s="18" t="s">
        <v>23</v>
      </c>
      <c r="O38" s="23">
        <f>O33</f>
        <v>8.8421243318433209</v>
      </c>
      <c r="P38" s="23">
        <f>O34</f>
        <v>8.8668077767324966</v>
      </c>
      <c r="Q38" s="14"/>
      <c r="R38" s="14"/>
      <c r="S38" s="14"/>
      <c r="T38" s="14"/>
      <c r="U38" s="14"/>
    </row>
    <row r="39" spans="1:21">
      <c r="A39" s="15"/>
      <c r="B39" s="5" t="s">
        <v>32</v>
      </c>
      <c r="C39" s="16" t="s">
        <v>69</v>
      </c>
      <c r="D39" s="5"/>
      <c r="E39" s="5"/>
      <c r="F39" s="5"/>
      <c r="G39" s="5"/>
      <c r="H39" s="5"/>
      <c r="I39" s="5"/>
      <c r="J39" s="5"/>
      <c r="K39" s="5"/>
      <c r="L39" s="5"/>
      <c r="M39" s="14"/>
      <c r="N39" s="18" t="s">
        <v>24</v>
      </c>
      <c r="O39" s="23">
        <f>P33</f>
        <v>17.513558838937854</v>
      </c>
      <c r="P39" s="23">
        <f>P34</f>
        <v>20.460611128532108</v>
      </c>
      <c r="Q39" s="14"/>
      <c r="R39" s="14"/>
      <c r="S39" s="14"/>
      <c r="T39" s="14"/>
      <c r="U39" s="14"/>
    </row>
    <row r="40" spans="1:21" ht="15.75">
      <c r="A40" s="15"/>
      <c r="B40" s="5"/>
      <c r="C40" s="5" t="s">
        <v>21</v>
      </c>
      <c r="D40" s="17">
        <v>4.0919999999999996</v>
      </c>
      <c r="E40" s="5" t="s">
        <v>22</v>
      </c>
      <c r="F40" s="18" t="s">
        <v>23</v>
      </c>
      <c r="G40" s="18" t="s">
        <v>24</v>
      </c>
      <c r="H40" s="18" t="s">
        <v>25</v>
      </c>
      <c r="I40" s="18" t="s">
        <v>26</v>
      </c>
      <c r="J40" s="18" t="s">
        <v>27</v>
      </c>
      <c r="K40" s="18" t="s">
        <v>28</v>
      </c>
      <c r="L40" s="18" t="s">
        <v>29</v>
      </c>
      <c r="M40" s="14"/>
      <c r="N40" s="18" t="s">
        <v>25</v>
      </c>
      <c r="O40" s="23">
        <f>Q33</f>
        <v>37.333399906463079</v>
      </c>
      <c r="P40" s="23">
        <f>Q34</f>
        <v>41.837392425351005</v>
      </c>
      <c r="Q40" s="14"/>
      <c r="R40" s="14"/>
      <c r="S40" s="14"/>
      <c r="T40" s="14"/>
      <c r="U40" s="14"/>
    </row>
    <row r="41" spans="1:21" ht="15.75">
      <c r="A41" s="15"/>
      <c r="B41" s="5"/>
      <c r="C41" s="5" t="s">
        <v>30</v>
      </c>
      <c r="D41" s="17">
        <v>5.08</v>
      </c>
      <c r="E41" s="17">
        <v>3.1309999999999998</v>
      </c>
      <c r="F41" s="17">
        <v>3.2320000000000002</v>
      </c>
      <c r="G41" s="17">
        <v>3.3959999999999999</v>
      </c>
      <c r="H41" s="17">
        <v>3.698</v>
      </c>
      <c r="I41" s="17">
        <v>4.2549999999999999</v>
      </c>
      <c r="J41" s="17">
        <v>4.6779999999999999</v>
      </c>
      <c r="K41" s="17">
        <v>5.4749999999999996</v>
      </c>
      <c r="L41" s="17">
        <v>5.55</v>
      </c>
      <c r="M41" s="14"/>
      <c r="N41" s="18" t="s">
        <v>26</v>
      </c>
      <c r="O41" s="23">
        <f>R33</f>
        <v>82.217246521972115</v>
      </c>
      <c r="P41" s="23">
        <f>R34</f>
        <v>54.256471899933757</v>
      </c>
      <c r="Q41" s="14"/>
      <c r="R41" s="14"/>
      <c r="S41" s="14"/>
      <c r="T41" s="14"/>
      <c r="U41" s="14"/>
    </row>
    <row r="42" spans="1:21">
      <c r="A42" s="15"/>
      <c r="B42" s="5"/>
      <c r="C42" s="5"/>
      <c r="D42" s="5">
        <f>D41-D40</f>
        <v>0.98800000000000043</v>
      </c>
      <c r="E42" s="5" t="s">
        <v>51</v>
      </c>
      <c r="F42" s="5">
        <f>F41-E41</f>
        <v>0.10100000000000042</v>
      </c>
      <c r="G42" s="5">
        <f>G41-E41</f>
        <v>0.26500000000000012</v>
      </c>
      <c r="H42" s="5">
        <f>H41-E41</f>
        <v>0.56700000000000017</v>
      </c>
      <c r="I42" s="5">
        <f>I41-E41</f>
        <v>1.1240000000000001</v>
      </c>
      <c r="J42" s="5">
        <f>J41-E41</f>
        <v>1.5470000000000002</v>
      </c>
      <c r="K42" s="5">
        <f>K41-E41</f>
        <v>2.3439999999999999</v>
      </c>
      <c r="L42" s="5">
        <f>L41-E41</f>
        <v>2.419</v>
      </c>
      <c r="M42" s="14"/>
      <c r="N42" s="18" t="s">
        <v>27</v>
      </c>
      <c r="O42" s="23">
        <f>S33</f>
        <v>132.86309787855853</v>
      </c>
      <c r="P42" s="23">
        <f>S34</f>
        <v>131.87942057768021</v>
      </c>
      <c r="Q42" s="14"/>
      <c r="R42" s="14"/>
      <c r="S42" s="14"/>
      <c r="T42" s="14"/>
      <c r="U42" s="14"/>
    </row>
    <row r="43" spans="1:21">
      <c r="A43" s="15"/>
      <c r="B43" s="5"/>
      <c r="C43" s="5"/>
      <c r="D43" s="5"/>
      <c r="E43" s="5"/>
      <c r="F43" s="19">
        <f>F42/D42*100</f>
        <v>10.222672064777367</v>
      </c>
      <c r="G43" s="19">
        <f>G42/D42*100</f>
        <v>26.821862348178136</v>
      </c>
      <c r="H43" s="19">
        <f>H42/D42*100</f>
        <v>57.388663967611329</v>
      </c>
      <c r="I43" s="19">
        <f>I42/D42*100</f>
        <v>113.76518218623477</v>
      </c>
      <c r="J43" s="19">
        <f>J42/D42*100</f>
        <v>156.57894736842098</v>
      </c>
      <c r="K43" s="19">
        <f>K42/D42*100</f>
        <v>237.24696356275291</v>
      </c>
      <c r="L43" s="19">
        <f>L42/D42*100</f>
        <v>244.83805668016183</v>
      </c>
      <c r="M43" s="14"/>
      <c r="N43" s="18" t="s">
        <v>28</v>
      </c>
      <c r="O43" s="23">
        <f>T33</f>
        <v>178.67553929253162</v>
      </c>
      <c r="P43" s="23">
        <f>T34</f>
        <v>156.55164454200198</v>
      </c>
      <c r="Q43" s="14"/>
      <c r="R43" s="14"/>
      <c r="S43" s="14"/>
      <c r="T43" s="14"/>
      <c r="U43" s="14"/>
    </row>
    <row r="44" spans="1:21">
      <c r="A44" s="15"/>
      <c r="B44" s="5"/>
      <c r="C44" s="5"/>
      <c r="D44" s="5"/>
      <c r="E44" s="5"/>
      <c r="F44" s="5"/>
      <c r="G44" s="5"/>
      <c r="H44" s="5"/>
      <c r="I44" s="5"/>
      <c r="J44" s="5"/>
      <c r="K44" s="5"/>
      <c r="L44" s="5"/>
      <c r="M44" s="14"/>
      <c r="N44" s="18" t="s">
        <v>29</v>
      </c>
      <c r="O44" s="23">
        <f>U33</f>
        <v>189.89547851360595</v>
      </c>
      <c r="P44" s="23">
        <f>U34</f>
        <v>117.37992578655795</v>
      </c>
      <c r="Q44" s="14"/>
      <c r="R44" s="14"/>
      <c r="S44" s="14"/>
      <c r="T44" s="14"/>
      <c r="U44" s="14"/>
    </row>
    <row r="45" spans="1:21">
      <c r="A45" s="15"/>
      <c r="B45" s="5" t="s">
        <v>33</v>
      </c>
      <c r="C45" s="16" t="s">
        <v>20</v>
      </c>
      <c r="D45" s="5"/>
      <c r="E45" s="5"/>
      <c r="F45" s="5"/>
      <c r="G45" s="5"/>
      <c r="H45" s="5"/>
      <c r="I45" s="5"/>
      <c r="J45" s="5"/>
      <c r="K45" s="5"/>
      <c r="L45" s="5"/>
      <c r="M45" s="14"/>
      <c r="N45" s="14"/>
      <c r="O45" s="14"/>
      <c r="P45" s="14"/>
      <c r="Q45" s="14"/>
      <c r="R45" s="14"/>
      <c r="S45" s="14"/>
      <c r="T45" s="14"/>
      <c r="U45" s="14"/>
    </row>
    <row r="46" spans="1:21" ht="15.75">
      <c r="A46" s="15"/>
      <c r="B46" s="5"/>
      <c r="C46" s="5" t="s">
        <v>21</v>
      </c>
      <c r="D46" s="17">
        <v>3.6</v>
      </c>
      <c r="E46" s="5" t="s">
        <v>22</v>
      </c>
      <c r="F46" s="18" t="s">
        <v>23</v>
      </c>
      <c r="G46" s="18" t="s">
        <v>24</v>
      </c>
      <c r="H46" s="18" t="s">
        <v>25</v>
      </c>
      <c r="I46" s="18" t="s">
        <v>26</v>
      </c>
      <c r="J46" s="18" t="s">
        <v>27</v>
      </c>
      <c r="K46" s="18" t="s">
        <v>28</v>
      </c>
      <c r="L46" s="18" t="s">
        <v>29</v>
      </c>
      <c r="M46" s="14"/>
      <c r="N46" s="14"/>
      <c r="O46" s="14"/>
      <c r="P46" s="14"/>
      <c r="Q46" s="14"/>
      <c r="R46" s="14"/>
      <c r="S46" s="14"/>
      <c r="T46" s="14"/>
      <c r="U46" s="14"/>
    </row>
    <row r="47" spans="1:21" ht="15.75">
      <c r="A47" s="15"/>
      <c r="B47" s="5"/>
      <c r="C47" s="5" t="s">
        <v>30</v>
      </c>
      <c r="D47" s="17">
        <v>5.726</v>
      </c>
      <c r="E47" s="17">
        <v>2.2610000000000001</v>
      </c>
      <c r="F47" s="17">
        <v>2.5139999999999998</v>
      </c>
      <c r="G47" s="17">
        <v>3.0049999999999999</v>
      </c>
      <c r="H47" s="17">
        <v>3.41</v>
      </c>
      <c r="I47" s="17">
        <v>3.379</v>
      </c>
      <c r="J47" s="17">
        <v>5.5869999999999997</v>
      </c>
      <c r="K47" s="17">
        <v>5.577</v>
      </c>
      <c r="L47" s="17">
        <v>4.8129999999999997</v>
      </c>
      <c r="M47" s="14"/>
      <c r="N47" s="14"/>
      <c r="O47" s="14"/>
      <c r="P47" s="14"/>
      <c r="Q47" s="14"/>
      <c r="R47" s="14"/>
      <c r="S47" s="14"/>
      <c r="T47" s="14"/>
      <c r="U47" s="14"/>
    </row>
    <row r="48" spans="1:21">
      <c r="A48" s="15"/>
      <c r="B48" s="5"/>
      <c r="C48" s="5"/>
      <c r="D48" s="5">
        <f>D47-D46</f>
        <v>2.1259999999999999</v>
      </c>
      <c r="E48" s="5"/>
      <c r="F48" s="5">
        <f>F47-E47</f>
        <v>0.25299999999999967</v>
      </c>
      <c r="G48" s="5">
        <f>G47-E47</f>
        <v>0.74399999999999977</v>
      </c>
      <c r="H48" s="5">
        <f>H47-E47</f>
        <v>1.149</v>
      </c>
      <c r="I48" s="5">
        <f>I47-E47</f>
        <v>1.1179999999999999</v>
      </c>
      <c r="J48" s="5">
        <f>J47-E47</f>
        <v>3.3259999999999996</v>
      </c>
      <c r="K48" s="5">
        <f>K47-E47</f>
        <v>3.3159999999999998</v>
      </c>
      <c r="L48" s="5">
        <f>L47-E47</f>
        <v>2.5519999999999996</v>
      </c>
      <c r="M48" s="14"/>
      <c r="N48" s="14"/>
      <c r="O48" s="14"/>
      <c r="P48" s="14"/>
      <c r="Q48" s="14"/>
      <c r="R48" s="14"/>
      <c r="S48" s="14"/>
      <c r="T48" s="14"/>
      <c r="U48" s="14"/>
    </row>
    <row r="49" spans="1:21">
      <c r="A49" s="15"/>
      <c r="B49" s="5"/>
      <c r="C49" s="5"/>
      <c r="D49" s="5"/>
      <c r="E49" s="5"/>
      <c r="F49" s="19">
        <f>F48/D48*100</f>
        <v>11.900282220131688</v>
      </c>
      <c r="G49" s="19">
        <f>G48/D48*100</f>
        <v>34.995296331138285</v>
      </c>
      <c r="H49" s="19">
        <f>H48/D48*100</f>
        <v>54.045155221072442</v>
      </c>
      <c r="I49" s="19">
        <f>I48/D48*100</f>
        <v>52.587017873941676</v>
      </c>
      <c r="J49" s="19">
        <f>J48/D48*100</f>
        <v>156.44402634054561</v>
      </c>
      <c r="K49" s="19">
        <f>K48/D48*100</f>
        <v>155.9736594543744</v>
      </c>
      <c r="L49" s="19">
        <f>L48/D48*100</f>
        <v>120.03762935089368</v>
      </c>
      <c r="M49" s="14"/>
      <c r="N49" s="14"/>
      <c r="O49" s="14"/>
      <c r="P49" s="14"/>
      <c r="Q49" s="14"/>
      <c r="R49" s="14"/>
      <c r="S49" s="14"/>
      <c r="T49" s="14"/>
      <c r="U49" s="14"/>
    </row>
    <row r="50" spans="1:21">
      <c r="A50" s="15"/>
      <c r="B50" s="5"/>
      <c r="C50" s="5"/>
      <c r="D50" s="5"/>
      <c r="E50" s="5"/>
      <c r="F50" s="5"/>
      <c r="G50" s="5"/>
      <c r="H50" s="5"/>
      <c r="I50" s="5"/>
      <c r="J50" s="5"/>
      <c r="K50" s="5"/>
      <c r="L50" s="5"/>
      <c r="M50" s="14"/>
      <c r="N50" s="14"/>
      <c r="O50" s="14"/>
      <c r="P50" s="14"/>
      <c r="Q50" s="14"/>
      <c r="R50" s="14"/>
      <c r="S50" s="14"/>
      <c r="T50" s="14"/>
      <c r="U50" s="14"/>
    </row>
    <row r="51" spans="1:21">
      <c r="A51" s="15"/>
      <c r="B51" s="5" t="s">
        <v>34</v>
      </c>
      <c r="C51" s="16" t="s">
        <v>20</v>
      </c>
      <c r="D51" s="5"/>
      <c r="E51" s="5"/>
      <c r="F51" s="5"/>
      <c r="G51" s="5"/>
      <c r="H51" s="5"/>
      <c r="I51" s="5"/>
      <c r="J51" s="5"/>
      <c r="K51" s="5"/>
      <c r="L51" s="5"/>
      <c r="M51" s="14"/>
      <c r="N51" s="14"/>
      <c r="O51" s="14"/>
      <c r="P51" s="14"/>
      <c r="Q51" s="14"/>
      <c r="R51" s="14"/>
      <c r="S51" s="14"/>
      <c r="T51" s="14"/>
      <c r="U51" s="14"/>
    </row>
    <row r="52" spans="1:21" ht="15.75">
      <c r="A52" s="15"/>
      <c r="B52" s="5"/>
      <c r="C52" s="5" t="s">
        <v>21</v>
      </c>
      <c r="D52" s="17">
        <v>4.9130000000000003</v>
      </c>
      <c r="E52" s="5" t="s">
        <v>22</v>
      </c>
      <c r="F52" s="18" t="s">
        <v>23</v>
      </c>
      <c r="G52" s="18" t="s">
        <v>24</v>
      </c>
      <c r="H52" s="18" t="s">
        <v>25</v>
      </c>
      <c r="I52" s="18" t="s">
        <v>26</v>
      </c>
      <c r="J52" s="18" t="s">
        <v>27</v>
      </c>
      <c r="K52" s="18" t="s">
        <v>28</v>
      </c>
      <c r="L52" s="18" t="s">
        <v>29</v>
      </c>
      <c r="M52" s="14"/>
      <c r="N52" s="14"/>
      <c r="O52" s="14"/>
      <c r="P52" s="14"/>
      <c r="Q52" s="14"/>
      <c r="R52" s="14"/>
      <c r="S52" s="14"/>
      <c r="T52" s="14"/>
      <c r="U52" s="14"/>
    </row>
    <row r="53" spans="1:21" ht="15.75">
      <c r="A53" s="15"/>
      <c r="B53" s="5"/>
      <c r="C53" s="5" t="s">
        <v>30</v>
      </c>
      <c r="D53" s="17">
        <v>5.9930000000000003</v>
      </c>
      <c r="E53" s="17">
        <v>4.3070000000000004</v>
      </c>
      <c r="F53" s="17">
        <v>4.37</v>
      </c>
      <c r="G53" s="17">
        <v>4.3710000000000004</v>
      </c>
      <c r="H53" s="17">
        <v>4.6269999999999998</v>
      </c>
      <c r="I53" s="17">
        <v>4.9109999999999996</v>
      </c>
      <c r="J53" s="17">
        <v>5.4660000000000002</v>
      </c>
      <c r="K53" s="17">
        <v>6.0039999999999996</v>
      </c>
      <c r="L53" s="17">
        <v>5.5460000000000003</v>
      </c>
      <c r="M53" s="14"/>
      <c r="N53" s="14"/>
      <c r="O53" s="14"/>
      <c r="P53" s="14"/>
      <c r="Q53" s="14"/>
      <c r="R53" s="14"/>
      <c r="S53" s="14"/>
      <c r="T53" s="14"/>
      <c r="U53" s="14"/>
    </row>
    <row r="54" spans="1:21">
      <c r="A54" s="15"/>
      <c r="B54" s="5"/>
      <c r="C54" s="5"/>
      <c r="D54" s="5">
        <f>D53-D52</f>
        <v>1.08</v>
      </c>
      <c r="E54" s="5"/>
      <c r="F54" s="5">
        <f>F53-E53</f>
        <v>6.2999999999999723E-2</v>
      </c>
      <c r="G54" s="5">
        <f>G53-E53</f>
        <v>6.4000000000000057E-2</v>
      </c>
      <c r="H54" s="5">
        <f>H53-E53</f>
        <v>0.3199999999999994</v>
      </c>
      <c r="I54" s="5">
        <f>I53-E53</f>
        <v>0.6039999999999992</v>
      </c>
      <c r="J54" s="5">
        <f>J53-E53</f>
        <v>1.1589999999999998</v>
      </c>
      <c r="K54" s="5">
        <f>K53-E53</f>
        <v>1.6969999999999992</v>
      </c>
      <c r="L54" s="5">
        <f>L53-E53</f>
        <v>1.2389999999999999</v>
      </c>
      <c r="M54" s="14"/>
      <c r="N54" s="14"/>
      <c r="O54" s="14"/>
      <c r="P54" s="14"/>
      <c r="Q54" s="14"/>
      <c r="R54" s="14"/>
      <c r="S54" s="14"/>
      <c r="T54" s="14"/>
      <c r="U54" s="14"/>
    </row>
    <row r="55" spans="1:21">
      <c r="A55" s="15"/>
      <c r="B55" s="5"/>
      <c r="C55" s="5"/>
      <c r="D55" s="5"/>
      <c r="E55" s="5"/>
      <c r="F55" s="19">
        <f>F54/D54*100</f>
        <v>5.8333333333333073</v>
      </c>
      <c r="G55" s="19">
        <f>G54/D54*100</f>
        <v>5.9259259259259309</v>
      </c>
      <c r="H55" s="19">
        <f>H54/D54*100</f>
        <v>29.629629629629573</v>
      </c>
      <c r="I55" s="19">
        <f>I54/D54*100</f>
        <v>55.925925925925846</v>
      </c>
      <c r="J55" s="19">
        <f>J54/D54*100</f>
        <v>107.3148148148148</v>
      </c>
      <c r="K55" s="19">
        <f>K54/D54*100</f>
        <v>157.12962962962956</v>
      </c>
      <c r="L55" s="19">
        <f>L54/D54*100</f>
        <v>114.72222222222221</v>
      </c>
      <c r="M55" s="14"/>
      <c r="N55" s="14"/>
      <c r="O55" s="14"/>
      <c r="P55" s="14"/>
      <c r="Q55" s="14"/>
      <c r="R55" s="14"/>
      <c r="S55" s="14"/>
      <c r="T55" s="14"/>
      <c r="U55" s="14"/>
    </row>
    <row r="56" spans="1:21">
      <c r="A56" s="20"/>
      <c r="B56" s="21"/>
      <c r="C56" s="21"/>
      <c r="D56" s="21"/>
      <c r="E56" s="21"/>
      <c r="F56" s="21"/>
      <c r="G56" s="21"/>
      <c r="H56" s="21"/>
      <c r="I56" s="21"/>
      <c r="J56" s="21"/>
      <c r="K56" s="21"/>
      <c r="L56" s="21"/>
      <c r="M56" s="14"/>
      <c r="N56" s="14"/>
      <c r="O56" s="14"/>
      <c r="P56" s="14"/>
      <c r="Q56" s="14"/>
      <c r="R56" s="14"/>
      <c r="S56" s="14"/>
      <c r="T56" s="14"/>
      <c r="U56" s="14"/>
    </row>
    <row r="57" spans="1:21">
      <c r="A57" s="20"/>
      <c r="B57" s="21"/>
      <c r="C57" s="21"/>
      <c r="D57" s="21"/>
      <c r="E57" s="21"/>
      <c r="F57" s="21"/>
      <c r="G57" s="21"/>
      <c r="H57" s="21"/>
      <c r="I57" s="21"/>
      <c r="J57" s="21"/>
      <c r="K57" s="21"/>
      <c r="L57" s="21"/>
      <c r="M57" s="14"/>
      <c r="N57" s="14"/>
      <c r="O57" s="14"/>
      <c r="P57" s="14"/>
      <c r="Q57" s="14"/>
      <c r="R57" s="14"/>
      <c r="S57" s="14"/>
      <c r="T57" s="14"/>
      <c r="U57" s="14"/>
    </row>
    <row r="58" spans="1:21">
      <c r="A58" s="15" t="s">
        <v>35</v>
      </c>
      <c r="B58" s="5"/>
      <c r="C58" s="5"/>
      <c r="D58" s="5"/>
      <c r="E58" s="5"/>
      <c r="F58" s="5"/>
      <c r="G58" s="5"/>
      <c r="H58" s="5"/>
      <c r="I58" s="5"/>
      <c r="J58" s="5"/>
      <c r="K58" s="5"/>
      <c r="L58" s="5"/>
      <c r="M58" s="14"/>
      <c r="N58" s="22"/>
      <c r="O58" s="18" t="str">
        <f t="shared" ref="O58:U58" si="11">F60</f>
        <v>0.1mM10ul</v>
      </c>
      <c r="P58" s="18" t="str">
        <f t="shared" si="11"/>
        <v>0.1mM20ul</v>
      </c>
      <c r="Q58" s="18" t="str">
        <f t="shared" si="11"/>
        <v>1mM7ul</v>
      </c>
      <c r="R58" s="18" t="str">
        <f t="shared" si="11"/>
        <v>1mM20ul</v>
      </c>
      <c r="S58" s="18" t="str">
        <f t="shared" si="11"/>
        <v>10mM7ul</v>
      </c>
      <c r="T58" s="18" t="str">
        <f t="shared" si="11"/>
        <v>10mM20ul</v>
      </c>
      <c r="U58" s="18" t="str">
        <f t="shared" si="11"/>
        <v>10mM70ul</v>
      </c>
    </row>
    <row r="59" spans="1:21">
      <c r="A59" s="15"/>
      <c r="B59" s="5" t="s">
        <v>19</v>
      </c>
      <c r="C59" s="16" t="s">
        <v>69</v>
      </c>
      <c r="D59" s="5"/>
      <c r="E59" s="5"/>
      <c r="F59" s="5"/>
      <c r="G59" s="5"/>
      <c r="H59" s="5"/>
      <c r="I59" s="5"/>
      <c r="J59" s="5"/>
      <c r="K59" s="5"/>
      <c r="L59" s="5"/>
      <c r="M59" s="14"/>
      <c r="N59" s="22" t="s">
        <v>69</v>
      </c>
      <c r="O59" s="23">
        <f t="shared" ref="O59:U59" si="12">AVERAGE(F63,F81)</f>
        <v>4.0913720223878611</v>
      </c>
      <c r="P59" s="23">
        <f t="shared" si="12"/>
        <v>21.609187373632661</v>
      </c>
      <c r="Q59" s="23">
        <f t="shared" si="12"/>
        <v>35.212882932412811</v>
      </c>
      <c r="R59" s="23">
        <f t="shared" si="12"/>
        <v>62.724269134979039</v>
      </c>
      <c r="S59" s="23">
        <f t="shared" si="12"/>
        <v>107.20387611571263</v>
      </c>
      <c r="T59" s="23">
        <f t="shared" si="12"/>
        <v>156.83412495981776</v>
      </c>
      <c r="U59" s="23">
        <f t="shared" si="12"/>
        <v>108.70342247017504</v>
      </c>
    </row>
    <row r="60" spans="1:21" ht="15.75">
      <c r="A60" s="15"/>
      <c r="B60" s="5"/>
      <c r="C60" s="5" t="s">
        <v>21</v>
      </c>
      <c r="D60" s="17">
        <v>3.617</v>
      </c>
      <c r="E60" s="5" t="s">
        <v>22</v>
      </c>
      <c r="F60" s="18" t="s">
        <v>23</v>
      </c>
      <c r="G60" s="18" t="s">
        <v>24</v>
      </c>
      <c r="H60" s="18" t="s">
        <v>25</v>
      </c>
      <c r="I60" s="18" t="s">
        <v>26</v>
      </c>
      <c r="J60" s="18" t="s">
        <v>27</v>
      </c>
      <c r="K60" s="18" t="s">
        <v>28</v>
      </c>
      <c r="L60" s="18" t="s">
        <v>29</v>
      </c>
      <c r="M60" s="14"/>
      <c r="N60" s="22" t="s">
        <v>7</v>
      </c>
      <c r="O60" s="23">
        <f t="shared" ref="O60:U60" si="13">AVERAGE(F69,F75)</f>
        <v>21.638045462087234</v>
      </c>
      <c r="P60" s="23">
        <f t="shared" si="13"/>
        <v>21.11207897793259</v>
      </c>
      <c r="Q60" s="23">
        <f t="shared" si="13"/>
        <v>42.566782810685233</v>
      </c>
      <c r="R60" s="23">
        <f t="shared" si="13"/>
        <v>75.38286046125765</v>
      </c>
      <c r="S60" s="23">
        <f t="shared" si="13"/>
        <v>175.16799402687894</v>
      </c>
      <c r="T60" s="23">
        <f t="shared" si="13"/>
        <v>145.02281400365018</v>
      </c>
      <c r="U60" s="23">
        <f t="shared" si="13"/>
        <v>177.0594823295171</v>
      </c>
    </row>
    <row r="61" spans="1:21" ht="15.75">
      <c r="A61" s="15"/>
      <c r="B61" s="5"/>
      <c r="C61" s="5" t="s">
        <v>30</v>
      </c>
      <c r="D61" s="17">
        <v>5.4560000000000004</v>
      </c>
      <c r="E61" s="17">
        <v>2.629</v>
      </c>
      <c r="F61" s="17">
        <v>2.7490000000000001</v>
      </c>
      <c r="G61" s="17">
        <v>3.1520000000000001</v>
      </c>
      <c r="H61" s="17">
        <v>3.472</v>
      </c>
      <c r="I61" s="17">
        <v>4.08</v>
      </c>
      <c r="J61" s="17">
        <v>4.7990000000000004</v>
      </c>
      <c r="K61" s="17">
        <v>4.76</v>
      </c>
      <c r="L61" s="17">
        <v>4.242</v>
      </c>
      <c r="M61" s="14"/>
      <c r="N61" s="14"/>
      <c r="O61" s="14"/>
      <c r="P61" s="14"/>
      <c r="Q61" s="14"/>
      <c r="R61" s="14"/>
      <c r="S61" s="14"/>
      <c r="T61" s="14"/>
      <c r="U61" s="14"/>
    </row>
    <row r="62" spans="1:21">
      <c r="A62" s="15"/>
      <c r="B62" s="5"/>
      <c r="C62" s="5"/>
      <c r="D62" s="5">
        <f>D61-D60</f>
        <v>1.8390000000000004</v>
      </c>
      <c r="E62" s="5"/>
      <c r="F62" s="5">
        <f>F61-E61</f>
        <v>0.12000000000000011</v>
      </c>
      <c r="G62" s="5">
        <f>G61-E61</f>
        <v>0.52300000000000013</v>
      </c>
      <c r="H62" s="5">
        <f>H61-E61</f>
        <v>0.84299999999999997</v>
      </c>
      <c r="I62" s="5">
        <f>I61-E61</f>
        <v>1.4510000000000001</v>
      </c>
      <c r="J62" s="5">
        <f>J61-E61</f>
        <v>2.1700000000000004</v>
      </c>
      <c r="K62" s="5">
        <f>K61-E61</f>
        <v>2.1309999999999998</v>
      </c>
      <c r="L62" s="5">
        <f>L61-E61</f>
        <v>1.613</v>
      </c>
      <c r="M62" s="14"/>
      <c r="N62" s="14"/>
      <c r="O62" s="14"/>
      <c r="P62" s="14"/>
      <c r="Q62" s="14"/>
      <c r="R62" s="14"/>
      <c r="S62" s="14"/>
      <c r="T62" s="14"/>
      <c r="U62" s="14"/>
    </row>
    <row r="63" spans="1:21">
      <c r="A63" s="15"/>
      <c r="B63" s="5"/>
      <c r="C63" s="5"/>
      <c r="D63" s="5"/>
      <c r="E63" s="5"/>
      <c r="F63" s="19">
        <f>F62/D62*100</f>
        <v>6.5252854812398091</v>
      </c>
      <c r="G63" s="19">
        <f>G62/D62*100</f>
        <v>28.439369222403482</v>
      </c>
      <c r="H63" s="19">
        <f>H62/D62*100</f>
        <v>45.840130505709617</v>
      </c>
      <c r="I63" s="19">
        <f>I62/D62*100</f>
        <v>78.901576943991287</v>
      </c>
      <c r="J63" s="19">
        <f>J62/D62*100</f>
        <v>117.99891245241977</v>
      </c>
      <c r="K63" s="19">
        <f>K62/D62*100</f>
        <v>115.87819467101681</v>
      </c>
      <c r="L63" s="19">
        <f>L62/D62*100</f>
        <v>87.710712343665023</v>
      </c>
      <c r="M63" s="14"/>
      <c r="N63" s="22" t="s">
        <v>31</v>
      </c>
      <c r="O63" s="5" t="s">
        <v>69</v>
      </c>
      <c r="P63" s="5" t="s">
        <v>7</v>
      </c>
      <c r="Q63" s="14"/>
      <c r="R63" s="14"/>
      <c r="S63" s="14"/>
      <c r="T63" s="14"/>
      <c r="U63" s="14"/>
    </row>
    <row r="64" spans="1:21">
      <c r="A64" s="15"/>
      <c r="B64" s="5"/>
      <c r="C64" s="5"/>
      <c r="D64" s="5"/>
      <c r="E64" s="5"/>
      <c r="F64" s="5"/>
      <c r="G64" s="5"/>
      <c r="H64" s="5"/>
      <c r="I64" s="5"/>
      <c r="J64" s="5"/>
      <c r="K64" s="5"/>
      <c r="L64" s="5"/>
      <c r="M64" s="14"/>
      <c r="N64" s="18" t="s">
        <v>23</v>
      </c>
      <c r="O64" s="23">
        <f>O59</f>
        <v>4.0913720223878611</v>
      </c>
      <c r="P64" s="23">
        <f>O60</f>
        <v>21.638045462087234</v>
      </c>
      <c r="Q64" s="14"/>
      <c r="R64" s="14"/>
      <c r="S64" s="14"/>
      <c r="T64" s="14"/>
      <c r="U64" s="14"/>
    </row>
    <row r="65" spans="1:21">
      <c r="A65" s="15"/>
      <c r="B65" s="5" t="s">
        <v>32</v>
      </c>
      <c r="C65" s="16" t="s">
        <v>20</v>
      </c>
      <c r="D65" s="5"/>
      <c r="E65" s="5"/>
      <c r="F65" s="5"/>
      <c r="G65" s="5"/>
      <c r="H65" s="5"/>
      <c r="I65" s="5"/>
      <c r="J65" s="5"/>
      <c r="K65" s="5"/>
      <c r="L65" s="5"/>
      <c r="M65" s="14"/>
      <c r="N65" s="18" t="s">
        <v>24</v>
      </c>
      <c r="O65" s="23">
        <f>P59</f>
        <v>21.609187373632661</v>
      </c>
      <c r="P65" s="23">
        <f>P60</f>
        <v>21.11207897793259</v>
      </c>
      <c r="Q65" s="14"/>
      <c r="R65" s="14"/>
      <c r="S65" s="14"/>
      <c r="T65" s="14"/>
      <c r="U65" s="14"/>
    </row>
    <row r="66" spans="1:21" ht="15.75">
      <c r="A66" s="15"/>
      <c r="B66" s="5"/>
      <c r="C66" s="5" t="s">
        <v>21</v>
      </c>
      <c r="D66" s="17">
        <v>4.1909999999999998</v>
      </c>
      <c r="E66" s="5" t="s">
        <v>22</v>
      </c>
      <c r="F66" s="18" t="s">
        <v>23</v>
      </c>
      <c r="G66" s="18" t="s">
        <v>24</v>
      </c>
      <c r="H66" s="18" t="s">
        <v>25</v>
      </c>
      <c r="I66" s="18" t="s">
        <v>26</v>
      </c>
      <c r="J66" s="18" t="s">
        <v>27</v>
      </c>
      <c r="K66" s="18" t="s">
        <v>28</v>
      </c>
      <c r="L66" s="18" t="s">
        <v>29</v>
      </c>
      <c r="M66" s="14"/>
      <c r="N66" s="18" t="s">
        <v>25</v>
      </c>
      <c r="O66" s="23">
        <f>Q59</f>
        <v>35.212882932412811</v>
      </c>
      <c r="P66" s="23">
        <f>Q60</f>
        <v>42.566782810685233</v>
      </c>
      <c r="Q66" s="14"/>
      <c r="R66" s="14"/>
      <c r="S66" s="14"/>
      <c r="T66" s="14"/>
      <c r="U66" s="14"/>
    </row>
    <row r="67" spans="1:21" ht="15.75">
      <c r="A67" s="15"/>
      <c r="B67" s="5"/>
      <c r="C67" s="5" t="s">
        <v>30</v>
      </c>
      <c r="D67" s="17">
        <v>5.0110000000000001</v>
      </c>
      <c r="E67" s="17">
        <v>2.9380000000000002</v>
      </c>
      <c r="F67" s="17">
        <v>3.0529999999999999</v>
      </c>
      <c r="G67" s="17">
        <v>3.089</v>
      </c>
      <c r="H67" s="17">
        <v>3.3530000000000002</v>
      </c>
      <c r="I67" s="17">
        <v>3.887</v>
      </c>
      <c r="J67" s="17">
        <v>4.3129999999999997</v>
      </c>
      <c r="K67" s="17">
        <v>4.5410000000000004</v>
      </c>
      <c r="L67" s="17">
        <v>4.5030000000000001</v>
      </c>
      <c r="M67" s="14"/>
      <c r="N67" s="18" t="s">
        <v>26</v>
      </c>
      <c r="O67" s="23">
        <f>R59</f>
        <v>62.724269134979039</v>
      </c>
      <c r="P67" s="23">
        <f>R60</f>
        <v>75.38286046125765</v>
      </c>
      <c r="Q67" s="14"/>
      <c r="R67" s="14"/>
      <c r="S67" s="14"/>
      <c r="T67" s="14"/>
      <c r="U67" s="14"/>
    </row>
    <row r="68" spans="1:21">
      <c r="A68" s="15"/>
      <c r="B68" s="5"/>
      <c r="C68" s="5"/>
      <c r="D68" s="5">
        <f>D67-D66</f>
        <v>0.82000000000000028</v>
      </c>
      <c r="E68" s="5"/>
      <c r="F68" s="5">
        <f>F67-E67</f>
        <v>0.11499999999999977</v>
      </c>
      <c r="G68" s="5">
        <f>G67-E67</f>
        <v>0.1509999999999998</v>
      </c>
      <c r="H68" s="5">
        <f>H67-E67</f>
        <v>0.41500000000000004</v>
      </c>
      <c r="I68" s="5">
        <f>I67-E67</f>
        <v>0.94899999999999984</v>
      </c>
      <c r="J68" s="5">
        <f>J67-E67</f>
        <v>1.3749999999999996</v>
      </c>
      <c r="K68" s="5">
        <f>K67-E67</f>
        <v>1.6030000000000002</v>
      </c>
      <c r="L68" s="5">
        <f>L67-E67</f>
        <v>1.5649999999999999</v>
      </c>
      <c r="M68" s="14"/>
      <c r="N68" s="18" t="s">
        <v>27</v>
      </c>
      <c r="O68" s="23">
        <f>S59</f>
        <v>107.20387611571263</v>
      </c>
      <c r="P68" s="23">
        <f>S60</f>
        <v>175.16799402687894</v>
      </c>
      <c r="Q68" s="14"/>
      <c r="R68" s="14"/>
      <c r="S68" s="14"/>
      <c r="T68" s="14"/>
      <c r="U68" s="14"/>
    </row>
    <row r="69" spans="1:21">
      <c r="A69" s="15"/>
      <c r="B69" s="5"/>
      <c r="C69" s="5"/>
      <c r="D69" s="5"/>
      <c r="E69" s="5"/>
      <c r="F69" s="19">
        <f>F68/D68*100</f>
        <v>14.024390243902406</v>
      </c>
      <c r="G69" s="19">
        <f>G68/D68*100</f>
        <v>18.414634146341431</v>
      </c>
      <c r="H69" s="19">
        <f>H68/D68*100</f>
        <v>50.609756097560968</v>
      </c>
      <c r="I69" s="19">
        <f>I68/D68*100</f>
        <v>115.73170731707312</v>
      </c>
      <c r="J69" s="19">
        <f>J68/D68*100</f>
        <v>167.68292682926818</v>
      </c>
      <c r="K69" s="19">
        <f>K68/D68*100</f>
        <v>195.48780487804873</v>
      </c>
      <c r="L69" s="19">
        <f>L68/D68*100</f>
        <v>190.8536585365853</v>
      </c>
      <c r="M69" s="14"/>
      <c r="N69" s="18" t="s">
        <v>28</v>
      </c>
      <c r="O69" s="23">
        <f>T59</f>
        <v>156.83412495981776</v>
      </c>
      <c r="P69" s="23">
        <f>T60</f>
        <v>145.02281400365018</v>
      </c>
      <c r="Q69" s="14"/>
      <c r="R69" s="14"/>
      <c r="S69" s="14"/>
      <c r="T69" s="14"/>
      <c r="U69" s="14"/>
    </row>
    <row r="70" spans="1:21">
      <c r="A70" s="15"/>
      <c r="B70" s="5"/>
      <c r="C70" s="5"/>
      <c r="D70" s="5"/>
      <c r="E70" s="5"/>
      <c r="F70" s="5"/>
      <c r="G70" s="5"/>
      <c r="H70" s="5"/>
      <c r="I70" s="5"/>
      <c r="J70" s="5"/>
      <c r="K70" s="5"/>
      <c r="L70" s="5"/>
      <c r="M70" s="14"/>
      <c r="N70" s="18" t="s">
        <v>29</v>
      </c>
      <c r="O70" s="23">
        <f>U59</f>
        <v>108.70342247017504</v>
      </c>
      <c r="P70" s="23">
        <f>U60</f>
        <v>177.0594823295171</v>
      </c>
      <c r="Q70" s="14"/>
      <c r="R70" s="14"/>
      <c r="S70" s="14"/>
      <c r="T70" s="14"/>
      <c r="U70" s="14"/>
    </row>
    <row r="71" spans="1:21">
      <c r="A71" s="15"/>
      <c r="B71" s="5" t="s">
        <v>33</v>
      </c>
      <c r="C71" s="16" t="s">
        <v>20</v>
      </c>
      <c r="D71" s="5"/>
      <c r="E71" s="5"/>
      <c r="F71" s="5"/>
      <c r="G71" s="5"/>
      <c r="H71" s="5"/>
      <c r="I71" s="5"/>
      <c r="J71" s="5"/>
      <c r="K71" s="5"/>
      <c r="L71" s="5"/>
      <c r="M71" s="14"/>
      <c r="N71" s="14"/>
      <c r="O71" s="14"/>
      <c r="P71" s="14"/>
      <c r="Q71" s="14"/>
      <c r="R71" s="14"/>
      <c r="S71" s="14"/>
      <c r="T71" s="14"/>
      <c r="U71" s="14"/>
    </row>
    <row r="72" spans="1:21" ht="15.75">
      <c r="A72" s="15"/>
      <c r="B72" s="5"/>
      <c r="C72" s="5" t="s">
        <v>21</v>
      </c>
      <c r="D72" s="17">
        <v>4.2729999999999997</v>
      </c>
      <c r="E72" s="5" t="s">
        <v>22</v>
      </c>
      <c r="F72" s="18" t="s">
        <v>23</v>
      </c>
      <c r="G72" s="18" t="s">
        <v>24</v>
      </c>
      <c r="H72" s="18" t="s">
        <v>25</v>
      </c>
      <c r="I72" s="18" t="s">
        <v>26</v>
      </c>
      <c r="J72" s="18" t="s">
        <v>27</v>
      </c>
      <c r="K72" s="18" t="s">
        <v>28</v>
      </c>
      <c r="L72" s="18" t="s">
        <v>29</v>
      </c>
      <c r="M72" s="14"/>
      <c r="N72" s="14"/>
      <c r="O72" s="14"/>
      <c r="P72" s="14"/>
      <c r="Q72" s="14"/>
      <c r="R72" s="14"/>
      <c r="S72" s="14"/>
      <c r="T72" s="14"/>
      <c r="U72" s="14"/>
    </row>
    <row r="73" spans="1:21" ht="15.75">
      <c r="A73" s="15"/>
      <c r="B73" s="5"/>
      <c r="C73" s="5" t="s">
        <v>30</v>
      </c>
      <c r="D73" s="17">
        <v>4.8609999999999998</v>
      </c>
      <c r="E73" s="17">
        <v>3.5790000000000002</v>
      </c>
      <c r="F73" s="17">
        <v>3.7509999999999999</v>
      </c>
      <c r="G73" s="17">
        <v>3.7189999999999999</v>
      </c>
      <c r="H73" s="17">
        <v>3.782</v>
      </c>
      <c r="I73" s="17">
        <v>3.7850000000000001</v>
      </c>
      <c r="J73" s="17">
        <v>4.6529999999999996</v>
      </c>
      <c r="K73" s="17">
        <v>4.1349999999999998</v>
      </c>
      <c r="L73" s="17">
        <v>4.5389999999999997</v>
      </c>
      <c r="M73" s="14"/>
      <c r="N73" s="14"/>
      <c r="O73" s="14"/>
      <c r="P73" s="14"/>
      <c r="Q73" s="14"/>
      <c r="R73" s="14"/>
      <c r="S73" s="14"/>
      <c r="T73" s="14"/>
      <c r="U73" s="14"/>
    </row>
    <row r="74" spans="1:21">
      <c r="A74" s="15"/>
      <c r="B74" s="5"/>
      <c r="C74" s="5"/>
      <c r="D74" s="5">
        <f>D73-D72</f>
        <v>0.58800000000000008</v>
      </c>
      <c r="E74" s="5"/>
      <c r="F74" s="5">
        <f>F73-E73</f>
        <v>0.17199999999999971</v>
      </c>
      <c r="G74" s="5">
        <f>G73-E73</f>
        <v>0.13999999999999968</v>
      </c>
      <c r="H74" s="5">
        <f>H73-E73</f>
        <v>0.20299999999999985</v>
      </c>
      <c r="I74" s="5">
        <f>I73-E73</f>
        <v>0.20599999999999996</v>
      </c>
      <c r="J74" s="5">
        <f>J73-E73</f>
        <v>1.0739999999999994</v>
      </c>
      <c r="K74" s="5">
        <f>K73-E73</f>
        <v>0.55599999999999961</v>
      </c>
      <c r="L74" s="5">
        <f>L73-E73</f>
        <v>0.95999999999999952</v>
      </c>
      <c r="M74" s="14"/>
      <c r="N74" s="14"/>
      <c r="O74" s="14"/>
      <c r="P74" s="14"/>
      <c r="Q74" s="14"/>
      <c r="R74" s="14"/>
      <c r="S74" s="14"/>
      <c r="T74" s="14"/>
      <c r="U74" s="14"/>
    </row>
    <row r="75" spans="1:21">
      <c r="A75" s="15"/>
      <c r="B75" s="5"/>
      <c r="C75" s="5"/>
      <c r="D75" s="5"/>
      <c r="E75" s="5"/>
      <c r="F75" s="19">
        <f>F74/D74*100</f>
        <v>29.251700680272059</v>
      </c>
      <c r="G75" s="19">
        <f>G74/D74*100</f>
        <v>23.809523809523753</v>
      </c>
      <c r="H75" s="19">
        <f>H74/D74*100</f>
        <v>34.523809523809497</v>
      </c>
      <c r="I75" s="19">
        <f>I74/D74*100</f>
        <v>35.034013605442169</v>
      </c>
      <c r="J75" s="19">
        <f>J74/D74*100</f>
        <v>182.65306122448968</v>
      </c>
      <c r="K75" s="19">
        <f>K74/D74*100</f>
        <v>94.557823129251616</v>
      </c>
      <c r="L75" s="19">
        <f>L74/D74*100</f>
        <v>163.26530612244886</v>
      </c>
      <c r="M75" s="14"/>
      <c r="N75" s="14"/>
      <c r="O75" s="14"/>
      <c r="P75" s="14"/>
      <c r="Q75" s="14"/>
      <c r="R75" s="14"/>
      <c r="S75" s="14"/>
      <c r="T75" s="14"/>
      <c r="U75" s="14"/>
    </row>
    <row r="76" spans="1:21">
      <c r="A76" s="15"/>
      <c r="B76" s="5"/>
      <c r="C76" s="5"/>
      <c r="D76" s="5"/>
      <c r="E76" s="5"/>
      <c r="F76" s="5"/>
      <c r="G76" s="5"/>
      <c r="H76" s="5"/>
      <c r="I76" s="5"/>
      <c r="J76" s="5"/>
      <c r="K76" s="5"/>
      <c r="L76" s="5"/>
      <c r="M76" s="14"/>
      <c r="N76" s="14"/>
      <c r="O76" s="14"/>
      <c r="P76" s="14"/>
      <c r="Q76" s="14"/>
      <c r="R76" s="14"/>
      <c r="S76" s="14"/>
      <c r="T76" s="14"/>
      <c r="U76" s="14"/>
    </row>
    <row r="77" spans="1:21">
      <c r="A77" s="15"/>
      <c r="B77" s="5" t="s">
        <v>37</v>
      </c>
      <c r="C77" s="16" t="s">
        <v>69</v>
      </c>
      <c r="D77" s="5"/>
      <c r="E77" s="5"/>
      <c r="F77" s="5"/>
      <c r="G77" s="5"/>
      <c r="H77" s="5"/>
      <c r="I77" s="5"/>
      <c r="J77" s="5"/>
      <c r="K77" s="5"/>
      <c r="L77" s="5"/>
      <c r="M77" s="14"/>
      <c r="N77" s="14"/>
      <c r="O77" s="14"/>
      <c r="P77" s="14"/>
      <c r="Q77" s="14"/>
      <c r="R77" s="14"/>
      <c r="S77" s="14"/>
      <c r="T77" s="14"/>
      <c r="U77" s="14"/>
    </row>
    <row r="78" spans="1:21" ht="15.75">
      <c r="A78" s="15"/>
      <c r="B78" s="5"/>
      <c r="C78" s="5" t="s">
        <v>21</v>
      </c>
      <c r="D78" s="17">
        <v>3.9710000000000001</v>
      </c>
      <c r="E78" s="5" t="s">
        <v>22</v>
      </c>
      <c r="F78" s="18" t="s">
        <v>23</v>
      </c>
      <c r="G78" s="18" t="s">
        <v>24</v>
      </c>
      <c r="H78" s="18" t="s">
        <v>25</v>
      </c>
      <c r="I78" s="18" t="s">
        <v>26</v>
      </c>
      <c r="J78" s="18" t="s">
        <v>27</v>
      </c>
      <c r="K78" s="18" t="s">
        <v>28</v>
      </c>
      <c r="L78" s="18" t="s">
        <v>29</v>
      </c>
      <c r="M78" s="14"/>
      <c r="N78" s="14"/>
      <c r="O78" s="14"/>
      <c r="P78" s="14"/>
      <c r="Q78" s="14"/>
      <c r="R78" s="14"/>
      <c r="S78" s="14"/>
      <c r="T78" s="14"/>
      <c r="U78" s="14"/>
    </row>
    <row r="79" spans="1:21" ht="15.75">
      <c r="A79" s="15"/>
      <c r="B79" s="5"/>
      <c r="C79" s="5" t="s">
        <v>30</v>
      </c>
      <c r="D79" s="17">
        <v>4.6950000000000003</v>
      </c>
      <c r="E79" s="17">
        <v>2.9990000000000001</v>
      </c>
      <c r="F79" s="17">
        <v>3.0110000000000001</v>
      </c>
      <c r="G79" s="17">
        <v>3.1059999999999999</v>
      </c>
      <c r="H79" s="17">
        <v>3.177</v>
      </c>
      <c r="I79" s="17">
        <v>3.3359999999999999</v>
      </c>
      <c r="J79" s="17">
        <v>3.6970000000000001</v>
      </c>
      <c r="K79" s="17">
        <v>4.431</v>
      </c>
      <c r="L79" s="17">
        <v>3.9380000000000002</v>
      </c>
      <c r="M79" s="14"/>
      <c r="N79" s="14"/>
      <c r="O79" s="14"/>
      <c r="P79" s="14"/>
      <c r="Q79" s="14"/>
      <c r="R79" s="14"/>
      <c r="S79" s="14"/>
      <c r="T79" s="14"/>
      <c r="U79" s="14"/>
    </row>
    <row r="80" spans="1:21">
      <c r="A80" s="15"/>
      <c r="B80" s="5"/>
      <c r="C80" s="5"/>
      <c r="D80" s="5">
        <f>D79-D78</f>
        <v>0.7240000000000002</v>
      </c>
      <c r="E80" s="5"/>
      <c r="F80" s="5">
        <f>F79-E79</f>
        <v>1.2000000000000011E-2</v>
      </c>
      <c r="G80" s="5">
        <f>G79-E79</f>
        <v>0.10699999999999976</v>
      </c>
      <c r="H80" s="5">
        <f>H79-E79</f>
        <v>0.17799999999999994</v>
      </c>
      <c r="I80" s="5">
        <f>I79-E79</f>
        <v>0.33699999999999974</v>
      </c>
      <c r="J80" s="5">
        <f>J79-E79</f>
        <v>0.69799999999999995</v>
      </c>
      <c r="K80" s="5">
        <f>K79-E79</f>
        <v>1.4319999999999999</v>
      </c>
      <c r="L80" s="5">
        <f>L79-E79</f>
        <v>0.93900000000000006</v>
      </c>
      <c r="M80" s="14"/>
      <c r="N80" s="14"/>
      <c r="O80" s="14"/>
      <c r="P80" s="14"/>
      <c r="Q80" s="14"/>
      <c r="R80" s="14"/>
      <c r="S80" s="14"/>
      <c r="T80" s="14"/>
      <c r="U80" s="14"/>
    </row>
    <row r="81" spans="1:21">
      <c r="A81" s="15"/>
      <c r="B81" s="5"/>
      <c r="C81" s="5"/>
      <c r="D81" s="5"/>
      <c r="E81" s="5"/>
      <c r="F81" s="19">
        <f>F80/D80*100</f>
        <v>1.6574585635359125</v>
      </c>
      <c r="G81" s="19">
        <f>G80/D80*100</f>
        <v>14.779005524861841</v>
      </c>
      <c r="H81" s="19">
        <f>H80/D80*100</f>
        <v>24.585635359116008</v>
      </c>
      <c r="I81" s="19">
        <f>I80/D80*100</f>
        <v>46.546961325966798</v>
      </c>
      <c r="J81" s="19">
        <f>J80/D80*100</f>
        <v>96.40883977900549</v>
      </c>
      <c r="K81" s="19">
        <f>K80/D80*100</f>
        <v>197.79005524861873</v>
      </c>
      <c r="L81" s="19">
        <f>L80/D80*100</f>
        <v>129.69613259668506</v>
      </c>
      <c r="M81" s="14"/>
      <c r="N81" s="14"/>
      <c r="O81" s="14"/>
      <c r="P81" s="14"/>
      <c r="Q81" s="14"/>
      <c r="R81" s="14"/>
      <c r="S81" s="14"/>
      <c r="T81" s="14"/>
      <c r="U81" s="14"/>
    </row>
    <row r="82" spans="1:21">
      <c r="A82" s="14"/>
      <c r="B82" s="14"/>
      <c r="C82" s="14"/>
      <c r="D82" s="14"/>
      <c r="E82" s="14"/>
      <c r="F82" s="14"/>
      <c r="G82" s="14"/>
      <c r="H82" s="14"/>
      <c r="I82" s="14"/>
      <c r="J82" s="14"/>
      <c r="K82" s="14"/>
      <c r="L82" s="14"/>
      <c r="M82" s="14"/>
      <c r="N82" s="14"/>
      <c r="O82" s="14"/>
      <c r="P82" s="14"/>
      <c r="Q82" s="14"/>
      <c r="R82" s="14"/>
      <c r="S82" s="14"/>
      <c r="T82" s="14"/>
      <c r="U82" s="14"/>
    </row>
    <row r="83" spans="1:21">
      <c r="A83" s="14"/>
      <c r="B83" s="14"/>
      <c r="C83" s="14"/>
      <c r="D83" s="14"/>
      <c r="E83" s="14"/>
      <c r="F83" s="14"/>
      <c r="G83" s="14"/>
      <c r="H83" s="14"/>
      <c r="I83" s="14"/>
      <c r="J83" s="14"/>
      <c r="K83" s="14"/>
      <c r="L83" s="14"/>
      <c r="M83" s="14"/>
      <c r="N83" s="14"/>
      <c r="O83" s="14"/>
      <c r="P83" s="14"/>
      <c r="Q83" s="14"/>
      <c r="R83" s="14"/>
      <c r="S83" s="14"/>
      <c r="T83" s="14"/>
      <c r="U83" s="14"/>
    </row>
    <row r="84" spans="1:21">
      <c r="A84" s="15" t="s">
        <v>36</v>
      </c>
      <c r="B84" s="5"/>
      <c r="C84" s="5"/>
      <c r="D84" s="5"/>
      <c r="E84" s="5"/>
      <c r="F84" s="5"/>
      <c r="G84" s="5"/>
      <c r="H84" s="5"/>
      <c r="I84" s="5"/>
      <c r="J84" s="5"/>
      <c r="K84" s="5"/>
      <c r="L84" s="5"/>
      <c r="M84" s="14"/>
      <c r="N84" s="22"/>
      <c r="O84" s="18" t="str">
        <f t="shared" ref="O84:U84" si="14">F86</f>
        <v>0.1mM10ul</v>
      </c>
      <c r="P84" s="18" t="str">
        <f t="shared" si="14"/>
        <v>0.1mM20ul</v>
      </c>
      <c r="Q84" s="18" t="str">
        <f t="shared" si="14"/>
        <v>1mM7ul</v>
      </c>
      <c r="R84" s="18" t="str">
        <f t="shared" si="14"/>
        <v>1mM20ul</v>
      </c>
      <c r="S84" s="18" t="str">
        <f t="shared" si="14"/>
        <v>10mM7ul</v>
      </c>
      <c r="T84" s="18" t="str">
        <f t="shared" si="14"/>
        <v>10mM20ul</v>
      </c>
      <c r="U84" s="18" t="str">
        <f t="shared" si="14"/>
        <v>10mM70ul</v>
      </c>
    </row>
    <row r="85" spans="1:21">
      <c r="A85" s="15"/>
      <c r="B85" s="5" t="s">
        <v>39</v>
      </c>
      <c r="C85" s="16" t="s">
        <v>69</v>
      </c>
      <c r="D85" s="5"/>
      <c r="E85" s="5"/>
      <c r="F85" s="5"/>
      <c r="G85" s="5"/>
      <c r="H85" s="5"/>
      <c r="I85" s="5"/>
      <c r="J85" s="5"/>
      <c r="K85" s="5"/>
      <c r="L85" s="5"/>
      <c r="M85" s="14"/>
      <c r="N85" s="22" t="s">
        <v>69</v>
      </c>
      <c r="O85" s="23">
        <f t="shared" ref="O85:U85" si="15">AVERAGE(F89,F95)</f>
        <v>13.652795498029967</v>
      </c>
      <c r="P85" s="23">
        <f t="shared" si="15"/>
        <v>21.891994060369385</v>
      </c>
      <c r="Q85" s="23">
        <f t="shared" si="15"/>
        <v>44.389270792222625</v>
      </c>
      <c r="R85" s="23">
        <f t="shared" si="15"/>
        <v>63.446359117042419</v>
      </c>
      <c r="S85" s="23">
        <f t="shared" si="15"/>
        <v>84.985031399609809</v>
      </c>
      <c r="T85" s="23">
        <f t="shared" si="15"/>
        <v>103.50732095097837</v>
      </c>
      <c r="U85" s="23">
        <f t="shared" si="15"/>
        <v>161.46333009290984</v>
      </c>
    </row>
    <row r="86" spans="1:21" ht="15.75">
      <c r="A86" s="15"/>
      <c r="B86" s="5"/>
      <c r="C86" s="5" t="s">
        <v>21</v>
      </c>
      <c r="D86" s="17">
        <v>3.964</v>
      </c>
      <c r="E86" s="5" t="s">
        <v>22</v>
      </c>
      <c r="F86" s="18" t="s">
        <v>23</v>
      </c>
      <c r="G86" s="18" t="s">
        <v>24</v>
      </c>
      <c r="H86" s="18" t="s">
        <v>25</v>
      </c>
      <c r="I86" s="18" t="s">
        <v>26</v>
      </c>
      <c r="J86" s="18" t="s">
        <v>27</v>
      </c>
      <c r="K86" s="18" t="s">
        <v>28</v>
      </c>
      <c r="L86" s="18" t="s">
        <v>29</v>
      </c>
      <c r="M86" s="14"/>
      <c r="N86" s="22" t="s">
        <v>7</v>
      </c>
      <c r="O86" s="23">
        <f t="shared" ref="O86:U86" si="16">AVERAGE(F101,F107)</f>
        <v>19.189743885327253</v>
      </c>
      <c r="P86" s="23">
        <f t="shared" si="16"/>
        <v>13.974593057559481</v>
      </c>
      <c r="Q86" s="23">
        <f t="shared" si="16"/>
        <v>30.515740355104697</v>
      </c>
      <c r="R86" s="23">
        <f t="shared" si="16"/>
        <v>74.898109446816107</v>
      </c>
      <c r="S86" s="23">
        <f t="shared" si="16"/>
        <v>73.435447004516902</v>
      </c>
      <c r="T86" s="23">
        <f t="shared" si="16"/>
        <v>109.5919977489873</v>
      </c>
      <c r="U86" s="23">
        <f t="shared" si="16"/>
        <v>128.70253474443075</v>
      </c>
    </row>
    <row r="87" spans="1:21" ht="15.75">
      <c r="A87" s="15"/>
      <c r="B87" s="5"/>
      <c r="C87" s="5" t="s">
        <v>30</v>
      </c>
      <c r="D87" s="17">
        <v>6.1909999999999998</v>
      </c>
      <c r="E87" s="17">
        <v>3.399</v>
      </c>
      <c r="F87" s="17">
        <v>3.899</v>
      </c>
      <c r="G87" s="17">
        <v>4.2590000000000003</v>
      </c>
      <c r="H87" s="17">
        <v>5.0460000000000003</v>
      </c>
      <c r="I87" s="17">
        <v>5.7530000000000001</v>
      </c>
      <c r="J87" s="17">
        <v>6.0439999999999996</v>
      </c>
      <c r="K87" s="17">
        <v>6.9980000000000002</v>
      </c>
      <c r="L87" s="17">
        <v>8.2949999999999999</v>
      </c>
      <c r="M87" s="14"/>
      <c r="N87" s="14"/>
      <c r="O87" s="14"/>
      <c r="P87" s="14"/>
      <c r="Q87" s="14"/>
      <c r="R87" s="14"/>
      <c r="S87" s="14"/>
      <c r="T87" s="14"/>
      <c r="U87" s="14"/>
    </row>
    <row r="88" spans="1:21">
      <c r="A88" s="15"/>
      <c r="B88" s="5"/>
      <c r="C88" s="5"/>
      <c r="D88" s="5">
        <f>D87-D86</f>
        <v>2.2269999999999999</v>
      </c>
      <c r="E88" s="5"/>
      <c r="F88" s="5">
        <f>F87-E87</f>
        <v>0.5</v>
      </c>
      <c r="G88" s="5">
        <f>G87-E87</f>
        <v>0.86000000000000032</v>
      </c>
      <c r="H88" s="5">
        <f>H87-E87</f>
        <v>1.6470000000000002</v>
      </c>
      <c r="I88" s="5">
        <f>I87-E87</f>
        <v>2.3540000000000001</v>
      </c>
      <c r="J88" s="5">
        <f>J87-E87</f>
        <v>2.6449999999999996</v>
      </c>
      <c r="K88" s="5">
        <f>K87-E87</f>
        <v>3.5990000000000002</v>
      </c>
      <c r="L88" s="5">
        <f>L87-E87</f>
        <v>4.8959999999999999</v>
      </c>
      <c r="M88" s="14"/>
      <c r="N88" s="14"/>
      <c r="O88" s="14"/>
      <c r="P88" s="14"/>
      <c r="Q88" s="14"/>
      <c r="R88" s="14"/>
      <c r="S88" s="14"/>
      <c r="T88" s="14"/>
      <c r="U88" s="14"/>
    </row>
    <row r="89" spans="1:21">
      <c r="A89" s="15"/>
      <c r="B89" s="5"/>
      <c r="C89" s="5"/>
      <c r="D89" s="5"/>
      <c r="E89" s="5"/>
      <c r="F89" s="19">
        <f>F88/D88*100</f>
        <v>22.451728783116302</v>
      </c>
      <c r="G89" s="19">
        <f>G88/D88*100</f>
        <v>38.616973506960051</v>
      </c>
      <c r="H89" s="19">
        <f>H88/D88*100</f>
        <v>73.955994611585112</v>
      </c>
      <c r="I89" s="19">
        <f>I88/D88*100</f>
        <v>105.70273911091155</v>
      </c>
      <c r="J89" s="19">
        <f>J88/D88*100</f>
        <v>118.7696452626852</v>
      </c>
      <c r="K89" s="19">
        <f>K88/D88*100</f>
        <v>161.60754378087114</v>
      </c>
      <c r="L89" s="19">
        <f>L88/D88*100</f>
        <v>219.84732824427482</v>
      </c>
      <c r="M89" s="14"/>
      <c r="N89" s="22" t="s">
        <v>31</v>
      </c>
      <c r="O89" s="5" t="s">
        <v>69</v>
      </c>
      <c r="P89" s="5" t="s">
        <v>7</v>
      </c>
      <c r="Q89" s="14"/>
      <c r="R89" s="14"/>
      <c r="S89" s="14"/>
      <c r="T89" s="14"/>
      <c r="U89" s="14"/>
    </row>
    <row r="90" spans="1:21">
      <c r="A90" s="15"/>
      <c r="B90" s="5"/>
      <c r="C90" s="5"/>
      <c r="D90" s="5"/>
      <c r="E90" s="5"/>
      <c r="F90" s="5"/>
      <c r="G90" s="5"/>
      <c r="H90" s="5"/>
      <c r="I90" s="5"/>
      <c r="J90" s="5"/>
      <c r="K90" s="5"/>
      <c r="L90" s="5"/>
      <c r="M90" s="14"/>
      <c r="N90" s="18" t="s">
        <v>23</v>
      </c>
      <c r="O90" s="23">
        <f>O85</f>
        <v>13.652795498029967</v>
      </c>
      <c r="P90" s="23">
        <f>O86</f>
        <v>19.189743885327253</v>
      </c>
      <c r="Q90" s="14"/>
      <c r="R90" s="14"/>
      <c r="S90" s="14"/>
      <c r="T90" s="14"/>
      <c r="U90" s="14"/>
    </row>
    <row r="91" spans="1:21">
      <c r="A91" s="15"/>
      <c r="B91" s="5" t="s">
        <v>40</v>
      </c>
      <c r="C91" s="16" t="s">
        <v>69</v>
      </c>
      <c r="D91" s="5"/>
      <c r="E91" s="5"/>
      <c r="F91" s="5"/>
      <c r="G91" s="5"/>
      <c r="H91" s="5"/>
      <c r="I91" s="5"/>
      <c r="J91" s="5"/>
      <c r="K91" s="5"/>
      <c r="L91" s="5"/>
      <c r="M91" s="14"/>
      <c r="N91" s="18" t="s">
        <v>24</v>
      </c>
      <c r="O91" s="23">
        <f>P85</f>
        <v>21.891994060369385</v>
      </c>
      <c r="P91" s="23">
        <f>P86</f>
        <v>13.974593057559481</v>
      </c>
      <c r="Q91" s="14"/>
      <c r="R91" s="14"/>
      <c r="S91" s="14"/>
      <c r="T91" s="14"/>
      <c r="U91" s="14"/>
    </row>
    <row r="92" spans="1:21" ht="15.75">
      <c r="A92" s="15"/>
      <c r="B92" s="5"/>
      <c r="C92" s="5" t="s">
        <v>21</v>
      </c>
      <c r="D92" s="17">
        <v>4.1349999999999998</v>
      </c>
      <c r="E92" s="5" t="s">
        <v>22</v>
      </c>
      <c r="F92" s="18" t="s">
        <v>23</v>
      </c>
      <c r="G92" s="18" t="s">
        <v>24</v>
      </c>
      <c r="H92" s="18" t="s">
        <v>25</v>
      </c>
      <c r="I92" s="18" t="s">
        <v>26</v>
      </c>
      <c r="J92" s="18" t="s">
        <v>27</v>
      </c>
      <c r="K92" s="18" t="s">
        <v>28</v>
      </c>
      <c r="L92" s="18" t="s">
        <v>29</v>
      </c>
      <c r="M92" s="14"/>
      <c r="N92" s="18" t="s">
        <v>25</v>
      </c>
      <c r="O92" s="23">
        <f>Q85</f>
        <v>44.389270792222625</v>
      </c>
      <c r="P92" s="23">
        <f>Q86</f>
        <v>30.515740355104697</v>
      </c>
      <c r="Q92" s="14"/>
      <c r="R92" s="14"/>
      <c r="S92" s="14"/>
      <c r="T92" s="14"/>
      <c r="U92" s="14"/>
    </row>
    <row r="93" spans="1:21" ht="15.75">
      <c r="A93" s="15"/>
      <c r="B93" s="5"/>
      <c r="C93" s="5" t="s">
        <v>30</v>
      </c>
      <c r="D93" s="17">
        <v>6.0510000000000002</v>
      </c>
      <c r="E93" s="17">
        <v>3.4089999999999998</v>
      </c>
      <c r="F93" s="17">
        <v>3.5019999999999998</v>
      </c>
      <c r="G93" s="17">
        <v>3.508</v>
      </c>
      <c r="H93" s="17">
        <v>3.6930000000000001</v>
      </c>
      <c r="I93" s="17">
        <v>3.8149999999999999</v>
      </c>
      <c r="J93" s="17">
        <v>4.3899999999999997</v>
      </c>
      <c r="K93" s="17">
        <v>4.2789999999999999</v>
      </c>
      <c r="L93" s="17">
        <v>5.3840000000000003</v>
      </c>
      <c r="M93" s="14"/>
      <c r="N93" s="18" t="s">
        <v>26</v>
      </c>
      <c r="O93" s="23">
        <f>R85</f>
        <v>63.446359117042419</v>
      </c>
      <c r="P93" s="23">
        <f>R86</f>
        <v>74.898109446816107</v>
      </c>
      <c r="Q93" s="14"/>
      <c r="R93" s="14"/>
      <c r="S93" s="14"/>
      <c r="T93" s="14"/>
      <c r="U93" s="14"/>
    </row>
    <row r="94" spans="1:21">
      <c r="A94" s="15"/>
      <c r="B94" s="5"/>
      <c r="C94" s="5"/>
      <c r="D94" s="5">
        <f>D93-D92</f>
        <v>1.9160000000000004</v>
      </c>
      <c r="E94" s="5"/>
      <c r="F94" s="5">
        <f>F93-E93</f>
        <v>9.2999999999999972E-2</v>
      </c>
      <c r="G94" s="5">
        <f>G93-E93</f>
        <v>9.9000000000000199E-2</v>
      </c>
      <c r="H94" s="5">
        <f>H93-E93</f>
        <v>0.28400000000000025</v>
      </c>
      <c r="I94" s="5">
        <f>I93-E93</f>
        <v>0.40600000000000014</v>
      </c>
      <c r="J94" s="5">
        <f>J93-E93</f>
        <v>0.98099999999999987</v>
      </c>
      <c r="K94" s="5">
        <f>K93-E93</f>
        <v>0.87000000000000011</v>
      </c>
      <c r="L94" s="5">
        <f>L93-E93</f>
        <v>1.9750000000000005</v>
      </c>
      <c r="M94" s="14"/>
      <c r="N94" s="18" t="s">
        <v>27</v>
      </c>
      <c r="O94" s="23">
        <f>S85</f>
        <v>84.985031399609809</v>
      </c>
      <c r="P94" s="23">
        <f>S86</f>
        <v>73.435447004516902</v>
      </c>
      <c r="Q94" s="14"/>
      <c r="R94" s="14"/>
      <c r="S94" s="14"/>
      <c r="T94" s="14"/>
      <c r="U94" s="14"/>
    </row>
    <row r="95" spans="1:21">
      <c r="A95" s="15"/>
      <c r="B95" s="5"/>
      <c r="C95" s="5"/>
      <c r="D95" s="5"/>
      <c r="E95" s="5"/>
      <c r="F95" s="19">
        <f>F94/D94*100</f>
        <v>4.8538622129436302</v>
      </c>
      <c r="G95" s="19">
        <f>G94/D94*100</f>
        <v>5.167014613778715</v>
      </c>
      <c r="H95" s="19">
        <f>H94/D94*100</f>
        <v>14.822546972860135</v>
      </c>
      <c r="I95" s="19">
        <f>I94/D94*100</f>
        <v>21.189979123173281</v>
      </c>
      <c r="J95" s="19">
        <f>J94/D94*100</f>
        <v>51.200417536534424</v>
      </c>
      <c r="K95" s="19">
        <f>K94/D94*100</f>
        <v>45.407098121085596</v>
      </c>
      <c r="L95" s="19">
        <f>L94/D94*100</f>
        <v>103.07933194154488</v>
      </c>
      <c r="M95" s="14"/>
      <c r="N95" s="18" t="s">
        <v>28</v>
      </c>
      <c r="O95" s="23">
        <f>T85</f>
        <v>103.50732095097837</v>
      </c>
      <c r="P95" s="23">
        <f>T86</f>
        <v>109.5919977489873</v>
      </c>
      <c r="Q95" s="14"/>
      <c r="R95" s="14"/>
      <c r="S95" s="14"/>
      <c r="T95" s="14"/>
      <c r="U95" s="14"/>
    </row>
    <row r="96" spans="1:21">
      <c r="A96" s="15"/>
      <c r="B96" s="5"/>
      <c r="C96" s="5"/>
      <c r="D96" s="5"/>
      <c r="E96" s="5"/>
      <c r="F96" s="5"/>
      <c r="G96" s="5"/>
      <c r="H96" s="5"/>
      <c r="I96" s="5"/>
      <c r="J96" s="5"/>
      <c r="K96" s="5"/>
      <c r="L96" s="5"/>
      <c r="M96" s="14"/>
      <c r="N96" s="18" t="s">
        <v>29</v>
      </c>
      <c r="O96" s="23">
        <f>U85</f>
        <v>161.46333009290984</v>
      </c>
      <c r="P96" s="23">
        <f>U86</f>
        <v>128.70253474443075</v>
      </c>
      <c r="Q96" s="14"/>
      <c r="R96" s="14"/>
      <c r="S96" s="14"/>
      <c r="T96" s="14"/>
      <c r="U96" s="14"/>
    </row>
    <row r="97" spans="1:21">
      <c r="A97" s="15"/>
      <c r="B97" s="5" t="s">
        <v>41</v>
      </c>
      <c r="C97" s="16" t="s">
        <v>20</v>
      </c>
      <c r="D97" s="5"/>
      <c r="E97" s="5"/>
      <c r="F97" s="5"/>
      <c r="G97" s="5"/>
      <c r="H97" s="5"/>
      <c r="I97" s="5"/>
      <c r="J97" s="5"/>
      <c r="K97" s="5"/>
      <c r="L97" s="5"/>
      <c r="M97" s="14"/>
      <c r="N97" s="14"/>
      <c r="O97" s="14"/>
      <c r="P97" s="14"/>
      <c r="Q97" s="14"/>
      <c r="R97" s="14"/>
      <c r="S97" s="14"/>
      <c r="T97" s="14"/>
      <c r="U97" s="14"/>
    </row>
    <row r="98" spans="1:21" ht="15.75">
      <c r="A98" s="15"/>
      <c r="B98" s="5"/>
      <c r="C98" s="5" t="s">
        <v>21</v>
      </c>
      <c r="D98" s="17">
        <v>4.2640000000000002</v>
      </c>
      <c r="E98" s="5" t="s">
        <v>22</v>
      </c>
      <c r="F98" s="18" t="s">
        <v>23</v>
      </c>
      <c r="G98" s="18" t="s">
        <v>24</v>
      </c>
      <c r="H98" s="18" t="s">
        <v>25</v>
      </c>
      <c r="I98" s="18" t="s">
        <v>26</v>
      </c>
      <c r="J98" s="18" t="s">
        <v>27</v>
      </c>
      <c r="K98" s="18" t="s">
        <v>28</v>
      </c>
      <c r="L98" s="18" t="s">
        <v>29</v>
      </c>
      <c r="M98" s="14"/>
      <c r="N98" s="14"/>
      <c r="O98" s="14"/>
      <c r="P98" s="14"/>
      <c r="Q98" s="14"/>
      <c r="R98" s="14"/>
      <c r="S98" s="14"/>
      <c r="T98" s="14"/>
      <c r="U98" s="14"/>
    </row>
    <row r="99" spans="1:21" ht="15.75">
      <c r="A99" s="15"/>
      <c r="B99" s="5"/>
      <c r="C99" s="5" t="s">
        <v>30</v>
      </c>
      <c r="D99" s="17">
        <v>5.5279999999999996</v>
      </c>
      <c r="E99" s="17">
        <v>3.681</v>
      </c>
      <c r="F99" s="17">
        <v>3.8239999999999998</v>
      </c>
      <c r="G99" s="17">
        <v>3.7589999999999999</v>
      </c>
      <c r="H99" s="17">
        <v>3.89</v>
      </c>
      <c r="I99" s="17">
        <v>4.5049999999999999</v>
      </c>
      <c r="J99" s="17">
        <v>4.5209999999999999</v>
      </c>
      <c r="K99" s="17">
        <v>4.7309999999999999</v>
      </c>
      <c r="L99" s="17">
        <v>5.0739999999999998</v>
      </c>
      <c r="M99" s="14"/>
      <c r="N99" s="14"/>
      <c r="O99" s="14"/>
      <c r="P99" s="14"/>
      <c r="Q99" s="14"/>
      <c r="R99" s="14"/>
      <c r="S99" s="14"/>
      <c r="T99" s="14"/>
      <c r="U99" s="14"/>
    </row>
    <row r="100" spans="1:21">
      <c r="A100" s="15"/>
      <c r="B100" s="5"/>
      <c r="C100" s="5"/>
      <c r="D100" s="5">
        <f>D99-D98</f>
        <v>1.2639999999999993</v>
      </c>
      <c r="E100" s="5"/>
      <c r="F100" s="5">
        <f>F99-E99</f>
        <v>0.14299999999999979</v>
      </c>
      <c r="G100" s="5">
        <f>G99-E99</f>
        <v>7.7999999999999847E-2</v>
      </c>
      <c r="H100" s="5">
        <f>H99-E99</f>
        <v>0.20900000000000007</v>
      </c>
      <c r="I100" s="5">
        <f>I99-E99</f>
        <v>0.82399999999999984</v>
      </c>
      <c r="J100" s="5">
        <f>J99-E99</f>
        <v>0.83999999999999986</v>
      </c>
      <c r="K100" s="5">
        <f>K99-E99</f>
        <v>1.0499999999999998</v>
      </c>
      <c r="L100" s="5">
        <f>L99-E99</f>
        <v>1.3929999999999998</v>
      </c>
      <c r="M100" s="14"/>
      <c r="N100" s="14"/>
      <c r="O100" s="14"/>
      <c r="P100" s="14"/>
      <c r="Q100" s="14"/>
      <c r="R100" s="14"/>
      <c r="S100" s="14"/>
      <c r="T100" s="14"/>
      <c r="U100" s="14"/>
    </row>
    <row r="101" spans="1:21">
      <c r="A101" s="15"/>
      <c r="B101" s="5"/>
      <c r="C101" s="5"/>
      <c r="D101" s="5"/>
      <c r="E101" s="5"/>
      <c r="F101" s="19">
        <f>F100/D100*100</f>
        <v>11.313291139240496</v>
      </c>
      <c r="G101" s="19">
        <f>G100/D100*100</f>
        <v>6.1708860759493582</v>
      </c>
      <c r="H101" s="19">
        <f>H100/D100*100</f>
        <v>16.534810126582293</v>
      </c>
      <c r="I101" s="19">
        <f>I100/D100*100</f>
        <v>65.189873417721543</v>
      </c>
      <c r="J101" s="19">
        <f>J100/D100*100</f>
        <v>66.455696202531669</v>
      </c>
      <c r="K101" s="19">
        <f>K100/D100*100</f>
        <v>83.069620253164587</v>
      </c>
      <c r="L101" s="19">
        <f>L100/D100*100</f>
        <v>110.20569620253168</v>
      </c>
      <c r="M101" s="14"/>
      <c r="N101" s="14"/>
      <c r="O101" s="14"/>
      <c r="P101" s="14"/>
      <c r="Q101" s="14"/>
      <c r="R101" s="14"/>
      <c r="S101" s="14"/>
      <c r="T101" s="14"/>
      <c r="U101" s="14"/>
    </row>
    <row r="102" spans="1:21">
      <c r="A102" s="15"/>
      <c r="B102" s="5"/>
      <c r="C102" s="5"/>
      <c r="D102" s="5"/>
      <c r="E102" s="5"/>
      <c r="F102" s="5"/>
      <c r="G102" s="5"/>
      <c r="H102" s="5"/>
      <c r="I102" s="5"/>
      <c r="J102" s="5"/>
      <c r="K102" s="5"/>
      <c r="L102" s="5"/>
      <c r="M102" s="14"/>
      <c r="N102" s="14"/>
      <c r="O102" s="14"/>
      <c r="P102" s="14"/>
      <c r="Q102" s="14"/>
      <c r="R102" s="14"/>
      <c r="S102" s="14"/>
      <c r="T102" s="14"/>
      <c r="U102" s="14"/>
    </row>
    <row r="103" spans="1:21">
      <c r="A103" s="15"/>
      <c r="B103" s="5" t="s">
        <v>42</v>
      </c>
      <c r="C103" s="16" t="s">
        <v>20</v>
      </c>
      <c r="D103" s="5"/>
      <c r="E103" s="5"/>
      <c r="F103" s="5"/>
      <c r="G103" s="5"/>
      <c r="H103" s="5"/>
      <c r="I103" s="5"/>
      <c r="J103" s="5"/>
      <c r="K103" s="5"/>
      <c r="L103" s="5"/>
      <c r="M103" s="14"/>
      <c r="N103" s="14"/>
      <c r="O103" s="14"/>
      <c r="P103" s="14"/>
      <c r="Q103" s="14"/>
      <c r="R103" s="14"/>
      <c r="S103" s="14"/>
      <c r="T103" s="14"/>
      <c r="U103" s="14"/>
    </row>
    <row r="104" spans="1:21" ht="15.75">
      <c r="A104" s="15"/>
      <c r="B104" s="5"/>
      <c r="C104" s="5" t="s">
        <v>21</v>
      </c>
      <c r="D104" s="17">
        <v>3.895</v>
      </c>
      <c r="E104" s="5" t="s">
        <v>22</v>
      </c>
      <c r="F104" s="18" t="s">
        <v>23</v>
      </c>
      <c r="G104" s="18" t="s">
        <v>24</v>
      </c>
      <c r="H104" s="18" t="s">
        <v>25</v>
      </c>
      <c r="I104" s="18" t="s">
        <v>26</v>
      </c>
      <c r="J104" s="18" t="s">
        <v>27</v>
      </c>
      <c r="K104" s="18" t="s">
        <v>28</v>
      </c>
      <c r="L104" s="18" t="s">
        <v>29</v>
      </c>
      <c r="M104" s="14"/>
      <c r="N104" s="14"/>
      <c r="O104" s="14"/>
      <c r="P104" s="14"/>
      <c r="Q104" s="14"/>
      <c r="R104" s="14"/>
      <c r="S104" s="14"/>
      <c r="T104" s="14"/>
      <c r="U104" s="14"/>
    </row>
    <row r="105" spans="1:21" ht="15.75">
      <c r="A105" s="15"/>
      <c r="B105" s="5"/>
      <c r="C105" s="5" t="s">
        <v>30</v>
      </c>
      <c r="D105" s="17">
        <v>6.4480000000000004</v>
      </c>
      <c r="E105" s="17">
        <v>3.069</v>
      </c>
      <c r="F105" s="17">
        <v>3.76</v>
      </c>
      <c r="G105" s="17">
        <v>3.625</v>
      </c>
      <c r="H105" s="17">
        <v>4.2050000000000001</v>
      </c>
      <c r="I105" s="17">
        <v>5.2290000000000001</v>
      </c>
      <c r="J105" s="17">
        <v>5.1219999999999999</v>
      </c>
      <c r="K105" s="17">
        <v>6.5439999999999996</v>
      </c>
      <c r="L105" s="17">
        <v>6.827</v>
      </c>
      <c r="M105" s="14"/>
      <c r="N105" s="14"/>
      <c r="O105" s="14"/>
      <c r="P105" s="14"/>
      <c r="Q105" s="14"/>
      <c r="R105" s="14"/>
      <c r="S105" s="14"/>
      <c r="T105" s="14"/>
      <c r="U105" s="14"/>
    </row>
    <row r="106" spans="1:21">
      <c r="A106" s="15"/>
      <c r="B106" s="5"/>
      <c r="C106" s="5"/>
      <c r="D106" s="5">
        <f>D105-D104</f>
        <v>2.5530000000000004</v>
      </c>
      <c r="E106" s="5"/>
      <c r="F106" s="5">
        <f>F105-E105</f>
        <v>0.69099999999999984</v>
      </c>
      <c r="G106" s="5">
        <f>G105-E105</f>
        <v>0.55600000000000005</v>
      </c>
      <c r="H106" s="5">
        <f>H105-E105</f>
        <v>1.1360000000000001</v>
      </c>
      <c r="I106" s="5">
        <f>I105-E105</f>
        <v>2.16</v>
      </c>
      <c r="J106" s="5">
        <f>J105-E105</f>
        <v>2.0529999999999999</v>
      </c>
      <c r="K106" s="5">
        <f>K105-E105</f>
        <v>3.4749999999999996</v>
      </c>
      <c r="L106" s="5">
        <f>L105-E105</f>
        <v>3.758</v>
      </c>
      <c r="M106" s="14"/>
      <c r="N106" s="14"/>
      <c r="O106" s="14"/>
      <c r="P106" s="14"/>
      <c r="Q106" s="14"/>
      <c r="R106" s="14"/>
      <c r="S106" s="14"/>
      <c r="T106" s="14"/>
      <c r="U106" s="14"/>
    </row>
    <row r="107" spans="1:21">
      <c r="A107" s="15"/>
      <c r="B107" s="5"/>
      <c r="C107" s="5"/>
      <c r="D107" s="5"/>
      <c r="E107" s="5"/>
      <c r="F107" s="19">
        <f>F106/D106*100</f>
        <v>27.066196631414012</v>
      </c>
      <c r="G107" s="19">
        <f>G106/D106*100</f>
        <v>21.778300039169604</v>
      </c>
      <c r="H107" s="19">
        <f>H106/D106*100</f>
        <v>44.4966705836271</v>
      </c>
      <c r="I107" s="19">
        <f>I106/D106*100</f>
        <v>84.606345475910686</v>
      </c>
      <c r="J107" s="19">
        <f>J106/D106*100</f>
        <v>80.415197806502135</v>
      </c>
      <c r="K107" s="19">
        <f>K106/D106*100</f>
        <v>136.11437524480999</v>
      </c>
      <c r="L107" s="19">
        <f>L106/D106*100</f>
        <v>147.1993732863298</v>
      </c>
      <c r="M107" s="14"/>
      <c r="N107" s="14"/>
      <c r="O107" s="14"/>
      <c r="P107" s="14"/>
      <c r="Q107" s="14"/>
      <c r="R107" s="14"/>
      <c r="S107" s="14"/>
      <c r="T107" s="14"/>
      <c r="U107" s="14"/>
    </row>
    <row r="108" spans="1:21">
      <c r="A108" s="14"/>
      <c r="B108" s="14"/>
      <c r="C108" s="14"/>
      <c r="D108" s="14"/>
      <c r="E108" s="14"/>
      <c r="F108" s="14"/>
      <c r="G108" s="14"/>
      <c r="H108" s="14"/>
      <c r="I108" s="14"/>
      <c r="J108" s="14"/>
      <c r="K108" s="14"/>
      <c r="L108" s="14"/>
      <c r="M108" s="14"/>
      <c r="N108" s="14"/>
      <c r="O108" s="14"/>
      <c r="P108" s="14"/>
      <c r="Q108" s="14"/>
      <c r="R108" s="14"/>
      <c r="S108" s="14"/>
      <c r="T108" s="14"/>
      <c r="U108" s="14"/>
    </row>
    <row r="109" spans="1:21">
      <c r="A109" s="14"/>
      <c r="B109" s="14"/>
      <c r="C109" s="14"/>
      <c r="D109" s="14"/>
      <c r="E109" s="14"/>
      <c r="F109" s="14"/>
      <c r="G109" s="14"/>
      <c r="H109" s="14"/>
      <c r="I109" s="14"/>
      <c r="J109" s="14"/>
      <c r="K109" s="14"/>
      <c r="L109" s="14"/>
      <c r="M109" s="14"/>
      <c r="N109" s="14"/>
      <c r="O109" s="14"/>
      <c r="P109" s="14"/>
      <c r="Q109" s="14"/>
      <c r="R109" s="14"/>
      <c r="S109" s="14"/>
      <c r="T109" s="14"/>
      <c r="U109" s="14"/>
    </row>
    <row r="110" spans="1:21">
      <c r="A110" s="15" t="s">
        <v>38</v>
      </c>
      <c r="B110" s="5"/>
      <c r="C110" s="5"/>
      <c r="D110" s="5"/>
      <c r="E110" s="5"/>
      <c r="F110" s="5"/>
      <c r="G110" s="5"/>
      <c r="H110" s="5"/>
      <c r="I110" s="5"/>
      <c r="J110" s="5"/>
      <c r="K110" s="5"/>
      <c r="L110" s="5"/>
      <c r="M110" s="14"/>
      <c r="N110" s="22"/>
      <c r="O110" s="18" t="str">
        <f t="shared" ref="O110:U110" si="17">F112</f>
        <v>0.1mM10ul</v>
      </c>
      <c r="P110" s="18" t="str">
        <f t="shared" si="17"/>
        <v>0.1mM20ul</v>
      </c>
      <c r="Q110" s="18" t="str">
        <f t="shared" si="17"/>
        <v>1mM7ul</v>
      </c>
      <c r="R110" s="18" t="str">
        <f t="shared" si="17"/>
        <v>1mM20ul</v>
      </c>
      <c r="S110" s="18" t="str">
        <f t="shared" si="17"/>
        <v>10mM7ul</v>
      </c>
      <c r="T110" s="18" t="str">
        <f t="shared" si="17"/>
        <v>10mM20ul</v>
      </c>
      <c r="U110" s="18" t="str">
        <f t="shared" si="17"/>
        <v>10mM70ul</v>
      </c>
    </row>
    <row r="111" spans="1:21">
      <c r="A111" s="15"/>
      <c r="B111" s="5" t="s">
        <v>19</v>
      </c>
      <c r="C111" s="16" t="s">
        <v>69</v>
      </c>
      <c r="D111" s="5"/>
      <c r="E111" s="5"/>
      <c r="F111" s="5"/>
      <c r="G111" s="5"/>
      <c r="H111" s="5"/>
      <c r="I111" s="5"/>
      <c r="J111" s="5"/>
      <c r="K111" s="5"/>
      <c r="L111" s="5"/>
      <c r="M111" s="14"/>
      <c r="N111" s="22" t="s">
        <v>69</v>
      </c>
      <c r="O111" s="23">
        <f t="shared" ref="O111:U111" si="18">AVERAGE(F115,F121)</f>
        <v>2.3801879009767024</v>
      </c>
      <c r="P111" s="23">
        <f t="shared" si="18"/>
        <v>6.5062972207345142</v>
      </c>
      <c r="Q111" s="23">
        <f t="shared" si="18"/>
        <v>16.920796213217272</v>
      </c>
      <c r="R111" s="23">
        <f t="shared" si="18"/>
        <v>16.290104626846631</v>
      </c>
      <c r="S111" s="23">
        <f t="shared" si="18"/>
        <v>71.535736290142694</v>
      </c>
      <c r="T111" s="23">
        <f t="shared" si="18"/>
        <v>72.264007447968126</v>
      </c>
      <c r="U111" s="23">
        <f t="shared" si="18"/>
        <v>129.67104660969974</v>
      </c>
    </row>
    <row r="112" spans="1:21" ht="15.75">
      <c r="A112" s="15"/>
      <c r="B112" s="5"/>
      <c r="C112" s="5" t="s">
        <v>21</v>
      </c>
      <c r="D112" s="17">
        <v>3.448</v>
      </c>
      <c r="E112" s="5" t="s">
        <v>22</v>
      </c>
      <c r="F112" s="18" t="s">
        <v>23</v>
      </c>
      <c r="G112" s="18" t="s">
        <v>24</v>
      </c>
      <c r="H112" s="18" t="s">
        <v>25</v>
      </c>
      <c r="I112" s="18" t="s">
        <v>26</v>
      </c>
      <c r="J112" s="18" t="s">
        <v>27</v>
      </c>
      <c r="K112" s="18" t="s">
        <v>28</v>
      </c>
      <c r="L112" s="18" t="s">
        <v>29</v>
      </c>
      <c r="M112" s="14"/>
      <c r="N112" s="22" t="s">
        <v>7</v>
      </c>
      <c r="O112" s="23">
        <f t="shared" ref="O112:U112" si="19">AVERAGE(F127,F133)</f>
        <v>7.2498533156623974</v>
      </c>
      <c r="P112" s="23">
        <f t="shared" si="19"/>
        <v>9.1924815044698036</v>
      </c>
      <c r="Q112" s="23">
        <f t="shared" si="19"/>
        <v>29.329912916066284</v>
      </c>
      <c r="R112" s="23">
        <f t="shared" si="19"/>
        <v>61.804793079893983</v>
      </c>
      <c r="S112" s="23">
        <f t="shared" si="19"/>
        <v>110.10313090206625</v>
      </c>
      <c r="T112" s="23">
        <f t="shared" si="19"/>
        <v>104.81160409587628</v>
      </c>
      <c r="U112" s="23">
        <f t="shared" si="19"/>
        <v>132.32042006540814</v>
      </c>
    </row>
    <row r="113" spans="1:21" ht="15.75">
      <c r="A113" s="15"/>
      <c r="B113" s="5"/>
      <c r="C113" s="5" t="s">
        <v>30</v>
      </c>
      <c r="D113" s="17">
        <v>10.483000000000001</v>
      </c>
      <c r="E113" s="17">
        <v>2.2509999999999999</v>
      </c>
      <c r="F113" s="17">
        <v>2.367</v>
      </c>
      <c r="G113" s="17">
        <v>2.7330000000000001</v>
      </c>
      <c r="H113" s="17">
        <v>3.7040000000000002</v>
      </c>
      <c r="I113" s="17">
        <v>4.04</v>
      </c>
      <c r="J113" s="17">
        <v>6.9089999999999998</v>
      </c>
      <c r="K113" s="17">
        <v>9.9309999999999992</v>
      </c>
      <c r="L113" s="17">
        <v>12.762</v>
      </c>
      <c r="M113" s="14"/>
      <c r="N113" s="14"/>
      <c r="O113" s="14"/>
      <c r="P113" s="14"/>
      <c r="Q113" s="14"/>
      <c r="R113" s="14"/>
      <c r="S113" s="14"/>
      <c r="T113" s="14"/>
      <c r="U113" s="14"/>
    </row>
    <row r="114" spans="1:21">
      <c r="A114" s="15"/>
      <c r="B114" s="5"/>
      <c r="C114" s="5"/>
      <c r="D114" s="5">
        <f>D113-D112</f>
        <v>7.0350000000000001</v>
      </c>
      <c r="E114" s="5"/>
      <c r="F114" s="5">
        <f>F113-E113</f>
        <v>0.1160000000000001</v>
      </c>
      <c r="G114" s="5">
        <f>G113-E113</f>
        <v>0.48200000000000021</v>
      </c>
      <c r="H114" s="5">
        <f>H113-E113</f>
        <v>1.4530000000000003</v>
      </c>
      <c r="I114" s="5">
        <f>I113-E113</f>
        <v>1.7890000000000001</v>
      </c>
      <c r="J114" s="5">
        <f>J113-E113</f>
        <v>4.6579999999999995</v>
      </c>
      <c r="K114" s="5">
        <f>K113-E113</f>
        <v>7.68</v>
      </c>
      <c r="L114" s="5">
        <f>L113-E113</f>
        <v>10.511000000000001</v>
      </c>
      <c r="M114" s="14"/>
      <c r="N114" s="14"/>
      <c r="O114" s="14"/>
      <c r="P114" s="14"/>
      <c r="Q114" s="14"/>
      <c r="R114" s="14"/>
      <c r="S114" s="14"/>
      <c r="T114" s="14"/>
      <c r="U114" s="14"/>
    </row>
    <row r="115" spans="1:21">
      <c r="A115" s="15"/>
      <c r="B115" s="5"/>
      <c r="C115" s="5"/>
      <c r="D115" s="5"/>
      <c r="E115" s="5"/>
      <c r="F115" s="19">
        <f>F114/D114*100</f>
        <v>1.6488983653162772</v>
      </c>
      <c r="G115" s="19">
        <f>G114/D114*100</f>
        <v>6.8514570007107354</v>
      </c>
      <c r="H115" s="19">
        <f>H114/D114*100</f>
        <v>20.653873489694387</v>
      </c>
      <c r="I115" s="19">
        <f>I114/D114*100</f>
        <v>25.429992892679458</v>
      </c>
      <c r="J115" s="19">
        <f>J114/D114*100</f>
        <v>66.211798152096648</v>
      </c>
      <c r="K115" s="19">
        <f>K114/D114*100</f>
        <v>109.1684434968017</v>
      </c>
      <c r="L115" s="19">
        <f>L114/D114*100</f>
        <v>149.41009239516703</v>
      </c>
      <c r="M115" s="14"/>
      <c r="N115" s="22" t="s">
        <v>31</v>
      </c>
      <c r="O115" s="5" t="s">
        <v>69</v>
      </c>
      <c r="P115" s="5" t="s">
        <v>7</v>
      </c>
      <c r="Q115" s="14"/>
      <c r="R115" s="14"/>
      <c r="S115" s="14"/>
      <c r="T115" s="14"/>
      <c r="U115" s="14"/>
    </row>
    <row r="116" spans="1:21">
      <c r="A116" s="15"/>
      <c r="B116" s="5"/>
      <c r="C116" s="5"/>
      <c r="D116" s="5"/>
      <c r="E116" s="5"/>
      <c r="F116" s="5"/>
      <c r="G116" s="5"/>
      <c r="H116" s="5"/>
      <c r="I116" s="5"/>
      <c r="J116" s="5"/>
      <c r="K116" s="5"/>
      <c r="L116" s="5"/>
      <c r="M116" s="14"/>
      <c r="N116" s="18" t="s">
        <v>23</v>
      </c>
      <c r="O116" s="23">
        <f>O111</f>
        <v>2.3801879009767024</v>
      </c>
      <c r="P116" s="23">
        <f>O112</f>
        <v>7.2498533156623974</v>
      </c>
      <c r="Q116" s="14"/>
      <c r="R116" s="14"/>
      <c r="S116" s="14"/>
      <c r="T116" s="14"/>
      <c r="U116" s="14"/>
    </row>
    <row r="117" spans="1:21">
      <c r="A117" s="15"/>
      <c r="B117" s="5" t="s">
        <v>32</v>
      </c>
      <c r="C117" s="16" t="s">
        <v>69</v>
      </c>
      <c r="D117" s="5"/>
      <c r="E117" s="5"/>
      <c r="F117" s="5"/>
      <c r="G117" s="5"/>
      <c r="H117" s="5"/>
      <c r="I117" s="5"/>
      <c r="J117" s="5"/>
      <c r="K117" s="5"/>
      <c r="L117" s="5"/>
      <c r="M117" s="14"/>
      <c r="N117" s="18" t="s">
        <v>24</v>
      </c>
      <c r="O117" s="23">
        <f>P111</f>
        <v>6.5062972207345142</v>
      </c>
      <c r="P117" s="23">
        <f>P112</f>
        <v>9.1924815044698036</v>
      </c>
      <c r="Q117" s="14"/>
      <c r="R117" s="14"/>
      <c r="S117" s="14"/>
      <c r="T117" s="14"/>
      <c r="U117" s="14"/>
    </row>
    <row r="118" spans="1:21" ht="15.75">
      <c r="A118" s="15"/>
      <c r="B118" s="5"/>
      <c r="C118" s="5" t="s">
        <v>21</v>
      </c>
      <c r="D118" s="17">
        <v>3.919</v>
      </c>
      <c r="E118" s="5" t="s">
        <v>22</v>
      </c>
      <c r="F118" s="18" t="s">
        <v>23</v>
      </c>
      <c r="G118" s="18" t="s">
        <v>24</v>
      </c>
      <c r="H118" s="18" t="s">
        <v>25</v>
      </c>
      <c r="I118" s="18" t="s">
        <v>26</v>
      </c>
      <c r="J118" s="18" t="s">
        <v>27</v>
      </c>
      <c r="K118" s="18" t="s">
        <v>28</v>
      </c>
      <c r="L118" s="18" t="s">
        <v>29</v>
      </c>
      <c r="M118" s="14"/>
      <c r="N118" s="18" t="s">
        <v>25</v>
      </c>
      <c r="O118" s="23">
        <f>Q111</f>
        <v>16.920796213217272</v>
      </c>
      <c r="P118" s="23">
        <f>Q112</f>
        <v>29.329912916066284</v>
      </c>
      <c r="Q118" s="14"/>
      <c r="R118" s="14"/>
      <c r="S118" s="14"/>
      <c r="T118" s="14"/>
      <c r="U118" s="14"/>
    </row>
    <row r="119" spans="1:21" ht="15.75">
      <c r="A119" s="15"/>
      <c r="B119" s="5"/>
      <c r="C119" s="5" t="s">
        <v>30</v>
      </c>
      <c r="D119" s="17">
        <v>8.7720000000000002</v>
      </c>
      <c r="E119" s="17">
        <v>2.6520000000000001</v>
      </c>
      <c r="F119" s="17">
        <v>2.8029999999999999</v>
      </c>
      <c r="G119" s="17">
        <v>2.9510000000000001</v>
      </c>
      <c r="H119" s="17">
        <v>3.2919999999999998</v>
      </c>
      <c r="I119" s="17">
        <v>2.9990000000000001</v>
      </c>
      <c r="J119" s="17">
        <v>6.3819999999999997</v>
      </c>
      <c r="K119" s="17">
        <v>4.3680000000000003</v>
      </c>
      <c r="L119" s="17">
        <v>7.9870000000000001</v>
      </c>
      <c r="M119" s="14"/>
      <c r="N119" s="18" t="s">
        <v>26</v>
      </c>
      <c r="O119" s="23">
        <f>R111</f>
        <v>16.290104626846631</v>
      </c>
      <c r="P119" s="23">
        <f>R112</f>
        <v>61.804793079893983</v>
      </c>
      <c r="Q119" s="14"/>
      <c r="R119" s="14"/>
      <c r="S119" s="14"/>
      <c r="T119" s="14"/>
      <c r="U119" s="14"/>
    </row>
    <row r="120" spans="1:21">
      <c r="A120" s="15"/>
      <c r="B120" s="5"/>
      <c r="C120" s="5"/>
      <c r="D120" s="5">
        <f>D119-D118</f>
        <v>4.8529999999999998</v>
      </c>
      <c r="E120" s="5"/>
      <c r="F120" s="5">
        <f>F119-E119</f>
        <v>0.1509999999999998</v>
      </c>
      <c r="G120" s="5">
        <f>G119-E119</f>
        <v>0.29899999999999993</v>
      </c>
      <c r="H120" s="5">
        <f>H119-E119</f>
        <v>0.63999999999999968</v>
      </c>
      <c r="I120" s="5">
        <f>I119-E119</f>
        <v>0.34699999999999998</v>
      </c>
      <c r="J120" s="5">
        <f>J119-E119</f>
        <v>3.7299999999999995</v>
      </c>
      <c r="K120" s="5">
        <f>K119-E119</f>
        <v>1.7160000000000002</v>
      </c>
      <c r="L120" s="5">
        <f>L119-E119</f>
        <v>5.335</v>
      </c>
      <c r="M120" s="14"/>
      <c r="N120" s="18" t="s">
        <v>27</v>
      </c>
      <c r="O120" s="23">
        <f>S111</f>
        <v>71.535736290142694</v>
      </c>
      <c r="P120" s="23">
        <f>S112</f>
        <v>110.10313090206625</v>
      </c>
      <c r="Q120" s="14"/>
      <c r="R120" s="14"/>
      <c r="S120" s="14"/>
      <c r="T120" s="14"/>
      <c r="U120" s="14"/>
    </row>
    <row r="121" spans="1:21">
      <c r="A121" s="15"/>
      <c r="B121" s="5"/>
      <c r="C121" s="5"/>
      <c r="D121" s="5"/>
      <c r="E121" s="5"/>
      <c r="F121" s="19">
        <f>F120/D120*100</f>
        <v>3.1114774366371281</v>
      </c>
      <c r="G121" s="19">
        <f>G120/D120*100</f>
        <v>6.1611374407582931</v>
      </c>
      <c r="H121" s="19">
        <f>H120/D120*100</f>
        <v>13.187718936740156</v>
      </c>
      <c r="I121" s="19">
        <f>I120/D120*100</f>
        <v>7.1502163610138059</v>
      </c>
      <c r="J121" s="19">
        <f>J120/D120*100</f>
        <v>76.85967442818874</v>
      </c>
      <c r="K121" s="19">
        <f>K120/D120*100</f>
        <v>35.359571399134559</v>
      </c>
      <c r="L121" s="19">
        <f>L120/D120*100</f>
        <v>109.93200082423245</v>
      </c>
      <c r="M121" s="14"/>
      <c r="N121" s="18" t="s">
        <v>28</v>
      </c>
      <c r="O121" s="23">
        <f>T111</f>
        <v>72.264007447968126</v>
      </c>
      <c r="P121" s="23">
        <f>T112</f>
        <v>104.81160409587628</v>
      </c>
      <c r="Q121" s="14"/>
      <c r="R121" s="14"/>
      <c r="S121" s="14"/>
      <c r="T121" s="14"/>
      <c r="U121" s="14"/>
    </row>
    <row r="122" spans="1:21">
      <c r="A122" s="15"/>
      <c r="B122" s="5"/>
      <c r="C122" s="5"/>
      <c r="D122" s="5"/>
      <c r="E122" s="5"/>
      <c r="F122" s="5"/>
      <c r="G122" s="5"/>
      <c r="H122" s="5"/>
      <c r="I122" s="5"/>
      <c r="J122" s="5"/>
      <c r="K122" s="5"/>
      <c r="L122" s="5"/>
      <c r="M122" s="14"/>
      <c r="N122" s="18" t="s">
        <v>29</v>
      </c>
      <c r="O122" s="23">
        <f>U111</f>
        <v>129.67104660969974</v>
      </c>
      <c r="P122" s="23">
        <f>U112</f>
        <v>132.32042006540814</v>
      </c>
      <c r="Q122" s="14"/>
      <c r="R122" s="14"/>
      <c r="S122" s="14"/>
      <c r="T122" s="14"/>
      <c r="U122" s="14"/>
    </row>
    <row r="123" spans="1:21">
      <c r="A123" s="15"/>
      <c r="B123" s="5" t="s">
        <v>33</v>
      </c>
      <c r="C123" s="16" t="s">
        <v>20</v>
      </c>
      <c r="D123" s="5"/>
      <c r="E123" s="5"/>
      <c r="F123" s="5"/>
      <c r="G123" s="5"/>
      <c r="H123" s="5"/>
      <c r="I123" s="5"/>
      <c r="J123" s="5"/>
      <c r="K123" s="5"/>
      <c r="L123" s="5"/>
      <c r="M123" s="14"/>
      <c r="N123" s="14"/>
      <c r="O123" s="14"/>
      <c r="P123" s="14"/>
      <c r="Q123" s="14"/>
      <c r="R123" s="14"/>
      <c r="S123" s="14"/>
      <c r="T123" s="14"/>
      <c r="U123" s="14"/>
    </row>
    <row r="124" spans="1:21" ht="15.75">
      <c r="A124" s="15"/>
      <c r="B124" s="5"/>
      <c r="C124" s="5" t="s">
        <v>21</v>
      </c>
      <c r="D124" s="17">
        <v>4.1909999999999998</v>
      </c>
      <c r="E124" s="5" t="s">
        <v>22</v>
      </c>
      <c r="F124" s="18" t="s">
        <v>23</v>
      </c>
      <c r="G124" s="18" t="s">
        <v>24</v>
      </c>
      <c r="H124" s="18" t="s">
        <v>25</v>
      </c>
      <c r="I124" s="18" t="s">
        <v>26</v>
      </c>
      <c r="J124" s="18" t="s">
        <v>27</v>
      </c>
      <c r="K124" s="18" t="s">
        <v>28</v>
      </c>
      <c r="L124" s="18" t="s">
        <v>29</v>
      </c>
      <c r="M124" s="14"/>
      <c r="N124" s="14"/>
      <c r="O124" s="14"/>
      <c r="P124" s="14"/>
      <c r="Q124" s="14"/>
      <c r="R124" s="14"/>
      <c r="S124" s="14"/>
      <c r="T124" s="14"/>
      <c r="U124" s="14"/>
    </row>
    <row r="125" spans="1:21" ht="15.75">
      <c r="A125" s="15"/>
      <c r="B125" s="5"/>
      <c r="C125" s="5" t="s">
        <v>30</v>
      </c>
      <c r="D125" s="17">
        <v>7.3639999999999999</v>
      </c>
      <c r="E125" s="17">
        <v>3.5289999999999999</v>
      </c>
      <c r="F125" s="17">
        <v>3.7719999999999998</v>
      </c>
      <c r="G125" s="17">
        <v>3.7170000000000001</v>
      </c>
      <c r="H125" s="17">
        <v>4.1219999999999999</v>
      </c>
      <c r="I125" s="17">
        <v>6.1689999999999996</v>
      </c>
      <c r="J125" s="17">
        <v>7.5750000000000002</v>
      </c>
      <c r="K125" s="17">
        <v>5.8609999999999998</v>
      </c>
      <c r="L125" s="17">
        <v>6.7069999999999999</v>
      </c>
      <c r="M125" s="14"/>
      <c r="N125" s="14"/>
      <c r="O125" s="14"/>
      <c r="P125" s="14"/>
      <c r="Q125" s="14"/>
      <c r="R125" s="14"/>
      <c r="S125" s="14"/>
      <c r="T125" s="14"/>
      <c r="U125" s="14"/>
    </row>
    <row r="126" spans="1:21">
      <c r="A126" s="15"/>
      <c r="B126" s="5"/>
      <c r="C126" s="5"/>
      <c r="D126" s="5">
        <f>D125-D124</f>
        <v>3.173</v>
      </c>
      <c r="E126" s="5"/>
      <c r="F126" s="5">
        <f>F125-E125</f>
        <v>0.24299999999999988</v>
      </c>
      <c r="G126" s="5">
        <f>G125-E125</f>
        <v>0.18800000000000017</v>
      </c>
      <c r="H126" s="5">
        <f>H125-E125</f>
        <v>0.59299999999999997</v>
      </c>
      <c r="I126" s="5">
        <f>I125-E125</f>
        <v>2.6399999999999997</v>
      </c>
      <c r="J126" s="5">
        <f>J125-E125</f>
        <v>4.0460000000000003</v>
      </c>
      <c r="K126" s="5">
        <f>K125-E125</f>
        <v>2.3319999999999999</v>
      </c>
      <c r="L126" s="5">
        <f>L125-E125</f>
        <v>3.1779999999999999</v>
      </c>
      <c r="M126" s="14"/>
      <c r="N126" s="14"/>
      <c r="O126" s="14"/>
      <c r="P126" s="14"/>
      <c r="Q126" s="14"/>
      <c r="R126" s="14"/>
      <c r="S126" s="14"/>
      <c r="T126" s="14"/>
      <c r="U126" s="14"/>
    </row>
    <row r="127" spans="1:21">
      <c r="A127" s="15"/>
      <c r="B127" s="5"/>
      <c r="C127" s="5"/>
      <c r="D127" s="5"/>
      <c r="E127" s="5"/>
      <c r="F127" s="19">
        <f>F126/D126*100</f>
        <v>7.6583674755751616</v>
      </c>
      <c r="G127" s="19">
        <f>G126/D126*100</f>
        <v>5.9249921210211207</v>
      </c>
      <c r="H127" s="19">
        <f>H126/D126*100</f>
        <v>18.688937913646388</v>
      </c>
      <c r="I127" s="19">
        <f>I126/D126*100</f>
        <v>83.202017018594375</v>
      </c>
      <c r="J127" s="19">
        <f>J126/D126*100</f>
        <v>127.51339426410337</v>
      </c>
      <c r="K127" s="19">
        <f>K126/D126*100</f>
        <v>73.495115033091707</v>
      </c>
      <c r="L127" s="19">
        <f>L126/D126*100</f>
        <v>100.15757957768673</v>
      </c>
      <c r="M127" s="14"/>
      <c r="N127" s="14"/>
      <c r="O127" s="14"/>
      <c r="P127" s="14"/>
      <c r="Q127" s="14"/>
      <c r="R127" s="14"/>
      <c r="S127" s="14"/>
      <c r="T127" s="14"/>
      <c r="U127" s="14"/>
    </row>
    <row r="128" spans="1:21">
      <c r="A128" s="15"/>
      <c r="B128" s="5"/>
      <c r="C128" s="5"/>
      <c r="D128" s="5"/>
      <c r="E128" s="5"/>
      <c r="F128" s="5"/>
      <c r="G128" s="5"/>
      <c r="H128" s="5"/>
      <c r="I128" s="5"/>
      <c r="J128" s="5"/>
      <c r="K128" s="5"/>
      <c r="L128" s="5"/>
      <c r="M128" s="14"/>
      <c r="N128" s="14"/>
      <c r="O128" s="14"/>
      <c r="P128" s="14"/>
      <c r="Q128" s="14"/>
      <c r="R128" s="14"/>
      <c r="S128" s="14"/>
      <c r="T128" s="14"/>
      <c r="U128" s="14"/>
    </row>
    <row r="129" spans="1:21">
      <c r="A129" s="15"/>
      <c r="B129" s="5" t="s">
        <v>37</v>
      </c>
      <c r="C129" s="16" t="s">
        <v>20</v>
      </c>
      <c r="D129" s="5"/>
      <c r="E129" s="5"/>
      <c r="F129" s="5"/>
      <c r="G129" s="5"/>
      <c r="H129" s="5"/>
      <c r="I129" s="5"/>
      <c r="J129" s="5"/>
      <c r="K129" s="5"/>
      <c r="L129" s="5"/>
      <c r="M129" s="14"/>
      <c r="N129" s="14"/>
      <c r="O129" s="14"/>
      <c r="P129" s="14"/>
      <c r="Q129" s="14"/>
      <c r="R129" s="14"/>
      <c r="S129" s="14"/>
      <c r="T129" s="14"/>
      <c r="U129" s="14"/>
    </row>
    <row r="130" spans="1:21" ht="15.75">
      <c r="A130" s="15"/>
      <c r="B130" s="5"/>
      <c r="C130" s="5" t="s">
        <v>21</v>
      </c>
      <c r="D130" s="17">
        <v>4.53</v>
      </c>
      <c r="E130" s="5" t="s">
        <v>22</v>
      </c>
      <c r="F130" s="18" t="s">
        <v>23</v>
      </c>
      <c r="G130" s="18" t="s">
        <v>24</v>
      </c>
      <c r="H130" s="18" t="s">
        <v>25</v>
      </c>
      <c r="I130" s="18" t="s">
        <v>26</v>
      </c>
      <c r="J130" s="18" t="s">
        <v>27</v>
      </c>
      <c r="K130" s="18" t="s">
        <v>28</v>
      </c>
      <c r="L130" s="18" t="s">
        <v>29</v>
      </c>
      <c r="M130" s="14"/>
      <c r="N130" s="14"/>
      <c r="O130" s="14"/>
      <c r="P130" s="14"/>
      <c r="Q130" s="14"/>
      <c r="R130" s="14"/>
      <c r="S130" s="14"/>
      <c r="T130" s="14"/>
      <c r="U130" s="14"/>
    </row>
    <row r="131" spans="1:21" ht="15.75">
      <c r="A131" s="15"/>
      <c r="B131" s="5"/>
      <c r="C131" s="5" t="s">
        <v>30</v>
      </c>
      <c r="D131" s="17">
        <v>7.9649999999999999</v>
      </c>
      <c r="E131" s="17">
        <v>3.1040000000000001</v>
      </c>
      <c r="F131" s="17">
        <v>3.339</v>
      </c>
      <c r="G131" s="17">
        <v>3.532</v>
      </c>
      <c r="H131" s="17">
        <v>4.4770000000000003</v>
      </c>
      <c r="I131" s="17">
        <v>4.492</v>
      </c>
      <c r="J131" s="17">
        <v>6.2880000000000003</v>
      </c>
      <c r="K131" s="17">
        <v>7.78</v>
      </c>
      <c r="L131" s="17">
        <v>8.7539999999999996</v>
      </c>
      <c r="M131" s="14"/>
      <c r="N131" s="14"/>
      <c r="O131" s="14"/>
      <c r="P131" s="14"/>
      <c r="Q131" s="14"/>
      <c r="R131" s="14"/>
      <c r="S131" s="14"/>
      <c r="T131" s="14"/>
      <c r="U131" s="14"/>
    </row>
    <row r="132" spans="1:21">
      <c r="A132" s="15"/>
      <c r="B132" s="5"/>
      <c r="C132" s="5"/>
      <c r="D132" s="5">
        <f>D131-D130</f>
        <v>3.4349999999999996</v>
      </c>
      <c r="E132" s="5"/>
      <c r="F132" s="5">
        <f>F131-E131</f>
        <v>0.23499999999999988</v>
      </c>
      <c r="G132" s="5">
        <f>G131-E131</f>
        <v>0.42799999999999994</v>
      </c>
      <c r="H132" s="5">
        <f>H131-E131</f>
        <v>1.3730000000000002</v>
      </c>
      <c r="I132" s="5">
        <f>I131-E131</f>
        <v>1.3879999999999999</v>
      </c>
      <c r="J132" s="5">
        <f>J131-E131</f>
        <v>3.1840000000000002</v>
      </c>
      <c r="K132" s="5">
        <f>K131-E131</f>
        <v>4.6760000000000002</v>
      </c>
      <c r="L132" s="5">
        <f>L131-E131</f>
        <v>5.6499999999999995</v>
      </c>
      <c r="M132" s="14"/>
      <c r="N132" s="14"/>
      <c r="O132" s="14"/>
      <c r="P132" s="14"/>
      <c r="Q132" s="14"/>
      <c r="R132" s="14"/>
      <c r="S132" s="14"/>
      <c r="T132" s="14"/>
      <c r="U132" s="14"/>
    </row>
    <row r="133" spans="1:21">
      <c r="A133" s="15"/>
      <c r="B133" s="5"/>
      <c r="C133" s="5"/>
      <c r="D133" s="5"/>
      <c r="E133" s="5"/>
      <c r="F133" s="19">
        <f>F132/D132*100</f>
        <v>6.8413391557496332</v>
      </c>
      <c r="G133" s="19">
        <f>G132/D132*100</f>
        <v>12.459970887918486</v>
      </c>
      <c r="H133" s="19">
        <f>H132/D132*100</f>
        <v>39.970887918486184</v>
      </c>
      <c r="I133" s="19">
        <f>I132/D132*100</f>
        <v>40.407569141193598</v>
      </c>
      <c r="J133" s="19">
        <f>J132/D132*100</f>
        <v>92.692867540029127</v>
      </c>
      <c r="K133" s="19">
        <f>K132/D132*100</f>
        <v>136.12809315866085</v>
      </c>
      <c r="L133" s="19">
        <f>L132/D132*100</f>
        <v>164.48326055312955</v>
      </c>
      <c r="M133" s="14"/>
      <c r="N133" s="14"/>
      <c r="O133" s="14"/>
      <c r="P133" s="14"/>
      <c r="Q133" s="14"/>
      <c r="R133" s="14"/>
      <c r="S133" s="14"/>
      <c r="T133" s="14"/>
      <c r="U133" s="14"/>
    </row>
    <row r="134" spans="1:21">
      <c r="A134" s="14"/>
      <c r="B134" s="14"/>
      <c r="C134" s="14"/>
      <c r="D134" s="14"/>
      <c r="E134" s="14"/>
      <c r="F134" s="14"/>
      <c r="G134" s="14"/>
      <c r="H134" s="14"/>
      <c r="I134" s="14"/>
      <c r="J134" s="14"/>
      <c r="K134" s="14"/>
      <c r="L134" s="14"/>
      <c r="M134" s="14"/>
      <c r="N134" s="14"/>
      <c r="O134" s="14"/>
      <c r="P134" s="14"/>
      <c r="Q134" s="14"/>
      <c r="R134" s="14"/>
      <c r="S134" s="14"/>
      <c r="T134" s="14"/>
      <c r="U134" s="14"/>
    </row>
    <row r="135" spans="1:21">
      <c r="A135" s="14"/>
      <c r="B135" s="14"/>
      <c r="C135" s="14"/>
      <c r="D135" s="14"/>
      <c r="E135" s="14"/>
      <c r="F135" s="14"/>
      <c r="G135" s="14"/>
      <c r="H135" s="14"/>
      <c r="I135" s="14"/>
      <c r="J135" s="14"/>
      <c r="K135" s="14"/>
      <c r="L135" s="14"/>
      <c r="M135" s="14"/>
      <c r="N135" s="14"/>
      <c r="O135" s="14"/>
      <c r="P135" s="14"/>
      <c r="Q135" s="14"/>
      <c r="R135" s="14"/>
      <c r="S135" s="14"/>
      <c r="T135" s="14"/>
      <c r="U135" s="14"/>
    </row>
    <row r="136" spans="1:21">
      <c r="A136" s="15" t="s">
        <v>43</v>
      </c>
      <c r="B136" s="5"/>
      <c r="C136" s="5"/>
      <c r="D136" s="5"/>
      <c r="E136" s="5"/>
      <c r="F136" s="5"/>
      <c r="G136" s="5"/>
      <c r="H136" s="5"/>
      <c r="I136" s="5"/>
      <c r="J136" s="5"/>
      <c r="K136" s="5"/>
      <c r="L136" s="5"/>
      <c r="M136" s="14"/>
      <c r="N136" s="22"/>
      <c r="O136" s="18" t="str">
        <f t="shared" ref="O136:U136" si="20">F138</f>
        <v>0.1mM10ul</v>
      </c>
      <c r="P136" s="18" t="str">
        <f t="shared" si="20"/>
        <v>0.1mM20ul</v>
      </c>
      <c r="Q136" s="18" t="str">
        <f t="shared" si="20"/>
        <v>1mM7ul</v>
      </c>
      <c r="R136" s="18" t="str">
        <f t="shared" si="20"/>
        <v>1mM20ul</v>
      </c>
      <c r="S136" s="18" t="str">
        <f t="shared" si="20"/>
        <v>10mM7ul</v>
      </c>
      <c r="T136" s="18" t="str">
        <f t="shared" si="20"/>
        <v>10mM20ul</v>
      </c>
      <c r="U136" s="18" t="str">
        <f t="shared" si="20"/>
        <v>10mM70ul</v>
      </c>
    </row>
    <row r="137" spans="1:21">
      <c r="A137" s="15"/>
      <c r="B137" s="5" t="s">
        <v>39</v>
      </c>
      <c r="C137" s="16" t="s">
        <v>69</v>
      </c>
      <c r="D137" s="5"/>
      <c r="E137" s="5"/>
      <c r="F137" s="5"/>
      <c r="G137" s="5"/>
      <c r="H137" s="5"/>
      <c r="I137" s="5"/>
      <c r="J137" s="5"/>
      <c r="K137" s="5"/>
      <c r="L137" s="5"/>
      <c r="M137" s="14"/>
      <c r="N137" s="22" t="s">
        <v>69</v>
      </c>
      <c r="O137" s="23">
        <f t="shared" ref="O137:U137" si="21">AVERAGE(F159,F141)</f>
        <v>3.0834697882553046</v>
      </c>
      <c r="P137" s="23">
        <f t="shared" si="21"/>
        <v>-2.182086072848175</v>
      </c>
      <c r="Q137" s="23">
        <f t="shared" si="21"/>
        <v>-2.5054373640659025</v>
      </c>
      <c r="R137" s="23">
        <f t="shared" si="21"/>
        <v>3.2733244168895874</v>
      </c>
      <c r="S137" s="23">
        <f t="shared" si="21"/>
        <v>23.159983500412508</v>
      </c>
      <c r="T137" s="23">
        <f t="shared" si="21"/>
        <v>24.998312542186454</v>
      </c>
      <c r="U137" s="23">
        <f t="shared" si="21"/>
        <v>57.79483637909054</v>
      </c>
    </row>
    <row r="138" spans="1:21" ht="15.75">
      <c r="A138" s="15"/>
      <c r="B138" s="5"/>
      <c r="C138" s="5" t="s">
        <v>21</v>
      </c>
      <c r="D138" s="17">
        <v>3.7559999999999998</v>
      </c>
      <c r="E138" s="5" t="s">
        <v>22</v>
      </c>
      <c r="F138" s="18" t="s">
        <v>23</v>
      </c>
      <c r="G138" s="18" t="s">
        <v>24</v>
      </c>
      <c r="H138" s="18" t="s">
        <v>25</v>
      </c>
      <c r="I138" s="18" t="s">
        <v>26</v>
      </c>
      <c r="J138" s="18" t="s">
        <v>27</v>
      </c>
      <c r="K138" s="18" t="s">
        <v>28</v>
      </c>
      <c r="L138" s="18" t="s">
        <v>29</v>
      </c>
      <c r="M138" s="14"/>
      <c r="N138" s="22" t="s">
        <v>7</v>
      </c>
      <c r="O138" s="23">
        <f t="shared" ref="O138:U138" si="22">AVERAGE(F153,F147)</f>
        <v>2.8523859005155163</v>
      </c>
      <c r="P138" s="23">
        <f t="shared" si="22"/>
        <v>1.1990567056219845</v>
      </c>
      <c r="Q138" s="23">
        <f t="shared" si="22"/>
        <v>3.2843243097352337</v>
      </c>
      <c r="R138" s="23">
        <f t="shared" si="22"/>
        <v>5.0230088256727221</v>
      </c>
      <c r="S138" s="23">
        <f t="shared" si="22"/>
        <v>32.586502388599513</v>
      </c>
      <c r="T138" s="23">
        <f t="shared" si="22"/>
        <v>24.183793959677224</v>
      </c>
      <c r="U138" s="23">
        <f t="shared" si="22"/>
        <v>82.849754392594022</v>
      </c>
    </row>
    <row r="139" spans="1:21" ht="15.75">
      <c r="A139" s="15"/>
      <c r="B139" s="5"/>
      <c r="C139" s="5" t="s">
        <v>30</v>
      </c>
      <c r="D139" s="17">
        <v>6.6520000000000001</v>
      </c>
      <c r="E139" s="17">
        <v>2.71</v>
      </c>
      <c r="F139" s="17">
        <v>2.7130000000000001</v>
      </c>
      <c r="G139" s="17">
        <v>2.7330000000000001</v>
      </c>
      <c r="H139" s="17">
        <v>2.806</v>
      </c>
      <c r="I139" s="17">
        <v>2.8</v>
      </c>
      <c r="J139" s="17">
        <v>3.0659999999999998</v>
      </c>
      <c r="K139" s="17">
        <v>3.3140000000000001</v>
      </c>
      <c r="L139" s="17">
        <v>4.008</v>
      </c>
      <c r="M139" s="14"/>
      <c r="N139" s="14"/>
      <c r="O139" s="14"/>
      <c r="P139" s="14"/>
      <c r="Q139" s="14"/>
      <c r="R139" s="14"/>
      <c r="S139" s="14"/>
      <c r="T139" s="14"/>
      <c r="U139" s="14"/>
    </row>
    <row r="140" spans="1:21">
      <c r="A140" s="15"/>
      <c r="B140" s="5"/>
      <c r="C140" s="5"/>
      <c r="D140" s="5">
        <f>D139-D138</f>
        <v>2.8960000000000004</v>
      </c>
      <c r="E140" s="5"/>
      <c r="F140" s="5">
        <f>F139-E139</f>
        <v>3.0000000000001137E-3</v>
      </c>
      <c r="G140" s="5">
        <f>G139-E139</f>
        <v>2.3000000000000131E-2</v>
      </c>
      <c r="H140" s="5">
        <f>H139-E139</f>
        <v>9.6000000000000085E-2</v>
      </c>
      <c r="I140" s="5">
        <f>I139-E139</f>
        <v>8.9999999999999858E-2</v>
      </c>
      <c r="J140" s="5">
        <f>J139-E139</f>
        <v>0.35599999999999987</v>
      </c>
      <c r="K140" s="5">
        <f>K139-E139</f>
        <v>0.60400000000000009</v>
      </c>
      <c r="L140" s="5">
        <f>L139-E139</f>
        <v>1.298</v>
      </c>
      <c r="M140" s="14"/>
      <c r="N140" s="14"/>
      <c r="O140" s="14"/>
      <c r="P140" s="14"/>
      <c r="Q140" s="14"/>
      <c r="R140" s="14"/>
      <c r="S140" s="14"/>
      <c r="T140" s="14"/>
      <c r="U140" s="14"/>
    </row>
    <row r="141" spans="1:21">
      <c r="A141" s="15"/>
      <c r="B141" s="5"/>
      <c r="C141" s="5"/>
      <c r="D141" s="5"/>
      <c r="E141" s="5"/>
      <c r="F141" s="19">
        <f>F140/D140*100</f>
        <v>0.1035911602209984</v>
      </c>
      <c r="G141" s="19">
        <f>G140/D140*100</f>
        <v>0.79419889502762875</v>
      </c>
      <c r="H141" s="19">
        <f>H140/D140*100</f>
        <v>3.3149171270718258</v>
      </c>
      <c r="I141" s="19">
        <f>I140/D140*100</f>
        <v>3.1077348066298289</v>
      </c>
      <c r="J141" s="19">
        <f>J140/D140*100</f>
        <v>12.292817679558004</v>
      </c>
      <c r="K141" s="19">
        <f>K140/D140*100</f>
        <v>20.856353591160222</v>
      </c>
      <c r="L141" s="19">
        <f>L140/D140*100</f>
        <v>44.820441988950272</v>
      </c>
      <c r="M141" s="14"/>
      <c r="N141" s="22" t="s">
        <v>31</v>
      </c>
      <c r="O141" s="5" t="s">
        <v>69</v>
      </c>
      <c r="P141" s="5" t="s">
        <v>7</v>
      </c>
      <c r="Q141" s="14"/>
      <c r="R141" s="14"/>
      <c r="S141" s="14"/>
      <c r="T141" s="14"/>
      <c r="U141" s="14"/>
    </row>
    <row r="142" spans="1:21">
      <c r="A142" s="15"/>
      <c r="B142" s="5"/>
      <c r="C142" s="5"/>
      <c r="D142" s="5"/>
      <c r="E142" s="5"/>
      <c r="F142" s="5"/>
      <c r="G142" s="5"/>
      <c r="H142" s="5"/>
      <c r="I142" s="5"/>
      <c r="J142" s="5"/>
      <c r="K142" s="5"/>
      <c r="L142" s="5"/>
      <c r="M142" s="14"/>
      <c r="N142" s="18" t="s">
        <v>23</v>
      </c>
      <c r="O142" s="23">
        <f>O137</f>
        <v>3.0834697882553046</v>
      </c>
      <c r="P142" s="23">
        <f>O138</f>
        <v>2.8523859005155163</v>
      </c>
      <c r="Q142" s="14"/>
      <c r="R142" s="14"/>
      <c r="S142" s="14"/>
      <c r="T142" s="14"/>
      <c r="U142" s="14"/>
    </row>
    <row r="143" spans="1:21">
      <c r="A143" s="15"/>
      <c r="B143" s="5" t="s">
        <v>40</v>
      </c>
      <c r="C143" s="16" t="s">
        <v>20</v>
      </c>
      <c r="D143" s="5"/>
      <c r="E143" s="5"/>
      <c r="F143" s="5"/>
      <c r="G143" s="5"/>
      <c r="H143" s="5"/>
      <c r="I143" s="5"/>
      <c r="J143" s="5"/>
      <c r="K143" s="5"/>
      <c r="L143" s="5"/>
      <c r="M143" s="14"/>
      <c r="N143" s="18" t="s">
        <v>24</v>
      </c>
      <c r="O143" s="23">
        <f>P137</f>
        <v>-2.182086072848175</v>
      </c>
      <c r="P143" s="23">
        <f>P138</f>
        <v>1.1990567056219845</v>
      </c>
      <c r="Q143" s="14"/>
      <c r="R143" s="14"/>
      <c r="S143" s="14"/>
      <c r="T143" s="14"/>
      <c r="U143" s="14"/>
    </row>
    <row r="144" spans="1:21" ht="15.75">
      <c r="A144" s="15"/>
      <c r="B144" s="5"/>
      <c r="C144" s="5" t="s">
        <v>21</v>
      </c>
      <c r="D144" s="17">
        <v>3.7509999999999999</v>
      </c>
      <c r="E144" s="5" t="s">
        <v>22</v>
      </c>
      <c r="F144" s="18" t="s">
        <v>23</v>
      </c>
      <c r="G144" s="18" t="s">
        <v>24</v>
      </c>
      <c r="H144" s="18" t="s">
        <v>25</v>
      </c>
      <c r="I144" s="18" t="s">
        <v>26</v>
      </c>
      <c r="J144" s="18" t="s">
        <v>27</v>
      </c>
      <c r="K144" s="18" t="s">
        <v>28</v>
      </c>
      <c r="L144" s="18" t="s">
        <v>29</v>
      </c>
      <c r="M144" s="14"/>
      <c r="N144" s="18" t="s">
        <v>25</v>
      </c>
      <c r="O144" s="23">
        <f>Q137</f>
        <v>-2.5054373640659025</v>
      </c>
      <c r="P144" s="23">
        <f>Q138</f>
        <v>3.2843243097352337</v>
      </c>
      <c r="Q144" s="14"/>
      <c r="R144" s="14"/>
      <c r="S144" s="14"/>
      <c r="T144" s="14"/>
      <c r="U144" s="14"/>
    </row>
    <row r="145" spans="1:21" ht="15.75">
      <c r="A145" s="15"/>
      <c r="B145" s="5"/>
      <c r="C145" s="5" t="s">
        <v>30</v>
      </c>
      <c r="D145" s="17">
        <v>6.431</v>
      </c>
      <c r="E145" s="17">
        <v>3.0449999999999999</v>
      </c>
      <c r="F145" s="17">
        <v>3.0840000000000001</v>
      </c>
      <c r="G145" s="17">
        <v>3.1019999999999999</v>
      </c>
      <c r="H145" s="17">
        <v>3.1749999999999998</v>
      </c>
      <c r="I145" s="17">
        <v>3.2269999999999999</v>
      </c>
      <c r="J145" s="17">
        <v>4.0549999999999997</v>
      </c>
      <c r="K145" s="17">
        <v>3.6240000000000001</v>
      </c>
      <c r="L145" s="17">
        <v>5.5860000000000003</v>
      </c>
      <c r="M145" s="14"/>
      <c r="N145" s="18" t="s">
        <v>26</v>
      </c>
      <c r="O145" s="23">
        <f>R137</f>
        <v>3.2733244168895874</v>
      </c>
      <c r="P145" s="23">
        <f>R138</f>
        <v>5.0230088256727221</v>
      </c>
      <c r="Q145" s="14"/>
      <c r="R145" s="14"/>
      <c r="S145" s="14"/>
      <c r="T145" s="14"/>
      <c r="U145" s="14"/>
    </row>
    <row r="146" spans="1:21">
      <c r="A146" s="15"/>
      <c r="B146" s="5"/>
      <c r="C146" s="5"/>
      <c r="D146" s="5">
        <f>D145-D144</f>
        <v>2.68</v>
      </c>
      <c r="E146" s="5"/>
      <c r="F146" s="5">
        <f>F145-E145</f>
        <v>3.9000000000000146E-2</v>
      </c>
      <c r="G146" s="5">
        <f>G145-E145</f>
        <v>5.699999999999994E-2</v>
      </c>
      <c r="H146" s="5">
        <f>H145-E145</f>
        <v>0.12999999999999989</v>
      </c>
      <c r="I146" s="5">
        <f>I145-E145</f>
        <v>0.18199999999999994</v>
      </c>
      <c r="J146" s="5">
        <f>J145-E145</f>
        <v>1.0099999999999998</v>
      </c>
      <c r="K146" s="5">
        <f>K145-E145</f>
        <v>0.57900000000000018</v>
      </c>
      <c r="L146" s="5">
        <f>L145-E145</f>
        <v>2.5410000000000004</v>
      </c>
      <c r="M146" s="14"/>
      <c r="N146" s="18" t="s">
        <v>27</v>
      </c>
      <c r="O146" s="23">
        <f>S137</f>
        <v>23.159983500412508</v>
      </c>
      <c r="P146" s="23">
        <f>S138</f>
        <v>32.586502388599513</v>
      </c>
      <c r="Q146" s="14"/>
      <c r="R146" s="14"/>
      <c r="S146" s="14"/>
      <c r="T146" s="14"/>
      <c r="U146" s="14"/>
    </row>
    <row r="147" spans="1:21">
      <c r="A147" s="15"/>
      <c r="B147" s="5"/>
      <c r="C147" s="5"/>
      <c r="D147" s="5"/>
      <c r="E147" s="5"/>
      <c r="F147" s="19">
        <f>F146/D146*100</f>
        <v>1.4552238805970203</v>
      </c>
      <c r="G147" s="19">
        <f>G146/D146*100</f>
        <v>2.1268656716417889</v>
      </c>
      <c r="H147" s="19">
        <f>H146/D146*100</f>
        <v>4.850746268656712</v>
      </c>
      <c r="I147" s="19">
        <f>I146/D146*100</f>
        <v>6.791044776119401</v>
      </c>
      <c r="J147" s="19">
        <f>J146/D146*100</f>
        <v>37.686567164179095</v>
      </c>
      <c r="K147" s="19">
        <f>K146/D146*100</f>
        <v>21.604477611940304</v>
      </c>
      <c r="L147" s="19">
        <f>L146/D146*100</f>
        <v>94.813432835820905</v>
      </c>
      <c r="M147" s="14"/>
      <c r="N147" s="18" t="s">
        <v>28</v>
      </c>
      <c r="O147" s="23">
        <f>T137</f>
        <v>24.998312542186454</v>
      </c>
      <c r="P147" s="23">
        <f>T138</f>
        <v>24.183793959677224</v>
      </c>
      <c r="Q147" s="14"/>
      <c r="R147" s="14"/>
      <c r="S147" s="14"/>
      <c r="T147" s="14"/>
      <c r="U147" s="14"/>
    </row>
    <row r="148" spans="1:21">
      <c r="A148" s="15"/>
      <c r="B148" s="5"/>
      <c r="C148" s="5"/>
      <c r="D148" s="5"/>
      <c r="E148" s="5"/>
      <c r="F148" s="5"/>
      <c r="G148" s="5"/>
      <c r="H148" s="5"/>
      <c r="I148" s="5"/>
      <c r="J148" s="5"/>
      <c r="K148" s="5"/>
      <c r="L148" s="5"/>
      <c r="M148" s="14"/>
      <c r="N148" s="18" t="s">
        <v>29</v>
      </c>
      <c r="O148" s="23">
        <f>U137</f>
        <v>57.79483637909054</v>
      </c>
      <c r="P148" s="23">
        <f>U138</f>
        <v>82.849754392594022</v>
      </c>
      <c r="Q148" s="14"/>
      <c r="R148" s="14"/>
      <c r="S148" s="14"/>
      <c r="T148" s="14"/>
      <c r="U148" s="14"/>
    </row>
    <row r="149" spans="1:21">
      <c r="A149" s="15"/>
      <c r="B149" s="5" t="s">
        <v>41</v>
      </c>
      <c r="C149" s="16" t="s">
        <v>20</v>
      </c>
      <c r="D149" s="5"/>
      <c r="E149" s="5"/>
      <c r="F149" s="5"/>
      <c r="G149" s="5"/>
      <c r="H149" s="5"/>
      <c r="I149" s="5"/>
      <c r="J149" s="5"/>
      <c r="K149" s="5"/>
      <c r="L149" s="5"/>
      <c r="M149" s="14"/>
      <c r="N149" s="14"/>
      <c r="O149" s="14"/>
      <c r="P149" s="14"/>
      <c r="Q149" s="14"/>
      <c r="R149" s="14"/>
      <c r="S149" s="14"/>
      <c r="T149" s="14"/>
      <c r="U149" s="14"/>
    </row>
    <row r="150" spans="1:21" ht="15.75">
      <c r="A150" s="15"/>
      <c r="B150" s="5"/>
      <c r="C150" s="5" t="s">
        <v>21</v>
      </c>
      <c r="D150" s="17">
        <v>3.7970000000000002</v>
      </c>
      <c r="E150" s="5" t="s">
        <v>22</v>
      </c>
      <c r="F150" s="18" t="s">
        <v>23</v>
      </c>
      <c r="G150" s="18" t="s">
        <v>24</v>
      </c>
      <c r="H150" s="18" t="s">
        <v>25</v>
      </c>
      <c r="I150" s="18" t="s">
        <v>26</v>
      </c>
      <c r="J150" s="18" t="s">
        <v>27</v>
      </c>
      <c r="K150" s="18" t="s">
        <v>28</v>
      </c>
      <c r="L150" s="18" t="s">
        <v>29</v>
      </c>
      <c r="M150" s="14"/>
      <c r="N150" s="14"/>
      <c r="O150" s="14"/>
      <c r="P150" s="14"/>
      <c r="Q150" s="14"/>
      <c r="R150" s="14"/>
      <c r="S150" s="14"/>
      <c r="T150" s="14"/>
      <c r="U150" s="14"/>
    </row>
    <row r="151" spans="1:21" ht="15.75">
      <c r="A151" s="15"/>
      <c r="B151" s="5"/>
      <c r="C151" s="5" t="s">
        <v>30</v>
      </c>
      <c r="D151" s="17">
        <v>4.9029999999999996</v>
      </c>
      <c r="E151" s="17">
        <v>2.9249999999999998</v>
      </c>
      <c r="F151" s="17">
        <v>2.972</v>
      </c>
      <c r="G151" s="17">
        <v>2.9279999999999999</v>
      </c>
      <c r="H151" s="17">
        <v>2.944</v>
      </c>
      <c r="I151" s="17">
        <v>2.9609999999999999</v>
      </c>
      <c r="J151" s="17">
        <v>3.2290000000000001</v>
      </c>
      <c r="K151" s="17">
        <v>3.2210000000000001</v>
      </c>
      <c r="L151" s="17">
        <v>3.7090000000000001</v>
      </c>
      <c r="M151" s="14"/>
      <c r="N151" s="14"/>
      <c r="O151" s="14"/>
      <c r="P151" s="14"/>
      <c r="Q151" s="14"/>
      <c r="R151" s="14"/>
      <c r="S151" s="14"/>
      <c r="T151" s="14"/>
      <c r="U151" s="14"/>
    </row>
    <row r="152" spans="1:21">
      <c r="A152" s="15"/>
      <c r="B152" s="5"/>
      <c r="C152" s="5"/>
      <c r="D152" s="5">
        <f>D151-D150</f>
        <v>1.1059999999999994</v>
      </c>
      <c r="E152" s="5"/>
      <c r="F152" s="5">
        <f>F151-E151</f>
        <v>4.7000000000000153E-2</v>
      </c>
      <c r="G152" s="5">
        <f>G151-E151</f>
        <v>3.0000000000001137E-3</v>
      </c>
      <c r="H152" s="5">
        <f>H151-E151</f>
        <v>1.9000000000000128E-2</v>
      </c>
      <c r="I152" s="5">
        <f>I151-E151</f>
        <v>3.6000000000000032E-2</v>
      </c>
      <c r="J152" s="5">
        <f>J151-E151</f>
        <v>0.30400000000000027</v>
      </c>
      <c r="K152" s="5">
        <f>K151-E151</f>
        <v>0.29600000000000026</v>
      </c>
      <c r="L152" s="5">
        <f>L151-E151</f>
        <v>0.78400000000000025</v>
      </c>
      <c r="M152" s="14"/>
      <c r="N152" s="14"/>
      <c r="O152" s="14"/>
      <c r="P152" s="14"/>
      <c r="Q152" s="14"/>
      <c r="R152" s="14"/>
      <c r="S152" s="14"/>
      <c r="T152" s="14"/>
      <c r="U152" s="14"/>
    </row>
    <row r="153" spans="1:21">
      <c r="A153" s="15"/>
      <c r="B153" s="5"/>
      <c r="C153" s="5"/>
      <c r="D153" s="5"/>
      <c r="E153" s="5"/>
      <c r="F153" s="19">
        <f>F152/D152*100</f>
        <v>4.2495479204340123</v>
      </c>
      <c r="G153" s="19">
        <f>G152/D152*100</f>
        <v>0.2712477396021804</v>
      </c>
      <c r="H153" s="19">
        <f>H152/D152*100</f>
        <v>1.7179023508137559</v>
      </c>
      <c r="I153" s="19">
        <f>I152/D152*100</f>
        <v>3.2549728752260441</v>
      </c>
      <c r="J153" s="19">
        <f>J152/D152*100</f>
        <v>27.48643761301993</v>
      </c>
      <c r="K153" s="19">
        <f>K152/D152*100</f>
        <v>26.763110307414145</v>
      </c>
      <c r="L153" s="19">
        <f>L152/D152*100</f>
        <v>70.88607594936714</v>
      </c>
      <c r="M153" s="14"/>
      <c r="N153" s="14"/>
      <c r="O153" s="14"/>
      <c r="P153" s="14"/>
      <c r="Q153" s="14"/>
      <c r="R153" s="14"/>
      <c r="S153" s="14"/>
      <c r="T153" s="14"/>
      <c r="U153" s="14"/>
    </row>
    <row r="154" spans="1:21">
      <c r="A154" s="15"/>
      <c r="B154" s="5"/>
      <c r="C154" s="5"/>
      <c r="D154" s="5"/>
      <c r="E154" s="5"/>
      <c r="F154" s="5"/>
      <c r="G154" s="5"/>
      <c r="H154" s="5"/>
      <c r="I154" s="5"/>
      <c r="J154" s="5"/>
      <c r="K154" s="5"/>
      <c r="L154" s="5"/>
      <c r="M154" s="14"/>
      <c r="N154" s="14"/>
      <c r="O154" s="14"/>
      <c r="P154" s="14"/>
      <c r="Q154" s="14"/>
      <c r="R154" s="14"/>
      <c r="S154" s="14"/>
      <c r="T154" s="14"/>
      <c r="U154" s="14"/>
    </row>
    <row r="155" spans="1:21">
      <c r="A155" s="15"/>
      <c r="B155" s="5" t="s">
        <v>42</v>
      </c>
      <c r="C155" s="16" t="s">
        <v>69</v>
      </c>
      <c r="D155" s="5"/>
      <c r="E155" s="5"/>
      <c r="F155" s="5"/>
      <c r="G155" s="5"/>
      <c r="H155" s="5"/>
      <c r="I155" s="5"/>
      <c r="J155" s="5"/>
      <c r="K155" s="5"/>
      <c r="L155" s="5"/>
      <c r="M155" s="14"/>
      <c r="N155" s="14"/>
      <c r="O155" s="14"/>
      <c r="P155" s="14"/>
      <c r="Q155" s="14"/>
      <c r="R155" s="14"/>
      <c r="S155" s="14"/>
      <c r="T155" s="14"/>
      <c r="U155" s="14"/>
    </row>
    <row r="156" spans="1:21" ht="15.75">
      <c r="A156" s="15"/>
      <c r="B156" s="5"/>
      <c r="C156" s="5" t="s">
        <v>21</v>
      </c>
      <c r="D156" s="17">
        <v>4.2080000000000002</v>
      </c>
      <c r="E156" s="5" t="s">
        <v>22</v>
      </c>
      <c r="F156" s="18" t="s">
        <v>23</v>
      </c>
      <c r="G156" s="18" t="s">
        <v>24</v>
      </c>
      <c r="H156" s="18" t="s">
        <v>25</v>
      </c>
      <c r="I156" s="18" t="s">
        <v>26</v>
      </c>
      <c r="J156" s="18" t="s">
        <v>27</v>
      </c>
      <c r="K156" s="18" t="s">
        <v>28</v>
      </c>
      <c r="L156" s="18" t="s">
        <v>29</v>
      </c>
      <c r="M156" s="14"/>
      <c r="N156" s="14"/>
      <c r="O156" s="14"/>
      <c r="P156" s="14"/>
      <c r="Q156" s="14"/>
      <c r="R156" s="14"/>
      <c r="S156" s="14"/>
      <c r="T156" s="14"/>
      <c r="U156" s="14"/>
    </row>
    <row r="157" spans="1:21" ht="15.75">
      <c r="A157" s="15"/>
      <c r="B157" s="5"/>
      <c r="C157" s="5" t="s">
        <v>30</v>
      </c>
      <c r="D157" s="17">
        <v>5.3129999999999997</v>
      </c>
      <c r="E157" s="17">
        <v>3.2389999999999999</v>
      </c>
      <c r="F157" s="17">
        <v>3.306</v>
      </c>
      <c r="G157" s="17">
        <v>3.1819999999999999</v>
      </c>
      <c r="H157" s="17">
        <v>3.1469999999999998</v>
      </c>
      <c r="I157" s="17">
        <v>3.2770000000000001</v>
      </c>
      <c r="J157" s="17">
        <v>3.6150000000000002</v>
      </c>
      <c r="K157" s="17">
        <v>3.5609999999999999</v>
      </c>
      <c r="L157" s="17">
        <v>4.0209999999999999</v>
      </c>
      <c r="M157" s="14"/>
      <c r="N157" s="14"/>
      <c r="O157" s="14"/>
      <c r="P157" s="14"/>
      <c r="Q157" s="14"/>
      <c r="R157" s="14"/>
      <c r="S157" s="14"/>
      <c r="T157" s="14"/>
      <c r="U157" s="14"/>
    </row>
    <row r="158" spans="1:21">
      <c r="A158" s="15"/>
      <c r="B158" s="5"/>
      <c r="C158" s="5"/>
      <c r="D158" s="5">
        <f>D157-D156</f>
        <v>1.1049999999999995</v>
      </c>
      <c r="E158" s="5"/>
      <c r="F158" s="5">
        <f>F157-E157</f>
        <v>6.7000000000000171E-2</v>
      </c>
      <c r="G158" s="5">
        <f>G157-E157</f>
        <v>-5.699999999999994E-2</v>
      </c>
      <c r="H158" s="5">
        <f>H157-E157</f>
        <v>-9.2000000000000082E-2</v>
      </c>
      <c r="I158" s="5">
        <f>I157-E157</f>
        <v>3.8000000000000256E-2</v>
      </c>
      <c r="J158" s="5">
        <f>J157-E157</f>
        <v>0.37600000000000033</v>
      </c>
      <c r="K158" s="5">
        <f>K157-E157</f>
        <v>0.32200000000000006</v>
      </c>
      <c r="L158" s="5">
        <f>L157-E157</f>
        <v>0.78200000000000003</v>
      </c>
      <c r="M158" s="14"/>
      <c r="N158" s="14"/>
      <c r="O158" s="14"/>
      <c r="P158" s="14"/>
      <c r="Q158" s="14"/>
      <c r="R158" s="14"/>
      <c r="S158" s="14"/>
      <c r="T158" s="14"/>
      <c r="U158" s="14"/>
    </row>
    <row r="159" spans="1:21">
      <c r="A159" s="15"/>
      <c r="B159" s="5"/>
      <c r="C159" s="5"/>
      <c r="D159" s="5"/>
      <c r="E159" s="5"/>
      <c r="F159" s="19">
        <f>F158/D158*100</f>
        <v>6.0633484162896112</v>
      </c>
      <c r="G159" s="19">
        <f>G158/D158*100</f>
        <v>-5.1583710407239787</v>
      </c>
      <c r="H159" s="19">
        <f>H158/D158*100</f>
        <v>-8.3257918552036312</v>
      </c>
      <c r="I159" s="19">
        <f>I158/D158*100</f>
        <v>3.4389140271493459</v>
      </c>
      <c r="J159" s="19">
        <f>J158/D158*100</f>
        <v>34.027149321267011</v>
      </c>
      <c r="K159" s="19">
        <f>K158/D158*100</f>
        <v>29.140271493212687</v>
      </c>
      <c r="L159" s="19">
        <f>L158/D158*100</f>
        <v>70.769230769230802</v>
      </c>
      <c r="M159" s="14"/>
      <c r="N159" s="14"/>
      <c r="O159" s="14"/>
      <c r="P159" s="14"/>
      <c r="Q159" s="14"/>
      <c r="R159" s="14"/>
      <c r="S159" s="14"/>
      <c r="T159" s="14"/>
      <c r="U159" s="14"/>
    </row>
    <row r="160" spans="1:21">
      <c r="A160" s="14"/>
      <c r="B160" s="14"/>
      <c r="C160" s="14"/>
      <c r="D160" s="14"/>
      <c r="E160" s="14"/>
      <c r="F160" s="14"/>
      <c r="G160" s="14"/>
      <c r="H160" s="14"/>
      <c r="I160" s="14"/>
      <c r="J160" s="14"/>
      <c r="K160" s="14"/>
      <c r="L160" s="14"/>
      <c r="M160" s="14"/>
      <c r="N160" s="14"/>
      <c r="O160" s="14"/>
      <c r="P160" s="14"/>
      <c r="Q160" s="14"/>
      <c r="R160" s="14"/>
      <c r="S160" s="14"/>
      <c r="T160" s="14"/>
      <c r="U160" s="14"/>
    </row>
  </sheetData>
  <mergeCells count="5">
    <mergeCell ref="B1:D1"/>
    <mergeCell ref="B2:G2"/>
    <mergeCell ref="A3:F3"/>
    <mergeCell ref="A4:E4"/>
    <mergeCell ref="A5:D5"/>
  </mergeCells>
  <phoneticPr fontId="12" type="noConversion"/>
  <dataValidations count="3">
    <dataValidation type="list" allowBlank="1" showInputMessage="1" showErrorMessage="1" sqref="C33 C39 C45 C51 C59 C65 C71 C77 C85 C91 C97 C103 C111 C117 C123 D128 C129 C137 C143 C149 C155">
      <formula1>"Control,HS38"</formula1>
    </dataValidation>
    <dataValidation type="list" allowBlank="1" showInputMessage="1" showErrorMessage="1" sqref="C32 C1:C5 C34:C38 C40:C44 C46:C50 C52:C58 C60:C64 C66:C70 C72:C76 C78:C84 C86:C90 C92:C96 C98:C102 C104:C110 C114:C116 C120:C122 C126:C128 C132:C136 C138:C142 C144:C148 C150:C154 C156:C160">
      <formula1>"GF 109203X,Control"</formula1>
    </dataValidation>
    <dataValidation allowBlank="1" showInputMessage="1" showErrorMessage="1" sqref="C112:C113 C118:C119 C124:C125 C130:C131"/>
  </dataValidations>
  <pageMargins left="0.75" right="0.75" top="1" bottom="1" header="0.5" footer="0.5"/>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59"/>
  <sheetViews>
    <sheetView workbookViewId="0">
      <selection activeCell="B103" sqref="B103"/>
    </sheetView>
  </sheetViews>
  <sheetFormatPr baseColWidth="10" defaultColWidth="8.7109375" defaultRowHeight="15"/>
  <cols>
    <col min="1" max="21" width="9.5703125" style="1" customWidth="1"/>
    <col min="22" max="16384" width="8.7109375" style="1"/>
  </cols>
  <sheetData>
    <row r="1" spans="1:10" ht="15.75">
      <c r="A1" s="14" t="s">
        <v>0</v>
      </c>
      <c r="B1" s="73" t="s">
        <v>1</v>
      </c>
      <c r="C1" s="74"/>
      <c r="D1" s="74"/>
      <c r="E1" s="14"/>
      <c r="F1" s="14"/>
      <c r="G1" s="14"/>
    </row>
    <row r="2" spans="1:10" ht="15.75">
      <c r="A2" s="14" t="s">
        <v>2</v>
      </c>
      <c r="B2" s="60" t="s">
        <v>71</v>
      </c>
      <c r="C2" s="61"/>
      <c r="D2" s="61"/>
      <c r="E2" s="61"/>
      <c r="F2" s="61"/>
      <c r="G2" s="61"/>
    </row>
    <row r="3" spans="1:10">
      <c r="A3" s="62" t="s">
        <v>67</v>
      </c>
      <c r="B3" s="62"/>
      <c r="C3" s="62"/>
      <c r="D3" s="62"/>
      <c r="E3" s="62"/>
      <c r="F3" s="62"/>
      <c r="G3" s="14"/>
    </row>
    <row r="4" spans="1:10">
      <c r="A4" s="62" t="s">
        <v>68</v>
      </c>
      <c r="B4" s="62"/>
      <c r="C4" s="62"/>
      <c r="D4" s="62"/>
      <c r="E4" s="62"/>
      <c r="F4" s="14"/>
      <c r="G4" s="14"/>
    </row>
    <row r="5" spans="1:10">
      <c r="A5" s="62" t="s">
        <v>48</v>
      </c>
      <c r="B5" s="62"/>
      <c r="C5" s="62"/>
      <c r="D5" s="62"/>
      <c r="E5" s="14"/>
      <c r="F5" s="14"/>
      <c r="G5" s="14"/>
    </row>
    <row r="8" spans="1:10">
      <c r="A8" s="3" t="s">
        <v>7</v>
      </c>
      <c r="B8" s="3" t="s">
        <v>50</v>
      </c>
      <c r="C8" s="3" t="s">
        <v>9</v>
      </c>
      <c r="D8" s="3" t="s">
        <v>10</v>
      </c>
      <c r="E8" s="3" t="s">
        <v>11</v>
      </c>
      <c r="F8" s="3" t="s">
        <v>12</v>
      </c>
      <c r="G8" s="3" t="s">
        <v>13</v>
      </c>
      <c r="H8" s="3"/>
      <c r="I8" s="3" t="s">
        <v>14</v>
      </c>
      <c r="J8" s="3" t="s">
        <v>15</v>
      </c>
    </row>
    <row r="9" spans="1:10">
      <c r="A9" s="3"/>
      <c r="B9" s="3"/>
      <c r="C9" s="3"/>
      <c r="D9" s="3"/>
      <c r="E9" s="3"/>
      <c r="F9" s="3"/>
      <c r="G9" s="3"/>
      <c r="H9" s="3"/>
      <c r="I9" s="3"/>
      <c r="J9" s="3"/>
    </row>
    <row r="10" spans="1:10">
      <c r="A10" s="3"/>
      <c r="B10" s="3">
        <v>0.1</v>
      </c>
      <c r="C10" s="3">
        <v>3.8845726970033301</v>
      </c>
      <c r="D10" s="3">
        <v>-1.1461617861401201</v>
      </c>
      <c r="E10" s="3">
        <v>1.1961431785891501</v>
      </c>
      <c r="F10" s="3">
        <v>4.3876777154229698</v>
      </c>
      <c r="G10" s="3">
        <v>0.44475597494005698</v>
      </c>
      <c r="H10" s="3"/>
      <c r="I10" s="3">
        <f t="shared" ref="I10:I16" si="0">AVERAGE(C10:G10)</f>
        <v>1.7533975559630772</v>
      </c>
      <c r="J10" s="3">
        <f t="shared" ref="J10:J16" si="1">STDEV(C10:G10)</f>
        <v>2.3405052364486787</v>
      </c>
    </row>
    <row r="11" spans="1:10">
      <c r="A11" s="3"/>
      <c r="B11" s="3">
        <v>0.3</v>
      </c>
      <c r="C11" s="3">
        <v>4.20528914233227</v>
      </c>
      <c r="D11" s="3">
        <v>3.6171906149800801</v>
      </c>
      <c r="E11" s="3">
        <v>4.5667406511084101</v>
      </c>
      <c r="F11" s="3">
        <v>-1.47239223462417</v>
      </c>
      <c r="G11" s="3">
        <v>0.32732440813112201</v>
      </c>
      <c r="H11" s="3"/>
      <c r="I11" s="3">
        <f t="shared" si="0"/>
        <v>2.2488305163855427</v>
      </c>
      <c r="J11" s="3">
        <f t="shared" si="1"/>
        <v>2.6745341460621384</v>
      </c>
    </row>
    <row r="12" spans="1:10">
      <c r="A12" s="3"/>
      <c r="B12" s="3">
        <v>1</v>
      </c>
      <c r="C12" s="3">
        <v>34.308048528454897</v>
      </c>
      <c r="D12" s="3">
        <v>16.026335073781699</v>
      </c>
      <c r="E12" s="3">
        <v>5.9825428441296298</v>
      </c>
      <c r="F12" s="3">
        <v>1.5961418610921001</v>
      </c>
      <c r="G12" s="3">
        <v>0.91135552513075802</v>
      </c>
      <c r="H12" s="3"/>
      <c r="I12" s="3">
        <f t="shared" si="0"/>
        <v>11.764884766517818</v>
      </c>
      <c r="J12" s="3">
        <f t="shared" si="1"/>
        <v>13.97311792779702</v>
      </c>
    </row>
    <row r="13" spans="1:10">
      <c r="A13" s="3"/>
      <c r="B13" s="3">
        <v>3</v>
      </c>
      <c r="C13" s="3">
        <v>68.653156773444493</v>
      </c>
      <c r="D13" s="3">
        <v>90.059444067165103</v>
      </c>
      <c r="E13" s="3">
        <v>28.953734798066598</v>
      </c>
      <c r="F13" s="3">
        <v>6.0767550893518099</v>
      </c>
      <c r="G13" s="3">
        <v>6.6254810237330197</v>
      </c>
      <c r="H13" s="3"/>
      <c r="I13" s="3">
        <f t="shared" si="0"/>
        <v>40.073714350352205</v>
      </c>
      <c r="J13" s="3">
        <f t="shared" si="1"/>
        <v>37.794143731028129</v>
      </c>
    </row>
    <row r="14" spans="1:10">
      <c r="A14" s="3"/>
      <c r="B14" s="3">
        <v>10</v>
      </c>
      <c r="C14" s="3">
        <v>121.500695268348</v>
      </c>
      <c r="D14" s="3">
        <v>152.830890337494</v>
      </c>
      <c r="E14" s="3">
        <v>151.41788406762601</v>
      </c>
      <c r="F14" s="3">
        <v>24.6315274959797</v>
      </c>
      <c r="G14" s="3">
        <v>26.574238875054899</v>
      </c>
      <c r="H14" s="3"/>
      <c r="I14" s="3">
        <f t="shared" si="0"/>
        <v>95.391047208900517</v>
      </c>
      <c r="J14" s="3">
        <f t="shared" si="1"/>
        <v>64.928265201066992</v>
      </c>
    </row>
    <row r="15" spans="1:10">
      <c r="A15" s="3"/>
      <c r="B15" s="3">
        <v>30</v>
      </c>
      <c r="C15" s="3">
        <v>181.86427596412699</v>
      </c>
      <c r="D15" s="3">
        <v>189.858349566377</v>
      </c>
      <c r="E15" s="3">
        <v>170.907586860907</v>
      </c>
      <c r="F15" s="3">
        <v>50.988152183363503</v>
      </c>
      <c r="G15" s="3">
        <v>58.499959318274698</v>
      </c>
      <c r="H15" s="3"/>
      <c r="I15" s="3">
        <f t="shared" si="0"/>
        <v>130.42366477860983</v>
      </c>
      <c r="J15" s="3">
        <f t="shared" si="1"/>
        <v>69.463274920170747</v>
      </c>
    </row>
    <row r="16" spans="1:10">
      <c r="A16" s="3"/>
      <c r="B16" s="3">
        <v>100</v>
      </c>
      <c r="C16" s="3">
        <v>242.72596221312199</v>
      </c>
      <c r="D16" s="3">
        <v>187.92554177337499</v>
      </c>
      <c r="E16" s="3">
        <v>171.589931884462</v>
      </c>
      <c r="F16" s="3">
        <v>98.137819274036403</v>
      </c>
      <c r="G16" s="3">
        <v>82.574305422321501</v>
      </c>
      <c r="H16" s="3"/>
      <c r="I16" s="3">
        <f t="shared" si="0"/>
        <v>156.59071211346335</v>
      </c>
      <c r="J16" s="3">
        <f t="shared" si="1"/>
        <v>66.184021096581972</v>
      </c>
    </row>
    <row r="17" spans="1:21">
      <c r="A17" s="3"/>
      <c r="B17" s="3"/>
      <c r="C17" s="3"/>
      <c r="D17" s="3"/>
      <c r="E17" s="3"/>
      <c r="F17" s="3"/>
      <c r="G17" s="3"/>
      <c r="H17" s="3"/>
      <c r="I17" s="3"/>
      <c r="J17" s="3"/>
    </row>
    <row r="18" spans="1:21">
      <c r="A18" s="3"/>
      <c r="B18" s="3"/>
      <c r="C18" s="3"/>
      <c r="D18" s="3"/>
      <c r="E18" s="3"/>
      <c r="F18" s="3"/>
      <c r="G18" s="3"/>
      <c r="H18" s="3"/>
      <c r="I18" s="3"/>
      <c r="J18" s="3"/>
    </row>
    <row r="19" spans="1:21">
      <c r="A19" s="3"/>
      <c r="B19" s="3"/>
      <c r="C19" s="3"/>
      <c r="D19" s="3"/>
      <c r="E19" s="3"/>
      <c r="F19" s="3"/>
      <c r="G19" s="3"/>
      <c r="H19" s="3"/>
      <c r="I19" s="3"/>
      <c r="J19" s="3"/>
    </row>
    <row r="20" spans="1:21">
      <c r="A20" s="3"/>
      <c r="B20" s="3"/>
      <c r="C20" s="3"/>
      <c r="D20" s="3"/>
      <c r="E20" s="3"/>
      <c r="F20" s="3"/>
      <c r="G20" s="3"/>
      <c r="H20" s="3"/>
      <c r="I20" s="3"/>
      <c r="J20" s="3"/>
    </row>
    <row r="21" spans="1:21">
      <c r="A21" s="3" t="s">
        <v>69</v>
      </c>
      <c r="B21" s="3" t="s">
        <v>50</v>
      </c>
      <c r="C21" s="3" t="s">
        <v>9</v>
      </c>
      <c r="D21" s="3" t="s">
        <v>10</v>
      </c>
      <c r="E21" s="3" t="s">
        <v>11</v>
      </c>
      <c r="F21" s="3" t="s">
        <v>12</v>
      </c>
      <c r="G21" s="3" t="s">
        <v>13</v>
      </c>
      <c r="H21" s="3"/>
      <c r="I21" s="3" t="s">
        <v>14</v>
      </c>
      <c r="J21" s="3" t="s">
        <v>15</v>
      </c>
      <c r="L21" s="3" t="s">
        <v>64</v>
      </c>
      <c r="R21" s="1" t="s">
        <v>14</v>
      </c>
      <c r="S21" s="1" t="s">
        <v>15</v>
      </c>
    </row>
    <row r="22" spans="1:21">
      <c r="A22" s="3"/>
      <c r="B22" s="3"/>
      <c r="C22" s="3"/>
      <c r="D22" s="3"/>
      <c r="E22" s="3"/>
      <c r="F22" s="3"/>
      <c r="G22" s="3"/>
      <c r="H22" s="3"/>
      <c r="I22" s="3"/>
      <c r="J22" s="3"/>
    </row>
    <row r="23" spans="1:21">
      <c r="A23" s="3"/>
      <c r="B23" s="3">
        <v>0.1</v>
      </c>
      <c r="C23" s="3">
        <v>1.5053763440860499</v>
      </c>
      <c r="D23" s="3">
        <v>1.0903500998878799</v>
      </c>
      <c r="E23" s="3">
        <v>7.5263722331374803</v>
      </c>
      <c r="F23" s="3">
        <v>3.4544348465643</v>
      </c>
      <c r="G23" s="3">
        <v>0.16320631744714401</v>
      </c>
      <c r="H23" s="3"/>
      <c r="I23" s="3">
        <f t="shared" ref="I23:I29" si="2">AVERAGE(C23:G23)</f>
        <v>2.7479479682245711</v>
      </c>
      <c r="J23" s="3">
        <f t="shared" ref="J23:J29" si="3">STDEV(C23:G23)</f>
        <v>2.9285220888814756</v>
      </c>
      <c r="L23" s="1">
        <f>100-C23/C10*100</f>
        <v>61.247311827956267</v>
      </c>
      <c r="M23" s="1">
        <f t="shared" ref="M23:P29" si="4">100-D23/D10*100</f>
        <v>195.13055775134549</v>
      </c>
      <c r="N23" s="1">
        <f t="shared" si="4"/>
        <v>-529.22001043510784</v>
      </c>
      <c r="O23" s="1">
        <f t="shared" si="4"/>
        <v>21.269631212389655</v>
      </c>
      <c r="P23" s="1">
        <f t="shared" si="4"/>
        <v>63.304300190876468</v>
      </c>
      <c r="R23" s="1">
        <f>AVERAGE(L23:P23)</f>
        <v>-37.653641890507991</v>
      </c>
      <c r="S23" s="1">
        <f>STDEV(L23:P23)</f>
        <v>282.52072274255931</v>
      </c>
    </row>
    <row r="24" spans="1:21">
      <c r="A24" s="3"/>
      <c r="B24" s="3">
        <v>0.3</v>
      </c>
      <c r="C24" s="3">
        <v>1.1827956989247399</v>
      </c>
      <c r="D24" s="3">
        <v>1.3062445014022399</v>
      </c>
      <c r="E24" s="3">
        <v>9.5171947784096709</v>
      </c>
      <c r="F24" s="3">
        <v>0.23705851055506</v>
      </c>
      <c r="G24" s="3">
        <v>-0.15073240454508</v>
      </c>
      <c r="H24" s="3"/>
      <c r="I24" s="3">
        <f t="shared" si="2"/>
        <v>2.4185122169493263</v>
      </c>
      <c r="J24" s="3">
        <f t="shared" si="3"/>
        <v>4.0160673267067981</v>
      </c>
      <c r="L24" s="1">
        <f t="shared" ref="L24:L29" si="5">100-C24/C11*100</f>
        <v>71.873617749176773</v>
      </c>
      <c r="M24" s="1">
        <f t="shared" si="4"/>
        <v>63.887872096299979</v>
      </c>
      <c r="N24" s="1">
        <f t="shared" si="4"/>
        <v>-108.40234875391309</v>
      </c>
      <c r="O24" s="1">
        <f t="shared" si="4"/>
        <v>116.10022825307615</v>
      </c>
      <c r="P24" s="1">
        <f t="shared" si="4"/>
        <v>146.0498517069642</v>
      </c>
      <c r="R24" s="1">
        <f t="shared" ref="R24:R29" si="6">AVERAGE(L24:P24)</f>
        <v>57.901844210320803</v>
      </c>
      <c r="S24" s="1">
        <f t="shared" ref="S24:S29" si="7">STDEV(L24:P24)</f>
        <v>98.799355658291461</v>
      </c>
    </row>
    <row r="25" spans="1:21">
      <c r="A25" s="3"/>
      <c r="B25" s="3">
        <v>1</v>
      </c>
      <c r="C25" s="3">
        <v>3.2258064516129301</v>
      </c>
      <c r="D25" s="3">
        <v>15.7752983138163</v>
      </c>
      <c r="E25" s="3">
        <v>16.564829017520299</v>
      </c>
      <c r="F25" s="3">
        <v>1.29004115612726</v>
      </c>
      <c r="G25" s="3">
        <v>0.29669326934108797</v>
      </c>
      <c r="H25" s="3"/>
      <c r="I25" s="3">
        <f t="shared" si="2"/>
        <v>7.4305336416835761</v>
      </c>
      <c r="J25" s="3">
        <f t="shared" si="3"/>
        <v>8.0521349127492758</v>
      </c>
      <c r="L25" s="1">
        <f t="shared" si="5"/>
        <v>90.597522768054077</v>
      </c>
      <c r="M25" s="1">
        <f t="shared" si="4"/>
        <v>1.566401543519973</v>
      </c>
      <c r="N25" s="1">
        <f t="shared" si="4"/>
        <v>-176.88609089986772</v>
      </c>
      <c r="O25" s="1">
        <f t="shared" si="4"/>
        <v>19.177537562695221</v>
      </c>
      <c r="P25" s="1">
        <f t="shared" si="4"/>
        <v>67.444837809205197</v>
      </c>
      <c r="R25" s="1">
        <f t="shared" si="6"/>
        <v>0.38004175672134866</v>
      </c>
      <c r="S25" s="1">
        <f t="shared" si="7"/>
        <v>105.37423289724842</v>
      </c>
    </row>
    <row r="26" spans="1:21">
      <c r="A26" s="3"/>
      <c r="B26" s="3">
        <v>3</v>
      </c>
      <c r="C26" s="3">
        <v>0.86021505376344198</v>
      </c>
      <c r="D26" s="3">
        <v>77.937243729613499</v>
      </c>
      <c r="E26" s="3">
        <v>119.29034236520801</v>
      </c>
      <c r="F26" s="3">
        <v>4.3866485141542704</v>
      </c>
      <c r="G26" s="3">
        <v>2.3604110172172201</v>
      </c>
      <c r="H26" s="3"/>
      <c r="I26" s="3">
        <f t="shared" si="2"/>
        <v>40.966972135991291</v>
      </c>
      <c r="J26" s="3">
        <f t="shared" si="3"/>
        <v>54.631698461419667</v>
      </c>
      <c r="L26" s="1">
        <f t="shared" si="5"/>
        <v>98.747013110260681</v>
      </c>
      <c r="M26" s="1">
        <f t="shared" si="4"/>
        <v>13.460221149612067</v>
      </c>
      <c r="N26" s="1">
        <f t="shared" si="4"/>
        <v>-312.00329835573984</v>
      </c>
      <c r="O26" s="1">
        <f t="shared" si="4"/>
        <v>27.812649190998059</v>
      </c>
      <c r="P26" s="1">
        <f t="shared" si="4"/>
        <v>64.37374118555266</v>
      </c>
      <c r="R26" s="1">
        <f t="shared" si="6"/>
        <v>-21.521934743863277</v>
      </c>
      <c r="S26" s="1">
        <f t="shared" si="7"/>
        <v>165.74058191199416</v>
      </c>
    </row>
    <row r="27" spans="1:21">
      <c r="A27" s="3"/>
      <c r="B27" s="3">
        <v>10</v>
      </c>
      <c r="C27" s="3">
        <v>31.505376344085999</v>
      </c>
      <c r="D27" s="3">
        <v>144.93573191298799</v>
      </c>
      <c r="E27" s="3">
        <v>226.78934468782401</v>
      </c>
      <c r="F27" s="3">
        <v>14.553307356462099</v>
      </c>
      <c r="G27" s="3">
        <v>22.680852972597801</v>
      </c>
      <c r="H27" s="3"/>
      <c r="I27" s="3">
        <f t="shared" si="2"/>
        <v>88.092922654791579</v>
      </c>
      <c r="J27" s="3">
        <f t="shared" si="3"/>
        <v>94.016975495026259</v>
      </c>
      <c r="L27" s="1">
        <f t="shared" si="5"/>
        <v>74.069797481814561</v>
      </c>
      <c r="M27" s="1">
        <f t="shared" si="4"/>
        <v>5.1659441406585103</v>
      </c>
      <c r="N27" s="1">
        <f t="shared" si="4"/>
        <v>-49.777119185297636</v>
      </c>
      <c r="O27" s="1">
        <f t="shared" si="4"/>
        <v>40.915936460548551</v>
      </c>
      <c r="P27" s="1">
        <f t="shared" si="4"/>
        <v>14.650978042166244</v>
      </c>
      <c r="R27" s="1">
        <f t="shared" si="6"/>
        <v>17.005107387978047</v>
      </c>
      <c r="S27" s="1">
        <f t="shared" si="7"/>
        <v>45.917535048990572</v>
      </c>
    </row>
    <row r="28" spans="1:21">
      <c r="A28" s="3"/>
      <c r="B28" s="3">
        <v>30</v>
      </c>
      <c r="C28" s="3">
        <v>82.473118279569903</v>
      </c>
      <c r="D28" s="3">
        <v>145.06817467198999</v>
      </c>
      <c r="E28" s="3">
        <v>173.68265383361199</v>
      </c>
      <c r="F28" s="3">
        <v>83.393150556312094</v>
      </c>
      <c r="G28" s="3">
        <v>64.328665802428205</v>
      </c>
      <c r="H28" s="3"/>
      <c r="I28" s="3">
        <f t="shared" si="2"/>
        <v>109.78915262878245</v>
      </c>
      <c r="J28" s="3">
        <f t="shared" si="3"/>
        <v>47.001487776992271</v>
      </c>
      <c r="L28" s="1">
        <f t="shared" si="5"/>
        <v>54.651281653666906</v>
      </c>
      <c r="M28" s="1">
        <f t="shared" si="4"/>
        <v>23.591364296953273</v>
      </c>
      <c r="N28" s="1">
        <f t="shared" si="4"/>
        <v>-1.6237236881493544</v>
      </c>
      <c r="O28" s="1">
        <f t="shared" si="4"/>
        <v>-63.553976728581574</v>
      </c>
      <c r="P28" s="1">
        <f t="shared" si="4"/>
        <v>-9.9636077564462227</v>
      </c>
      <c r="R28" s="1">
        <f t="shared" si="6"/>
        <v>0.62026755548860701</v>
      </c>
      <c r="S28" s="1">
        <f t="shared" si="7"/>
        <v>43.82467716006272</v>
      </c>
    </row>
    <row r="29" spans="1:21">
      <c r="A29" s="3"/>
      <c r="B29" s="3">
        <v>100</v>
      </c>
      <c r="C29" s="3">
        <v>153.870967741936</v>
      </c>
      <c r="D29" s="3">
        <v>150.08480147878501</v>
      </c>
      <c r="E29" s="3">
        <v>116.569037509138</v>
      </c>
      <c r="F29" s="3">
        <v>91.005136691547904</v>
      </c>
      <c r="G29" s="3">
        <v>80.729466563301202</v>
      </c>
      <c r="H29" s="3"/>
      <c r="I29" s="3">
        <f t="shared" si="2"/>
        <v>118.45188199694162</v>
      </c>
      <c r="J29" s="3">
        <f t="shared" si="3"/>
        <v>33.297908295149021</v>
      </c>
      <c r="L29" s="1">
        <f t="shared" si="5"/>
        <v>36.607124207491317</v>
      </c>
      <c r="M29" s="1">
        <f t="shared" si="4"/>
        <v>20.136028310735568</v>
      </c>
      <c r="N29" s="1">
        <f t="shared" si="4"/>
        <v>32.065339598346398</v>
      </c>
      <c r="O29" s="1">
        <f t="shared" si="4"/>
        <v>7.2680263686840902</v>
      </c>
      <c r="P29" s="1">
        <f t="shared" si="4"/>
        <v>2.2341560726245007</v>
      </c>
      <c r="R29" s="1">
        <f t="shared" si="6"/>
        <v>19.662134911576377</v>
      </c>
      <c r="S29" s="1">
        <f t="shared" si="7"/>
        <v>14.987870901818427</v>
      </c>
    </row>
    <row r="30" spans="1:21">
      <c r="A30" s="3"/>
      <c r="B30" s="3"/>
      <c r="C30" s="3"/>
      <c r="D30" s="3"/>
      <c r="E30" s="3"/>
      <c r="F30" s="3"/>
      <c r="G30" s="3"/>
      <c r="H30" s="3"/>
      <c r="I30" s="3"/>
      <c r="J30" s="3"/>
    </row>
    <row r="31" spans="1:21">
      <c r="A31" s="3"/>
      <c r="B31" s="3"/>
      <c r="C31" s="3"/>
      <c r="D31" s="3"/>
      <c r="E31" s="3"/>
      <c r="F31" s="3"/>
      <c r="G31" s="3"/>
      <c r="H31" s="3"/>
      <c r="I31" s="3"/>
      <c r="J31" s="3"/>
    </row>
    <row r="32" spans="1:21">
      <c r="A32" s="15" t="s">
        <v>18</v>
      </c>
      <c r="B32" s="5"/>
      <c r="C32" s="5"/>
      <c r="D32" s="5"/>
      <c r="E32" s="5"/>
      <c r="F32" s="5"/>
      <c r="G32" s="5"/>
      <c r="H32" s="5"/>
      <c r="I32" s="5"/>
      <c r="J32" s="5"/>
      <c r="K32" s="5"/>
      <c r="L32" s="5"/>
      <c r="M32" s="14"/>
      <c r="N32" s="22"/>
      <c r="O32" s="18" t="str">
        <f t="shared" ref="O32:U32" si="8">F34</f>
        <v>0.1mM10ul</v>
      </c>
      <c r="P32" s="18" t="str">
        <f t="shared" si="8"/>
        <v>0.1mM20ul</v>
      </c>
      <c r="Q32" s="18" t="str">
        <f t="shared" si="8"/>
        <v>1mM7ul</v>
      </c>
      <c r="R32" s="18" t="str">
        <f t="shared" si="8"/>
        <v>1mM20ul</v>
      </c>
      <c r="S32" s="18" t="str">
        <f t="shared" si="8"/>
        <v>10mM7ul</v>
      </c>
      <c r="T32" s="18" t="str">
        <f t="shared" si="8"/>
        <v>10mM20ul</v>
      </c>
      <c r="U32" s="18" t="str">
        <f t="shared" si="8"/>
        <v>10mM70ul</v>
      </c>
    </row>
    <row r="33" spans="1:21">
      <c r="A33" s="15"/>
      <c r="B33" s="5" t="s">
        <v>19</v>
      </c>
      <c r="C33" s="16" t="s">
        <v>20</v>
      </c>
      <c r="D33" s="5"/>
      <c r="E33" s="5"/>
      <c r="F33" s="5"/>
      <c r="G33" s="5"/>
      <c r="H33" s="5"/>
      <c r="I33" s="5"/>
      <c r="J33" s="5"/>
      <c r="K33" s="5"/>
      <c r="L33" s="5"/>
      <c r="M33" s="14"/>
      <c r="N33" s="22" t="s">
        <v>69</v>
      </c>
      <c r="O33" s="23">
        <f t="shared" ref="O33:U33" si="9">F49</f>
        <v>1.5053763440860464</v>
      </c>
      <c r="P33" s="23">
        <f t="shared" si="9"/>
        <v>1.1827956989247439</v>
      </c>
      <c r="Q33" s="23">
        <f t="shared" si="9"/>
        <v>3.2258064516129297</v>
      </c>
      <c r="R33" s="23">
        <f t="shared" si="9"/>
        <v>0.86021505376344154</v>
      </c>
      <c r="S33" s="23">
        <f t="shared" si="9"/>
        <v>31.505376344086034</v>
      </c>
      <c r="T33" s="23">
        <f t="shared" si="9"/>
        <v>82.473118279569874</v>
      </c>
      <c r="U33" s="23">
        <f t="shared" si="9"/>
        <v>153.87096774193552</v>
      </c>
    </row>
    <row r="34" spans="1:21" ht="15.75">
      <c r="A34" s="15"/>
      <c r="B34" s="5"/>
      <c r="C34" s="5" t="s">
        <v>21</v>
      </c>
      <c r="D34" s="17">
        <v>5.5629999999999997</v>
      </c>
      <c r="E34" s="5" t="s">
        <v>22</v>
      </c>
      <c r="F34" s="18" t="s">
        <v>23</v>
      </c>
      <c r="G34" s="18" t="s">
        <v>24</v>
      </c>
      <c r="H34" s="18" t="s">
        <v>25</v>
      </c>
      <c r="I34" s="18" t="s">
        <v>26</v>
      </c>
      <c r="J34" s="18" t="s">
        <v>27</v>
      </c>
      <c r="K34" s="18" t="s">
        <v>28</v>
      </c>
      <c r="L34" s="18" t="s">
        <v>29</v>
      </c>
      <c r="M34" s="14"/>
      <c r="N34" s="22" t="s">
        <v>7</v>
      </c>
      <c r="O34" s="23">
        <f t="shared" ref="O34:U34" si="10">AVERAGE(F37,F43)</f>
        <v>3.884572697003327</v>
      </c>
      <c r="P34" s="23">
        <f t="shared" si="10"/>
        <v>4.2052891423322727</v>
      </c>
      <c r="Q34" s="23">
        <f t="shared" si="10"/>
        <v>34.308048528454911</v>
      </c>
      <c r="R34" s="23">
        <f t="shared" si="10"/>
        <v>68.653156773444508</v>
      </c>
      <c r="S34" s="23">
        <f t="shared" si="10"/>
        <v>121.50069526834798</v>
      </c>
      <c r="T34" s="23">
        <f t="shared" si="10"/>
        <v>181.86427596412665</v>
      </c>
      <c r="U34" s="23">
        <f t="shared" si="10"/>
        <v>242.72596221312199</v>
      </c>
    </row>
    <row r="35" spans="1:21" ht="15.75">
      <c r="A35" s="15"/>
      <c r="B35" s="5"/>
      <c r="C35" s="5" t="s">
        <v>30</v>
      </c>
      <c r="D35" s="17">
        <v>6.056</v>
      </c>
      <c r="E35" s="17">
        <v>4.2270000000000003</v>
      </c>
      <c r="F35" s="17">
        <v>4.2560000000000002</v>
      </c>
      <c r="G35" s="17">
        <v>4.2480000000000002</v>
      </c>
      <c r="H35" s="17">
        <v>4.5289999999999999</v>
      </c>
      <c r="I35" s="17">
        <v>4.8540000000000001</v>
      </c>
      <c r="J35" s="17">
        <v>5.194</v>
      </c>
      <c r="K35" s="17">
        <v>5.2720000000000002</v>
      </c>
      <c r="L35" s="17">
        <v>5.4470000000000001</v>
      </c>
      <c r="M35" s="14"/>
      <c r="N35" s="14"/>
      <c r="O35" s="14"/>
      <c r="P35" s="14"/>
      <c r="Q35" s="14"/>
      <c r="R35" s="14"/>
      <c r="S35" s="14"/>
      <c r="T35" s="14"/>
      <c r="U35" s="14"/>
    </row>
    <row r="36" spans="1:21">
      <c r="A36" s="15"/>
      <c r="B36" s="5"/>
      <c r="C36" s="5"/>
      <c r="D36" s="5">
        <f>D35-D34</f>
        <v>0.49300000000000033</v>
      </c>
      <c r="E36" s="5"/>
      <c r="F36" s="5">
        <f>F35-E35</f>
        <v>2.8999999999999915E-2</v>
      </c>
      <c r="G36" s="5">
        <f>G35-E35</f>
        <v>2.0999999999999908E-2</v>
      </c>
      <c r="H36" s="5">
        <f>H35-E35</f>
        <v>0.3019999999999996</v>
      </c>
      <c r="I36" s="5">
        <f>I35-E35</f>
        <v>0.62699999999999978</v>
      </c>
      <c r="J36" s="5">
        <f>J35-E35</f>
        <v>0.96699999999999964</v>
      </c>
      <c r="K36" s="5">
        <f>K35-E35</f>
        <v>1.0449999999999999</v>
      </c>
      <c r="L36" s="5">
        <f>L35-E35</f>
        <v>1.2199999999999998</v>
      </c>
      <c r="M36" s="14"/>
      <c r="N36" s="14"/>
      <c r="O36" s="14"/>
      <c r="P36" s="14"/>
      <c r="Q36" s="14"/>
      <c r="R36" s="14"/>
      <c r="S36" s="14"/>
      <c r="T36" s="14"/>
      <c r="U36" s="14"/>
    </row>
    <row r="37" spans="1:21">
      <c r="A37" s="15"/>
      <c r="B37" s="5"/>
      <c r="C37" s="5"/>
      <c r="D37" s="5"/>
      <c r="E37" s="5"/>
      <c r="F37" s="19">
        <f>F36/D36*100</f>
        <v>5.8823529411764497</v>
      </c>
      <c r="G37" s="19">
        <f>G36/D36*100</f>
        <v>4.2596348884381126</v>
      </c>
      <c r="H37" s="19">
        <f>H36/D36*100</f>
        <v>61.257606490872085</v>
      </c>
      <c r="I37" s="19">
        <f>I36/D36*100</f>
        <v>127.18052738336701</v>
      </c>
      <c r="J37" s="19">
        <f>J36/D36*100</f>
        <v>196.14604462474625</v>
      </c>
      <c r="K37" s="19">
        <f>K36/D36*100</f>
        <v>211.96754563894507</v>
      </c>
      <c r="L37" s="19">
        <f>L36/D36*100</f>
        <v>247.46450304259616</v>
      </c>
      <c r="M37" s="14"/>
      <c r="N37" s="22" t="s">
        <v>31</v>
      </c>
      <c r="O37" s="5" t="s">
        <v>69</v>
      </c>
      <c r="P37" s="5" t="s">
        <v>7</v>
      </c>
      <c r="Q37" s="14"/>
      <c r="R37" s="14"/>
      <c r="S37" s="14"/>
      <c r="T37" s="14"/>
      <c r="U37" s="14"/>
    </row>
    <row r="38" spans="1:21">
      <c r="A38" s="15"/>
      <c r="B38" s="5"/>
      <c r="C38" s="5"/>
      <c r="D38" s="5"/>
      <c r="E38" s="5"/>
      <c r="F38" s="5"/>
      <c r="G38" s="5"/>
      <c r="H38" s="5"/>
      <c r="I38" s="5"/>
      <c r="J38" s="5"/>
      <c r="K38" s="5"/>
      <c r="L38" s="5"/>
      <c r="M38" s="14"/>
      <c r="N38" s="18" t="s">
        <v>23</v>
      </c>
      <c r="O38" s="23">
        <f>O33</f>
        <v>1.5053763440860464</v>
      </c>
      <c r="P38" s="23">
        <f>O34</f>
        <v>3.884572697003327</v>
      </c>
      <c r="Q38" s="14"/>
      <c r="R38" s="14"/>
      <c r="S38" s="14"/>
      <c r="T38" s="14"/>
      <c r="U38" s="14"/>
    </row>
    <row r="39" spans="1:21">
      <c r="A39" s="15"/>
      <c r="B39" s="5" t="s">
        <v>32</v>
      </c>
      <c r="C39" s="16" t="s">
        <v>20</v>
      </c>
      <c r="D39" s="5"/>
      <c r="E39" s="5"/>
      <c r="F39" s="5"/>
      <c r="G39" s="5"/>
      <c r="H39" s="5"/>
      <c r="I39" s="5"/>
      <c r="J39" s="5"/>
      <c r="K39" s="5"/>
      <c r="L39" s="5"/>
      <c r="M39" s="14"/>
      <c r="N39" s="18" t="s">
        <v>24</v>
      </c>
      <c r="O39" s="23">
        <f>P33</f>
        <v>1.1827956989247439</v>
      </c>
      <c r="P39" s="23">
        <f>P34</f>
        <v>4.2052891423322727</v>
      </c>
      <c r="Q39" s="14"/>
      <c r="R39" s="14"/>
      <c r="S39" s="14"/>
      <c r="T39" s="14"/>
      <c r="U39" s="14"/>
    </row>
    <row r="40" spans="1:21" ht="15.75">
      <c r="A40" s="15"/>
      <c r="B40" s="5"/>
      <c r="C40" s="5" t="s">
        <v>21</v>
      </c>
      <c r="D40" s="17">
        <v>2.4420000000000002</v>
      </c>
      <c r="E40" s="5" t="s">
        <v>22</v>
      </c>
      <c r="F40" s="18" t="s">
        <v>23</v>
      </c>
      <c r="G40" s="18" t="s">
        <v>24</v>
      </c>
      <c r="H40" s="18" t="s">
        <v>25</v>
      </c>
      <c r="I40" s="18" t="s">
        <v>26</v>
      </c>
      <c r="J40" s="18" t="s">
        <v>27</v>
      </c>
      <c r="K40" s="18" t="s">
        <v>28</v>
      </c>
      <c r="L40" s="18" t="s">
        <v>29</v>
      </c>
      <c r="M40" s="14"/>
      <c r="N40" s="18" t="s">
        <v>25</v>
      </c>
      <c r="O40" s="23">
        <f>Q33</f>
        <v>3.2258064516129297</v>
      </c>
      <c r="P40" s="23">
        <f>Q34</f>
        <v>34.308048528454911</v>
      </c>
      <c r="Q40" s="14"/>
      <c r="R40" s="14"/>
      <c r="S40" s="14"/>
      <c r="T40" s="14"/>
      <c r="U40" s="14"/>
    </row>
    <row r="41" spans="1:21" ht="15.75">
      <c r="A41" s="15"/>
      <c r="B41" s="5"/>
      <c r="C41" s="5" t="s">
        <v>30</v>
      </c>
      <c r="D41" s="17">
        <v>4.032</v>
      </c>
      <c r="E41" s="17">
        <v>2.3079999999999998</v>
      </c>
      <c r="F41" s="17">
        <v>2.3380000000000001</v>
      </c>
      <c r="G41" s="17">
        <v>2.3740000000000001</v>
      </c>
      <c r="H41" s="17">
        <v>2.4249999999999998</v>
      </c>
      <c r="I41" s="17">
        <v>2.4689999999999999</v>
      </c>
      <c r="J41" s="17">
        <v>3.0529999999999999</v>
      </c>
      <c r="K41" s="17">
        <v>4.7210000000000001</v>
      </c>
      <c r="L41" s="17">
        <v>6.0919999999999996</v>
      </c>
      <c r="M41" s="14"/>
      <c r="N41" s="18" t="s">
        <v>26</v>
      </c>
      <c r="O41" s="23">
        <f>R33</f>
        <v>0.86021505376344154</v>
      </c>
      <c r="P41" s="23">
        <f>R34</f>
        <v>68.653156773444508</v>
      </c>
      <c r="Q41" s="14"/>
      <c r="R41" s="14"/>
      <c r="S41" s="14"/>
      <c r="T41" s="14"/>
      <c r="U41" s="14"/>
    </row>
    <row r="42" spans="1:21">
      <c r="A42" s="15"/>
      <c r="B42" s="5"/>
      <c r="C42" s="5"/>
      <c r="D42" s="5">
        <f>D41-D40</f>
        <v>1.5899999999999999</v>
      </c>
      <c r="E42" s="5" t="s">
        <v>51</v>
      </c>
      <c r="F42" s="5">
        <f>F41-E41</f>
        <v>3.0000000000000249E-2</v>
      </c>
      <c r="G42" s="5">
        <f>G41-E41</f>
        <v>6.6000000000000281E-2</v>
      </c>
      <c r="H42" s="5">
        <f>H41-E41</f>
        <v>0.11699999999999999</v>
      </c>
      <c r="I42" s="5">
        <f>I41-E41</f>
        <v>0.16100000000000003</v>
      </c>
      <c r="J42" s="5">
        <f>J41-E41</f>
        <v>0.74500000000000011</v>
      </c>
      <c r="K42" s="5">
        <f>K41-E41</f>
        <v>2.4130000000000003</v>
      </c>
      <c r="L42" s="5">
        <f>L41-E41</f>
        <v>3.7839999999999998</v>
      </c>
      <c r="M42" s="14"/>
      <c r="N42" s="18" t="s">
        <v>27</v>
      </c>
      <c r="O42" s="23">
        <f>S33</f>
        <v>31.505376344086034</v>
      </c>
      <c r="P42" s="23">
        <f>S34</f>
        <v>121.50069526834798</v>
      </c>
      <c r="Q42" s="14"/>
      <c r="R42" s="14"/>
      <c r="S42" s="14"/>
      <c r="T42" s="14"/>
      <c r="U42" s="14"/>
    </row>
    <row r="43" spans="1:21">
      <c r="A43" s="15"/>
      <c r="B43" s="5"/>
      <c r="C43" s="5"/>
      <c r="D43" s="5"/>
      <c r="E43" s="5"/>
      <c r="F43" s="19">
        <f>F42/D42*100</f>
        <v>1.8867924528302045</v>
      </c>
      <c r="G43" s="19">
        <f>G42/D42*100</f>
        <v>4.1509433962264328</v>
      </c>
      <c r="H43" s="19">
        <f>H42/D42*100</f>
        <v>7.3584905660377355</v>
      </c>
      <c r="I43" s="19">
        <f>I42/D42*100</f>
        <v>10.125786163522015</v>
      </c>
      <c r="J43" s="19">
        <f>J42/D42*100</f>
        <v>46.855345911949698</v>
      </c>
      <c r="K43" s="19">
        <f>K42/D42*100</f>
        <v>151.7610062893082</v>
      </c>
      <c r="L43" s="19">
        <f>L42/D42*100</f>
        <v>237.98742138364778</v>
      </c>
      <c r="M43" s="14"/>
      <c r="N43" s="18" t="s">
        <v>28</v>
      </c>
      <c r="O43" s="23">
        <f>T33</f>
        <v>82.473118279569874</v>
      </c>
      <c r="P43" s="23">
        <f>T34</f>
        <v>181.86427596412665</v>
      </c>
      <c r="Q43" s="14"/>
      <c r="R43" s="14"/>
      <c r="S43" s="14"/>
      <c r="T43" s="14"/>
      <c r="U43" s="14"/>
    </row>
    <row r="44" spans="1:21">
      <c r="A44" s="15"/>
      <c r="B44" s="5"/>
      <c r="C44" s="5"/>
      <c r="D44" s="5"/>
      <c r="E44" s="5"/>
      <c r="F44" s="5"/>
      <c r="G44" s="5"/>
      <c r="H44" s="5"/>
      <c r="I44" s="5"/>
      <c r="J44" s="5"/>
      <c r="K44" s="5"/>
      <c r="L44" s="5"/>
      <c r="M44" s="14"/>
      <c r="N44" s="18" t="s">
        <v>29</v>
      </c>
      <c r="O44" s="23">
        <f>U33</f>
        <v>153.87096774193552</v>
      </c>
      <c r="P44" s="23">
        <f>U34</f>
        <v>242.72596221312199</v>
      </c>
      <c r="Q44" s="14"/>
      <c r="R44" s="14"/>
      <c r="S44" s="14"/>
      <c r="T44" s="14"/>
      <c r="U44" s="14"/>
    </row>
    <row r="45" spans="1:21">
      <c r="A45" s="15"/>
      <c r="B45" s="5" t="s">
        <v>33</v>
      </c>
      <c r="C45" s="16" t="s">
        <v>69</v>
      </c>
      <c r="D45" s="5"/>
      <c r="E45" s="5"/>
      <c r="F45" s="5"/>
      <c r="G45" s="5"/>
      <c r="H45" s="5"/>
      <c r="I45" s="5"/>
      <c r="J45" s="5"/>
      <c r="K45" s="5"/>
      <c r="L45" s="5"/>
      <c r="M45" s="14"/>
      <c r="N45" s="14"/>
      <c r="O45" s="14"/>
      <c r="P45" s="14"/>
      <c r="Q45" s="14"/>
      <c r="R45" s="14"/>
      <c r="S45" s="14"/>
      <c r="T45" s="14"/>
      <c r="U45" s="14"/>
    </row>
    <row r="46" spans="1:21" ht="15.75">
      <c r="A46" s="15"/>
      <c r="B46" s="5"/>
      <c r="C46" s="5" t="s">
        <v>21</v>
      </c>
      <c r="D46" s="17">
        <v>3.82</v>
      </c>
      <c r="E46" s="5" t="s">
        <v>22</v>
      </c>
      <c r="F46" s="18" t="s">
        <v>23</v>
      </c>
      <c r="G46" s="18" t="s">
        <v>24</v>
      </c>
      <c r="H46" s="18" t="s">
        <v>25</v>
      </c>
      <c r="I46" s="18" t="s">
        <v>26</v>
      </c>
      <c r="J46" s="18" t="s">
        <v>27</v>
      </c>
      <c r="K46" s="18" t="s">
        <v>28</v>
      </c>
      <c r="L46" s="18" t="s">
        <v>29</v>
      </c>
      <c r="M46" s="14"/>
      <c r="N46" s="14"/>
      <c r="O46" s="14"/>
      <c r="P46" s="14"/>
      <c r="Q46" s="14"/>
      <c r="R46" s="14"/>
      <c r="S46" s="14"/>
      <c r="T46" s="14"/>
      <c r="U46" s="14"/>
    </row>
    <row r="47" spans="1:21" ht="15.75">
      <c r="A47" s="15"/>
      <c r="B47" s="5"/>
      <c r="C47" s="5" t="s">
        <v>30</v>
      </c>
      <c r="D47" s="17">
        <v>4.75</v>
      </c>
      <c r="E47" s="17">
        <v>3.2959999999999998</v>
      </c>
      <c r="F47" s="17">
        <v>3.31</v>
      </c>
      <c r="G47" s="17">
        <v>3.3069999999999999</v>
      </c>
      <c r="H47" s="17">
        <v>3.3260000000000001</v>
      </c>
      <c r="I47" s="17">
        <v>3.3039999999999998</v>
      </c>
      <c r="J47" s="17">
        <v>3.589</v>
      </c>
      <c r="K47" s="17">
        <v>4.0629999999999997</v>
      </c>
      <c r="L47" s="17">
        <v>4.7270000000000003</v>
      </c>
      <c r="M47" s="14"/>
      <c r="N47" s="14"/>
      <c r="O47" s="14"/>
      <c r="P47" s="14"/>
      <c r="Q47" s="14"/>
      <c r="R47" s="14"/>
      <c r="S47" s="14"/>
      <c r="T47" s="14"/>
      <c r="U47" s="14"/>
    </row>
    <row r="48" spans="1:21">
      <c r="A48" s="15"/>
      <c r="B48" s="5"/>
      <c r="C48" s="5"/>
      <c r="D48" s="5">
        <f>D47-D46</f>
        <v>0.93000000000000016</v>
      </c>
      <c r="E48" s="5"/>
      <c r="F48" s="5">
        <f>F47-E47</f>
        <v>1.4000000000000234E-2</v>
      </c>
      <c r="G48" s="5">
        <f>G47-E47</f>
        <v>1.1000000000000121E-2</v>
      </c>
      <c r="H48" s="5">
        <f>H47-E47</f>
        <v>3.0000000000000249E-2</v>
      </c>
      <c r="I48" s="5">
        <f>I47-E47</f>
        <v>8.0000000000000071E-3</v>
      </c>
      <c r="J48" s="5">
        <f>J47-E47</f>
        <v>0.29300000000000015</v>
      </c>
      <c r="K48" s="5">
        <f>K47-E47</f>
        <v>0.7669999999999999</v>
      </c>
      <c r="L48" s="5">
        <f>L47-E47</f>
        <v>1.4310000000000005</v>
      </c>
      <c r="M48" s="14"/>
      <c r="N48" s="14"/>
      <c r="O48" s="14"/>
      <c r="P48" s="14"/>
      <c r="Q48" s="14"/>
      <c r="R48" s="14"/>
      <c r="S48" s="14"/>
      <c r="T48" s="14"/>
      <c r="U48" s="14"/>
    </row>
    <row r="49" spans="1:21">
      <c r="A49" s="15"/>
      <c r="B49" s="5"/>
      <c r="C49" s="5"/>
      <c r="D49" s="5"/>
      <c r="E49" s="5"/>
      <c r="F49" s="19">
        <f>F48/D48*100</f>
        <v>1.5053763440860464</v>
      </c>
      <c r="G49" s="19">
        <f>G48/D48*100</f>
        <v>1.1827956989247439</v>
      </c>
      <c r="H49" s="19">
        <f>H48/D48*100</f>
        <v>3.2258064516129297</v>
      </c>
      <c r="I49" s="19">
        <f>I48/D48*100</f>
        <v>0.86021505376344154</v>
      </c>
      <c r="J49" s="19">
        <f>J48/D48*100</f>
        <v>31.505376344086034</v>
      </c>
      <c r="K49" s="19">
        <f>K48/D48*100</f>
        <v>82.473118279569874</v>
      </c>
      <c r="L49" s="19">
        <f>L48/D48*100</f>
        <v>153.87096774193552</v>
      </c>
      <c r="M49" s="14"/>
      <c r="N49" s="14"/>
      <c r="O49" s="14"/>
      <c r="P49" s="14"/>
      <c r="Q49" s="14"/>
      <c r="R49" s="14"/>
      <c r="S49" s="14"/>
      <c r="T49" s="14"/>
      <c r="U49" s="14"/>
    </row>
    <row r="50" spans="1:21">
      <c r="A50" s="15"/>
      <c r="B50" s="5"/>
      <c r="C50" s="5"/>
      <c r="D50" s="5"/>
      <c r="E50" s="5"/>
      <c r="F50" s="5"/>
      <c r="G50" s="5"/>
      <c r="H50" s="5"/>
      <c r="I50" s="5"/>
      <c r="J50" s="5"/>
      <c r="K50" s="5"/>
      <c r="L50" s="5"/>
      <c r="M50" s="14"/>
      <c r="N50" s="14"/>
      <c r="O50" s="14"/>
      <c r="P50" s="14"/>
      <c r="Q50" s="14"/>
      <c r="R50" s="14"/>
      <c r="S50" s="14"/>
      <c r="T50" s="14"/>
      <c r="U50" s="14"/>
    </row>
    <row r="51" spans="1:21">
      <c r="A51" s="15"/>
      <c r="B51" s="5" t="s">
        <v>34</v>
      </c>
      <c r="C51" s="16" t="s">
        <v>69</v>
      </c>
      <c r="D51" s="5"/>
      <c r="E51" s="5"/>
      <c r="F51" s="5"/>
      <c r="G51" s="5"/>
      <c r="H51" s="5"/>
      <c r="I51" s="5"/>
      <c r="J51" s="5"/>
      <c r="K51" s="5"/>
      <c r="L51" s="5"/>
      <c r="M51" s="14"/>
      <c r="N51" s="14"/>
      <c r="O51" s="14"/>
      <c r="P51" s="14"/>
      <c r="Q51" s="14"/>
      <c r="R51" s="14"/>
      <c r="S51" s="14"/>
      <c r="T51" s="14"/>
      <c r="U51" s="14"/>
    </row>
    <row r="52" spans="1:21" ht="15.75">
      <c r="A52" s="15"/>
      <c r="B52" s="5"/>
      <c r="C52" s="5" t="s">
        <v>21</v>
      </c>
      <c r="D52" s="17"/>
      <c r="E52" s="5" t="s">
        <v>22</v>
      </c>
      <c r="F52" s="18" t="s">
        <v>23</v>
      </c>
      <c r="G52" s="18" t="s">
        <v>24</v>
      </c>
      <c r="H52" s="18" t="s">
        <v>25</v>
      </c>
      <c r="I52" s="18" t="s">
        <v>26</v>
      </c>
      <c r="J52" s="18" t="s">
        <v>27</v>
      </c>
      <c r="K52" s="18" t="s">
        <v>28</v>
      </c>
      <c r="L52" s="18" t="s">
        <v>29</v>
      </c>
      <c r="M52" s="14"/>
      <c r="N52" s="14"/>
      <c r="O52" s="14"/>
      <c r="P52" s="14"/>
      <c r="Q52" s="14"/>
      <c r="R52" s="14"/>
      <c r="S52" s="14"/>
      <c r="T52" s="14"/>
      <c r="U52" s="14"/>
    </row>
    <row r="53" spans="1:21" ht="15.75">
      <c r="A53" s="15"/>
      <c r="B53" s="5"/>
      <c r="C53" s="5" t="s">
        <v>30</v>
      </c>
      <c r="D53" s="17"/>
      <c r="E53" s="17"/>
      <c r="F53" s="17"/>
      <c r="G53" s="17"/>
      <c r="H53" s="17"/>
      <c r="I53" s="17"/>
      <c r="J53" s="17"/>
      <c r="K53" s="17"/>
      <c r="L53" s="17"/>
      <c r="M53" s="14"/>
      <c r="N53" s="14"/>
      <c r="O53" s="14"/>
      <c r="P53" s="14"/>
      <c r="Q53" s="14"/>
      <c r="R53" s="14"/>
      <c r="S53" s="14"/>
      <c r="T53" s="14"/>
      <c r="U53" s="14"/>
    </row>
    <row r="54" spans="1:21">
      <c r="A54" s="15"/>
      <c r="B54" s="5"/>
      <c r="C54" s="5"/>
      <c r="D54" s="5"/>
      <c r="E54" s="5"/>
      <c r="F54" s="5"/>
      <c r="G54" s="5"/>
      <c r="H54" s="5"/>
      <c r="I54" s="5"/>
      <c r="J54" s="5"/>
      <c r="K54" s="5"/>
      <c r="L54" s="5"/>
      <c r="M54" s="14"/>
      <c r="N54" s="14"/>
      <c r="O54" s="14"/>
      <c r="P54" s="14"/>
      <c r="Q54" s="14"/>
      <c r="R54" s="14"/>
      <c r="S54" s="14"/>
      <c r="T54" s="14"/>
      <c r="U54" s="14"/>
    </row>
    <row r="55" spans="1:21">
      <c r="A55" s="15"/>
      <c r="B55" s="5"/>
      <c r="C55" s="5"/>
      <c r="D55" s="5"/>
      <c r="E55" s="5"/>
      <c r="F55" s="19"/>
      <c r="G55" s="19"/>
      <c r="H55" s="19"/>
      <c r="I55" s="19"/>
      <c r="J55" s="19"/>
      <c r="K55" s="19"/>
      <c r="L55" s="19"/>
      <c r="M55" s="14"/>
      <c r="N55" s="14"/>
      <c r="O55" s="14"/>
      <c r="P55" s="14"/>
      <c r="Q55" s="14"/>
      <c r="R55" s="14"/>
      <c r="S55" s="14"/>
      <c r="T55" s="14"/>
      <c r="U55" s="14"/>
    </row>
    <row r="56" spans="1:21">
      <c r="A56" s="20"/>
      <c r="B56" s="21"/>
      <c r="C56" s="21"/>
      <c r="D56" s="21"/>
      <c r="E56" s="21"/>
      <c r="F56" s="21"/>
      <c r="G56" s="21"/>
      <c r="H56" s="21"/>
      <c r="I56" s="21"/>
      <c r="J56" s="21"/>
      <c r="K56" s="21"/>
      <c r="L56" s="21"/>
      <c r="M56" s="14"/>
      <c r="N56" s="14"/>
      <c r="O56" s="14"/>
      <c r="P56" s="14"/>
      <c r="Q56" s="14"/>
      <c r="R56" s="14"/>
      <c r="S56" s="14"/>
      <c r="T56" s="14"/>
      <c r="U56" s="14"/>
    </row>
    <row r="57" spans="1:21">
      <c r="A57" s="20"/>
      <c r="B57" s="21"/>
      <c r="C57" s="21"/>
      <c r="D57" s="21"/>
      <c r="E57" s="21"/>
      <c r="F57" s="21"/>
      <c r="G57" s="21"/>
      <c r="H57" s="21"/>
      <c r="I57" s="21"/>
      <c r="J57" s="21"/>
      <c r="K57" s="21"/>
      <c r="L57" s="21"/>
      <c r="M57" s="14"/>
      <c r="N57" s="14"/>
      <c r="O57" s="14"/>
      <c r="P57" s="14"/>
      <c r="Q57" s="14"/>
      <c r="R57" s="14"/>
      <c r="S57" s="14"/>
      <c r="T57" s="14"/>
      <c r="U57" s="14"/>
    </row>
    <row r="58" spans="1:21">
      <c r="A58" s="15" t="s">
        <v>35</v>
      </c>
      <c r="B58" s="5"/>
      <c r="C58" s="5"/>
      <c r="D58" s="5"/>
      <c r="E58" s="5"/>
      <c r="F58" s="5"/>
      <c r="G58" s="5"/>
      <c r="H58" s="5"/>
      <c r="I58" s="5"/>
      <c r="J58" s="5"/>
      <c r="K58" s="5"/>
      <c r="L58" s="5"/>
      <c r="M58" s="14"/>
      <c r="N58" s="22"/>
      <c r="O58" s="18" t="str">
        <f t="shared" ref="O58:U58" si="11">F60</f>
        <v>0.1mM10ul</v>
      </c>
      <c r="P58" s="18" t="str">
        <f t="shared" si="11"/>
        <v>0.1mM20ul</v>
      </c>
      <c r="Q58" s="18" t="str">
        <f t="shared" si="11"/>
        <v>1mM7ul</v>
      </c>
      <c r="R58" s="18" t="str">
        <f t="shared" si="11"/>
        <v>1mM20ul</v>
      </c>
      <c r="S58" s="18" t="str">
        <f t="shared" si="11"/>
        <v>10mM7ul</v>
      </c>
      <c r="T58" s="18" t="str">
        <f t="shared" si="11"/>
        <v>10mM20ul</v>
      </c>
      <c r="U58" s="18" t="str">
        <f t="shared" si="11"/>
        <v>10mM70ul</v>
      </c>
    </row>
    <row r="59" spans="1:21">
      <c r="A59" s="15"/>
      <c r="B59" s="5" t="s">
        <v>19</v>
      </c>
      <c r="C59" s="16" t="s">
        <v>69</v>
      </c>
      <c r="D59" s="5"/>
      <c r="E59" s="5"/>
      <c r="F59" s="5"/>
      <c r="G59" s="5"/>
      <c r="H59" s="5"/>
      <c r="I59" s="5"/>
      <c r="J59" s="5"/>
      <c r="K59" s="5"/>
      <c r="L59" s="5"/>
      <c r="M59" s="14"/>
      <c r="N59" s="22" t="s">
        <v>69</v>
      </c>
      <c r="O59" s="23">
        <f t="shared" ref="O59:U59" si="12">AVERAGE(F63,F69)</f>
        <v>1.0903500998878812</v>
      </c>
      <c r="P59" s="23">
        <f t="shared" si="12"/>
        <v>1.306244501402241</v>
      </c>
      <c r="Q59" s="23">
        <f t="shared" si="12"/>
        <v>15.775298313816286</v>
      </c>
      <c r="R59" s="23">
        <f t="shared" si="12"/>
        <v>77.937243729613485</v>
      </c>
      <c r="S59" s="23">
        <f t="shared" si="12"/>
        <v>144.93573191298799</v>
      </c>
      <c r="T59" s="23">
        <f t="shared" si="12"/>
        <v>145.06817467198979</v>
      </c>
      <c r="U59" s="23">
        <f t="shared" si="12"/>
        <v>150.08480147878532</v>
      </c>
    </row>
    <row r="60" spans="1:21" ht="15.75">
      <c r="A60" s="15"/>
      <c r="B60" s="5"/>
      <c r="C60" s="5" t="s">
        <v>21</v>
      </c>
      <c r="D60" s="17">
        <v>3.7</v>
      </c>
      <c r="E60" s="5" t="s">
        <v>22</v>
      </c>
      <c r="F60" s="18" t="s">
        <v>23</v>
      </c>
      <c r="G60" s="18" t="s">
        <v>24</v>
      </c>
      <c r="H60" s="18" t="s">
        <v>25</v>
      </c>
      <c r="I60" s="18" t="s">
        <v>26</v>
      </c>
      <c r="J60" s="18" t="s">
        <v>27</v>
      </c>
      <c r="K60" s="18" t="s">
        <v>28</v>
      </c>
      <c r="L60" s="18" t="s">
        <v>29</v>
      </c>
      <c r="M60" s="14"/>
      <c r="N60" s="22" t="s">
        <v>7</v>
      </c>
      <c r="O60" s="23">
        <f>AVERAGE(F75,F81)</f>
        <v>-1.1461617861401245</v>
      </c>
      <c r="P60" s="23">
        <f t="shared" ref="P60:U60" si="13">AVERAGE(G81,G75)</f>
        <v>3.6171906149800828</v>
      </c>
      <c r="Q60" s="23">
        <f t="shared" si="13"/>
        <v>16.026335073781741</v>
      </c>
      <c r="R60" s="23">
        <f t="shared" si="13"/>
        <v>90.059444067165117</v>
      </c>
      <c r="S60" s="23">
        <f t="shared" si="13"/>
        <v>152.83089033749366</v>
      </c>
      <c r="T60" s="23">
        <f t="shared" si="13"/>
        <v>189.85834956637694</v>
      </c>
      <c r="U60" s="23">
        <f t="shared" si="13"/>
        <v>187.92554177337547</v>
      </c>
    </row>
    <row r="61" spans="1:21" ht="15.75">
      <c r="A61" s="15"/>
      <c r="B61" s="5"/>
      <c r="C61" s="5" t="s">
        <v>30</v>
      </c>
      <c r="D61" s="17">
        <v>11.878</v>
      </c>
      <c r="E61" s="17">
        <v>2.7989999999999999</v>
      </c>
      <c r="F61" s="17">
        <v>2.9809999999999999</v>
      </c>
      <c r="G61" s="17">
        <v>3.1389999999999998</v>
      </c>
      <c r="H61" s="17">
        <v>4.4269999999999996</v>
      </c>
      <c r="I61" s="17">
        <v>11.244999999999999</v>
      </c>
      <c r="J61" s="17">
        <v>13.41</v>
      </c>
      <c r="K61" s="17">
        <v>12.723000000000001</v>
      </c>
      <c r="L61" s="17">
        <v>13.419</v>
      </c>
      <c r="M61" s="14"/>
      <c r="N61" s="14"/>
      <c r="O61" s="14"/>
      <c r="P61" s="14"/>
      <c r="Q61" s="14"/>
      <c r="R61" s="14"/>
      <c r="S61" s="14"/>
      <c r="T61" s="14"/>
      <c r="U61" s="14"/>
    </row>
    <row r="62" spans="1:21">
      <c r="A62" s="15"/>
      <c r="B62" s="5"/>
      <c r="C62" s="5"/>
      <c r="D62" s="5">
        <f>D61-D60</f>
        <v>8.1780000000000008</v>
      </c>
      <c r="E62" s="5"/>
      <c r="F62" s="5">
        <f>F61-E61</f>
        <v>0.18199999999999994</v>
      </c>
      <c r="G62" s="5">
        <f>G61-E61</f>
        <v>0.33999999999999986</v>
      </c>
      <c r="H62" s="5">
        <f>H61-E61</f>
        <v>1.6279999999999997</v>
      </c>
      <c r="I62" s="5">
        <f>I61-E61</f>
        <v>8.4459999999999997</v>
      </c>
      <c r="J62" s="5">
        <f>J61-E61</f>
        <v>10.611000000000001</v>
      </c>
      <c r="K62" s="5">
        <f>K61-E61</f>
        <v>9.9240000000000013</v>
      </c>
      <c r="L62" s="5">
        <f>L61-E61</f>
        <v>10.620000000000001</v>
      </c>
      <c r="M62" s="14"/>
      <c r="N62" s="14"/>
      <c r="O62" s="14"/>
      <c r="P62" s="14"/>
      <c r="Q62" s="14"/>
      <c r="R62" s="14"/>
      <c r="S62" s="14"/>
      <c r="T62" s="14"/>
      <c r="U62" s="14"/>
    </row>
    <row r="63" spans="1:21">
      <c r="A63" s="15"/>
      <c r="B63" s="5"/>
      <c r="C63" s="5"/>
      <c r="D63" s="5"/>
      <c r="E63" s="5"/>
      <c r="F63" s="19">
        <f>F62/D62*100</f>
        <v>2.2254830031792605</v>
      </c>
      <c r="G63" s="19">
        <f>G62/D62*100</f>
        <v>4.1574957202249916</v>
      </c>
      <c r="H63" s="19">
        <f>H62/D62*100</f>
        <v>19.907067742724376</v>
      </c>
      <c r="I63" s="19">
        <f>I62/D62*100</f>
        <v>103.27708486182439</v>
      </c>
      <c r="J63" s="19">
        <f>J62/D62*100</f>
        <v>129.75055025678651</v>
      </c>
      <c r="K63" s="19">
        <f>K62/D62*100</f>
        <v>121.34996331621424</v>
      </c>
      <c r="L63" s="19">
        <f>L62/D62*100</f>
        <v>129.86060161408656</v>
      </c>
      <c r="M63" s="14"/>
      <c r="N63" s="22" t="s">
        <v>31</v>
      </c>
      <c r="O63" s="5" t="s">
        <v>69</v>
      </c>
      <c r="P63" s="5" t="s">
        <v>7</v>
      </c>
      <c r="Q63" s="14"/>
      <c r="R63" s="14"/>
      <c r="S63" s="14"/>
      <c r="T63" s="14"/>
      <c r="U63" s="14"/>
    </row>
    <row r="64" spans="1:21">
      <c r="A64" s="15"/>
      <c r="B64" s="5"/>
      <c r="C64" s="5"/>
      <c r="D64" s="5"/>
      <c r="E64" s="5"/>
      <c r="F64" s="5"/>
      <c r="G64" s="5"/>
      <c r="H64" s="5"/>
      <c r="I64" s="5"/>
      <c r="J64" s="5"/>
      <c r="K64" s="5"/>
      <c r="L64" s="5"/>
      <c r="M64" s="14"/>
      <c r="N64" s="18" t="s">
        <v>23</v>
      </c>
      <c r="O64" s="23">
        <f>O59</f>
        <v>1.0903500998878812</v>
      </c>
      <c r="P64" s="23">
        <f>O60</f>
        <v>-1.1461617861401245</v>
      </c>
      <c r="Q64" s="14"/>
      <c r="R64" s="14"/>
      <c r="S64" s="14"/>
      <c r="T64" s="14"/>
      <c r="U64" s="14"/>
    </row>
    <row r="65" spans="1:21">
      <c r="A65" s="15"/>
      <c r="B65" s="5" t="s">
        <v>32</v>
      </c>
      <c r="C65" s="16" t="s">
        <v>69</v>
      </c>
      <c r="D65" s="5"/>
      <c r="E65" s="5"/>
      <c r="F65" s="5"/>
      <c r="G65" s="5"/>
      <c r="H65" s="5"/>
      <c r="I65" s="5"/>
      <c r="J65" s="5"/>
      <c r="K65" s="5"/>
      <c r="L65" s="5"/>
      <c r="M65" s="14"/>
      <c r="N65" s="18" t="s">
        <v>24</v>
      </c>
      <c r="O65" s="23">
        <f>P59</f>
        <v>1.306244501402241</v>
      </c>
      <c r="P65" s="23">
        <f>P60</f>
        <v>3.6171906149800828</v>
      </c>
      <c r="Q65" s="14"/>
      <c r="R65" s="14"/>
      <c r="S65" s="14"/>
      <c r="T65" s="14"/>
      <c r="U65" s="14"/>
    </row>
    <row r="66" spans="1:21" ht="15.75">
      <c r="A66" s="15"/>
      <c r="B66" s="5"/>
      <c r="C66" s="5" t="s">
        <v>21</v>
      </c>
      <c r="D66" s="17">
        <v>4.1840000000000002</v>
      </c>
      <c r="E66" s="5" t="s">
        <v>22</v>
      </c>
      <c r="F66" s="18" t="s">
        <v>23</v>
      </c>
      <c r="G66" s="18" t="s">
        <v>24</v>
      </c>
      <c r="H66" s="18" t="s">
        <v>25</v>
      </c>
      <c r="I66" s="18" t="s">
        <v>26</v>
      </c>
      <c r="J66" s="18" t="s">
        <v>27</v>
      </c>
      <c r="K66" s="18" t="s">
        <v>28</v>
      </c>
      <c r="L66" s="18" t="s">
        <v>29</v>
      </c>
      <c r="M66" s="14"/>
      <c r="N66" s="18" t="s">
        <v>25</v>
      </c>
      <c r="O66" s="23">
        <f>Q59</f>
        <v>15.775298313816286</v>
      </c>
      <c r="P66" s="23">
        <f>Q60</f>
        <v>16.026335073781741</v>
      </c>
      <c r="Q66" s="14"/>
      <c r="R66" s="14"/>
      <c r="S66" s="14"/>
      <c r="T66" s="14"/>
      <c r="U66" s="14"/>
    </row>
    <row r="67" spans="1:21" ht="15.75">
      <c r="A67" s="15"/>
      <c r="B67" s="5"/>
      <c r="C67" s="5" t="s">
        <v>30</v>
      </c>
      <c r="D67" s="17">
        <v>8.65</v>
      </c>
      <c r="E67" s="17">
        <v>2.6320000000000001</v>
      </c>
      <c r="F67" s="17">
        <v>2.63</v>
      </c>
      <c r="G67" s="17">
        <v>2.5630000000000002</v>
      </c>
      <c r="H67" s="17">
        <v>3.1520000000000001</v>
      </c>
      <c r="I67" s="17">
        <v>4.9809999999999999</v>
      </c>
      <c r="J67" s="17">
        <v>9.7829999999999995</v>
      </c>
      <c r="K67" s="17">
        <v>10.17</v>
      </c>
      <c r="L67" s="17">
        <v>10.238</v>
      </c>
      <c r="M67" s="14"/>
      <c r="N67" s="18" t="s">
        <v>26</v>
      </c>
      <c r="O67" s="23">
        <f>R59</f>
        <v>77.937243729613485</v>
      </c>
      <c r="P67" s="23">
        <f>R60</f>
        <v>90.059444067165117</v>
      </c>
      <c r="Q67" s="14"/>
      <c r="R67" s="14"/>
      <c r="S67" s="14"/>
      <c r="T67" s="14"/>
      <c r="U67" s="14"/>
    </row>
    <row r="68" spans="1:21">
      <c r="A68" s="15"/>
      <c r="B68" s="5"/>
      <c r="C68" s="5"/>
      <c r="D68" s="5">
        <f>D67-D66</f>
        <v>4.4660000000000002</v>
      </c>
      <c r="E68" s="5"/>
      <c r="F68" s="5">
        <f>F67-E67</f>
        <v>-2.0000000000002238E-3</v>
      </c>
      <c r="G68" s="5">
        <f>G67-E67</f>
        <v>-6.899999999999995E-2</v>
      </c>
      <c r="H68" s="5">
        <f>H67-E67</f>
        <v>0.52</v>
      </c>
      <c r="I68" s="5">
        <f>I67-E67</f>
        <v>2.3489999999999998</v>
      </c>
      <c r="J68" s="5">
        <f>J67-E67</f>
        <v>7.1509999999999998</v>
      </c>
      <c r="K68" s="5">
        <f>K67-E67</f>
        <v>7.5380000000000003</v>
      </c>
      <c r="L68" s="5">
        <f>L67-E67</f>
        <v>7.6059999999999999</v>
      </c>
      <c r="M68" s="14"/>
      <c r="N68" s="18" t="s">
        <v>27</v>
      </c>
      <c r="O68" s="23">
        <f>S59</f>
        <v>144.93573191298799</v>
      </c>
      <c r="P68" s="23">
        <f>S60</f>
        <v>152.83089033749366</v>
      </c>
      <c r="Q68" s="14"/>
      <c r="R68" s="14"/>
      <c r="S68" s="14"/>
      <c r="T68" s="14"/>
      <c r="U68" s="14"/>
    </row>
    <row r="69" spans="1:21">
      <c r="A69" s="15"/>
      <c r="B69" s="5"/>
      <c r="C69" s="5"/>
      <c r="D69" s="5"/>
      <c r="E69" s="5"/>
      <c r="F69" s="19">
        <f>F68/D68*100</f>
        <v>-4.4782803403498064E-2</v>
      </c>
      <c r="G69" s="19">
        <f>G68/D68*100</f>
        <v>-1.5450067174205093</v>
      </c>
      <c r="H69" s="19">
        <f>H68/D68*100</f>
        <v>11.643528884908196</v>
      </c>
      <c r="I69" s="19">
        <f>I68/D68*100</f>
        <v>52.597402597402585</v>
      </c>
      <c r="J69" s="19">
        <f>J68/D68*100</f>
        <v>160.12091356918944</v>
      </c>
      <c r="K69" s="19">
        <f>K68/D68*100</f>
        <v>168.78638602776533</v>
      </c>
      <c r="L69" s="19">
        <f>L68/D68*100</f>
        <v>170.30900134348411</v>
      </c>
      <c r="M69" s="14"/>
      <c r="N69" s="18" t="s">
        <v>28</v>
      </c>
      <c r="O69" s="23">
        <f>T59</f>
        <v>145.06817467198979</v>
      </c>
      <c r="P69" s="23">
        <f>T60</f>
        <v>189.85834956637694</v>
      </c>
      <c r="Q69" s="14"/>
      <c r="R69" s="14"/>
      <c r="S69" s="14"/>
      <c r="T69" s="14"/>
      <c r="U69" s="14"/>
    </row>
    <row r="70" spans="1:21">
      <c r="A70" s="15"/>
      <c r="B70" s="5"/>
      <c r="C70" s="5"/>
      <c r="D70" s="5"/>
      <c r="E70" s="5"/>
      <c r="F70" s="5"/>
      <c r="G70" s="5"/>
      <c r="H70" s="5"/>
      <c r="I70" s="5"/>
      <c r="J70" s="5"/>
      <c r="K70" s="5"/>
      <c r="L70" s="5"/>
      <c r="M70" s="14"/>
      <c r="N70" s="18" t="s">
        <v>29</v>
      </c>
      <c r="O70" s="23">
        <f>U59</f>
        <v>150.08480147878532</v>
      </c>
      <c r="P70" s="23">
        <f>U60</f>
        <v>187.92554177337547</v>
      </c>
      <c r="Q70" s="14"/>
      <c r="R70" s="14"/>
      <c r="S70" s="14"/>
      <c r="T70" s="14"/>
      <c r="U70" s="14"/>
    </row>
    <row r="71" spans="1:21">
      <c r="A71" s="15"/>
      <c r="B71" s="5" t="s">
        <v>33</v>
      </c>
      <c r="C71" s="16" t="s">
        <v>20</v>
      </c>
      <c r="D71" s="5"/>
      <c r="E71" s="5"/>
      <c r="F71" s="5"/>
      <c r="G71" s="5"/>
      <c r="H71" s="5"/>
      <c r="I71" s="5"/>
      <c r="J71" s="5"/>
      <c r="K71" s="5"/>
      <c r="L71" s="5"/>
      <c r="M71" s="14"/>
      <c r="N71" s="14"/>
      <c r="O71" s="14"/>
      <c r="P71" s="14"/>
      <c r="Q71" s="14"/>
      <c r="R71" s="14"/>
      <c r="S71" s="14"/>
      <c r="T71" s="14"/>
      <c r="U71" s="14"/>
    </row>
    <row r="72" spans="1:21" ht="15.75">
      <c r="A72" s="15"/>
      <c r="B72" s="5"/>
      <c r="C72" s="5" t="s">
        <v>21</v>
      </c>
      <c r="D72" s="17">
        <v>4.2759999999999998</v>
      </c>
      <c r="E72" s="5" t="s">
        <v>22</v>
      </c>
      <c r="F72" s="18" t="s">
        <v>23</v>
      </c>
      <c r="G72" s="18" t="s">
        <v>24</v>
      </c>
      <c r="H72" s="18" t="s">
        <v>25</v>
      </c>
      <c r="I72" s="18" t="s">
        <v>26</v>
      </c>
      <c r="J72" s="18" t="s">
        <v>27</v>
      </c>
      <c r="K72" s="18" t="s">
        <v>28</v>
      </c>
      <c r="L72" s="18" t="s">
        <v>29</v>
      </c>
      <c r="M72" s="14"/>
      <c r="N72" s="14"/>
      <c r="O72" s="14"/>
      <c r="P72" s="14"/>
      <c r="Q72" s="14"/>
      <c r="R72" s="14"/>
      <c r="S72" s="14"/>
      <c r="T72" s="14"/>
      <c r="U72" s="14"/>
    </row>
    <row r="73" spans="1:21" ht="15.75">
      <c r="A73" s="15"/>
      <c r="B73" s="5"/>
      <c r="C73" s="5" t="s">
        <v>30</v>
      </c>
      <c r="D73" s="17">
        <v>13.856</v>
      </c>
      <c r="E73" s="17">
        <v>2.4540000000000002</v>
      </c>
      <c r="F73" s="17">
        <v>2.4830000000000001</v>
      </c>
      <c r="G73" s="17">
        <v>2.5190000000000001</v>
      </c>
      <c r="H73" s="17">
        <v>3.3330000000000002</v>
      </c>
      <c r="I73" s="17">
        <v>5.5759999999999996</v>
      </c>
      <c r="J73" s="17">
        <v>12.462999999999999</v>
      </c>
      <c r="K73" s="17">
        <v>16.439</v>
      </c>
      <c r="L73" s="17">
        <v>16.145</v>
      </c>
      <c r="M73" s="14"/>
      <c r="N73" s="14"/>
      <c r="O73" s="14"/>
      <c r="P73" s="14"/>
      <c r="Q73" s="14"/>
      <c r="R73" s="14"/>
      <c r="S73" s="14"/>
      <c r="T73" s="14"/>
      <c r="U73" s="14"/>
    </row>
    <row r="74" spans="1:21">
      <c r="A74" s="15"/>
      <c r="B74" s="5"/>
      <c r="C74" s="5"/>
      <c r="D74" s="5">
        <f>D73-D72</f>
        <v>9.58</v>
      </c>
      <c r="E74" s="5"/>
      <c r="F74" s="5">
        <f>F73-E73</f>
        <v>2.8999999999999915E-2</v>
      </c>
      <c r="G74" s="5">
        <f>G73-E73</f>
        <v>6.4999999999999947E-2</v>
      </c>
      <c r="H74" s="5">
        <f>H73-E73</f>
        <v>0.879</v>
      </c>
      <c r="I74" s="5">
        <f>I73-E73</f>
        <v>3.1219999999999994</v>
      </c>
      <c r="J74" s="5">
        <f>J73-E73</f>
        <v>10.008999999999999</v>
      </c>
      <c r="K74" s="5">
        <f>K73-E73</f>
        <v>13.984999999999999</v>
      </c>
      <c r="L74" s="5">
        <f>L73-E73</f>
        <v>13.690999999999999</v>
      </c>
      <c r="M74" s="14"/>
      <c r="N74" s="14"/>
      <c r="O74" s="14"/>
      <c r="P74" s="14"/>
      <c r="Q74" s="14"/>
      <c r="R74" s="14"/>
      <c r="S74" s="14"/>
      <c r="T74" s="14"/>
      <c r="U74" s="14"/>
    </row>
    <row r="75" spans="1:21">
      <c r="A75" s="15"/>
      <c r="B75" s="5"/>
      <c r="C75" s="5"/>
      <c r="D75" s="5"/>
      <c r="E75" s="5"/>
      <c r="F75" s="19">
        <f>F74/D74*100</f>
        <v>0.30271398747390305</v>
      </c>
      <c r="G75" s="19">
        <f>G74/D74*100</f>
        <v>0.67849686847599111</v>
      </c>
      <c r="H75" s="19">
        <f>H74/D74*100</f>
        <v>9.1753653444676413</v>
      </c>
      <c r="I75" s="19">
        <f>I74/D74*100</f>
        <v>32.588726513569931</v>
      </c>
      <c r="J75" s="19">
        <f>J74/D74*100</f>
        <v>104.47807933194153</v>
      </c>
      <c r="K75" s="19">
        <f>K74/D74*100</f>
        <v>145.98121085594988</v>
      </c>
      <c r="L75" s="19">
        <f>L74/D74*100</f>
        <v>142.91231732776617</v>
      </c>
      <c r="M75" s="14"/>
      <c r="N75" s="14"/>
      <c r="O75" s="14"/>
      <c r="P75" s="14"/>
      <c r="Q75" s="14"/>
      <c r="R75" s="14"/>
      <c r="S75" s="14"/>
      <c r="T75" s="14"/>
      <c r="U75" s="14"/>
    </row>
    <row r="76" spans="1:21">
      <c r="A76" s="15"/>
      <c r="B76" s="5"/>
      <c r="C76" s="5"/>
      <c r="D76" s="5"/>
      <c r="E76" s="5"/>
      <c r="F76" s="5"/>
      <c r="G76" s="5"/>
      <c r="H76" s="5"/>
      <c r="I76" s="5"/>
      <c r="J76" s="5"/>
      <c r="K76" s="5"/>
      <c r="L76" s="5"/>
      <c r="M76" s="14"/>
      <c r="N76" s="14"/>
      <c r="O76" s="14"/>
      <c r="P76" s="14"/>
      <c r="Q76" s="14"/>
      <c r="R76" s="14"/>
      <c r="S76" s="14"/>
      <c r="T76" s="14"/>
      <c r="U76" s="14"/>
    </row>
    <row r="77" spans="1:21">
      <c r="A77" s="15"/>
      <c r="B77" s="5" t="s">
        <v>34</v>
      </c>
      <c r="C77" s="16" t="s">
        <v>20</v>
      </c>
      <c r="D77" s="5"/>
      <c r="E77" s="5"/>
      <c r="F77" s="5"/>
      <c r="G77" s="5"/>
      <c r="H77" s="5"/>
      <c r="I77" s="5"/>
      <c r="J77" s="5"/>
      <c r="K77" s="5"/>
      <c r="L77" s="5"/>
      <c r="M77" s="14"/>
      <c r="N77" s="14"/>
      <c r="O77" s="14"/>
      <c r="P77" s="14"/>
      <c r="Q77" s="14"/>
      <c r="R77" s="14"/>
      <c r="S77" s="14"/>
      <c r="T77" s="14"/>
      <c r="U77" s="14"/>
    </row>
    <row r="78" spans="1:21" ht="15.75">
      <c r="A78" s="15"/>
      <c r="B78" s="5"/>
      <c r="C78" s="5" t="s">
        <v>21</v>
      </c>
      <c r="D78" s="17">
        <v>4.6900000000000004</v>
      </c>
      <c r="E78" s="5" t="s">
        <v>22</v>
      </c>
      <c r="F78" s="18" t="s">
        <v>23</v>
      </c>
      <c r="G78" s="18" t="s">
        <v>24</v>
      </c>
      <c r="H78" s="18" t="s">
        <v>25</v>
      </c>
      <c r="I78" s="18" t="s">
        <v>26</v>
      </c>
      <c r="J78" s="18" t="s">
        <v>27</v>
      </c>
      <c r="K78" s="18" t="s">
        <v>28</v>
      </c>
      <c r="L78" s="18" t="s">
        <v>29</v>
      </c>
      <c r="M78" s="14"/>
      <c r="N78" s="14"/>
      <c r="O78" s="14"/>
      <c r="P78" s="14"/>
      <c r="Q78" s="14"/>
      <c r="R78" s="14"/>
      <c r="S78" s="14"/>
      <c r="T78" s="14"/>
      <c r="U78" s="14"/>
    </row>
    <row r="79" spans="1:21" ht="15.75">
      <c r="A79" s="15"/>
      <c r="B79" s="5"/>
      <c r="C79" s="5" t="s">
        <v>30</v>
      </c>
      <c r="D79" s="17">
        <v>9.0830000000000002</v>
      </c>
      <c r="E79" s="17">
        <v>3.831</v>
      </c>
      <c r="F79" s="17">
        <v>3.7170000000000001</v>
      </c>
      <c r="G79" s="17">
        <v>4.1189999999999998</v>
      </c>
      <c r="H79" s="17">
        <v>4.8360000000000003</v>
      </c>
      <c r="I79" s="17">
        <v>10.311999999999999</v>
      </c>
      <c r="J79" s="17">
        <v>12.669</v>
      </c>
      <c r="K79" s="17">
        <v>14.099</v>
      </c>
      <c r="L79" s="17">
        <v>14.064</v>
      </c>
      <c r="M79" s="14"/>
      <c r="N79" s="14"/>
      <c r="O79" s="14"/>
      <c r="P79" s="14"/>
      <c r="Q79" s="14"/>
      <c r="R79" s="14"/>
      <c r="S79" s="14"/>
      <c r="T79" s="14"/>
      <c r="U79" s="14"/>
    </row>
    <row r="80" spans="1:21">
      <c r="A80" s="15"/>
      <c r="B80" s="5"/>
      <c r="C80" s="5"/>
      <c r="D80" s="5">
        <f>D79-D78</f>
        <v>4.3929999999999998</v>
      </c>
      <c r="E80" s="5"/>
      <c r="F80" s="5">
        <f>F79-E79</f>
        <v>-0.11399999999999988</v>
      </c>
      <c r="G80" s="5">
        <f>G79-E79</f>
        <v>0.28799999999999981</v>
      </c>
      <c r="H80" s="5">
        <f>H79-E79</f>
        <v>1.0050000000000003</v>
      </c>
      <c r="I80" s="5">
        <f>I79-E79</f>
        <v>6.4809999999999999</v>
      </c>
      <c r="J80" s="5">
        <f>J79-E79</f>
        <v>8.838000000000001</v>
      </c>
      <c r="K80" s="5">
        <f>K79-E79</f>
        <v>10.268000000000001</v>
      </c>
      <c r="L80" s="5">
        <f>L79-E79</f>
        <v>10.233000000000001</v>
      </c>
      <c r="M80" s="14"/>
      <c r="N80" s="14"/>
      <c r="O80" s="14"/>
      <c r="P80" s="14"/>
      <c r="Q80" s="14"/>
      <c r="R80" s="14"/>
      <c r="S80" s="14"/>
      <c r="T80" s="14"/>
      <c r="U80" s="14"/>
    </row>
    <row r="81" spans="1:21">
      <c r="A81" s="15"/>
      <c r="B81" s="5"/>
      <c r="C81" s="5"/>
      <c r="D81" s="5"/>
      <c r="E81" s="5"/>
      <c r="F81" s="19">
        <f>F80/D80*100</f>
        <v>-2.595037559754152</v>
      </c>
      <c r="G81" s="19">
        <f>G80/D80*100</f>
        <v>6.5558843614841749</v>
      </c>
      <c r="H81" s="19">
        <f>H80/D80*100</f>
        <v>22.877304803095843</v>
      </c>
      <c r="I81" s="19">
        <f>I80/D80*100</f>
        <v>147.53016162076031</v>
      </c>
      <c r="J81" s="19">
        <f>J80/D80*100</f>
        <v>201.18370134304578</v>
      </c>
      <c r="K81" s="19">
        <f>K80/D80*100</f>
        <v>233.73548827680403</v>
      </c>
      <c r="L81" s="19">
        <f>L80/D80*100</f>
        <v>232.93876621898474</v>
      </c>
      <c r="M81" s="14"/>
      <c r="N81" s="14"/>
      <c r="O81" s="14"/>
      <c r="P81" s="14"/>
      <c r="Q81" s="14"/>
      <c r="R81" s="14"/>
      <c r="S81" s="14"/>
      <c r="T81" s="14"/>
      <c r="U81" s="14"/>
    </row>
    <row r="82" spans="1:21">
      <c r="A82" s="14"/>
      <c r="B82" s="14"/>
      <c r="C82" s="14"/>
      <c r="D82" s="14"/>
      <c r="E82" s="14"/>
      <c r="F82" s="14"/>
      <c r="G82" s="14"/>
      <c r="H82" s="14"/>
      <c r="I82" s="14"/>
      <c r="J82" s="14"/>
      <c r="K82" s="14"/>
      <c r="L82" s="14"/>
      <c r="M82" s="14"/>
      <c r="N82" s="14"/>
      <c r="O82" s="14"/>
      <c r="P82" s="14"/>
      <c r="Q82" s="14"/>
      <c r="R82" s="14"/>
      <c r="S82" s="14"/>
      <c r="T82" s="14"/>
      <c r="U82" s="14"/>
    </row>
    <row r="83" spans="1:21">
      <c r="A83" s="14"/>
      <c r="B83" s="14"/>
      <c r="C83" s="14"/>
      <c r="D83" s="14"/>
      <c r="E83" s="14"/>
      <c r="F83" s="14"/>
      <c r="G83" s="14"/>
      <c r="H83" s="14"/>
      <c r="I83" s="14"/>
      <c r="J83" s="14"/>
      <c r="K83" s="14"/>
      <c r="L83" s="14"/>
      <c r="M83" s="14"/>
      <c r="N83" s="14"/>
      <c r="O83" s="14"/>
      <c r="P83" s="14"/>
      <c r="Q83" s="14"/>
      <c r="R83" s="14"/>
      <c r="S83" s="14"/>
      <c r="T83" s="14"/>
      <c r="U83" s="14"/>
    </row>
    <row r="84" spans="1:21">
      <c r="A84" s="15" t="s">
        <v>36</v>
      </c>
      <c r="B84" s="5"/>
      <c r="C84" s="5"/>
      <c r="D84" s="5"/>
      <c r="E84" s="5"/>
      <c r="F84" s="5"/>
      <c r="G84" s="5"/>
      <c r="H84" s="5"/>
      <c r="I84" s="5"/>
      <c r="J84" s="5"/>
      <c r="K84" s="5"/>
      <c r="L84" s="5"/>
      <c r="M84" s="14"/>
      <c r="N84" s="22"/>
      <c r="O84" s="18" t="str">
        <f t="shared" ref="O84:U84" si="14">F86</f>
        <v>0.1mM10ul</v>
      </c>
      <c r="P84" s="18" t="str">
        <f t="shared" si="14"/>
        <v>0.1mM20ul</v>
      </c>
      <c r="Q84" s="18" t="str">
        <f t="shared" si="14"/>
        <v>1mM7ul</v>
      </c>
      <c r="R84" s="18" t="str">
        <f t="shared" si="14"/>
        <v>1mM20ul</v>
      </c>
      <c r="S84" s="18" t="str">
        <f t="shared" si="14"/>
        <v>10mM7ul</v>
      </c>
      <c r="T84" s="18" t="str">
        <f t="shared" si="14"/>
        <v>10mM20ul</v>
      </c>
      <c r="U84" s="18" t="str">
        <f t="shared" si="14"/>
        <v>10mM70ul</v>
      </c>
    </row>
    <row r="85" spans="1:21">
      <c r="A85" s="15"/>
      <c r="B85" s="5" t="s">
        <v>19</v>
      </c>
      <c r="C85" s="16" t="s">
        <v>69</v>
      </c>
      <c r="D85" s="5"/>
      <c r="E85" s="5"/>
      <c r="F85" s="5"/>
      <c r="G85" s="5"/>
      <c r="H85" s="5"/>
      <c r="I85" s="5"/>
      <c r="J85" s="5"/>
      <c r="K85" s="5"/>
      <c r="L85" s="5"/>
      <c r="M85" s="14"/>
      <c r="N85" s="22" t="s">
        <v>69</v>
      </c>
      <c r="O85" s="23">
        <f t="shared" ref="O85:U85" si="15">AVERAGE(F107,F89)</f>
        <v>7.5263722331374705</v>
      </c>
      <c r="P85" s="23">
        <f t="shared" si="15"/>
        <v>9.517194778409678</v>
      </c>
      <c r="Q85" s="23">
        <f t="shared" si="15"/>
        <v>16.564829017520275</v>
      </c>
      <c r="R85" s="23">
        <f t="shared" si="15"/>
        <v>119.29034236520764</v>
      </c>
      <c r="S85" s="23">
        <f t="shared" si="15"/>
        <v>226.78934468782418</v>
      </c>
      <c r="T85" s="23">
        <f t="shared" si="15"/>
        <v>173.68265383361216</v>
      </c>
      <c r="U85" s="23">
        <f t="shared" si="15"/>
        <v>116.56903750913804</v>
      </c>
    </row>
    <row r="86" spans="1:21" ht="15.75">
      <c r="A86" s="15"/>
      <c r="B86" s="5"/>
      <c r="C86" s="5" t="s">
        <v>21</v>
      </c>
      <c r="D86" s="17">
        <v>3.7909999999999999</v>
      </c>
      <c r="E86" s="5" t="s">
        <v>22</v>
      </c>
      <c r="F86" s="18" t="s">
        <v>23</v>
      </c>
      <c r="G86" s="18" t="s">
        <v>24</v>
      </c>
      <c r="H86" s="18" t="s">
        <v>25</v>
      </c>
      <c r="I86" s="18" t="s">
        <v>26</v>
      </c>
      <c r="J86" s="18" t="s">
        <v>27</v>
      </c>
      <c r="K86" s="18" t="s">
        <v>28</v>
      </c>
      <c r="L86" s="18" t="s">
        <v>29</v>
      </c>
      <c r="M86" s="14"/>
      <c r="N86" s="22" t="s">
        <v>7</v>
      </c>
      <c r="O86" s="23">
        <f t="shared" ref="O86:U86" si="16">AVERAGE(F95,F101)</f>
        <v>1.1961431785891505</v>
      </c>
      <c r="P86" s="23">
        <f t="shared" si="16"/>
        <v>4.5667406511084074</v>
      </c>
      <c r="Q86" s="23">
        <f t="shared" si="16"/>
        <v>5.9825428441296333</v>
      </c>
      <c r="R86" s="23">
        <f t="shared" si="16"/>
        <v>28.953734798066662</v>
      </c>
      <c r="S86" s="23">
        <f t="shared" si="16"/>
        <v>151.41788406762606</v>
      </c>
      <c r="T86" s="23">
        <f t="shared" si="16"/>
        <v>170.90758686090697</v>
      </c>
      <c r="U86" s="23">
        <f t="shared" si="16"/>
        <v>171.58993188446189</v>
      </c>
    </row>
    <row r="87" spans="1:21" ht="15.75">
      <c r="A87" s="15"/>
      <c r="B87" s="5"/>
      <c r="C87" s="5" t="s">
        <v>30</v>
      </c>
      <c r="D87" s="17">
        <v>4.7249999999999996</v>
      </c>
      <c r="E87" s="17">
        <v>3.0329999999999999</v>
      </c>
      <c r="F87" s="17">
        <v>3.1509999999999998</v>
      </c>
      <c r="G87" s="17">
        <v>3.181</v>
      </c>
      <c r="H87" s="17">
        <v>3.3260000000000001</v>
      </c>
      <c r="I87" s="17">
        <v>5.1719999999999997</v>
      </c>
      <c r="J87" s="17">
        <v>6.8719999999999999</v>
      </c>
      <c r="K87" s="17">
        <v>5.5</v>
      </c>
      <c r="L87" s="17">
        <v>4.5430000000000001</v>
      </c>
      <c r="M87" s="14"/>
      <c r="N87" s="14"/>
      <c r="O87" s="14"/>
      <c r="P87" s="14"/>
      <c r="Q87" s="14"/>
      <c r="R87" s="14"/>
      <c r="S87" s="14"/>
      <c r="T87" s="14"/>
      <c r="U87" s="14"/>
    </row>
    <row r="88" spans="1:21">
      <c r="A88" s="15"/>
      <c r="B88" s="5"/>
      <c r="C88" s="5"/>
      <c r="D88" s="5">
        <f>D87-D86</f>
        <v>0.93399999999999972</v>
      </c>
      <c r="E88" s="5"/>
      <c r="F88" s="5">
        <f>F87-E87</f>
        <v>0.11799999999999988</v>
      </c>
      <c r="G88" s="5">
        <f>G87-E87</f>
        <v>0.14800000000000013</v>
      </c>
      <c r="H88" s="5">
        <f>H87-E87</f>
        <v>0.29300000000000015</v>
      </c>
      <c r="I88" s="5">
        <f>I87-E87</f>
        <v>2.1389999999999998</v>
      </c>
      <c r="J88" s="5">
        <f>J87-E87</f>
        <v>3.839</v>
      </c>
      <c r="K88" s="5">
        <f>K87-E87</f>
        <v>2.4670000000000001</v>
      </c>
      <c r="L88" s="5">
        <f>L87-E87</f>
        <v>1.5100000000000002</v>
      </c>
      <c r="M88" s="14"/>
      <c r="N88" s="14"/>
      <c r="O88" s="14"/>
      <c r="P88" s="14"/>
      <c r="Q88" s="14"/>
      <c r="R88" s="14"/>
      <c r="S88" s="14"/>
      <c r="T88" s="14"/>
      <c r="U88" s="14"/>
    </row>
    <row r="89" spans="1:21">
      <c r="A89" s="15"/>
      <c r="B89" s="5"/>
      <c r="C89" s="5"/>
      <c r="D89" s="5"/>
      <c r="E89" s="5"/>
      <c r="F89" s="19">
        <f>F88/D88*100</f>
        <v>12.633832976445387</v>
      </c>
      <c r="G89" s="19">
        <f>G88/D88*100</f>
        <v>15.845824411134924</v>
      </c>
      <c r="H89" s="19">
        <f>H88/D88*100</f>
        <v>31.370449678800881</v>
      </c>
      <c r="I89" s="19">
        <f>I88/D88*100</f>
        <v>229.01498929336194</v>
      </c>
      <c r="J89" s="19">
        <f>J88/D88*100</f>
        <v>411.02783725910081</v>
      </c>
      <c r="K89" s="19">
        <f>K88/D88*100</f>
        <v>264.13276231263393</v>
      </c>
      <c r="L89" s="19">
        <f>L88/D88*100</f>
        <v>161.67023554603861</v>
      </c>
      <c r="M89" s="14"/>
      <c r="N89" s="22" t="s">
        <v>31</v>
      </c>
      <c r="O89" s="5" t="s">
        <v>69</v>
      </c>
      <c r="P89" s="5" t="s">
        <v>7</v>
      </c>
      <c r="Q89" s="14"/>
      <c r="R89" s="14"/>
      <c r="S89" s="14"/>
      <c r="T89" s="14"/>
      <c r="U89" s="14"/>
    </row>
    <row r="90" spans="1:21">
      <c r="A90" s="15"/>
      <c r="B90" s="5"/>
      <c r="C90" s="5"/>
      <c r="D90" s="5"/>
      <c r="E90" s="5"/>
      <c r="F90" s="5"/>
      <c r="G90" s="5"/>
      <c r="H90" s="5"/>
      <c r="I90" s="5"/>
      <c r="J90" s="5"/>
      <c r="K90" s="5"/>
      <c r="L90" s="5"/>
      <c r="M90" s="14"/>
      <c r="N90" s="18" t="s">
        <v>23</v>
      </c>
      <c r="O90" s="23">
        <f>O85</f>
        <v>7.5263722331374705</v>
      </c>
      <c r="P90" s="23">
        <f>O86</f>
        <v>1.1961431785891505</v>
      </c>
      <c r="Q90" s="14"/>
      <c r="R90" s="14"/>
      <c r="S90" s="14"/>
      <c r="T90" s="14"/>
      <c r="U90" s="14"/>
    </row>
    <row r="91" spans="1:21">
      <c r="A91" s="15"/>
      <c r="B91" s="5" t="s">
        <v>32</v>
      </c>
      <c r="C91" s="16" t="s">
        <v>20</v>
      </c>
      <c r="D91" s="5"/>
      <c r="E91" s="5"/>
      <c r="F91" s="5"/>
      <c r="G91" s="5"/>
      <c r="H91" s="5"/>
      <c r="I91" s="5"/>
      <c r="J91" s="5"/>
      <c r="K91" s="5"/>
      <c r="L91" s="5"/>
      <c r="M91" s="14"/>
      <c r="N91" s="18" t="s">
        <v>24</v>
      </c>
      <c r="O91" s="23">
        <f>P85</f>
        <v>9.517194778409678</v>
      </c>
      <c r="P91" s="23">
        <f>P86</f>
        <v>4.5667406511084074</v>
      </c>
      <c r="Q91" s="14"/>
      <c r="R91" s="14"/>
      <c r="S91" s="14"/>
      <c r="T91" s="14"/>
      <c r="U91" s="14"/>
    </row>
    <row r="92" spans="1:21" ht="15.75">
      <c r="A92" s="15"/>
      <c r="B92" s="5"/>
      <c r="C92" s="5" t="s">
        <v>21</v>
      </c>
      <c r="D92" s="17">
        <v>3.919</v>
      </c>
      <c r="E92" s="5" t="s">
        <v>22</v>
      </c>
      <c r="F92" s="18" t="s">
        <v>23</v>
      </c>
      <c r="G92" s="18" t="s">
        <v>24</v>
      </c>
      <c r="H92" s="18" t="s">
        <v>25</v>
      </c>
      <c r="I92" s="18" t="s">
        <v>26</v>
      </c>
      <c r="J92" s="18" t="s">
        <v>27</v>
      </c>
      <c r="K92" s="18" t="s">
        <v>28</v>
      </c>
      <c r="L92" s="18" t="s">
        <v>29</v>
      </c>
      <c r="M92" s="14"/>
      <c r="N92" s="18" t="s">
        <v>25</v>
      </c>
      <c r="O92" s="23">
        <f>Q85</f>
        <v>16.564829017520275</v>
      </c>
      <c r="P92" s="23">
        <f>Q86</f>
        <v>5.9825428441296333</v>
      </c>
      <c r="Q92" s="14"/>
      <c r="R92" s="14"/>
      <c r="S92" s="14"/>
      <c r="T92" s="14"/>
      <c r="U92" s="14"/>
    </row>
    <row r="93" spans="1:21" ht="15.75">
      <c r="A93" s="15"/>
      <c r="B93" s="5"/>
      <c r="C93" s="5" t="s">
        <v>30</v>
      </c>
      <c r="D93" s="17">
        <v>4.8650000000000002</v>
      </c>
      <c r="E93" s="17">
        <v>2.8479999999999999</v>
      </c>
      <c r="F93" s="17">
        <v>2.8519999999999999</v>
      </c>
      <c r="G93" s="17">
        <v>2.8959999999999999</v>
      </c>
      <c r="H93" s="17">
        <v>2.911</v>
      </c>
      <c r="I93" s="17">
        <v>3.2189999999999999</v>
      </c>
      <c r="J93" s="17">
        <v>4.452</v>
      </c>
      <c r="K93" s="17">
        <v>4.3390000000000004</v>
      </c>
      <c r="L93" s="17">
        <v>4.0309999999999997</v>
      </c>
      <c r="M93" s="14"/>
      <c r="N93" s="18" t="s">
        <v>26</v>
      </c>
      <c r="O93" s="23">
        <f>R85</f>
        <v>119.29034236520764</v>
      </c>
      <c r="P93" s="23">
        <f>R86</f>
        <v>28.953734798066662</v>
      </c>
      <c r="Q93" s="14"/>
      <c r="R93" s="14"/>
      <c r="S93" s="14"/>
      <c r="T93" s="14"/>
      <c r="U93" s="14"/>
    </row>
    <row r="94" spans="1:21">
      <c r="A94" s="15"/>
      <c r="B94" s="5"/>
      <c r="C94" s="5"/>
      <c r="D94" s="5">
        <f>D93-D92</f>
        <v>0.94600000000000017</v>
      </c>
      <c r="E94" s="5"/>
      <c r="F94" s="5">
        <f>F93-E93</f>
        <v>4.0000000000000036E-3</v>
      </c>
      <c r="G94" s="5">
        <f>G93-E93</f>
        <v>4.8000000000000043E-2</v>
      </c>
      <c r="H94" s="5">
        <f>H93-E93</f>
        <v>6.3000000000000167E-2</v>
      </c>
      <c r="I94" s="5">
        <f>I93-E93</f>
        <v>0.371</v>
      </c>
      <c r="J94" s="5">
        <f>J93-E93</f>
        <v>1.6040000000000001</v>
      </c>
      <c r="K94" s="5">
        <f>K93-E93</f>
        <v>1.4910000000000005</v>
      </c>
      <c r="L94" s="5">
        <f>L93-E93</f>
        <v>1.1829999999999998</v>
      </c>
      <c r="M94" s="14"/>
      <c r="N94" s="18" t="s">
        <v>27</v>
      </c>
      <c r="O94" s="23">
        <f>S85</f>
        <v>226.78934468782418</v>
      </c>
      <c r="P94" s="23">
        <f>S86</f>
        <v>151.41788406762606</v>
      </c>
      <c r="Q94" s="14"/>
      <c r="R94" s="14"/>
      <c r="S94" s="14"/>
      <c r="T94" s="14"/>
      <c r="U94" s="14"/>
    </row>
    <row r="95" spans="1:21">
      <c r="A95" s="15"/>
      <c r="B95" s="5"/>
      <c r="C95" s="5"/>
      <c r="D95" s="5"/>
      <c r="E95" s="5"/>
      <c r="F95" s="19">
        <f>F94/D94*100</f>
        <v>0.42283298097251615</v>
      </c>
      <c r="G95" s="19">
        <f>G94/D94*100</f>
        <v>5.0739957716701936</v>
      </c>
      <c r="H95" s="19">
        <f>H94/D94*100</f>
        <v>6.6596194503171402</v>
      </c>
      <c r="I95" s="19">
        <f>I94/D94*100</f>
        <v>39.217758985200838</v>
      </c>
      <c r="J95" s="19">
        <f>J94/D94*100</f>
        <v>169.55602536997884</v>
      </c>
      <c r="K95" s="19">
        <f>K94/D94*100</f>
        <v>157.6109936575053</v>
      </c>
      <c r="L95" s="19">
        <f>L94/D94*100</f>
        <v>125.05285412262153</v>
      </c>
      <c r="M95" s="14"/>
      <c r="N95" s="18" t="s">
        <v>28</v>
      </c>
      <c r="O95" s="23">
        <f>T85</f>
        <v>173.68265383361216</v>
      </c>
      <c r="P95" s="23">
        <f>T86</f>
        <v>170.90758686090697</v>
      </c>
      <c r="Q95" s="14"/>
      <c r="R95" s="14"/>
      <c r="S95" s="14"/>
      <c r="T95" s="14"/>
      <c r="U95" s="14"/>
    </row>
    <row r="96" spans="1:21">
      <c r="A96" s="15"/>
      <c r="B96" s="5"/>
      <c r="C96" s="5"/>
      <c r="D96" s="5"/>
      <c r="E96" s="5"/>
      <c r="F96" s="5"/>
      <c r="G96" s="5"/>
      <c r="H96" s="5"/>
      <c r="I96" s="5"/>
      <c r="J96" s="5"/>
      <c r="K96" s="5"/>
      <c r="L96" s="5"/>
      <c r="M96" s="14"/>
      <c r="N96" s="18" t="s">
        <v>29</v>
      </c>
      <c r="O96" s="23">
        <f>U85</f>
        <v>116.56903750913804</v>
      </c>
      <c r="P96" s="23">
        <f>U86</f>
        <v>171.58993188446189</v>
      </c>
      <c r="Q96" s="14"/>
      <c r="R96" s="14"/>
      <c r="S96" s="14"/>
      <c r="T96" s="14"/>
      <c r="U96" s="14"/>
    </row>
    <row r="97" spans="1:21">
      <c r="A97" s="15"/>
      <c r="B97" s="5" t="s">
        <v>33</v>
      </c>
      <c r="C97" s="16" t="s">
        <v>20</v>
      </c>
      <c r="D97" s="5"/>
      <c r="E97" s="5"/>
      <c r="F97" s="5"/>
      <c r="G97" s="5"/>
      <c r="H97" s="5"/>
      <c r="I97" s="5"/>
      <c r="J97" s="5"/>
      <c r="K97" s="5"/>
      <c r="L97" s="5"/>
      <c r="M97" s="14"/>
      <c r="N97" s="14"/>
      <c r="O97" s="14"/>
      <c r="P97" s="14"/>
      <c r="Q97" s="14"/>
      <c r="R97" s="14"/>
      <c r="S97" s="14"/>
      <c r="T97" s="14"/>
      <c r="U97" s="14"/>
    </row>
    <row r="98" spans="1:21" ht="15.75">
      <c r="A98" s="15"/>
      <c r="B98" s="5"/>
      <c r="C98" s="5" t="s">
        <v>21</v>
      </c>
      <c r="D98" s="17">
        <v>3.468</v>
      </c>
      <c r="E98" s="5" t="s">
        <v>22</v>
      </c>
      <c r="F98" s="18" t="s">
        <v>23</v>
      </c>
      <c r="G98" s="18" t="s">
        <v>24</v>
      </c>
      <c r="H98" s="18" t="s">
        <v>25</v>
      </c>
      <c r="I98" s="18" t="s">
        <v>26</v>
      </c>
      <c r="J98" s="18" t="s">
        <v>27</v>
      </c>
      <c r="K98" s="18" t="s">
        <v>28</v>
      </c>
      <c r="L98" s="18" t="s">
        <v>29</v>
      </c>
      <c r="M98" s="14"/>
      <c r="N98" s="14"/>
      <c r="O98" s="14"/>
      <c r="P98" s="14"/>
      <c r="Q98" s="14"/>
      <c r="R98" s="14"/>
      <c r="S98" s="14"/>
      <c r="T98" s="14"/>
      <c r="U98" s="14"/>
    </row>
    <row r="99" spans="1:21" ht="15.75">
      <c r="A99" s="15"/>
      <c r="B99" s="5"/>
      <c r="C99" s="5" t="s">
        <v>30</v>
      </c>
      <c r="D99" s="17">
        <v>5.9560000000000004</v>
      </c>
      <c r="E99" s="17">
        <v>2.5819999999999999</v>
      </c>
      <c r="F99" s="17">
        <v>2.6309999999999998</v>
      </c>
      <c r="G99" s="17">
        <v>2.6829999999999998</v>
      </c>
      <c r="H99" s="17">
        <v>2.714</v>
      </c>
      <c r="I99" s="17">
        <v>3.0470000000000002</v>
      </c>
      <c r="J99" s="17">
        <v>5.8979999999999997</v>
      </c>
      <c r="K99" s="17">
        <v>7.165</v>
      </c>
      <c r="L99" s="17">
        <v>8.0090000000000003</v>
      </c>
      <c r="M99" s="14"/>
      <c r="N99" s="14"/>
      <c r="O99" s="14"/>
      <c r="P99" s="14"/>
      <c r="Q99" s="14"/>
      <c r="R99" s="14"/>
      <c r="S99" s="14"/>
      <c r="T99" s="14"/>
      <c r="U99" s="14"/>
    </row>
    <row r="100" spans="1:21">
      <c r="A100" s="15"/>
      <c r="B100" s="5"/>
      <c r="C100" s="5"/>
      <c r="D100" s="5">
        <f>D99-D98</f>
        <v>2.4880000000000004</v>
      </c>
      <c r="E100" s="5"/>
      <c r="F100" s="5">
        <f>F99-E99</f>
        <v>4.8999999999999932E-2</v>
      </c>
      <c r="G100" s="5">
        <f>G99-E99</f>
        <v>0.10099999999999998</v>
      </c>
      <c r="H100" s="5">
        <f>H99-E99</f>
        <v>0.13200000000000012</v>
      </c>
      <c r="I100" s="5">
        <f>I99-E99</f>
        <v>0.4650000000000003</v>
      </c>
      <c r="J100" s="5">
        <f>J99-E99</f>
        <v>3.3159999999999998</v>
      </c>
      <c r="K100" s="5">
        <f>K99-E99</f>
        <v>4.5830000000000002</v>
      </c>
      <c r="L100" s="5">
        <f>L99-E99</f>
        <v>5.4270000000000005</v>
      </c>
      <c r="M100" s="14"/>
      <c r="N100" s="14"/>
      <c r="O100" s="14"/>
      <c r="P100" s="14"/>
      <c r="Q100" s="14"/>
      <c r="R100" s="14"/>
      <c r="S100" s="14"/>
      <c r="T100" s="14"/>
      <c r="U100" s="14"/>
    </row>
    <row r="101" spans="1:21">
      <c r="A101" s="15"/>
      <c r="B101" s="5"/>
      <c r="C101" s="5"/>
      <c r="D101" s="5"/>
      <c r="E101" s="5"/>
      <c r="F101" s="19">
        <f>F100/D100*100</f>
        <v>1.9694533762057849</v>
      </c>
      <c r="G101" s="19">
        <f>G100/D100*100</f>
        <v>4.0594855305466222</v>
      </c>
      <c r="H101" s="19">
        <f>H100/D100*100</f>
        <v>5.3054662379421265</v>
      </c>
      <c r="I101" s="19">
        <f>I100/D100*100</f>
        <v>18.689710610932483</v>
      </c>
      <c r="J101" s="19">
        <f>J100/D100*100</f>
        <v>133.27974276527328</v>
      </c>
      <c r="K101" s="19">
        <f>K100/D100*100</f>
        <v>184.20418006430864</v>
      </c>
      <c r="L101" s="19">
        <f>L100/D100*100</f>
        <v>218.12700964630224</v>
      </c>
      <c r="M101" s="14"/>
      <c r="N101" s="14"/>
      <c r="O101" s="14"/>
      <c r="P101" s="14"/>
      <c r="Q101" s="14"/>
      <c r="R101" s="14"/>
      <c r="S101" s="14"/>
      <c r="T101" s="14"/>
      <c r="U101" s="14"/>
    </row>
    <row r="102" spans="1:21">
      <c r="A102" s="15"/>
      <c r="B102" s="5"/>
      <c r="C102" s="5"/>
      <c r="D102" s="5"/>
      <c r="E102" s="5"/>
      <c r="F102" s="5"/>
      <c r="G102" s="5"/>
      <c r="H102" s="5"/>
      <c r="I102" s="5"/>
      <c r="J102" s="5"/>
      <c r="K102" s="5"/>
      <c r="L102" s="5"/>
      <c r="M102" s="14"/>
      <c r="N102" s="14"/>
      <c r="O102" s="14"/>
      <c r="P102" s="14"/>
      <c r="Q102" s="14"/>
      <c r="R102" s="14"/>
      <c r="S102" s="14"/>
      <c r="T102" s="14"/>
      <c r="U102" s="14"/>
    </row>
    <row r="103" spans="1:21">
      <c r="A103" s="15"/>
      <c r="B103" s="55" t="s">
        <v>115</v>
      </c>
      <c r="C103" s="16" t="s">
        <v>69</v>
      </c>
      <c r="D103" s="5"/>
      <c r="E103" s="5"/>
      <c r="F103" s="5"/>
      <c r="G103" s="5"/>
      <c r="H103" s="5"/>
      <c r="I103" s="5"/>
      <c r="J103" s="5"/>
      <c r="K103" s="5"/>
      <c r="L103" s="5"/>
      <c r="M103" s="14"/>
      <c r="N103" s="14"/>
      <c r="O103" s="14"/>
      <c r="P103" s="14"/>
      <c r="Q103" s="14"/>
      <c r="R103" s="14"/>
      <c r="S103" s="14"/>
      <c r="T103" s="14"/>
      <c r="U103" s="14"/>
    </row>
    <row r="104" spans="1:21" ht="15.75">
      <c r="A104" s="15"/>
      <c r="B104" s="5"/>
      <c r="C104" s="5" t="s">
        <v>21</v>
      </c>
      <c r="D104" s="17">
        <v>3.8570000000000002</v>
      </c>
      <c r="E104" s="5" t="s">
        <v>22</v>
      </c>
      <c r="F104" s="18" t="s">
        <v>23</v>
      </c>
      <c r="G104" s="18" t="s">
        <v>24</v>
      </c>
      <c r="H104" s="18" t="s">
        <v>25</v>
      </c>
      <c r="I104" s="18" t="s">
        <v>26</v>
      </c>
      <c r="J104" s="18" t="s">
        <v>27</v>
      </c>
      <c r="K104" s="18" t="s">
        <v>28</v>
      </c>
      <c r="L104" s="18" t="s">
        <v>29</v>
      </c>
      <c r="M104" s="14"/>
      <c r="N104" s="14"/>
      <c r="O104" s="14"/>
      <c r="P104" s="14"/>
      <c r="Q104" s="14"/>
      <c r="R104" s="14"/>
      <c r="S104" s="14"/>
      <c r="T104" s="14"/>
      <c r="U104" s="14"/>
    </row>
    <row r="105" spans="1:21" ht="15.75">
      <c r="A105" s="15"/>
      <c r="B105" s="5"/>
      <c r="C105" s="5" t="s">
        <v>30</v>
      </c>
      <c r="D105" s="17">
        <v>5.6760000000000002</v>
      </c>
      <c r="E105" s="17">
        <v>2.4700000000000002</v>
      </c>
      <c r="F105" s="17">
        <v>2.5139999999999998</v>
      </c>
      <c r="G105" s="17">
        <v>2.528</v>
      </c>
      <c r="H105" s="17">
        <v>2.5019999999999998</v>
      </c>
      <c r="I105" s="17">
        <v>2.6440000000000001</v>
      </c>
      <c r="J105" s="17">
        <v>3.2440000000000002</v>
      </c>
      <c r="K105" s="17">
        <v>3.984</v>
      </c>
      <c r="L105" s="17">
        <v>3.77</v>
      </c>
      <c r="M105" s="14"/>
      <c r="N105" s="14"/>
      <c r="O105" s="14"/>
      <c r="P105" s="14"/>
      <c r="Q105" s="14"/>
      <c r="R105" s="14"/>
      <c r="S105" s="14"/>
      <c r="T105" s="14"/>
      <c r="U105" s="14"/>
    </row>
    <row r="106" spans="1:21">
      <c r="A106" s="15"/>
      <c r="B106" s="5"/>
      <c r="C106" s="5"/>
      <c r="D106" s="5">
        <f>D105-D104</f>
        <v>1.819</v>
      </c>
      <c r="E106" s="5"/>
      <c r="F106" s="5">
        <f>F105-E105</f>
        <v>4.3999999999999595E-2</v>
      </c>
      <c r="G106" s="5">
        <f>G105-E105</f>
        <v>5.7999999999999829E-2</v>
      </c>
      <c r="H106" s="5">
        <f>H105-E105</f>
        <v>3.1999999999999584E-2</v>
      </c>
      <c r="I106" s="5">
        <f>I105-E105</f>
        <v>0.17399999999999993</v>
      </c>
      <c r="J106" s="5">
        <f>J105-E105</f>
        <v>0.77400000000000002</v>
      </c>
      <c r="K106" s="5">
        <f>K105-E105</f>
        <v>1.5139999999999998</v>
      </c>
      <c r="L106" s="5">
        <f>L105-E105</f>
        <v>1.2999999999999998</v>
      </c>
      <c r="M106" s="14"/>
      <c r="N106" s="14"/>
      <c r="O106" s="14"/>
      <c r="P106" s="14"/>
      <c r="Q106" s="14"/>
      <c r="R106" s="14"/>
      <c r="S106" s="14"/>
      <c r="T106" s="14"/>
      <c r="U106" s="14"/>
    </row>
    <row r="107" spans="1:21">
      <c r="A107" s="15"/>
      <c r="B107" s="5"/>
      <c r="C107" s="5"/>
      <c r="D107" s="5"/>
      <c r="E107" s="5"/>
      <c r="F107" s="19">
        <f>F106/D106*100</f>
        <v>2.4189114898295543</v>
      </c>
      <c r="G107" s="19">
        <f>G106/D106*100</f>
        <v>3.1885651456844326</v>
      </c>
      <c r="H107" s="19">
        <f>H106/D106*100</f>
        <v>1.7592083562396694</v>
      </c>
      <c r="I107" s="19">
        <f>I106/D106*100</f>
        <v>9.5656954370533231</v>
      </c>
      <c r="J107" s="19">
        <f>J106/D106*100</f>
        <v>42.550852116547553</v>
      </c>
      <c r="K107" s="19">
        <f>K106/D106*100</f>
        <v>83.232545354590428</v>
      </c>
      <c r="L107" s="19">
        <f>L106/D106*100</f>
        <v>71.467839472237486</v>
      </c>
      <c r="M107" s="14"/>
      <c r="N107" s="14"/>
      <c r="O107" s="14"/>
      <c r="P107" s="14"/>
      <c r="Q107" s="14"/>
      <c r="R107" s="14"/>
      <c r="S107" s="14"/>
      <c r="T107" s="14"/>
      <c r="U107" s="14"/>
    </row>
    <row r="108" spans="1:21">
      <c r="A108" s="14"/>
      <c r="B108" s="14"/>
      <c r="C108" s="14"/>
      <c r="D108" s="14"/>
      <c r="E108" s="14"/>
      <c r="F108" s="14"/>
      <c r="G108" s="14"/>
      <c r="H108" s="14"/>
      <c r="I108" s="14"/>
      <c r="J108" s="14"/>
      <c r="K108" s="14"/>
      <c r="L108" s="14"/>
      <c r="M108" s="14"/>
      <c r="N108" s="14"/>
      <c r="O108" s="14"/>
      <c r="P108" s="14"/>
      <c r="Q108" s="14"/>
      <c r="R108" s="14"/>
      <c r="S108" s="14"/>
      <c r="T108" s="14"/>
      <c r="U108" s="14"/>
    </row>
    <row r="109" spans="1:21">
      <c r="A109" s="14"/>
      <c r="B109" s="14"/>
      <c r="C109" s="14"/>
      <c r="D109" s="14"/>
      <c r="E109" s="14"/>
      <c r="F109" s="14"/>
      <c r="G109" s="14"/>
      <c r="H109" s="14"/>
      <c r="I109" s="14"/>
      <c r="J109" s="14"/>
      <c r="K109" s="14"/>
      <c r="L109" s="14"/>
      <c r="M109" s="14"/>
      <c r="N109" s="14"/>
      <c r="O109" s="14"/>
      <c r="P109" s="14"/>
      <c r="Q109" s="14"/>
      <c r="R109" s="14"/>
      <c r="S109" s="14"/>
      <c r="T109" s="14"/>
      <c r="U109" s="14"/>
    </row>
    <row r="110" spans="1:21">
      <c r="A110" s="15" t="s">
        <v>38</v>
      </c>
      <c r="B110" s="5"/>
      <c r="C110" s="5"/>
      <c r="D110" s="5"/>
      <c r="E110" s="5"/>
      <c r="F110" s="5"/>
      <c r="G110" s="5"/>
      <c r="H110" s="5"/>
      <c r="I110" s="5"/>
      <c r="J110" s="5"/>
      <c r="K110" s="5"/>
      <c r="L110" s="5"/>
      <c r="M110" s="14"/>
      <c r="N110" s="22"/>
      <c r="O110" s="18" t="str">
        <f t="shared" ref="O110:U110" si="17">F112</f>
        <v>0.1mM10ul</v>
      </c>
      <c r="P110" s="18" t="str">
        <f t="shared" si="17"/>
        <v>0.1mM20ul</v>
      </c>
      <c r="Q110" s="18" t="str">
        <f t="shared" si="17"/>
        <v>1mM7ul</v>
      </c>
      <c r="R110" s="18" t="str">
        <f t="shared" si="17"/>
        <v>1mM20ul</v>
      </c>
      <c r="S110" s="18" t="str">
        <f t="shared" si="17"/>
        <v>10mM7ul</v>
      </c>
      <c r="T110" s="18" t="str">
        <f t="shared" si="17"/>
        <v>10mM20ul</v>
      </c>
      <c r="U110" s="18" t="str">
        <f t="shared" si="17"/>
        <v>10mM70ul</v>
      </c>
    </row>
    <row r="111" spans="1:21">
      <c r="A111" s="15"/>
      <c r="B111" s="5" t="s">
        <v>19</v>
      </c>
      <c r="C111" s="16" t="s">
        <v>69</v>
      </c>
      <c r="D111" s="5"/>
      <c r="E111" s="5"/>
      <c r="F111" s="5"/>
      <c r="G111" s="5"/>
      <c r="H111" s="5"/>
      <c r="I111" s="5"/>
      <c r="J111" s="5"/>
      <c r="K111" s="5"/>
      <c r="L111" s="5"/>
      <c r="M111" s="14"/>
      <c r="N111" s="22" t="s">
        <v>69</v>
      </c>
      <c r="O111" s="23">
        <f t="shared" ref="O111:U111" si="18">AVERAGE(F115,F121)</f>
        <v>3.454434846564304</v>
      </c>
      <c r="P111" s="23">
        <f t="shared" si="18"/>
        <v>0.23705851055505889</v>
      </c>
      <c r="Q111" s="23">
        <f t="shared" si="18"/>
        <v>1.2900411561272578</v>
      </c>
      <c r="R111" s="23">
        <f t="shared" si="18"/>
        <v>4.386648514154273</v>
      </c>
      <c r="S111" s="23">
        <f t="shared" si="18"/>
        <v>14.553307356462131</v>
      </c>
      <c r="T111" s="23">
        <f t="shared" si="18"/>
        <v>83.393150556311895</v>
      </c>
      <c r="U111" s="23">
        <f t="shared" si="18"/>
        <v>91.005136691548117</v>
      </c>
    </row>
    <row r="112" spans="1:21" ht="15.75">
      <c r="A112" s="15"/>
      <c r="B112" s="5"/>
      <c r="C112" s="5" t="s">
        <v>21</v>
      </c>
      <c r="D112" s="17">
        <v>4.5629999999999997</v>
      </c>
      <c r="E112" s="5" t="s">
        <v>22</v>
      </c>
      <c r="F112" s="18" t="s">
        <v>23</v>
      </c>
      <c r="G112" s="18" t="s">
        <v>24</v>
      </c>
      <c r="H112" s="18" t="s">
        <v>25</v>
      </c>
      <c r="I112" s="18" t="s">
        <v>26</v>
      </c>
      <c r="J112" s="18" t="s">
        <v>27</v>
      </c>
      <c r="K112" s="18" t="s">
        <v>28</v>
      </c>
      <c r="L112" s="18" t="s">
        <v>29</v>
      </c>
      <c r="M112" s="14"/>
      <c r="N112" s="22" t="s">
        <v>7</v>
      </c>
      <c r="O112" s="23">
        <f t="shared" ref="O112:U112" si="19">AVERAGE(F133,F127)</f>
        <v>4.3876777154229716</v>
      </c>
      <c r="P112" s="23">
        <f t="shared" si="19"/>
        <v>-1.4723922346241678</v>
      </c>
      <c r="Q112" s="23">
        <f t="shared" si="19"/>
        <v>1.5961418610921052</v>
      </c>
      <c r="R112" s="23">
        <f t="shared" si="19"/>
        <v>6.0767550893518054</v>
      </c>
      <c r="S112" s="23">
        <f t="shared" si="19"/>
        <v>24.631527495979732</v>
      </c>
      <c r="T112" s="23">
        <f t="shared" si="19"/>
        <v>50.988152183363511</v>
      </c>
      <c r="U112" s="23">
        <f t="shared" si="19"/>
        <v>98.137819274036275</v>
      </c>
    </row>
    <row r="113" spans="1:21" ht="15.75">
      <c r="A113" s="15"/>
      <c r="B113" s="5"/>
      <c r="C113" s="5" t="s">
        <v>30</v>
      </c>
      <c r="D113" s="17">
        <v>5.4580000000000002</v>
      </c>
      <c r="E113" s="17">
        <v>3.657</v>
      </c>
      <c r="F113" s="17">
        <v>3.7109999999999999</v>
      </c>
      <c r="G113" s="17">
        <v>3.6859999999999999</v>
      </c>
      <c r="H113" s="17">
        <v>3.6920000000000002</v>
      </c>
      <c r="I113" s="17">
        <v>3.7280000000000002</v>
      </c>
      <c r="J113" s="17">
        <v>3.7370000000000001</v>
      </c>
      <c r="K113" s="17">
        <v>4.125</v>
      </c>
      <c r="L113" s="17">
        <v>4.1029999999999998</v>
      </c>
      <c r="M113" s="14"/>
      <c r="N113" s="14"/>
      <c r="O113" s="14"/>
      <c r="P113" s="14"/>
      <c r="Q113" s="14"/>
      <c r="R113" s="14"/>
      <c r="S113" s="14"/>
      <c r="T113" s="14"/>
      <c r="U113" s="14"/>
    </row>
    <row r="114" spans="1:21">
      <c r="A114" s="15"/>
      <c r="B114" s="5"/>
      <c r="C114" s="5"/>
      <c r="D114" s="5">
        <f>D113-D112</f>
        <v>0.89500000000000046</v>
      </c>
      <c r="E114" s="5"/>
      <c r="F114" s="5">
        <f>F113-E113</f>
        <v>5.3999999999999826E-2</v>
      </c>
      <c r="G114" s="5">
        <f>G113-E113</f>
        <v>2.8999999999999915E-2</v>
      </c>
      <c r="H114" s="5">
        <f>H113-E113</f>
        <v>3.5000000000000142E-2</v>
      </c>
      <c r="I114" s="5">
        <f>I113-E113</f>
        <v>7.1000000000000174E-2</v>
      </c>
      <c r="J114" s="5">
        <f>J113-E113</f>
        <v>8.0000000000000071E-2</v>
      </c>
      <c r="K114" s="5">
        <f>K113-E113</f>
        <v>0.46799999999999997</v>
      </c>
      <c r="L114" s="5">
        <f>L113-E113</f>
        <v>0.44599999999999973</v>
      </c>
      <c r="M114" s="14"/>
      <c r="N114" s="14"/>
      <c r="O114" s="14"/>
      <c r="P114" s="14"/>
      <c r="Q114" s="14"/>
      <c r="R114" s="14"/>
      <c r="S114" s="14"/>
      <c r="T114" s="14"/>
      <c r="U114" s="14"/>
    </row>
    <row r="115" spans="1:21">
      <c r="A115" s="15"/>
      <c r="B115" s="5"/>
      <c r="C115" s="5"/>
      <c r="D115" s="5"/>
      <c r="E115" s="5"/>
      <c r="F115" s="19">
        <f>F114/D114*100</f>
        <v>6.0335195530726038</v>
      </c>
      <c r="G115" s="19">
        <f>G114/D114*100</f>
        <v>3.2402234636871396</v>
      </c>
      <c r="H115" s="19">
        <f>H114/D114*100</f>
        <v>3.9106145251396787</v>
      </c>
      <c r="I115" s="19">
        <f>I114/D114*100</f>
        <v>7.932960893854764</v>
      </c>
      <c r="J115" s="19">
        <f>J114/D114*100</f>
        <v>8.9385474860335226</v>
      </c>
      <c r="K115" s="19">
        <f>K114/D114*100</f>
        <v>52.290502793296056</v>
      </c>
      <c r="L115" s="19">
        <f>L114/D114*100</f>
        <v>49.832402234636817</v>
      </c>
      <c r="M115" s="14"/>
      <c r="N115" s="22" t="s">
        <v>31</v>
      </c>
      <c r="O115" s="5" t="s">
        <v>69</v>
      </c>
      <c r="P115" s="5" t="s">
        <v>7</v>
      </c>
      <c r="Q115" s="14"/>
      <c r="R115" s="14"/>
      <c r="S115" s="14"/>
      <c r="T115" s="14"/>
      <c r="U115" s="14"/>
    </row>
    <row r="116" spans="1:21">
      <c r="A116" s="15"/>
      <c r="B116" s="5"/>
      <c r="C116" s="5"/>
      <c r="D116" s="5"/>
      <c r="E116" s="5"/>
      <c r="F116" s="5"/>
      <c r="G116" s="5"/>
      <c r="H116" s="5"/>
      <c r="I116" s="5"/>
      <c r="J116" s="5"/>
      <c r="K116" s="5"/>
      <c r="L116" s="5"/>
      <c r="M116" s="14"/>
      <c r="N116" s="18" t="s">
        <v>23</v>
      </c>
      <c r="O116" s="23">
        <f>O111</f>
        <v>3.454434846564304</v>
      </c>
      <c r="P116" s="23">
        <f>O112</f>
        <v>4.3876777154229716</v>
      </c>
      <c r="Q116" s="14"/>
      <c r="R116" s="14"/>
      <c r="S116" s="14"/>
      <c r="T116" s="14"/>
      <c r="U116" s="14"/>
    </row>
    <row r="117" spans="1:21">
      <c r="A117" s="15"/>
      <c r="B117" s="5" t="s">
        <v>32</v>
      </c>
      <c r="C117" s="16" t="s">
        <v>69</v>
      </c>
      <c r="D117" s="5"/>
      <c r="E117" s="5"/>
      <c r="F117" s="5"/>
      <c r="G117" s="5"/>
      <c r="H117" s="5"/>
      <c r="I117" s="5"/>
      <c r="J117" s="5"/>
      <c r="K117" s="5"/>
      <c r="L117" s="5"/>
      <c r="M117" s="14"/>
      <c r="N117" s="18" t="s">
        <v>24</v>
      </c>
      <c r="O117" s="23">
        <f>P111</f>
        <v>0.23705851055505889</v>
      </c>
      <c r="P117" s="23">
        <f>P112</f>
        <v>-1.4723922346241678</v>
      </c>
      <c r="Q117" s="14"/>
      <c r="R117" s="14"/>
      <c r="S117" s="14"/>
      <c r="T117" s="14"/>
      <c r="U117" s="14"/>
    </row>
    <row r="118" spans="1:21" ht="15.75">
      <c r="A118" s="15"/>
      <c r="B118" s="5"/>
      <c r="C118" s="5" t="s">
        <v>21</v>
      </c>
      <c r="D118" s="17">
        <v>4.9320000000000004</v>
      </c>
      <c r="E118" s="5" t="s">
        <v>22</v>
      </c>
      <c r="F118" s="18" t="s">
        <v>23</v>
      </c>
      <c r="G118" s="18" t="s">
        <v>24</v>
      </c>
      <c r="H118" s="18" t="s">
        <v>25</v>
      </c>
      <c r="I118" s="18" t="s">
        <v>26</v>
      </c>
      <c r="J118" s="18" t="s">
        <v>27</v>
      </c>
      <c r="K118" s="18" t="s">
        <v>28</v>
      </c>
      <c r="L118" s="18" t="s">
        <v>29</v>
      </c>
      <c r="M118" s="14"/>
      <c r="N118" s="18" t="s">
        <v>25</v>
      </c>
      <c r="O118" s="23">
        <f>Q111</f>
        <v>1.2900411561272578</v>
      </c>
      <c r="P118" s="23">
        <f>Q112</f>
        <v>1.5961418610921052</v>
      </c>
      <c r="Q118" s="14"/>
      <c r="R118" s="14"/>
      <c r="S118" s="14"/>
      <c r="T118" s="14"/>
      <c r="U118" s="14"/>
    </row>
    <row r="119" spans="1:21" ht="15.75">
      <c r="A119" s="15"/>
      <c r="B119" s="5"/>
      <c r="C119" s="5" t="s">
        <v>30</v>
      </c>
      <c r="D119" s="17">
        <v>7.7880000000000003</v>
      </c>
      <c r="E119" s="17">
        <v>4.6760000000000002</v>
      </c>
      <c r="F119" s="17">
        <v>4.7009999999999996</v>
      </c>
      <c r="G119" s="17">
        <v>4.5970000000000004</v>
      </c>
      <c r="H119" s="17">
        <v>4.6379999999999999</v>
      </c>
      <c r="I119" s="17">
        <v>4.7</v>
      </c>
      <c r="J119" s="17">
        <v>5.2519999999999998</v>
      </c>
      <c r="K119" s="17">
        <v>7.9459999999999997</v>
      </c>
      <c r="L119" s="17">
        <v>8.4510000000000005</v>
      </c>
      <c r="M119" s="14"/>
      <c r="N119" s="18" t="s">
        <v>26</v>
      </c>
      <c r="O119" s="23">
        <f>R111</f>
        <v>4.386648514154273</v>
      </c>
      <c r="P119" s="23">
        <f>R112</f>
        <v>6.0767550893518054</v>
      </c>
      <c r="Q119" s="14"/>
      <c r="R119" s="14"/>
      <c r="S119" s="14"/>
      <c r="T119" s="14"/>
      <c r="U119" s="14"/>
    </row>
    <row r="120" spans="1:21">
      <c r="A120" s="15"/>
      <c r="B120" s="5"/>
      <c r="C120" s="5"/>
      <c r="D120" s="5">
        <f>D119-D118</f>
        <v>2.8559999999999999</v>
      </c>
      <c r="E120" s="5"/>
      <c r="F120" s="5">
        <f>F119-E119</f>
        <v>2.4999999999999467E-2</v>
      </c>
      <c r="G120" s="5">
        <f>G119-E119</f>
        <v>-7.8999999999999737E-2</v>
      </c>
      <c r="H120" s="5">
        <f>H119-E119</f>
        <v>-3.8000000000000256E-2</v>
      </c>
      <c r="I120" s="5">
        <f>I119-E119</f>
        <v>2.4000000000000021E-2</v>
      </c>
      <c r="J120" s="5">
        <f>J119-E119</f>
        <v>0.57599999999999962</v>
      </c>
      <c r="K120" s="5">
        <f>K119-E119</f>
        <v>3.2699999999999996</v>
      </c>
      <c r="L120" s="5">
        <f>L119-E119</f>
        <v>3.7750000000000004</v>
      </c>
      <c r="M120" s="14"/>
      <c r="N120" s="18" t="s">
        <v>27</v>
      </c>
      <c r="O120" s="23">
        <f>S111</f>
        <v>14.553307356462131</v>
      </c>
      <c r="P120" s="23">
        <f>S112</f>
        <v>24.631527495979732</v>
      </c>
      <c r="Q120" s="14"/>
      <c r="R120" s="14"/>
      <c r="S120" s="14"/>
      <c r="T120" s="14"/>
      <c r="U120" s="14"/>
    </row>
    <row r="121" spans="1:21">
      <c r="A121" s="15"/>
      <c r="B121" s="5"/>
      <c r="C121" s="5"/>
      <c r="D121" s="5"/>
      <c r="E121" s="5"/>
      <c r="F121" s="19">
        <f>F120/D120*100</f>
        <v>0.87535014005600387</v>
      </c>
      <c r="G121" s="19">
        <f>G120/D120*100</f>
        <v>-2.7661064425770219</v>
      </c>
      <c r="H121" s="19">
        <f>H120/D120*100</f>
        <v>-1.3305322128851631</v>
      </c>
      <c r="I121" s="19">
        <f>I120/D120*100</f>
        <v>0.8403361344537823</v>
      </c>
      <c r="J121" s="19">
        <f>J120/D120*100</f>
        <v>20.168067226890741</v>
      </c>
      <c r="K121" s="19">
        <f>K120/D120*100</f>
        <v>114.49579831932772</v>
      </c>
      <c r="L121" s="19">
        <f>L120/D120*100</f>
        <v>132.17787114845942</v>
      </c>
      <c r="M121" s="14"/>
      <c r="N121" s="18" t="s">
        <v>28</v>
      </c>
      <c r="O121" s="23">
        <f>T111</f>
        <v>83.393150556311895</v>
      </c>
      <c r="P121" s="23">
        <f>T112</f>
        <v>50.988152183363511</v>
      </c>
      <c r="Q121" s="14"/>
      <c r="R121" s="14"/>
      <c r="S121" s="14"/>
      <c r="T121" s="14"/>
      <c r="U121" s="14"/>
    </row>
    <row r="122" spans="1:21">
      <c r="A122" s="15"/>
      <c r="B122" s="5"/>
      <c r="C122" s="5"/>
      <c r="D122" s="5"/>
      <c r="E122" s="5"/>
      <c r="F122" s="5"/>
      <c r="G122" s="5"/>
      <c r="H122" s="5"/>
      <c r="I122" s="5"/>
      <c r="J122" s="5"/>
      <c r="K122" s="5"/>
      <c r="L122" s="5"/>
      <c r="M122" s="14"/>
      <c r="N122" s="18" t="s">
        <v>29</v>
      </c>
      <c r="O122" s="23">
        <f>U111</f>
        <v>91.005136691548117</v>
      </c>
      <c r="P122" s="23">
        <f>U112</f>
        <v>98.137819274036275</v>
      </c>
      <c r="Q122" s="14"/>
      <c r="R122" s="14"/>
      <c r="S122" s="14"/>
      <c r="T122" s="14"/>
      <c r="U122" s="14"/>
    </row>
    <row r="123" spans="1:21">
      <c r="A123" s="15"/>
      <c r="B123" s="5" t="s">
        <v>33</v>
      </c>
      <c r="C123" s="16" t="s">
        <v>20</v>
      </c>
      <c r="D123" s="5"/>
      <c r="E123" s="5"/>
      <c r="F123" s="5"/>
      <c r="G123" s="5"/>
      <c r="H123" s="5"/>
      <c r="I123" s="5"/>
      <c r="J123" s="5"/>
      <c r="K123" s="5"/>
      <c r="L123" s="5"/>
      <c r="M123" s="14"/>
      <c r="N123" s="14"/>
      <c r="O123" s="14"/>
      <c r="P123" s="14"/>
      <c r="Q123" s="14"/>
      <c r="R123" s="14"/>
      <c r="S123" s="14"/>
      <c r="T123" s="14"/>
      <c r="U123" s="14"/>
    </row>
    <row r="124" spans="1:21" ht="15.75">
      <c r="A124" s="15"/>
      <c r="B124" s="5"/>
      <c r="C124" s="5" t="s">
        <v>21</v>
      </c>
      <c r="D124" s="17">
        <v>4.71</v>
      </c>
      <c r="E124" s="5" t="s">
        <v>22</v>
      </c>
      <c r="F124" s="18" t="s">
        <v>23</v>
      </c>
      <c r="G124" s="18" t="s">
        <v>24</v>
      </c>
      <c r="H124" s="18" t="s">
        <v>25</v>
      </c>
      <c r="I124" s="18" t="s">
        <v>26</v>
      </c>
      <c r="J124" s="18" t="s">
        <v>27</v>
      </c>
      <c r="K124" s="18" t="s">
        <v>28</v>
      </c>
      <c r="L124" s="18" t="s">
        <v>29</v>
      </c>
      <c r="M124" s="14"/>
      <c r="N124" s="14"/>
      <c r="O124" s="14"/>
      <c r="P124" s="14"/>
      <c r="Q124" s="14"/>
      <c r="R124" s="14"/>
      <c r="S124" s="14"/>
      <c r="T124" s="14"/>
      <c r="U124" s="14"/>
    </row>
    <row r="125" spans="1:21" ht="15.75">
      <c r="A125" s="15"/>
      <c r="B125" s="5"/>
      <c r="C125" s="5" t="s">
        <v>30</v>
      </c>
      <c r="D125" s="17">
        <v>5.7560000000000002</v>
      </c>
      <c r="E125" s="17">
        <v>4.34</v>
      </c>
      <c r="F125" s="17">
        <v>4.4189999999999996</v>
      </c>
      <c r="G125" s="17">
        <v>4.306</v>
      </c>
      <c r="H125" s="17">
        <v>4.3620000000000001</v>
      </c>
      <c r="I125" s="17">
        <v>4.37</v>
      </c>
      <c r="J125" s="17">
        <v>4.452</v>
      </c>
      <c r="K125" s="17">
        <v>4.9779999999999998</v>
      </c>
      <c r="L125" s="17">
        <v>5.665</v>
      </c>
      <c r="M125" s="14"/>
      <c r="N125" s="14"/>
      <c r="O125" s="14"/>
      <c r="P125" s="14"/>
      <c r="Q125" s="14"/>
      <c r="R125" s="14"/>
      <c r="S125" s="14"/>
      <c r="T125" s="14"/>
      <c r="U125" s="14"/>
    </row>
    <row r="126" spans="1:21">
      <c r="A126" s="15"/>
      <c r="B126" s="5"/>
      <c r="C126" s="5"/>
      <c r="D126" s="5">
        <f>D125-D124</f>
        <v>1.0460000000000003</v>
      </c>
      <c r="E126" s="5"/>
      <c r="F126" s="5">
        <f>F125-E125</f>
        <v>7.8999999999999737E-2</v>
      </c>
      <c r="G126" s="5">
        <f>G125-E125</f>
        <v>-3.3999999999999808E-2</v>
      </c>
      <c r="H126" s="5">
        <f>H125-E125</f>
        <v>2.2000000000000242E-2</v>
      </c>
      <c r="I126" s="5">
        <f>I125-E125</f>
        <v>3.0000000000000249E-2</v>
      </c>
      <c r="J126" s="5">
        <f>J125-E125</f>
        <v>0.1120000000000001</v>
      </c>
      <c r="K126" s="5">
        <f>K125-E125</f>
        <v>0.6379999999999999</v>
      </c>
      <c r="L126" s="5">
        <f>L125-E125</f>
        <v>1.3250000000000002</v>
      </c>
      <c r="M126" s="14"/>
      <c r="N126" s="14"/>
      <c r="O126" s="14"/>
      <c r="P126" s="14"/>
      <c r="Q126" s="14"/>
      <c r="R126" s="14"/>
      <c r="S126" s="14"/>
      <c r="T126" s="14"/>
      <c r="U126" s="14"/>
    </row>
    <row r="127" spans="1:21">
      <c r="A127" s="15"/>
      <c r="B127" s="5"/>
      <c r="C127" s="5"/>
      <c r="D127" s="5"/>
      <c r="E127" s="5"/>
      <c r="F127" s="19">
        <f>F126/D126*100</f>
        <v>7.5525812619502597</v>
      </c>
      <c r="G127" s="19">
        <f>G126/D126*100</f>
        <v>-3.2504780114722562</v>
      </c>
      <c r="H127" s="19">
        <f>H126/D126*100</f>
        <v>2.1032504780114949</v>
      </c>
      <c r="I127" s="19">
        <f>I126/D126*100</f>
        <v>2.8680688336520306</v>
      </c>
      <c r="J127" s="19">
        <f>J126/D126*100</f>
        <v>10.707456978967501</v>
      </c>
      <c r="K127" s="19">
        <f>K126/D126*100</f>
        <v>60.994263862332673</v>
      </c>
      <c r="L127" s="19">
        <f>L126/D126*100</f>
        <v>126.67304015296365</v>
      </c>
      <c r="M127" s="14"/>
      <c r="N127" s="14"/>
      <c r="O127" s="14"/>
      <c r="P127" s="14"/>
      <c r="Q127" s="14"/>
      <c r="R127" s="14"/>
      <c r="S127" s="14"/>
      <c r="T127" s="14"/>
      <c r="U127" s="14"/>
    </row>
    <row r="128" spans="1:21">
      <c r="A128" s="15"/>
      <c r="B128" s="5"/>
      <c r="C128" s="5"/>
      <c r="D128" s="5"/>
      <c r="E128" s="5"/>
      <c r="F128" s="5"/>
      <c r="G128" s="5"/>
      <c r="H128" s="5"/>
      <c r="I128" s="5"/>
      <c r="J128" s="5"/>
      <c r="K128" s="5"/>
      <c r="L128" s="5"/>
      <c r="M128" s="14"/>
      <c r="N128" s="14"/>
      <c r="O128" s="14"/>
      <c r="P128" s="14"/>
      <c r="Q128" s="14"/>
      <c r="R128" s="14"/>
      <c r="S128" s="14"/>
      <c r="T128" s="14"/>
      <c r="U128" s="14"/>
    </row>
    <row r="129" spans="1:21">
      <c r="A129" s="15"/>
      <c r="B129" s="5" t="s">
        <v>34</v>
      </c>
      <c r="C129" s="16" t="s">
        <v>20</v>
      </c>
      <c r="D129" s="5"/>
      <c r="E129" s="5"/>
      <c r="F129" s="5"/>
      <c r="G129" s="5"/>
      <c r="H129" s="5"/>
      <c r="I129" s="5"/>
      <c r="J129" s="5"/>
      <c r="K129" s="5"/>
      <c r="L129" s="5"/>
      <c r="M129" s="14"/>
      <c r="N129" s="14"/>
      <c r="O129" s="14"/>
      <c r="P129" s="14"/>
      <c r="Q129" s="14"/>
      <c r="R129" s="14"/>
      <c r="S129" s="14"/>
      <c r="T129" s="14"/>
      <c r="U129" s="14"/>
    </row>
    <row r="130" spans="1:21" ht="15.75">
      <c r="A130" s="15"/>
      <c r="B130" s="5"/>
      <c r="C130" s="5" t="s">
        <v>21</v>
      </c>
      <c r="D130" s="17">
        <v>4.55</v>
      </c>
      <c r="E130" s="5" t="s">
        <v>22</v>
      </c>
      <c r="F130" s="18" t="s">
        <v>23</v>
      </c>
      <c r="G130" s="18" t="s">
        <v>24</v>
      </c>
      <c r="H130" s="18" t="s">
        <v>25</v>
      </c>
      <c r="I130" s="18" t="s">
        <v>26</v>
      </c>
      <c r="J130" s="18" t="s">
        <v>27</v>
      </c>
      <c r="K130" s="18" t="s">
        <v>28</v>
      </c>
      <c r="L130" s="18" t="s">
        <v>29</v>
      </c>
      <c r="M130" s="14"/>
      <c r="N130" s="14"/>
      <c r="O130" s="14"/>
      <c r="P130" s="14"/>
      <c r="Q130" s="14"/>
      <c r="R130" s="14"/>
      <c r="S130" s="14"/>
      <c r="T130" s="14"/>
      <c r="U130" s="14"/>
    </row>
    <row r="131" spans="1:21" ht="15.75">
      <c r="A131" s="15"/>
      <c r="B131" s="5"/>
      <c r="C131" s="5" t="s">
        <v>30</v>
      </c>
      <c r="D131" s="17">
        <v>9.7840000000000007</v>
      </c>
      <c r="E131" s="17">
        <v>3.8029999999999999</v>
      </c>
      <c r="F131" s="17">
        <v>3.867</v>
      </c>
      <c r="G131" s="17">
        <v>3.819</v>
      </c>
      <c r="H131" s="17">
        <v>3.86</v>
      </c>
      <c r="I131" s="17">
        <v>4.2889999999999997</v>
      </c>
      <c r="J131" s="17">
        <v>5.8209999999999997</v>
      </c>
      <c r="K131" s="17">
        <v>5.9480000000000004</v>
      </c>
      <c r="L131" s="17">
        <v>7.4459999999999997</v>
      </c>
      <c r="M131" s="14"/>
      <c r="N131" s="14"/>
      <c r="O131" s="14"/>
      <c r="P131" s="14"/>
      <c r="Q131" s="14"/>
      <c r="R131" s="14"/>
      <c r="S131" s="14"/>
      <c r="T131" s="14"/>
      <c r="U131" s="14"/>
    </row>
    <row r="132" spans="1:21">
      <c r="A132" s="15"/>
      <c r="B132" s="5"/>
      <c r="C132" s="5"/>
      <c r="D132" s="5">
        <f>D131-D130</f>
        <v>5.2340000000000009</v>
      </c>
      <c r="E132" s="5"/>
      <c r="F132" s="5">
        <f>F131-E131</f>
        <v>6.4000000000000057E-2</v>
      </c>
      <c r="G132" s="5">
        <f>G131-E131</f>
        <v>1.6000000000000014E-2</v>
      </c>
      <c r="H132" s="5">
        <f>H131-E131</f>
        <v>5.699999999999994E-2</v>
      </c>
      <c r="I132" s="5">
        <f>I131-E131</f>
        <v>0.48599999999999977</v>
      </c>
      <c r="J132" s="5">
        <f>J131-E131</f>
        <v>2.0179999999999998</v>
      </c>
      <c r="K132" s="5">
        <f>K131-E131</f>
        <v>2.1450000000000005</v>
      </c>
      <c r="L132" s="5">
        <f>L131-E131</f>
        <v>3.6429999999999998</v>
      </c>
      <c r="M132" s="14"/>
      <c r="N132" s="14"/>
      <c r="O132" s="14"/>
      <c r="P132" s="14"/>
      <c r="Q132" s="14"/>
      <c r="R132" s="14"/>
      <c r="S132" s="14"/>
      <c r="T132" s="14"/>
      <c r="U132" s="14"/>
    </row>
    <row r="133" spans="1:21">
      <c r="A133" s="15"/>
      <c r="B133" s="5"/>
      <c r="C133" s="5"/>
      <c r="D133" s="5"/>
      <c r="E133" s="5"/>
      <c r="F133" s="19">
        <f>F132/D132*100</f>
        <v>1.222774168895683</v>
      </c>
      <c r="G133" s="19">
        <f>G132/D132*100</f>
        <v>0.30569354222392076</v>
      </c>
      <c r="H133" s="19">
        <f>H132/D132*100</f>
        <v>1.0890332441727155</v>
      </c>
      <c r="I133" s="19">
        <f>I132/D132*100</f>
        <v>9.2854413450515807</v>
      </c>
      <c r="J133" s="19">
        <f>J132/D132*100</f>
        <v>38.555598012991965</v>
      </c>
      <c r="K133" s="19">
        <f>K132/D132*100</f>
        <v>40.982040504394348</v>
      </c>
      <c r="L133" s="19">
        <f>L132/D132*100</f>
        <v>69.602598395108885</v>
      </c>
      <c r="M133" s="14"/>
      <c r="N133" s="14"/>
      <c r="O133" s="14"/>
      <c r="P133" s="14"/>
      <c r="Q133" s="14"/>
      <c r="R133" s="14"/>
      <c r="S133" s="14"/>
      <c r="T133" s="14"/>
      <c r="U133" s="14"/>
    </row>
    <row r="134" spans="1:21">
      <c r="A134" s="14"/>
      <c r="B134" s="14"/>
      <c r="C134" s="14"/>
      <c r="D134" s="14"/>
      <c r="E134" s="14"/>
      <c r="F134" s="14"/>
      <c r="G134" s="14"/>
      <c r="H134" s="14"/>
      <c r="I134" s="14"/>
      <c r="J134" s="14"/>
      <c r="K134" s="14"/>
      <c r="L134" s="14"/>
      <c r="M134" s="14"/>
      <c r="N134" s="14"/>
      <c r="O134" s="14"/>
      <c r="P134" s="14"/>
      <c r="Q134" s="14"/>
      <c r="R134" s="14"/>
      <c r="S134" s="14"/>
      <c r="T134" s="14"/>
      <c r="U134" s="14"/>
    </row>
    <row r="135" spans="1:21">
      <c r="A135" s="14"/>
      <c r="B135" s="14"/>
      <c r="C135" s="14"/>
      <c r="D135" s="14"/>
      <c r="E135" s="14"/>
      <c r="F135" s="14"/>
      <c r="G135" s="14"/>
      <c r="H135" s="14"/>
      <c r="I135" s="14"/>
      <c r="J135" s="14"/>
      <c r="K135" s="14"/>
      <c r="L135" s="14"/>
      <c r="M135" s="14"/>
      <c r="N135" s="14"/>
      <c r="O135" s="14"/>
      <c r="P135" s="14"/>
      <c r="Q135" s="14"/>
      <c r="R135" s="14"/>
      <c r="S135" s="14"/>
      <c r="T135" s="14"/>
      <c r="U135" s="14"/>
    </row>
    <row r="136" spans="1:21">
      <c r="A136" s="15" t="s">
        <v>43</v>
      </c>
      <c r="B136" s="5"/>
      <c r="C136" s="5"/>
      <c r="D136" s="5"/>
      <c r="E136" s="5"/>
      <c r="F136" s="5"/>
      <c r="G136" s="5"/>
      <c r="H136" s="5"/>
      <c r="I136" s="5"/>
      <c r="J136" s="5"/>
      <c r="K136" s="5"/>
      <c r="L136" s="5"/>
      <c r="M136" s="14"/>
      <c r="N136" s="22"/>
      <c r="O136" s="18" t="str">
        <f t="shared" ref="O136:U136" si="20">F138</f>
        <v>0.1mM10ul</v>
      </c>
      <c r="P136" s="18" t="str">
        <f t="shared" si="20"/>
        <v>0.1mM20ul</v>
      </c>
      <c r="Q136" s="18" t="str">
        <f t="shared" si="20"/>
        <v>1mM7ul</v>
      </c>
      <c r="R136" s="18" t="str">
        <f t="shared" si="20"/>
        <v>1mM20ul</v>
      </c>
      <c r="S136" s="18" t="str">
        <f t="shared" si="20"/>
        <v>10mM7ul</v>
      </c>
      <c r="T136" s="18" t="str">
        <f t="shared" si="20"/>
        <v>10mM20ul</v>
      </c>
      <c r="U136" s="18" t="str">
        <f t="shared" si="20"/>
        <v>10mM70ul</v>
      </c>
    </row>
    <row r="137" spans="1:21">
      <c r="A137" s="15"/>
      <c r="B137" s="5" t="s">
        <v>39</v>
      </c>
      <c r="C137" s="16" t="s">
        <v>69</v>
      </c>
      <c r="D137" s="5"/>
      <c r="E137" s="5"/>
      <c r="F137" s="5"/>
      <c r="G137" s="5"/>
      <c r="H137" s="5"/>
      <c r="I137" s="5"/>
      <c r="J137" s="5"/>
      <c r="K137" s="5"/>
      <c r="L137" s="5"/>
      <c r="M137" s="14"/>
      <c r="N137" s="22" t="s">
        <v>69</v>
      </c>
      <c r="O137" s="23">
        <f t="shared" ref="O137:U137" si="21">AVERAGE(F141,F147)</f>
        <v>0.16320631744714395</v>
      </c>
      <c r="P137" s="23">
        <f t="shared" si="21"/>
        <v>-0.15073240454508047</v>
      </c>
      <c r="Q137" s="23">
        <f t="shared" si="21"/>
        <v>0.29669326934108742</v>
      </c>
      <c r="R137" s="23">
        <f t="shared" si="21"/>
        <v>2.3604110172172166</v>
      </c>
      <c r="S137" s="23">
        <f t="shared" si="21"/>
        <v>22.68085297259778</v>
      </c>
      <c r="T137" s="23">
        <f t="shared" si="21"/>
        <v>64.328665802428233</v>
      </c>
      <c r="U137" s="23">
        <f t="shared" si="21"/>
        <v>80.729466563301187</v>
      </c>
    </row>
    <row r="138" spans="1:21" ht="15.75">
      <c r="A138" s="15"/>
      <c r="B138" s="5"/>
      <c r="C138" s="5" t="s">
        <v>21</v>
      </c>
      <c r="D138" s="17">
        <v>4.1139999999999999</v>
      </c>
      <c r="E138" s="5" t="s">
        <v>22</v>
      </c>
      <c r="F138" s="18" t="s">
        <v>23</v>
      </c>
      <c r="G138" s="18" t="s">
        <v>24</v>
      </c>
      <c r="H138" s="18" t="s">
        <v>25</v>
      </c>
      <c r="I138" s="18" t="s">
        <v>26</v>
      </c>
      <c r="J138" s="18" t="s">
        <v>27</v>
      </c>
      <c r="K138" s="18" t="s">
        <v>28</v>
      </c>
      <c r="L138" s="18" t="s">
        <v>29</v>
      </c>
      <c r="M138" s="14"/>
      <c r="N138" s="22" t="s">
        <v>7</v>
      </c>
      <c r="O138" s="23">
        <f t="shared" ref="O138:U138" si="22">AVERAGE(F159,F153)</f>
        <v>0.44475597494005714</v>
      </c>
      <c r="P138" s="23">
        <f t="shared" si="22"/>
        <v>0.32732440813112151</v>
      </c>
      <c r="Q138" s="23">
        <f t="shared" si="22"/>
        <v>0.91135552513075968</v>
      </c>
      <c r="R138" s="23">
        <f t="shared" si="22"/>
        <v>6.6254810237330153</v>
      </c>
      <c r="S138" s="23">
        <f t="shared" si="22"/>
        <v>26.574238875054871</v>
      </c>
      <c r="T138" s="23">
        <f t="shared" si="22"/>
        <v>58.499959318274733</v>
      </c>
      <c r="U138" s="23">
        <f t="shared" si="22"/>
        <v>82.574305422321515</v>
      </c>
    </row>
    <row r="139" spans="1:21" ht="15.75">
      <c r="A139" s="15"/>
      <c r="B139" s="5"/>
      <c r="C139" s="5" t="s">
        <v>30</v>
      </c>
      <c r="D139" s="17">
        <v>14.651999999999999</v>
      </c>
      <c r="E139" s="17">
        <v>3.3860000000000001</v>
      </c>
      <c r="F139" s="17">
        <v>3.3780000000000001</v>
      </c>
      <c r="G139" s="17">
        <v>3.3839999999999999</v>
      </c>
      <c r="H139" s="17">
        <v>3.4350000000000001</v>
      </c>
      <c r="I139" s="17">
        <v>3.8050000000000002</v>
      </c>
      <c r="J139" s="17">
        <v>5.2850000000000001</v>
      </c>
      <c r="K139" s="17">
        <v>8.1</v>
      </c>
      <c r="L139" s="17">
        <v>10.236000000000001</v>
      </c>
      <c r="M139" s="14"/>
      <c r="N139" s="14"/>
      <c r="O139" s="14"/>
      <c r="P139" s="14"/>
      <c r="Q139" s="14"/>
      <c r="R139" s="14"/>
      <c r="S139" s="14"/>
      <c r="T139" s="14"/>
      <c r="U139" s="14"/>
    </row>
    <row r="140" spans="1:21">
      <c r="A140" s="15"/>
      <c r="B140" s="5"/>
      <c r="C140" s="5"/>
      <c r="D140" s="5">
        <f>D139-D138</f>
        <v>10.538</v>
      </c>
      <c r="E140" s="5"/>
      <c r="F140" s="5">
        <f>F139-E139</f>
        <v>-8.0000000000000071E-3</v>
      </c>
      <c r="G140" s="5">
        <f>G139-E139</f>
        <v>-2.0000000000002238E-3</v>
      </c>
      <c r="H140" s="5">
        <f>H139-E139</f>
        <v>4.8999999999999932E-2</v>
      </c>
      <c r="I140" s="5">
        <f>I139-E139</f>
        <v>0.41900000000000004</v>
      </c>
      <c r="J140" s="5">
        <f>J139-E139</f>
        <v>1.899</v>
      </c>
      <c r="K140" s="5">
        <f>K139-E139</f>
        <v>4.7139999999999995</v>
      </c>
      <c r="L140" s="5">
        <f>L139-E139</f>
        <v>6.8500000000000005</v>
      </c>
      <c r="M140" s="14"/>
      <c r="N140" s="14"/>
      <c r="O140" s="14"/>
      <c r="P140" s="14"/>
      <c r="Q140" s="14"/>
      <c r="R140" s="14"/>
      <c r="S140" s="14"/>
      <c r="T140" s="14"/>
      <c r="U140" s="14"/>
    </row>
    <row r="141" spans="1:21">
      <c r="A141" s="15"/>
      <c r="B141" s="5"/>
      <c r="C141" s="5"/>
      <c r="D141" s="5"/>
      <c r="E141" s="5"/>
      <c r="F141" s="19">
        <f>F140/D140*100</f>
        <v>-7.5915733535775354E-2</v>
      </c>
      <c r="G141" s="19">
        <f>G140/D140*100</f>
        <v>-1.8978933383945948E-2</v>
      </c>
      <c r="H141" s="19">
        <f>H140/D140*100</f>
        <v>0.46498386790662305</v>
      </c>
      <c r="I141" s="19">
        <f>I140/D140*100</f>
        <v>3.9760865439362312</v>
      </c>
      <c r="J141" s="19">
        <f>J140/D140*100</f>
        <v>18.02049724805466</v>
      </c>
      <c r="K141" s="19">
        <f>K140/D140*100</f>
        <v>44.733345985955587</v>
      </c>
      <c r="L141" s="19">
        <f>L140/D140*100</f>
        <v>65.002846840007606</v>
      </c>
      <c r="M141" s="14"/>
      <c r="N141" s="22" t="s">
        <v>31</v>
      </c>
      <c r="O141" s="5" t="s">
        <v>69</v>
      </c>
      <c r="P141" s="5" t="s">
        <v>7</v>
      </c>
      <c r="Q141" s="14"/>
      <c r="R141" s="14"/>
      <c r="S141" s="14"/>
      <c r="T141" s="14"/>
      <c r="U141" s="14"/>
    </row>
    <row r="142" spans="1:21">
      <c r="A142" s="15"/>
      <c r="B142" s="5"/>
      <c r="C142" s="5"/>
      <c r="D142" s="5"/>
      <c r="E142" s="5"/>
      <c r="F142" s="5"/>
      <c r="G142" s="5"/>
      <c r="H142" s="5"/>
      <c r="I142" s="5"/>
      <c r="J142" s="5"/>
      <c r="K142" s="5"/>
      <c r="L142" s="5"/>
      <c r="M142" s="14"/>
      <c r="N142" s="18" t="s">
        <v>23</v>
      </c>
      <c r="O142" s="23">
        <f>O137</f>
        <v>0.16320631744714395</v>
      </c>
      <c r="P142" s="23">
        <f>O138</f>
        <v>0.44475597494005714</v>
      </c>
      <c r="Q142" s="14"/>
      <c r="R142" s="14"/>
      <c r="S142" s="14"/>
      <c r="T142" s="14"/>
      <c r="U142" s="14"/>
    </row>
    <row r="143" spans="1:21">
      <c r="A143" s="15"/>
      <c r="B143" s="5" t="s">
        <v>40</v>
      </c>
      <c r="C143" s="16" t="s">
        <v>69</v>
      </c>
      <c r="D143" s="5"/>
      <c r="E143" s="5"/>
      <c r="F143" s="5"/>
      <c r="G143" s="5"/>
      <c r="H143" s="5"/>
      <c r="I143" s="5"/>
      <c r="J143" s="5"/>
      <c r="K143" s="5"/>
      <c r="L143" s="5"/>
      <c r="M143" s="14"/>
      <c r="N143" s="18" t="s">
        <v>24</v>
      </c>
      <c r="O143" s="23">
        <f>P137</f>
        <v>-0.15073240454508047</v>
      </c>
      <c r="P143" s="23">
        <f>P138</f>
        <v>0.32732440813112151</v>
      </c>
      <c r="Q143" s="14"/>
      <c r="R143" s="14"/>
      <c r="S143" s="14"/>
      <c r="T143" s="14"/>
      <c r="U143" s="14"/>
    </row>
    <row r="144" spans="1:21" ht="15.75">
      <c r="A144" s="15"/>
      <c r="B144" s="5"/>
      <c r="C144" s="5" t="s">
        <v>21</v>
      </c>
      <c r="D144" s="17">
        <v>1.9650000000000001</v>
      </c>
      <c r="E144" s="5" t="s">
        <v>22</v>
      </c>
      <c r="F144" s="18" t="s">
        <v>23</v>
      </c>
      <c r="G144" s="18" t="s">
        <v>24</v>
      </c>
      <c r="H144" s="18" t="s">
        <v>25</v>
      </c>
      <c r="I144" s="18" t="s">
        <v>26</v>
      </c>
      <c r="J144" s="18" t="s">
        <v>27</v>
      </c>
      <c r="K144" s="18" t="s">
        <v>28</v>
      </c>
      <c r="L144" s="18" t="s">
        <v>29</v>
      </c>
      <c r="M144" s="14"/>
      <c r="N144" s="18" t="s">
        <v>25</v>
      </c>
      <c r="O144" s="23">
        <f>Q137</f>
        <v>0.29669326934108742</v>
      </c>
      <c r="P144" s="23">
        <f>Q138</f>
        <v>0.91135552513075968</v>
      </c>
      <c r="Q144" s="14"/>
      <c r="R144" s="14"/>
      <c r="S144" s="14"/>
      <c r="T144" s="14"/>
      <c r="U144" s="14"/>
    </row>
    <row r="145" spans="1:21" ht="15.75">
      <c r="A145" s="15"/>
      <c r="B145" s="5"/>
      <c r="C145" s="5" t="s">
        <v>30</v>
      </c>
      <c r="D145" s="17">
        <v>13.647</v>
      </c>
      <c r="E145" s="17">
        <v>0.39400000000000002</v>
      </c>
      <c r="F145" s="17">
        <v>0.441</v>
      </c>
      <c r="G145" s="17">
        <v>0.36099999999999999</v>
      </c>
      <c r="H145" s="17">
        <v>0.40899999999999997</v>
      </c>
      <c r="I145" s="17">
        <v>0.48099999999999998</v>
      </c>
      <c r="J145" s="17">
        <v>3.5880000000000001</v>
      </c>
      <c r="K145" s="17">
        <v>10.198</v>
      </c>
      <c r="L145" s="17">
        <v>11.662000000000001</v>
      </c>
      <c r="M145" s="14"/>
      <c r="N145" s="18" t="s">
        <v>26</v>
      </c>
      <c r="O145" s="23">
        <f>R137</f>
        <v>2.3604110172172166</v>
      </c>
      <c r="P145" s="23">
        <f>R138</f>
        <v>6.6254810237330153</v>
      </c>
      <c r="Q145" s="14"/>
      <c r="R145" s="14"/>
      <c r="S145" s="14"/>
      <c r="T145" s="14"/>
      <c r="U145" s="14"/>
    </row>
    <row r="146" spans="1:21">
      <c r="A146" s="15"/>
      <c r="B146" s="5"/>
      <c r="C146" s="5"/>
      <c r="D146" s="5">
        <f>D145-D144</f>
        <v>11.682</v>
      </c>
      <c r="E146" s="5"/>
      <c r="F146" s="5">
        <f>F145-E145</f>
        <v>4.6999999999999986E-2</v>
      </c>
      <c r="G146" s="5">
        <f>G145-E145</f>
        <v>-3.3000000000000029E-2</v>
      </c>
      <c r="H146" s="5">
        <f>H145-E145</f>
        <v>1.4999999999999958E-2</v>
      </c>
      <c r="I146" s="5">
        <f>I145-E145</f>
        <v>8.6999999999999966E-2</v>
      </c>
      <c r="J146" s="5">
        <f>J145-E145</f>
        <v>3.194</v>
      </c>
      <c r="K146" s="5">
        <f>K145-E145</f>
        <v>9.8040000000000003</v>
      </c>
      <c r="L146" s="5">
        <f>L145-E145</f>
        <v>11.268000000000001</v>
      </c>
      <c r="M146" s="14"/>
      <c r="N146" s="18" t="s">
        <v>27</v>
      </c>
      <c r="O146" s="23">
        <f>S137</f>
        <v>22.68085297259778</v>
      </c>
      <c r="P146" s="23">
        <f>S138</f>
        <v>26.574238875054871</v>
      </c>
      <c r="Q146" s="14"/>
      <c r="R146" s="14"/>
      <c r="S146" s="14"/>
      <c r="T146" s="14"/>
      <c r="U146" s="14"/>
    </row>
    <row r="147" spans="1:21">
      <c r="A147" s="15"/>
      <c r="B147" s="5"/>
      <c r="C147" s="5"/>
      <c r="D147" s="5"/>
      <c r="E147" s="5"/>
      <c r="F147" s="19">
        <f>F146/D146*100</f>
        <v>0.40232836843006325</v>
      </c>
      <c r="G147" s="19">
        <f>G146/D146*100</f>
        <v>-0.28248587570621497</v>
      </c>
      <c r="H147" s="19">
        <f>H146/D146*100</f>
        <v>0.12840267077555176</v>
      </c>
      <c r="I147" s="19">
        <f>I146/D146*100</f>
        <v>0.74473549049820209</v>
      </c>
      <c r="J147" s="19">
        <f>J146/D146*100</f>
        <v>27.3412086971409</v>
      </c>
      <c r="K147" s="19">
        <f>K146/D146*100</f>
        <v>83.923985618900872</v>
      </c>
      <c r="L147" s="19">
        <f>L146/D146*100</f>
        <v>96.456086286594768</v>
      </c>
      <c r="M147" s="14"/>
      <c r="N147" s="18" t="s">
        <v>28</v>
      </c>
      <c r="O147" s="23">
        <f>T137</f>
        <v>64.328665802428233</v>
      </c>
      <c r="P147" s="23">
        <f>T138</f>
        <v>58.499959318274733</v>
      </c>
      <c r="Q147" s="14"/>
      <c r="R147" s="14"/>
      <c r="S147" s="14"/>
      <c r="T147" s="14"/>
      <c r="U147" s="14"/>
    </row>
    <row r="148" spans="1:21">
      <c r="A148" s="15"/>
      <c r="B148" s="5"/>
      <c r="C148" s="5"/>
      <c r="D148" s="5"/>
      <c r="E148" s="5"/>
      <c r="F148" s="5"/>
      <c r="G148" s="5"/>
      <c r="H148" s="5"/>
      <c r="I148" s="5"/>
      <c r="J148" s="5"/>
      <c r="K148" s="5"/>
      <c r="L148" s="5"/>
      <c r="M148" s="14"/>
      <c r="N148" s="18" t="s">
        <v>29</v>
      </c>
      <c r="O148" s="23">
        <f>U137</f>
        <v>80.729466563301187</v>
      </c>
      <c r="P148" s="23">
        <f>U138</f>
        <v>82.574305422321515</v>
      </c>
      <c r="Q148" s="14"/>
      <c r="R148" s="14"/>
      <c r="S148" s="14"/>
      <c r="T148" s="14"/>
      <c r="U148" s="14"/>
    </row>
    <row r="149" spans="1:21">
      <c r="A149" s="15"/>
      <c r="B149" s="5" t="s">
        <v>41</v>
      </c>
      <c r="C149" s="16" t="s">
        <v>20</v>
      </c>
      <c r="D149" s="5"/>
      <c r="E149" s="5"/>
      <c r="F149" s="5"/>
      <c r="G149" s="5"/>
      <c r="H149" s="5"/>
      <c r="I149" s="5"/>
      <c r="J149" s="5"/>
      <c r="K149" s="5"/>
      <c r="L149" s="5"/>
      <c r="M149" s="14"/>
      <c r="N149" s="14"/>
      <c r="O149" s="14"/>
      <c r="P149" s="14"/>
      <c r="Q149" s="14"/>
      <c r="R149" s="14"/>
      <c r="S149" s="14"/>
      <c r="T149" s="14"/>
      <c r="U149" s="14"/>
    </row>
    <row r="150" spans="1:21" ht="15.75">
      <c r="A150" s="15"/>
      <c r="B150" s="5"/>
      <c r="C150" s="5" t="s">
        <v>21</v>
      </c>
      <c r="D150" s="17">
        <v>2.3639999999999999</v>
      </c>
      <c r="E150" s="5" t="s">
        <v>22</v>
      </c>
      <c r="F150" s="18" t="s">
        <v>23</v>
      </c>
      <c r="G150" s="18" t="s">
        <v>24</v>
      </c>
      <c r="H150" s="18" t="s">
        <v>25</v>
      </c>
      <c r="I150" s="18" t="s">
        <v>26</v>
      </c>
      <c r="J150" s="18" t="s">
        <v>27</v>
      </c>
      <c r="K150" s="18" t="s">
        <v>28</v>
      </c>
      <c r="L150" s="18" t="s">
        <v>29</v>
      </c>
      <c r="M150" s="14"/>
      <c r="N150" s="14"/>
      <c r="O150" s="14"/>
      <c r="P150" s="14"/>
      <c r="Q150" s="14"/>
      <c r="R150" s="14"/>
      <c r="S150" s="14"/>
      <c r="T150" s="14"/>
      <c r="U150" s="14"/>
    </row>
    <row r="151" spans="1:21" ht="15.75">
      <c r="A151" s="15"/>
      <c r="B151" s="5"/>
      <c r="C151" s="5" t="s">
        <v>30</v>
      </c>
      <c r="D151" s="17">
        <v>17.14</v>
      </c>
      <c r="E151" s="17">
        <v>1.46</v>
      </c>
      <c r="F151" s="17">
        <v>1.5069999999999999</v>
      </c>
      <c r="G151" s="17">
        <v>1.5029999999999999</v>
      </c>
      <c r="H151" s="17">
        <v>1.5780000000000001</v>
      </c>
      <c r="I151" s="17">
        <v>1.976</v>
      </c>
      <c r="J151" s="17">
        <v>5.665</v>
      </c>
      <c r="K151" s="17">
        <v>8.8680000000000003</v>
      </c>
      <c r="L151" s="17">
        <v>14.092000000000001</v>
      </c>
      <c r="M151" s="14"/>
      <c r="N151" s="14"/>
      <c r="O151" s="14"/>
      <c r="P151" s="14"/>
      <c r="Q151" s="14"/>
      <c r="R151" s="14"/>
      <c r="S151" s="14"/>
      <c r="T151" s="14"/>
      <c r="U151" s="14"/>
    </row>
    <row r="152" spans="1:21">
      <c r="A152" s="15"/>
      <c r="B152" s="5"/>
      <c r="C152" s="5"/>
      <c r="D152" s="5">
        <f>D151-D150</f>
        <v>14.776</v>
      </c>
      <c r="E152" s="5"/>
      <c r="F152" s="5">
        <f>F151-E151</f>
        <v>4.6999999999999931E-2</v>
      </c>
      <c r="G152" s="5">
        <f>G151-E151</f>
        <v>4.2999999999999927E-2</v>
      </c>
      <c r="H152" s="5">
        <f>H151-E151</f>
        <v>0.1180000000000001</v>
      </c>
      <c r="I152" s="5">
        <f>I151-E151</f>
        <v>0.51600000000000001</v>
      </c>
      <c r="J152" s="5">
        <f>J151-E151</f>
        <v>4.2050000000000001</v>
      </c>
      <c r="K152" s="5">
        <f>K151-E151</f>
        <v>7.4080000000000004</v>
      </c>
      <c r="L152" s="5">
        <f>L151-E151</f>
        <v>12.632000000000001</v>
      </c>
      <c r="M152" s="14"/>
      <c r="N152" s="14"/>
      <c r="O152" s="14"/>
      <c r="P152" s="14"/>
      <c r="Q152" s="14"/>
      <c r="R152" s="14"/>
      <c r="S152" s="14"/>
      <c r="T152" s="14"/>
      <c r="U152" s="14"/>
    </row>
    <row r="153" spans="1:21">
      <c r="A153" s="15"/>
      <c r="B153" s="5"/>
      <c r="C153" s="5"/>
      <c r="D153" s="5"/>
      <c r="E153" s="5"/>
      <c r="F153" s="19">
        <f>F152/D152*100</f>
        <v>0.31808337845154255</v>
      </c>
      <c r="G153" s="19">
        <f>G152/D152*100</f>
        <v>0.29101245262587933</v>
      </c>
      <c r="H153" s="19">
        <f>H152/D152*100</f>
        <v>0.79859231185706625</v>
      </c>
      <c r="I153" s="19">
        <f>I152/D152*100</f>
        <v>3.4921494315105579</v>
      </c>
      <c r="J153" s="19">
        <f>J152/D152*100</f>
        <v>28.45831077422848</v>
      </c>
      <c r="K153" s="19">
        <f>K152/D152*100</f>
        <v>50.135354629128315</v>
      </c>
      <c r="L153" s="19">
        <f>L152/D152*100</f>
        <v>85.48998375744452</v>
      </c>
      <c r="M153" s="14"/>
      <c r="N153" s="14"/>
      <c r="O153" s="14"/>
      <c r="P153" s="14"/>
      <c r="Q153" s="14"/>
      <c r="R153" s="14"/>
      <c r="S153" s="14"/>
      <c r="T153" s="14"/>
      <c r="U153" s="14"/>
    </row>
    <row r="154" spans="1:21">
      <c r="A154" s="15"/>
      <c r="B154" s="5"/>
      <c r="C154" s="5"/>
      <c r="D154" s="5"/>
      <c r="E154" s="5"/>
      <c r="F154" s="5"/>
      <c r="G154" s="5"/>
      <c r="H154" s="5"/>
      <c r="I154" s="5"/>
      <c r="J154" s="5"/>
      <c r="K154" s="5"/>
      <c r="L154" s="5"/>
      <c r="M154" s="14"/>
      <c r="N154" s="14"/>
      <c r="O154" s="14"/>
      <c r="P154" s="14"/>
      <c r="Q154" s="14"/>
      <c r="R154" s="14"/>
      <c r="S154" s="14"/>
      <c r="T154" s="14"/>
      <c r="U154" s="14"/>
    </row>
    <row r="155" spans="1:21">
      <c r="A155" s="15"/>
      <c r="B155" s="5" t="s">
        <v>42</v>
      </c>
      <c r="C155" s="16" t="s">
        <v>20</v>
      </c>
      <c r="D155" s="5"/>
      <c r="E155" s="5"/>
      <c r="F155" s="5"/>
      <c r="G155" s="5"/>
      <c r="H155" s="5"/>
      <c r="I155" s="5"/>
      <c r="J155" s="5"/>
      <c r="K155" s="5"/>
      <c r="L155" s="5"/>
      <c r="M155" s="14"/>
      <c r="N155" s="14"/>
      <c r="O155" s="14"/>
      <c r="P155" s="14"/>
      <c r="Q155" s="14"/>
      <c r="R155" s="14"/>
      <c r="S155" s="14"/>
      <c r="T155" s="14"/>
      <c r="U155" s="14"/>
    </row>
    <row r="156" spans="1:21" ht="15.75">
      <c r="A156" s="15"/>
      <c r="B156" s="5"/>
      <c r="C156" s="5" t="s">
        <v>21</v>
      </c>
      <c r="D156" s="17">
        <v>1.599</v>
      </c>
      <c r="E156" s="5" t="s">
        <v>22</v>
      </c>
      <c r="F156" s="18" t="s">
        <v>23</v>
      </c>
      <c r="G156" s="18" t="s">
        <v>24</v>
      </c>
      <c r="H156" s="18" t="s">
        <v>25</v>
      </c>
      <c r="I156" s="18" t="s">
        <v>26</v>
      </c>
      <c r="J156" s="18" t="s">
        <v>27</v>
      </c>
      <c r="K156" s="18" t="s">
        <v>28</v>
      </c>
      <c r="L156" s="18" t="s">
        <v>29</v>
      </c>
      <c r="M156" s="14"/>
      <c r="N156" s="14"/>
      <c r="O156" s="14"/>
      <c r="P156" s="14"/>
      <c r="Q156" s="14"/>
      <c r="R156" s="14"/>
      <c r="S156" s="14"/>
      <c r="T156" s="14"/>
      <c r="U156" s="14"/>
    </row>
    <row r="157" spans="1:21" ht="15.75">
      <c r="A157" s="15"/>
      <c r="B157" s="5"/>
      <c r="C157" s="5" t="s">
        <v>30</v>
      </c>
      <c r="D157" s="17">
        <v>15.074</v>
      </c>
      <c r="E157" s="17">
        <v>0.20399999999999999</v>
      </c>
      <c r="F157" s="17">
        <v>0.28100000000000003</v>
      </c>
      <c r="G157" s="17">
        <v>0.253</v>
      </c>
      <c r="H157" s="17">
        <v>0.34200000000000003</v>
      </c>
      <c r="I157" s="17">
        <v>1.5189999999999999</v>
      </c>
      <c r="J157" s="17">
        <v>3.5310000000000001</v>
      </c>
      <c r="K157" s="17">
        <v>9.2140000000000004</v>
      </c>
      <c r="L157" s="17">
        <v>10.938000000000001</v>
      </c>
      <c r="M157" s="14"/>
      <c r="N157" s="14"/>
      <c r="O157" s="14"/>
      <c r="P157" s="14"/>
      <c r="Q157" s="14"/>
      <c r="R157" s="14"/>
      <c r="S157" s="14"/>
      <c r="T157" s="14"/>
      <c r="U157" s="14"/>
    </row>
    <row r="158" spans="1:21">
      <c r="A158" s="15"/>
      <c r="B158" s="5"/>
      <c r="C158" s="5"/>
      <c r="D158" s="5">
        <f>D157-D156</f>
        <v>13.475</v>
      </c>
      <c r="E158" s="5"/>
      <c r="F158" s="5">
        <f>F157-E157</f>
        <v>7.7000000000000041E-2</v>
      </c>
      <c r="G158" s="5">
        <f>G157-E157</f>
        <v>4.9000000000000016E-2</v>
      </c>
      <c r="H158" s="5">
        <f>H157-E157</f>
        <v>0.13800000000000004</v>
      </c>
      <c r="I158" s="5">
        <f>I157-E157</f>
        <v>1.3149999999999999</v>
      </c>
      <c r="J158" s="5">
        <f>J157-E157</f>
        <v>3.327</v>
      </c>
      <c r="K158" s="5">
        <f>K157-E157</f>
        <v>9.01</v>
      </c>
      <c r="L158" s="5">
        <f>L157-E157</f>
        <v>10.734</v>
      </c>
      <c r="M158" s="14"/>
      <c r="N158" s="14"/>
      <c r="O158" s="14"/>
      <c r="P158" s="14"/>
      <c r="Q158" s="14"/>
      <c r="R158" s="14"/>
      <c r="S158" s="14"/>
      <c r="T158" s="14"/>
      <c r="U158" s="14"/>
    </row>
    <row r="159" spans="1:21">
      <c r="A159" s="15"/>
      <c r="B159" s="5"/>
      <c r="C159" s="5"/>
      <c r="D159" s="5"/>
      <c r="E159" s="5"/>
      <c r="F159" s="19">
        <f>F158/D158*100</f>
        <v>0.57142857142857173</v>
      </c>
      <c r="G159" s="19">
        <f>G158/D158*100</f>
        <v>0.36363636363636376</v>
      </c>
      <c r="H159" s="19">
        <f>H158/D158*100</f>
        <v>1.024118738404453</v>
      </c>
      <c r="I159" s="19">
        <f>I158/D158*100</f>
        <v>9.7588126159554722</v>
      </c>
      <c r="J159" s="19">
        <f>J158/D158*100</f>
        <v>24.690166975881262</v>
      </c>
      <c r="K159" s="19">
        <f>K158/D158*100</f>
        <v>66.864564007421151</v>
      </c>
      <c r="L159" s="19">
        <f>L158/D158*100</f>
        <v>79.658627087198525</v>
      </c>
      <c r="M159" s="14"/>
      <c r="N159" s="14"/>
      <c r="O159" s="14"/>
      <c r="P159" s="14"/>
      <c r="Q159" s="14"/>
      <c r="R159" s="14"/>
      <c r="S159" s="14"/>
      <c r="T159" s="14"/>
      <c r="U159" s="14"/>
    </row>
  </sheetData>
  <mergeCells count="5">
    <mergeCell ref="B1:D1"/>
    <mergeCell ref="B2:G2"/>
    <mergeCell ref="A3:F3"/>
    <mergeCell ref="A4:E4"/>
    <mergeCell ref="A5:D5"/>
  </mergeCells>
  <phoneticPr fontId="12" type="noConversion"/>
  <dataValidations count="2">
    <dataValidation type="list" allowBlank="1" showInputMessage="1" showErrorMessage="1" sqref="C33 C39 C45 C51 C59 C65 C71 C77 C85 C91 C97 C103 C111 C117 C123 C129 C137 C143 C149 C155">
      <formula1>"Control,HS38"</formula1>
    </dataValidation>
    <dataValidation type="list" allowBlank="1" showInputMessage="1" showErrorMessage="1" sqref="C32 C1:C5 C34:C38 C40:C44 C46:C50 C52:C58 C60:C64 C66:C70 C72:C76 C78:C84 C86:C90 C92:C96 C98:C102 C104:C110 C112:C116 C118:C122 C124:C128 C130:C136 C138:C142 C144:C148 C150:C154 C156:C159">
      <formula1>"GF 109203X,Control"</formula1>
    </dataValidation>
  </dataValidations>
  <pageMargins left="0.75" right="0.75" top="1" bottom="1" header="0.5" footer="0.5"/>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2"/>
  <sheetViews>
    <sheetView workbookViewId="0">
      <selection activeCell="L23" sqref="L23"/>
    </sheetView>
  </sheetViews>
  <sheetFormatPr baseColWidth="10" defaultColWidth="8.7109375" defaultRowHeight="15"/>
  <cols>
    <col min="1" max="19" width="9.5703125" style="1" customWidth="1"/>
    <col min="20" max="16384" width="8.7109375" style="1"/>
  </cols>
  <sheetData>
    <row r="1" spans="1:10" ht="15.75">
      <c r="A1" s="2" t="s">
        <v>0</v>
      </c>
      <c r="B1" s="63" t="s">
        <v>1</v>
      </c>
      <c r="C1" s="64"/>
      <c r="D1" s="64"/>
      <c r="E1" s="2"/>
      <c r="F1" s="2"/>
      <c r="G1" s="2"/>
    </row>
    <row r="2" spans="1:10" ht="15.75">
      <c r="A2" s="2" t="s">
        <v>2</v>
      </c>
      <c r="B2" s="65" t="s">
        <v>72</v>
      </c>
      <c r="C2" s="66"/>
      <c r="D2" s="66"/>
      <c r="E2" s="66"/>
      <c r="F2" s="66"/>
      <c r="G2" s="66"/>
    </row>
    <row r="3" spans="1:10">
      <c r="A3" s="67" t="s">
        <v>73</v>
      </c>
      <c r="B3" s="67"/>
      <c r="C3" s="67"/>
      <c r="D3" s="67"/>
      <c r="E3" s="67"/>
      <c r="F3" s="67"/>
      <c r="G3" s="2"/>
    </row>
    <row r="4" spans="1:10">
      <c r="A4" s="67" t="s">
        <v>68</v>
      </c>
      <c r="B4" s="67"/>
      <c r="C4" s="67"/>
      <c r="D4" s="67"/>
      <c r="E4" s="67"/>
      <c r="F4" s="2"/>
      <c r="G4" s="2"/>
    </row>
    <row r="5" spans="1:10">
      <c r="A5" s="67" t="s">
        <v>55</v>
      </c>
      <c r="B5" s="67"/>
      <c r="C5" s="67"/>
      <c r="D5" s="67"/>
      <c r="E5" s="2"/>
      <c r="F5" s="2"/>
      <c r="G5" s="2"/>
    </row>
    <row r="8" spans="1:10">
      <c r="A8" s="3" t="s">
        <v>7</v>
      </c>
      <c r="B8" s="3" t="s">
        <v>56</v>
      </c>
      <c r="C8" s="3" t="s">
        <v>9</v>
      </c>
      <c r="D8" s="3" t="s">
        <v>10</v>
      </c>
      <c r="E8" s="3" t="s">
        <v>11</v>
      </c>
      <c r="F8" s="3" t="s">
        <v>12</v>
      </c>
      <c r="G8" s="3" t="s">
        <v>13</v>
      </c>
      <c r="H8" s="3"/>
      <c r="I8" s="3" t="s">
        <v>14</v>
      </c>
      <c r="J8" s="3" t="s">
        <v>15</v>
      </c>
    </row>
    <row r="9" spans="1:10">
      <c r="A9" s="3"/>
      <c r="B9" s="3"/>
      <c r="C9" s="3"/>
      <c r="D9" s="3"/>
      <c r="E9" s="3"/>
      <c r="F9" s="3"/>
      <c r="G9" s="3"/>
      <c r="H9" s="3"/>
      <c r="I9" s="3"/>
      <c r="J9" s="3"/>
    </row>
    <row r="10" spans="1:10">
      <c r="A10" s="3"/>
      <c r="B10" s="3">
        <v>2</v>
      </c>
      <c r="C10" s="3">
        <v>4.1222906074391199</v>
      </c>
      <c r="D10" s="3">
        <v>4.7684437254157102</v>
      </c>
      <c r="E10" s="3">
        <v>20.432729240868799</v>
      </c>
      <c r="F10" s="3">
        <v>4.2635946790088299</v>
      </c>
      <c r="G10" s="3">
        <v>5.0717241419419699</v>
      </c>
      <c r="H10" s="3"/>
      <c r="I10" s="3">
        <f t="shared" ref="I10:I14" si="0">AVERAGE(C10:G10)</f>
        <v>7.7317564789348863</v>
      </c>
      <c r="J10" s="3">
        <f t="shared" ref="J10:J14" si="1">STDEV(C10:G10)</f>
        <v>7.1103462249802485</v>
      </c>
    </row>
    <row r="11" spans="1:10">
      <c r="A11" s="3"/>
      <c r="B11" s="3">
        <v>4</v>
      </c>
      <c r="C11" s="3">
        <v>7.0740232807064496</v>
      </c>
      <c r="D11" s="3">
        <v>10.203950536214</v>
      </c>
      <c r="E11" s="3">
        <v>46.709442000139703</v>
      </c>
      <c r="F11" s="3">
        <v>2.8457563693689498</v>
      </c>
      <c r="G11" s="3">
        <v>2.2726215297466799</v>
      </c>
      <c r="H11" s="3"/>
      <c r="I11" s="3">
        <f t="shared" si="0"/>
        <v>13.821158743235159</v>
      </c>
      <c r="J11" s="3">
        <f t="shared" si="1"/>
        <v>18.668659410818961</v>
      </c>
    </row>
    <row r="12" spans="1:10">
      <c r="A12" s="3"/>
      <c r="B12" s="3">
        <v>8</v>
      </c>
      <c r="C12" s="3">
        <v>19.368310141824999</v>
      </c>
      <c r="D12" s="3">
        <v>18.884509703969901</v>
      </c>
      <c r="E12" s="3">
        <v>115.084241217962</v>
      </c>
      <c r="F12" s="3">
        <v>20.392842204723401</v>
      </c>
      <c r="G12" s="3">
        <v>12.7600054669121</v>
      </c>
      <c r="H12" s="3"/>
      <c r="I12" s="3">
        <f t="shared" si="0"/>
        <v>37.297981747078481</v>
      </c>
      <c r="J12" s="3">
        <f t="shared" si="1"/>
        <v>43.586486615402649</v>
      </c>
    </row>
    <row r="13" spans="1:10">
      <c r="A13" s="3"/>
      <c r="B13" s="3">
        <v>16</v>
      </c>
      <c r="C13" s="3">
        <v>82.349979930425505</v>
      </c>
      <c r="D13" s="3">
        <v>35.6208202966383</v>
      </c>
      <c r="E13" s="3">
        <v>196.108448564844</v>
      </c>
      <c r="F13" s="3">
        <v>63.3862990229063</v>
      </c>
      <c r="G13" s="3">
        <v>64.549873941149301</v>
      </c>
      <c r="H13" s="3"/>
      <c r="I13" s="3">
        <f t="shared" si="0"/>
        <v>88.403084351192689</v>
      </c>
      <c r="J13" s="3">
        <f t="shared" si="1"/>
        <v>62.485734666554222</v>
      </c>
    </row>
    <row r="14" spans="1:10">
      <c r="A14" s="3"/>
      <c r="B14" s="3">
        <v>32</v>
      </c>
      <c r="C14" s="3">
        <v>145.43751672464501</v>
      </c>
      <c r="D14" s="3">
        <v>55.802876035968502</v>
      </c>
      <c r="E14" s="3">
        <v>288.09077973322098</v>
      </c>
      <c r="F14" s="3">
        <v>67.493420240696693</v>
      </c>
      <c r="G14" s="3">
        <v>81.575343063273706</v>
      </c>
      <c r="H14" s="3"/>
      <c r="I14" s="3">
        <f t="shared" si="0"/>
        <v>127.67998715956098</v>
      </c>
      <c r="J14" s="3">
        <f t="shared" si="1"/>
        <v>96.126651323348014</v>
      </c>
    </row>
    <row r="15" spans="1:10">
      <c r="A15" s="3"/>
      <c r="B15" s="3"/>
      <c r="C15" s="3"/>
      <c r="D15" s="3"/>
      <c r="E15" s="3"/>
      <c r="F15" s="3"/>
      <c r="G15" s="3"/>
      <c r="H15" s="3"/>
      <c r="I15" s="3"/>
      <c r="J15" s="3"/>
    </row>
    <row r="16" spans="1:10">
      <c r="A16" s="3"/>
      <c r="B16" s="3"/>
      <c r="C16" s="3"/>
      <c r="D16" s="3"/>
      <c r="E16" s="3"/>
      <c r="F16" s="3"/>
      <c r="G16" s="3"/>
      <c r="H16" s="3"/>
      <c r="I16" s="3"/>
      <c r="J16" s="3"/>
    </row>
    <row r="17" spans="1:19">
      <c r="A17" s="3" t="s">
        <v>69</v>
      </c>
      <c r="B17" s="3" t="s">
        <v>56</v>
      </c>
      <c r="C17" s="3" t="s">
        <v>9</v>
      </c>
      <c r="D17" s="3" t="s">
        <v>10</v>
      </c>
      <c r="E17" s="3" t="s">
        <v>11</v>
      </c>
      <c r="F17" s="3" t="s">
        <v>12</v>
      </c>
      <c r="G17" s="3" t="s">
        <v>13</v>
      </c>
      <c r="H17" s="3"/>
      <c r="I17" s="3" t="s">
        <v>14</v>
      </c>
      <c r="J17" s="3" t="s">
        <v>15</v>
      </c>
      <c r="L17" s="3" t="s">
        <v>64</v>
      </c>
      <c r="R17" s="1" t="s">
        <v>14</v>
      </c>
      <c r="S17" s="1" t="s">
        <v>15</v>
      </c>
    </row>
    <row r="18" spans="1:19">
      <c r="A18" s="3"/>
      <c r="B18" s="3"/>
      <c r="C18" s="3"/>
      <c r="D18" s="3"/>
      <c r="E18" s="3"/>
      <c r="F18" s="3"/>
      <c r="G18" s="3"/>
      <c r="H18" s="3"/>
      <c r="I18" s="3"/>
      <c r="J18" s="3"/>
    </row>
    <row r="19" spans="1:19">
      <c r="A19" s="3"/>
      <c r="B19" s="3">
        <v>2</v>
      </c>
      <c r="C19" s="3">
        <v>1.0936861273179901</v>
      </c>
      <c r="D19" s="3">
        <v>10.8070817846537</v>
      </c>
      <c r="E19" s="3">
        <v>23.3844947145124</v>
      </c>
      <c r="F19" s="3">
        <v>2.8766320723133698</v>
      </c>
      <c r="G19" s="3">
        <v>7.6286289607073199</v>
      </c>
      <c r="H19" s="3"/>
      <c r="I19" s="3">
        <f t="shared" ref="I19:I23" si="2">AVERAGE(C19:G19)</f>
        <v>9.1581047319009556</v>
      </c>
      <c r="J19" s="3">
        <f t="shared" ref="J19:J23" si="3">STDEV(C19:G19)</f>
        <v>8.8309164246358254</v>
      </c>
      <c r="L19" s="1">
        <f>100-C19/C10*100</f>
        <v>73.468970738154297</v>
      </c>
      <c r="M19" s="1">
        <f t="shared" ref="M19:P23" si="4">100-D19/D10*100</f>
        <v>-126.63750286182824</v>
      </c>
      <c r="N19" s="1">
        <f t="shared" si="4"/>
        <v>-14.446261382153438</v>
      </c>
      <c r="O19" s="1">
        <f t="shared" si="4"/>
        <v>32.53035785798221</v>
      </c>
      <c r="P19" s="1">
        <f t="shared" si="4"/>
        <v>-50.414903240110135</v>
      </c>
      <c r="R19" s="1">
        <f>AVERAGE(L19:P19)</f>
        <v>-17.099867777591061</v>
      </c>
      <c r="S19" s="1">
        <f>STDEV(L19:P19)</f>
        <v>77.10593446899432</v>
      </c>
    </row>
    <row r="20" spans="1:19">
      <c r="A20" s="3"/>
      <c r="B20" s="3">
        <v>4</v>
      </c>
      <c r="C20" s="3">
        <v>3.90872942138318</v>
      </c>
      <c r="D20" s="3">
        <v>18.301410693569</v>
      </c>
      <c r="E20" s="3">
        <v>48.023067187193597</v>
      </c>
      <c r="F20" s="3">
        <v>18.603113491797799</v>
      </c>
      <c r="G20" s="3">
        <v>27.096882867730798</v>
      </c>
      <c r="H20" s="3"/>
      <c r="I20" s="3">
        <f t="shared" si="2"/>
        <v>23.186640732334876</v>
      </c>
      <c r="J20" s="3">
        <f t="shared" si="3"/>
        <v>16.191433935991871</v>
      </c>
      <c r="L20" s="1">
        <f t="shared" ref="L20:L23" si="5">100-C20/C11*100</f>
        <v>44.745313009588607</v>
      </c>
      <c r="M20" s="1">
        <f t="shared" si="4"/>
        <v>-79.356129066060959</v>
      </c>
      <c r="N20" s="1">
        <f t="shared" si="4"/>
        <v>-2.8123332902370493</v>
      </c>
      <c r="O20" s="1">
        <f t="shared" si="4"/>
        <v>-553.71420027509464</v>
      </c>
      <c r="P20" s="1">
        <f t="shared" si="4"/>
        <v>-1092.3183210691127</v>
      </c>
      <c r="R20" s="1">
        <f t="shared" ref="R20:R23" si="6">AVERAGE(L20:P20)</f>
        <v>-336.69113413818332</v>
      </c>
      <c r="S20" s="1">
        <f t="shared" ref="S20:S23" si="7">STDEV(L20:P20)</f>
        <v>485.09318140138362</v>
      </c>
    </row>
    <row r="21" spans="1:19">
      <c r="A21" s="3"/>
      <c r="B21" s="3">
        <v>8</v>
      </c>
      <c r="C21" s="3">
        <v>17.1079223803684</v>
      </c>
      <c r="D21" s="3">
        <v>28.7173813372045</v>
      </c>
      <c r="E21" s="3">
        <v>103.859163591636</v>
      </c>
      <c r="F21" s="3">
        <v>21.072145965852101</v>
      </c>
      <c r="G21" s="3">
        <v>36.507814047025697</v>
      </c>
      <c r="H21" s="3"/>
      <c r="I21" s="3">
        <f t="shared" si="2"/>
        <v>41.452885464417342</v>
      </c>
      <c r="J21" s="3">
        <f t="shared" si="3"/>
        <v>35.669462136613483</v>
      </c>
      <c r="L21" s="1">
        <f t="shared" si="5"/>
        <v>11.670547120037028</v>
      </c>
      <c r="M21" s="1">
        <f t="shared" si="4"/>
        <v>-52.068450742819834</v>
      </c>
      <c r="N21" s="1">
        <f t="shared" si="4"/>
        <v>9.7537920983173052</v>
      </c>
      <c r="O21" s="1">
        <f t="shared" si="4"/>
        <v>-3.3310891846716686</v>
      </c>
      <c r="P21" s="1">
        <f t="shared" si="4"/>
        <v>-186.1112727709554</v>
      </c>
      <c r="R21" s="1">
        <f t="shared" si="6"/>
        <v>-44.01729469601851</v>
      </c>
      <c r="S21" s="1">
        <f t="shared" si="7"/>
        <v>83.521483073123406</v>
      </c>
    </row>
    <row r="22" spans="1:19">
      <c r="A22" s="3"/>
      <c r="B22" s="3">
        <v>16</v>
      </c>
      <c r="C22" s="3">
        <v>64.052764254834202</v>
      </c>
      <c r="D22" s="3">
        <v>61.348467973362197</v>
      </c>
      <c r="E22" s="3">
        <v>171.214815409024</v>
      </c>
      <c r="F22" s="3">
        <v>39.602443923669199</v>
      </c>
      <c r="G22" s="3">
        <v>63.555577843441299</v>
      </c>
      <c r="H22" s="3"/>
      <c r="I22" s="3">
        <f t="shared" si="2"/>
        <v>79.954813880866169</v>
      </c>
      <c r="J22" s="3">
        <f t="shared" si="3"/>
        <v>52.020928175666754</v>
      </c>
      <c r="L22" s="1">
        <f t="shared" si="5"/>
        <v>22.218846551085932</v>
      </c>
      <c r="M22" s="1">
        <f t="shared" si="4"/>
        <v>-72.226432357460169</v>
      </c>
      <c r="N22" s="1">
        <f t="shared" si="4"/>
        <v>12.693809643590555</v>
      </c>
      <c r="O22" s="1">
        <f t="shared" si="4"/>
        <v>37.522075694373925</v>
      </c>
      <c r="P22" s="1">
        <f t="shared" si="4"/>
        <v>1.540353275692695</v>
      </c>
      <c r="R22" s="1">
        <f t="shared" si="6"/>
        <v>0.34973056145658743</v>
      </c>
      <c r="S22" s="1">
        <f t="shared" si="7"/>
        <v>42.6647828182547</v>
      </c>
    </row>
    <row r="23" spans="1:19">
      <c r="A23" s="3"/>
      <c r="B23" s="3">
        <v>32</v>
      </c>
      <c r="C23" s="3">
        <v>118.194656063027</v>
      </c>
      <c r="D23" s="3">
        <v>85.348481795311301</v>
      </c>
      <c r="E23" s="3">
        <v>219.30005169616899</v>
      </c>
      <c r="F23" s="3">
        <v>47.6447941078005</v>
      </c>
      <c r="G23" s="3">
        <v>82.690670719632905</v>
      </c>
      <c r="H23" s="3"/>
      <c r="I23" s="3">
        <f t="shared" si="2"/>
        <v>110.63573087638812</v>
      </c>
      <c r="J23" s="3">
        <f t="shared" si="3"/>
        <v>65.675911560934509</v>
      </c>
      <c r="L23" s="1">
        <f t="shared" si="5"/>
        <v>18.731659667427195</v>
      </c>
      <c r="M23" s="1">
        <f t="shared" si="4"/>
        <v>-52.946385308704834</v>
      </c>
      <c r="N23" s="1">
        <f t="shared" si="4"/>
        <v>23.878142889805034</v>
      </c>
      <c r="O23" s="1">
        <f t="shared" si="4"/>
        <v>29.408238702545432</v>
      </c>
      <c r="P23" s="1">
        <f t="shared" si="4"/>
        <v>-1.3672362437925614</v>
      </c>
      <c r="R23" s="1">
        <f t="shared" si="6"/>
        <v>3.5408839414560531</v>
      </c>
      <c r="S23" s="1">
        <f t="shared" si="7"/>
        <v>33.646638175745082</v>
      </c>
    </row>
    <row r="24" spans="1:19">
      <c r="A24" s="3"/>
      <c r="B24" s="3"/>
      <c r="C24" s="3"/>
      <c r="D24" s="3"/>
      <c r="E24" s="3"/>
      <c r="F24" s="3"/>
      <c r="G24" s="3"/>
      <c r="H24" s="3"/>
      <c r="I24" s="3"/>
      <c r="J24" s="3"/>
    </row>
    <row r="25" spans="1:19">
      <c r="A25" s="3"/>
      <c r="B25" s="3"/>
      <c r="C25" s="3"/>
      <c r="D25" s="3"/>
      <c r="E25" s="3"/>
      <c r="F25" s="3"/>
      <c r="G25" s="3"/>
      <c r="H25" s="3"/>
      <c r="I25" s="3"/>
      <c r="J25" s="3"/>
    </row>
    <row r="26" spans="1:19">
      <c r="A26" s="3"/>
      <c r="B26" s="3"/>
      <c r="C26" s="3"/>
      <c r="D26" s="3"/>
      <c r="E26" s="3"/>
      <c r="F26" s="3"/>
      <c r="G26" s="3"/>
      <c r="H26" s="3"/>
      <c r="I26" s="3"/>
      <c r="J26" s="3"/>
    </row>
    <row r="27" spans="1:19">
      <c r="A27" s="3"/>
      <c r="B27" s="3"/>
      <c r="C27" s="3"/>
      <c r="D27" s="3"/>
      <c r="E27" s="3"/>
      <c r="F27" s="3"/>
      <c r="G27" s="3"/>
      <c r="H27" s="3"/>
      <c r="I27" s="3"/>
      <c r="J27" s="3"/>
    </row>
    <row r="28" spans="1:19">
      <c r="A28" s="4" t="s">
        <v>18</v>
      </c>
      <c r="B28" s="6"/>
      <c r="C28" s="6"/>
      <c r="D28" s="6"/>
      <c r="E28" s="6"/>
      <c r="F28" s="6"/>
      <c r="G28" s="6"/>
      <c r="H28" s="6"/>
      <c r="I28" s="6"/>
      <c r="J28" s="6"/>
      <c r="K28" s="11"/>
      <c r="L28" s="12"/>
      <c r="M28" s="9" t="str">
        <f t="shared" ref="M28:Q28" si="8">F30</f>
        <v>2HZ</v>
      </c>
      <c r="N28" s="9" t="str">
        <f t="shared" si="8"/>
        <v>4HZ</v>
      </c>
      <c r="O28" s="9" t="str">
        <f t="shared" si="8"/>
        <v>8HZ</v>
      </c>
      <c r="P28" s="9" t="str">
        <f t="shared" si="8"/>
        <v>16HZ</v>
      </c>
      <c r="Q28" s="9" t="str">
        <f t="shared" si="8"/>
        <v>32HZ</v>
      </c>
    </row>
    <row r="29" spans="1:19">
      <c r="A29" s="4"/>
      <c r="B29" s="6" t="s">
        <v>39</v>
      </c>
      <c r="C29" s="7" t="s">
        <v>69</v>
      </c>
      <c r="D29" s="6"/>
      <c r="E29" s="6"/>
      <c r="F29" s="6"/>
      <c r="G29" s="6"/>
      <c r="H29" s="6"/>
      <c r="I29" s="6"/>
      <c r="J29" s="6"/>
      <c r="K29" s="11"/>
      <c r="L29" s="12" t="s">
        <v>69</v>
      </c>
      <c r="M29" s="13">
        <f t="shared" ref="M29:Q29" si="9">AVERAGE(F33,F39)</f>
        <v>1.0936861273179932</v>
      </c>
      <c r="N29" s="13">
        <f t="shared" si="9"/>
        <v>3.9087294213831769</v>
      </c>
      <c r="O29" s="13">
        <f t="shared" si="9"/>
        <v>17.107922380368397</v>
      </c>
      <c r="P29" s="13">
        <f t="shared" si="9"/>
        <v>64.052764254834202</v>
      </c>
      <c r="Q29" s="13">
        <f t="shared" si="9"/>
        <v>118.19465606302725</v>
      </c>
    </row>
    <row r="30" spans="1:19" ht="15.75">
      <c r="A30" s="4"/>
      <c r="B30" s="6"/>
      <c r="C30" s="6" t="s">
        <v>21</v>
      </c>
      <c r="D30" s="8">
        <v>3.113</v>
      </c>
      <c r="E30" s="6" t="s">
        <v>22</v>
      </c>
      <c r="F30" s="9" t="s">
        <v>57</v>
      </c>
      <c r="G30" s="9" t="s">
        <v>58</v>
      </c>
      <c r="H30" s="9" t="s">
        <v>59</v>
      </c>
      <c r="I30" s="9" t="s">
        <v>60</v>
      </c>
      <c r="J30" s="9" t="s">
        <v>61</v>
      </c>
      <c r="K30" s="11"/>
      <c r="L30" s="12" t="s">
        <v>7</v>
      </c>
      <c r="M30" s="13">
        <f t="shared" ref="M30:Q30" si="10">AVERAGE(F45,F51)</f>
        <v>4.1222906074391243</v>
      </c>
      <c r="N30" s="13">
        <f t="shared" si="10"/>
        <v>7.0740232807064523</v>
      </c>
      <c r="O30" s="13">
        <f t="shared" si="10"/>
        <v>19.368310141824992</v>
      </c>
      <c r="P30" s="13">
        <f t="shared" si="10"/>
        <v>82.349979930425476</v>
      </c>
      <c r="Q30" s="13">
        <f t="shared" si="10"/>
        <v>145.43751672464543</v>
      </c>
    </row>
    <row r="31" spans="1:19" ht="15.75">
      <c r="A31" s="4"/>
      <c r="B31" s="6"/>
      <c r="C31" s="6" t="s">
        <v>30</v>
      </c>
      <c r="D31" s="8">
        <v>6.1449999999999996</v>
      </c>
      <c r="E31" s="8">
        <v>2.1030000000000002</v>
      </c>
      <c r="F31" s="8">
        <v>2.2589999999999999</v>
      </c>
      <c r="G31" s="8">
        <v>2.387</v>
      </c>
      <c r="H31" s="8">
        <v>2.86</v>
      </c>
      <c r="I31" s="8">
        <v>4.7949999999999999</v>
      </c>
      <c r="J31" s="8">
        <v>7.0069999999999997</v>
      </c>
      <c r="K31" s="11"/>
      <c r="L31" s="11"/>
      <c r="M31" s="11"/>
      <c r="N31" s="11"/>
      <c r="O31" s="11"/>
      <c r="P31" s="11"/>
      <c r="Q31" s="11"/>
    </row>
    <row r="32" spans="1:19">
      <c r="A32" s="4"/>
      <c r="B32" s="6"/>
      <c r="C32" s="6"/>
      <c r="D32" s="6">
        <f>D31-D30</f>
        <v>3.0319999999999996</v>
      </c>
      <c r="E32" s="6"/>
      <c r="F32" s="6">
        <f>F31-E31</f>
        <v>0.15599999999999969</v>
      </c>
      <c r="G32" s="6">
        <f>G31-E31</f>
        <v>0.28399999999999981</v>
      </c>
      <c r="H32" s="6">
        <f>H31-E31</f>
        <v>0.75699999999999967</v>
      </c>
      <c r="I32" s="6">
        <f>I31-E31</f>
        <v>2.6919999999999997</v>
      </c>
      <c r="J32" s="6">
        <f>J31-E31</f>
        <v>4.9039999999999999</v>
      </c>
      <c r="K32" s="11"/>
      <c r="L32" s="11"/>
      <c r="M32" s="11"/>
      <c r="N32" s="11"/>
      <c r="O32" s="11"/>
      <c r="P32" s="11"/>
      <c r="Q32" s="11"/>
    </row>
    <row r="33" spans="1:17">
      <c r="A33" s="4"/>
      <c r="B33" s="6"/>
      <c r="C33" s="6"/>
      <c r="D33" s="6"/>
      <c r="E33" s="6"/>
      <c r="F33" s="10">
        <f>F32/D32*100</f>
        <v>5.1451187335092259</v>
      </c>
      <c r="G33" s="10">
        <f>G32/D32*100</f>
        <v>9.3667546174142426</v>
      </c>
      <c r="H33" s="10">
        <f>H32/D32*100</f>
        <v>24.967018469656985</v>
      </c>
      <c r="I33" s="10">
        <f>I32/D32*100</f>
        <v>88.786279683377316</v>
      </c>
      <c r="J33" s="10">
        <f>J32/D32*100</f>
        <v>161.74142480211086</v>
      </c>
      <c r="K33" s="11"/>
      <c r="L33" s="12" t="s">
        <v>31</v>
      </c>
      <c r="M33" s="6" t="s">
        <v>69</v>
      </c>
      <c r="N33" s="6" t="s">
        <v>7</v>
      </c>
      <c r="O33" s="11"/>
      <c r="P33" s="11"/>
      <c r="Q33" s="11"/>
    </row>
    <row r="34" spans="1:17">
      <c r="A34" s="4"/>
      <c r="B34" s="6"/>
      <c r="C34" s="6"/>
      <c r="D34" s="6"/>
      <c r="E34" s="6"/>
      <c r="F34" s="6"/>
      <c r="G34" s="6"/>
      <c r="H34" s="6"/>
      <c r="I34" s="6"/>
      <c r="J34" s="6"/>
      <c r="K34" s="11"/>
      <c r="L34" s="9" t="s">
        <v>57</v>
      </c>
      <c r="M34" s="13">
        <f>M29</f>
        <v>1.0936861273179932</v>
      </c>
      <c r="N34" s="13">
        <f>M30</f>
        <v>4.1222906074391243</v>
      </c>
      <c r="O34" s="11"/>
      <c r="P34" s="11"/>
      <c r="Q34" s="11"/>
    </row>
    <row r="35" spans="1:17">
      <c r="A35" s="4"/>
      <c r="B35" s="6" t="s">
        <v>40</v>
      </c>
      <c r="C35" s="7" t="s">
        <v>69</v>
      </c>
      <c r="D35" s="6"/>
      <c r="E35" s="6"/>
      <c r="F35" s="6"/>
      <c r="G35" s="6"/>
      <c r="H35" s="6"/>
      <c r="I35" s="6"/>
      <c r="J35" s="6"/>
      <c r="K35" s="11"/>
      <c r="L35" s="9" t="s">
        <v>58</v>
      </c>
      <c r="M35" s="13">
        <f>N29</f>
        <v>3.9087294213831769</v>
      </c>
      <c r="N35" s="13">
        <f>N30</f>
        <v>7.0740232807064523</v>
      </c>
      <c r="O35" s="11"/>
      <c r="P35" s="11" t="s">
        <v>62</v>
      </c>
      <c r="Q35" s="11"/>
    </row>
    <row r="36" spans="1:17" ht="15.75">
      <c r="A36" s="4"/>
      <c r="B36" s="6"/>
      <c r="C36" s="6" t="s">
        <v>21</v>
      </c>
      <c r="D36" s="8">
        <v>1.633</v>
      </c>
      <c r="E36" s="6" t="s">
        <v>22</v>
      </c>
      <c r="F36" s="9" t="s">
        <v>57</v>
      </c>
      <c r="G36" s="9" t="s">
        <v>58</v>
      </c>
      <c r="H36" s="9" t="s">
        <v>59</v>
      </c>
      <c r="I36" s="9" t="s">
        <v>60</v>
      </c>
      <c r="J36" s="9" t="s">
        <v>61</v>
      </c>
      <c r="K36" s="11"/>
      <c r="L36" s="9" t="s">
        <v>59</v>
      </c>
      <c r="M36" s="13">
        <f>O29</f>
        <v>17.107922380368397</v>
      </c>
      <c r="N36" s="13">
        <f>O30</f>
        <v>19.368310141824992</v>
      </c>
      <c r="O36" s="11"/>
      <c r="P36" s="11"/>
      <c r="Q36" s="11"/>
    </row>
    <row r="37" spans="1:17" ht="15.75">
      <c r="A37" s="4"/>
      <c r="B37" s="6"/>
      <c r="C37" s="6" t="s">
        <v>30</v>
      </c>
      <c r="D37" s="8">
        <v>5.8929999999999998</v>
      </c>
      <c r="E37" s="8">
        <v>0.63100000000000001</v>
      </c>
      <c r="F37" s="8">
        <v>0.505</v>
      </c>
      <c r="G37" s="8">
        <v>0.56499999999999995</v>
      </c>
      <c r="H37" s="8">
        <v>1.0249999999999999</v>
      </c>
      <c r="I37" s="8">
        <v>2.306</v>
      </c>
      <c r="J37" s="8">
        <v>3.8109999999999999</v>
      </c>
      <c r="K37" s="11"/>
      <c r="L37" s="9" t="s">
        <v>60</v>
      </c>
      <c r="M37" s="13">
        <f>P29</f>
        <v>64.052764254834202</v>
      </c>
      <c r="N37" s="13">
        <f>P30</f>
        <v>82.349979930425476</v>
      </c>
      <c r="O37" s="11"/>
      <c r="P37" s="11"/>
      <c r="Q37" s="11"/>
    </row>
    <row r="38" spans="1:17">
      <c r="A38" s="4"/>
      <c r="B38" s="6"/>
      <c r="C38" s="6"/>
      <c r="D38" s="6">
        <f>D37-D36</f>
        <v>4.26</v>
      </c>
      <c r="E38" s="6"/>
      <c r="F38" s="6">
        <f>F37-E37</f>
        <v>-0.126</v>
      </c>
      <c r="G38" s="6">
        <f>G37-E37</f>
        <v>-6.6000000000000059E-2</v>
      </c>
      <c r="H38" s="6">
        <f>H37-E37</f>
        <v>0.39399999999999991</v>
      </c>
      <c r="I38" s="6">
        <f>I37-E37</f>
        <v>1.675</v>
      </c>
      <c r="J38" s="6">
        <f>J37-E37</f>
        <v>3.1799999999999997</v>
      </c>
      <c r="K38" s="11"/>
      <c r="L38" s="9" t="s">
        <v>61</v>
      </c>
      <c r="M38" s="13">
        <f>Q29</f>
        <v>118.19465606302725</v>
      </c>
      <c r="N38" s="13">
        <f>Q30</f>
        <v>145.43751672464543</v>
      </c>
      <c r="O38" s="11"/>
      <c r="P38" s="11"/>
      <c r="Q38" s="11"/>
    </row>
    <row r="39" spans="1:17">
      <c r="A39" s="4"/>
      <c r="B39" s="6"/>
      <c r="C39" s="6"/>
      <c r="D39" s="6"/>
      <c r="E39" s="6"/>
      <c r="F39" s="10">
        <f>F38/D38*100</f>
        <v>-2.9577464788732395</v>
      </c>
      <c r="G39" s="10">
        <f>G38/D38*100</f>
        <v>-1.5492957746478888</v>
      </c>
      <c r="H39" s="10">
        <f>H38/D38*100</f>
        <v>9.2488262910798102</v>
      </c>
      <c r="I39" s="10">
        <f>I38/D38*100</f>
        <v>39.31924882629108</v>
      </c>
      <c r="J39" s="10">
        <f>J38/D38*100</f>
        <v>74.647887323943664</v>
      </c>
      <c r="K39" s="11"/>
      <c r="L39" s="11"/>
      <c r="M39" s="11"/>
      <c r="N39" s="11"/>
      <c r="O39" s="11"/>
      <c r="P39" s="11"/>
      <c r="Q39" s="11"/>
    </row>
    <row r="40" spans="1:17">
      <c r="A40" s="4"/>
      <c r="B40" s="6"/>
      <c r="C40" s="6"/>
      <c r="D40" s="6"/>
      <c r="E40" s="6"/>
      <c r="F40" s="6"/>
      <c r="G40" s="6"/>
      <c r="H40" s="6"/>
      <c r="I40" s="6"/>
      <c r="J40" s="6"/>
      <c r="K40" s="11"/>
      <c r="L40" s="11"/>
      <c r="M40" s="11"/>
      <c r="N40" s="11"/>
      <c r="O40" s="11"/>
      <c r="P40" s="11"/>
      <c r="Q40" s="11"/>
    </row>
    <row r="41" spans="1:17">
      <c r="A41" s="6"/>
      <c r="B41" s="6" t="s">
        <v>41</v>
      </c>
      <c r="C41" s="7" t="s">
        <v>7</v>
      </c>
      <c r="D41" s="6"/>
      <c r="E41" s="6"/>
      <c r="F41" s="6"/>
      <c r="G41" s="6"/>
      <c r="H41" s="6"/>
      <c r="I41" s="6"/>
      <c r="J41" s="6"/>
      <c r="K41" s="11"/>
      <c r="L41" s="11"/>
      <c r="M41" s="11"/>
      <c r="N41" s="11"/>
      <c r="O41" s="11"/>
      <c r="P41" s="11"/>
      <c r="Q41" s="11"/>
    </row>
    <row r="42" spans="1:17" ht="15.75">
      <c r="A42" s="6"/>
      <c r="B42" s="6"/>
      <c r="C42" s="6" t="s">
        <v>21</v>
      </c>
      <c r="D42" s="8">
        <v>3.2909999999999999</v>
      </c>
      <c r="E42" s="6" t="s">
        <v>22</v>
      </c>
      <c r="F42" s="9" t="s">
        <v>57</v>
      </c>
      <c r="G42" s="9" t="s">
        <v>58</v>
      </c>
      <c r="H42" s="9" t="s">
        <v>59</v>
      </c>
      <c r="I42" s="9" t="s">
        <v>60</v>
      </c>
      <c r="J42" s="9" t="s">
        <v>61</v>
      </c>
      <c r="K42" s="11"/>
      <c r="L42" s="11"/>
      <c r="M42" s="11"/>
      <c r="N42" s="11"/>
      <c r="O42" s="11"/>
      <c r="P42" s="11"/>
      <c r="Q42" s="11"/>
    </row>
    <row r="43" spans="1:17" ht="15.75">
      <c r="A43" s="6"/>
      <c r="B43" s="6"/>
      <c r="C43" s="6" t="s">
        <v>30</v>
      </c>
      <c r="D43" s="8">
        <v>6.2510000000000003</v>
      </c>
      <c r="E43" s="8">
        <v>2.5739999999999998</v>
      </c>
      <c r="F43" s="8">
        <v>2.677</v>
      </c>
      <c r="G43" s="8">
        <v>2.7509999999999999</v>
      </c>
      <c r="H43" s="8">
        <v>3.0960000000000001</v>
      </c>
      <c r="I43" s="8">
        <v>4.2510000000000003</v>
      </c>
      <c r="J43" s="8">
        <v>5.524</v>
      </c>
      <c r="K43" s="11"/>
      <c r="L43" s="11"/>
      <c r="M43" s="11"/>
      <c r="N43" s="11"/>
      <c r="O43" s="11"/>
      <c r="P43" s="11"/>
      <c r="Q43" s="11"/>
    </row>
    <row r="44" spans="1:17">
      <c r="A44" s="6"/>
      <c r="B44" s="6"/>
      <c r="C44" s="6"/>
      <c r="D44" s="6">
        <f>D43-D42</f>
        <v>2.9600000000000004</v>
      </c>
      <c r="E44" s="6"/>
      <c r="F44" s="6">
        <f>F43-E43</f>
        <v>0.1030000000000002</v>
      </c>
      <c r="G44" s="6">
        <f>G43-E43</f>
        <v>0.17700000000000005</v>
      </c>
      <c r="H44" s="6">
        <f>H43-E43</f>
        <v>0.52200000000000024</v>
      </c>
      <c r="I44" s="6">
        <f>I43-E43</f>
        <v>1.6770000000000005</v>
      </c>
      <c r="J44" s="6">
        <f>J43-E43</f>
        <v>2.95</v>
      </c>
      <c r="K44" s="11"/>
      <c r="L44" s="11"/>
      <c r="M44" s="11"/>
      <c r="N44" s="11"/>
      <c r="O44" s="11"/>
      <c r="P44" s="11"/>
      <c r="Q44" s="11"/>
    </row>
    <row r="45" spans="1:17">
      <c r="A45" s="6"/>
      <c r="B45" s="6"/>
      <c r="C45" s="6"/>
      <c r="D45" s="6"/>
      <c r="E45" s="6"/>
      <c r="F45" s="10">
        <f>F44/D44*100</f>
        <v>3.479729729729736</v>
      </c>
      <c r="G45" s="10">
        <f>G44/D44*100</f>
        <v>5.9797297297297307</v>
      </c>
      <c r="H45" s="10">
        <f>H44/D44*100</f>
        <v>17.63513513513514</v>
      </c>
      <c r="I45" s="10">
        <f>I44/D44*100</f>
        <v>56.655405405405411</v>
      </c>
      <c r="J45" s="10">
        <f>J44/D44*100</f>
        <v>99.662162162162147</v>
      </c>
      <c r="K45" s="11"/>
      <c r="L45" s="11"/>
      <c r="M45" s="11"/>
      <c r="N45" s="11"/>
      <c r="O45" s="11"/>
      <c r="P45" s="11"/>
      <c r="Q45" s="11"/>
    </row>
    <row r="46" spans="1:17">
      <c r="A46" s="6"/>
      <c r="B46" s="6"/>
      <c r="C46" s="6"/>
      <c r="D46" s="6"/>
      <c r="E46" s="6"/>
      <c r="F46" s="6"/>
      <c r="G46" s="6"/>
      <c r="H46" s="6"/>
      <c r="I46" s="6"/>
      <c r="J46" s="6"/>
      <c r="K46" s="11"/>
      <c r="L46" s="11"/>
      <c r="M46" s="11"/>
      <c r="N46" s="11"/>
      <c r="O46" s="11"/>
      <c r="P46" s="11"/>
      <c r="Q46" s="11"/>
    </row>
    <row r="47" spans="1:17">
      <c r="A47" s="6"/>
      <c r="B47" s="6" t="s">
        <v>42</v>
      </c>
      <c r="C47" s="7" t="s">
        <v>20</v>
      </c>
      <c r="D47" s="6"/>
      <c r="E47" s="6"/>
      <c r="F47" s="6"/>
      <c r="G47" s="6"/>
      <c r="H47" s="6"/>
      <c r="I47" s="6"/>
      <c r="J47" s="6"/>
      <c r="K47" s="11"/>
      <c r="L47" s="11"/>
      <c r="M47" s="11"/>
      <c r="N47" s="11"/>
      <c r="O47" s="11"/>
      <c r="P47" s="11"/>
      <c r="Q47" s="11"/>
    </row>
    <row r="48" spans="1:17" ht="15.75">
      <c r="A48" s="4"/>
      <c r="B48" s="6"/>
      <c r="C48" s="6" t="s">
        <v>21</v>
      </c>
      <c r="D48" s="8">
        <v>2.871</v>
      </c>
      <c r="E48" s="6" t="s">
        <v>22</v>
      </c>
      <c r="F48" s="9" t="s">
        <v>57</v>
      </c>
      <c r="G48" s="9" t="s">
        <v>58</v>
      </c>
      <c r="H48" s="9" t="s">
        <v>59</v>
      </c>
      <c r="I48" s="9" t="s">
        <v>60</v>
      </c>
      <c r="J48" s="9" t="s">
        <v>61</v>
      </c>
      <c r="K48" s="11"/>
      <c r="L48" s="11"/>
      <c r="M48" s="11"/>
      <c r="N48" s="11"/>
      <c r="O48" s="11"/>
      <c r="P48" s="11"/>
      <c r="Q48" s="11"/>
    </row>
    <row r="49" spans="1:17" ht="15.75">
      <c r="A49" s="4"/>
      <c r="B49" s="6"/>
      <c r="C49" s="6" t="s">
        <v>30</v>
      </c>
      <c r="D49" s="8">
        <v>4.4870000000000001</v>
      </c>
      <c r="E49" s="8">
        <v>1.111</v>
      </c>
      <c r="F49" s="8">
        <v>1.1879999999999999</v>
      </c>
      <c r="G49" s="8">
        <v>1.2430000000000001</v>
      </c>
      <c r="H49" s="8">
        <v>1.452</v>
      </c>
      <c r="I49" s="8">
        <v>2.8570000000000002</v>
      </c>
      <c r="J49" s="8">
        <v>4.2009999999999996</v>
      </c>
      <c r="K49" s="11"/>
      <c r="L49" s="11"/>
      <c r="M49" s="11"/>
      <c r="N49" s="11"/>
      <c r="O49" s="11"/>
      <c r="P49" s="11"/>
      <c r="Q49" s="11"/>
    </row>
    <row r="50" spans="1:17">
      <c r="A50" s="4"/>
      <c r="B50" s="6"/>
      <c r="C50" s="6"/>
      <c r="D50" s="6">
        <f>D49-D48</f>
        <v>1.6160000000000001</v>
      </c>
      <c r="E50" s="6"/>
      <c r="F50" s="6">
        <f>F49-E49</f>
        <v>7.6999999999999957E-2</v>
      </c>
      <c r="G50" s="6">
        <f>G49-E49</f>
        <v>0.13200000000000012</v>
      </c>
      <c r="H50" s="6">
        <f>H49-E49</f>
        <v>0.34099999999999997</v>
      </c>
      <c r="I50" s="6">
        <f>I49-E49</f>
        <v>1.7460000000000002</v>
      </c>
      <c r="J50" s="6">
        <f>J49-E49</f>
        <v>3.09</v>
      </c>
      <c r="K50" s="11"/>
      <c r="L50" s="11"/>
      <c r="M50" s="11"/>
      <c r="N50" s="11"/>
      <c r="O50" s="11"/>
      <c r="P50" s="11"/>
      <c r="Q50" s="11"/>
    </row>
    <row r="51" spans="1:17">
      <c r="A51" s="4"/>
      <c r="B51" s="6"/>
      <c r="C51" s="6"/>
      <c r="D51" s="6"/>
      <c r="E51" s="6"/>
      <c r="F51" s="10">
        <f>F50/D50*100</f>
        <v>4.7648514851485118</v>
      </c>
      <c r="G51" s="10">
        <f>G50/D50*100</f>
        <v>8.1683168316831747</v>
      </c>
      <c r="H51" s="10">
        <f>H50/D50*100</f>
        <v>21.101485148514847</v>
      </c>
      <c r="I51" s="10">
        <f>I50/D50*100</f>
        <v>108.04455445544554</v>
      </c>
      <c r="J51" s="10">
        <f>J50/D50*100</f>
        <v>191.21287128712871</v>
      </c>
      <c r="K51" s="11"/>
      <c r="L51" s="11"/>
      <c r="M51" s="11"/>
      <c r="N51" s="11"/>
      <c r="O51" s="11"/>
      <c r="P51" s="11"/>
      <c r="Q51" s="11"/>
    </row>
    <row r="52" spans="1:17">
      <c r="A52" s="11"/>
      <c r="B52" s="11"/>
      <c r="C52" s="11"/>
      <c r="D52" s="11"/>
      <c r="E52" s="11"/>
      <c r="F52" s="11"/>
      <c r="G52" s="11"/>
      <c r="H52" s="11"/>
      <c r="I52" s="11"/>
      <c r="J52" s="11"/>
      <c r="K52" s="11"/>
      <c r="L52" s="11"/>
      <c r="M52" s="11"/>
      <c r="N52" s="11"/>
      <c r="O52" s="11"/>
      <c r="P52" s="11"/>
      <c r="Q52" s="11"/>
    </row>
    <row r="53" spans="1:17">
      <c r="A53" s="11"/>
      <c r="B53" s="11"/>
      <c r="C53" s="11"/>
      <c r="D53" s="11"/>
      <c r="E53" s="11"/>
      <c r="F53" s="11"/>
      <c r="G53" s="11"/>
      <c r="H53" s="11"/>
      <c r="I53" s="11"/>
      <c r="J53" s="11"/>
      <c r="K53" s="11"/>
      <c r="L53" s="11"/>
      <c r="M53" s="11"/>
      <c r="N53" s="11"/>
      <c r="O53" s="11"/>
      <c r="P53" s="11"/>
      <c r="Q53" s="11"/>
    </row>
    <row r="54" spans="1:17">
      <c r="A54" s="4" t="s">
        <v>35</v>
      </c>
      <c r="B54" s="6"/>
      <c r="C54" s="6"/>
      <c r="D54" s="6"/>
      <c r="E54" s="6"/>
      <c r="F54" s="6"/>
      <c r="G54" s="6"/>
      <c r="H54" s="6"/>
      <c r="I54" s="6"/>
      <c r="J54" s="6"/>
      <c r="K54" s="11"/>
      <c r="L54" s="12"/>
      <c r="M54" s="9" t="str">
        <f t="shared" ref="M54:Q54" si="11">F56</f>
        <v>2HZ</v>
      </c>
      <c r="N54" s="9" t="str">
        <f t="shared" si="11"/>
        <v>4HZ</v>
      </c>
      <c r="O54" s="9" t="str">
        <f t="shared" si="11"/>
        <v>8HZ</v>
      </c>
      <c r="P54" s="9" t="str">
        <f t="shared" si="11"/>
        <v>16HZ</v>
      </c>
      <c r="Q54" s="9" t="str">
        <f t="shared" si="11"/>
        <v>32HZ</v>
      </c>
    </row>
    <row r="55" spans="1:17">
      <c r="A55" s="4"/>
      <c r="B55" s="6" t="s">
        <v>19</v>
      </c>
      <c r="C55" s="7" t="s">
        <v>69</v>
      </c>
      <c r="D55" s="6"/>
      <c r="E55" s="6"/>
      <c r="F55" s="6"/>
      <c r="G55" s="6"/>
      <c r="H55" s="6"/>
      <c r="I55" s="6"/>
      <c r="J55" s="6"/>
      <c r="K55" s="11"/>
      <c r="L55" s="12" t="s">
        <v>69</v>
      </c>
      <c r="M55" s="13">
        <f t="shared" ref="M55:Q55" si="12">AVERAGE(F65,F59)</f>
        <v>10.80708178465367</v>
      </c>
      <c r="N55" s="13">
        <f t="shared" si="12"/>
        <v>18.301410693569029</v>
      </c>
      <c r="O55" s="13">
        <f t="shared" si="12"/>
        <v>28.717381337204447</v>
      </c>
      <c r="P55" s="13">
        <f t="shared" si="12"/>
        <v>61.34846797336219</v>
      </c>
      <c r="Q55" s="13">
        <f t="shared" si="12"/>
        <v>85.34848179531113</v>
      </c>
    </row>
    <row r="56" spans="1:17" ht="15.75">
      <c r="A56" s="4"/>
      <c r="B56" s="6"/>
      <c r="C56" s="6" t="s">
        <v>21</v>
      </c>
      <c r="D56" s="8">
        <v>4.1050000000000004</v>
      </c>
      <c r="E56" s="6" t="s">
        <v>22</v>
      </c>
      <c r="F56" s="9" t="s">
        <v>57</v>
      </c>
      <c r="G56" s="9" t="s">
        <v>58</v>
      </c>
      <c r="H56" s="9" t="s">
        <v>59</v>
      </c>
      <c r="I56" s="9" t="s">
        <v>60</v>
      </c>
      <c r="J56" s="9" t="s">
        <v>61</v>
      </c>
      <c r="K56" s="11"/>
      <c r="L56" s="12" t="s">
        <v>7</v>
      </c>
      <c r="M56" s="13">
        <f t="shared" ref="M56:Q56" si="13">AVERAGE(F71,F77)</f>
        <v>4.7684437254157173</v>
      </c>
      <c r="N56" s="13">
        <f t="shared" si="13"/>
        <v>10.203950536214037</v>
      </c>
      <c r="O56" s="13">
        <f t="shared" si="13"/>
        <v>18.884509703969862</v>
      </c>
      <c r="P56" s="13">
        <f t="shared" si="13"/>
        <v>35.620820296638257</v>
      </c>
      <c r="Q56" s="13">
        <f t="shared" si="13"/>
        <v>55.802876035968467</v>
      </c>
    </row>
    <row r="57" spans="1:17" ht="15.75">
      <c r="A57" s="4"/>
      <c r="B57" s="6"/>
      <c r="C57" s="6" t="s">
        <v>30</v>
      </c>
      <c r="D57" s="8">
        <v>6.242</v>
      </c>
      <c r="E57" s="8">
        <v>2.9</v>
      </c>
      <c r="F57" s="8">
        <v>3.0819999999999999</v>
      </c>
      <c r="G57" s="8">
        <v>3.1709999999999998</v>
      </c>
      <c r="H57" s="8">
        <v>3.2469999999999999</v>
      </c>
      <c r="I57" s="8">
        <v>3.4820000000000002</v>
      </c>
      <c r="J57" s="8">
        <v>3.84</v>
      </c>
      <c r="K57" s="11"/>
      <c r="L57" s="11"/>
      <c r="M57" s="11"/>
      <c r="N57" s="11"/>
      <c r="O57" s="11"/>
      <c r="P57" s="11"/>
      <c r="Q57" s="11"/>
    </row>
    <row r="58" spans="1:17">
      <c r="A58" s="4"/>
      <c r="B58" s="6"/>
      <c r="C58" s="6"/>
      <c r="D58" s="6">
        <f>D57-D56</f>
        <v>2.1369999999999996</v>
      </c>
      <c r="E58" s="6"/>
      <c r="F58" s="6">
        <f>F57-E57</f>
        <v>0.18199999999999994</v>
      </c>
      <c r="G58" s="6">
        <f>G57-E57</f>
        <v>0.27099999999999991</v>
      </c>
      <c r="H58" s="6">
        <f>H57-E57</f>
        <v>0.34699999999999998</v>
      </c>
      <c r="I58" s="6">
        <f>I57-E57</f>
        <v>0.58200000000000029</v>
      </c>
      <c r="J58" s="6">
        <f>J57-E57</f>
        <v>0.94</v>
      </c>
      <c r="K58" s="11"/>
      <c r="L58" s="11"/>
      <c r="M58" s="11"/>
      <c r="N58" s="11"/>
      <c r="O58" s="11"/>
      <c r="P58" s="11"/>
      <c r="Q58" s="11"/>
    </row>
    <row r="59" spans="1:17">
      <c r="A59" s="4"/>
      <c r="B59" s="6"/>
      <c r="C59" s="6"/>
      <c r="D59" s="6"/>
      <c r="E59" s="6"/>
      <c r="F59" s="10">
        <f>F58/D58*100</f>
        <v>8.516612072999532</v>
      </c>
      <c r="G59" s="10">
        <f>G58/D58*100</f>
        <v>12.681328965839961</v>
      </c>
      <c r="H59" s="10">
        <f>H58/D58*100</f>
        <v>16.237716424894714</v>
      </c>
      <c r="I59" s="10">
        <f>I58/D58*100</f>
        <v>27.234440804866654</v>
      </c>
      <c r="J59" s="10">
        <f>J58/D58*100</f>
        <v>43.986897519887705</v>
      </c>
      <c r="K59" s="11"/>
      <c r="L59" s="12" t="s">
        <v>31</v>
      </c>
      <c r="M59" s="6" t="s">
        <v>69</v>
      </c>
      <c r="N59" s="6" t="s">
        <v>7</v>
      </c>
      <c r="O59" s="11"/>
      <c r="P59" s="11"/>
      <c r="Q59" s="11"/>
    </row>
    <row r="60" spans="1:17">
      <c r="A60" s="4"/>
      <c r="B60" s="6"/>
      <c r="C60" s="6"/>
      <c r="D60" s="6"/>
      <c r="E60" s="6"/>
      <c r="F60" s="6"/>
      <c r="G60" s="6"/>
      <c r="H60" s="6"/>
      <c r="I60" s="6"/>
      <c r="J60" s="6"/>
      <c r="K60" s="11"/>
      <c r="L60" s="9" t="s">
        <v>57</v>
      </c>
      <c r="M60" s="13">
        <f>M55</f>
        <v>10.80708178465367</v>
      </c>
      <c r="N60" s="13">
        <f>M56</f>
        <v>4.7684437254157173</v>
      </c>
      <c r="O60" s="11"/>
      <c r="P60" s="11"/>
      <c r="Q60" s="11"/>
    </row>
    <row r="61" spans="1:17">
      <c r="A61" s="4"/>
      <c r="B61" s="6" t="s">
        <v>32</v>
      </c>
      <c r="C61" s="7" t="s">
        <v>69</v>
      </c>
      <c r="D61" s="6"/>
      <c r="E61" s="6"/>
      <c r="F61" s="6"/>
      <c r="G61" s="6"/>
      <c r="H61" s="6"/>
      <c r="I61" s="6"/>
      <c r="J61" s="6"/>
      <c r="K61" s="11"/>
      <c r="L61" s="9" t="s">
        <v>58</v>
      </c>
      <c r="M61" s="13">
        <f>N55</f>
        <v>18.301410693569029</v>
      </c>
      <c r="N61" s="13">
        <f>N56</f>
        <v>10.203950536214037</v>
      </c>
      <c r="O61" s="11"/>
      <c r="P61" s="11"/>
      <c r="Q61" s="11"/>
    </row>
    <row r="62" spans="1:17" ht="15.75">
      <c r="A62" s="4"/>
      <c r="B62" s="6"/>
      <c r="C62" s="6" t="s">
        <v>21</v>
      </c>
      <c r="D62" s="8">
        <v>2.5819999999999999</v>
      </c>
      <c r="E62" s="6" t="s">
        <v>22</v>
      </c>
      <c r="F62" s="9" t="s">
        <v>57</v>
      </c>
      <c r="G62" s="9" t="s">
        <v>58</v>
      </c>
      <c r="H62" s="9" t="s">
        <v>59</v>
      </c>
      <c r="I62" s="9" t="s">
        <v>60</v>
      </c>
      <c r="J62" s="9" t="s">
        <v>61</v>
      </c>
      <c r="K62" s="11"/>
      <c r="L62" s="9" t="s">
        <v>59</v>
      </c>
      <c r="M62" s="13">
        <f>O55</f>
        <v>28.717381337204447</v>
      </c>
      <c r="N62" s="13">
        <f>O56</f>
        <v>18.884509703969862</v>
      </c>
      <c r="O62" s="11"/>
      <c r="P62" s="11"/>
      <c r="Q62" s="11"/>
    </row>
    <row r="63" spans="1:17" ht="15.75">
      <c r="A63" s="4"/>
      <c r="B63" s="6"/>
      <c r="C63" s="6" t="s">
        <v>30</v>
      </c>
      <c r="D63" s="8">
        <v>12.874000000000001</v>
      </c>
      <c r="E63" s="8">
        <v>0.85899999999999999</v>
      </c>
      <c r="F63" s="8">
        <v>2.2069999999999999</v>
      </c>
      <c r="G63" s="8">
        <v>3.3210000000000002</v>
      </c>
      <c r="H63" s="8">
        <v>5.0990000000000002</v>
      </c>
      <c r="I63" s="8">
        <v>10.683999999999999</v>
      </c>
      <c r="J63" s="8">
        <v>13.9</v>
      </c>
      <c r="K63" s="11"/>
      <c r="L63" s="9" t="s">
        <v>60</v>
      </c>
      <c r="M63" s="13">
        <f>P55</f>
        <v>61.34846797336219</v>
      </c>
      <c r="N63" s="13">
        <f>P56</f>
        <v>35.620820296638257</v>
      </c>
      <c r="O63" s="11"/>
      <c r="P63" s="11"/>
      <c r="Q63" s="11"/>
    </row>
    <row r="64" spans="1:17">
      <c r="A64" s="4"/>
      <c r="B64" s="6"/>
      <c r="C64" s="6"/>
      <c r="D64" s="6">
        <f>D63-D62</f>
        <v>10.292000000000002</v>
      </c>
      <c r="E64" s="6"/>
      <c r="F64" s="6">
        <f>F63-E63</f>
        <v>1.3479999999999999</v>
      </c>
      <c r="G64" s="6">
        <f>G63-E63</f>
        <v>2.4620000000000002</v>
      </c>
      <c r="H64" s="6">
        <f>H63-E63</f>
        <v>4.24</v>
      </c>
      <c r="I64" s="6">
        <f>I63-E63</f>
        <v>9.8249999999999993</v>
      </c>
      <c r="J64" s="6">
        <f>J63-E63</f>
        <v>13.041</v>
      </c>
      <c r="K64" s="11"/>
      <c r="L64" s="9" t="s">
        <v>61</v>
      </c>
      <c r="M64" s="13">
        <f>Q55</f>
        <v>85.34848179531113</v>
      </c>
      <c r="N64" s="13">
        <f>Q56</f>
        <v>55.802876035968467</v>
      </c>
      <c r="O64" s="11"/>
      <c r="P64" s="11"/>
      <c r="Q64" s="11"/>
    </row>
    <row r="65" spans="1:17">
      <c r="A65" s="4"/>
      <c r="B65" s="6"/>
      <c r="C65" s="6"/>
      <c r="D65" s="6"/>
      <c r="E65" s="6"/>
      <c r="F65" s="10">
        <f>F64/D64*100</f>
        <v>13.097551496307808</v>
      </c>
      <c r="G65" s="10">
        <f>G64/D64*100</f>
        <v>23.921492421298094</v>
      </c>
      <c r="H65" s="10">
        <f>H64/D64*100</f>
        <v>41.19704624951418</v>
      </c>
      <c r="I65" s="10">
        <f>I64/D64*100</f>
        <v>95.46249514185773</v>
      </c>
      <c r="J65" s="10">
        <f>J64/D64*100</f>
        <v>126.71006607073454</v>
      </c>
      <c r="K65" s="11"/>
      <c r="L65" s="11"/>
      <c r="M65" s="11"/>
      <c r="N65" s="11"/>
      <c r="O65" s="11"/>
      <c r="P65" s="11"/>
      <c r="Q65" s="11"/>
    </row>
    <row r="66" spans="1:17">
      <c r="A66" s="4"/>
      <c r="B66" s="6"/>
      <c r="C66" s="6"/>
      <c r="D66" s="6"/>
      <c r="E66" s="6"/>
      <c r="F66" s="6"/>
      <c r="G66" s="6"/>
      <c r="H66" s="6"/>
      <c r="I66" s="6"/>
      <c r="J66" s="6"/>
      <c r="K66" s="11"/>
      <c r="L66" s="11"/>
      <c r="M66" s="11"/>
      <c r="N66" s="11"/>
      <c r="O66" s="11"/>
      <c r="P66" s="11"/>
      <c r="Q66" s="11"/>
    </row>
    <row r="67" spans="1:17">
      <c r="A67" s="6"/>
      <c r="B67" s="6" t="s">
        <v>33</v>
      </c>
      <c r="C67" s="7" t="s">
        <v>20</v>
      </c>
      <c r="D67" s="6"/>
      <c r="E67" s="6"/>
      <c r="F67" s="6"/>
      <c r="G67" s="6"/>
      <c r="H67" s="6"/>
      <c r="I67" s="6"/>
      <c r="J67" s="6"/>
      <c r="K67" s="11"/>
      <c r="L67" s="11"/>
      <c r="M67" s="11"/>
      <c r="N67" s="11"/>
      <c r="O67" s="11"/>
      <c r="P67" s="11"/>
      <c r="Q67" s="11"/>
    </row>
    <row r="68" spans="1:17" ht="15.75">
      <c r="A68" s="6"/>
      <c r="B68" s="6"/>
      <c r="C68" s="6" t="s">
        <v>21</v>
      </c>
      <c r="D68" s="8">
        <v>1.226</v>
      </c>
      <c r="E68" s="6" t="s">
        <v>22</v>
      </c>
      <c r="F68" s="9" t="s">
        <v>57</v>
      </c>
      <c r="G68" s="9" t="s">
        <v>58</v>
      </c>
      <c r="H68" s="9" t="s">
        <v>59</v>
      </c>
      <c r="I68" s="9" t="s">
        <v>60</v>
      </c>
      <c r="J68" s="9" t="s">
        <v>61</v>
      </c>
      <c r="K68" s="11"/>
      <c r="L68" s="11"/>
      <c r="M68" s="11"/>
      <c r="N68" s="11"/>
      <c r="O68" s="11"/>
      <c r="P68" s="11"/>
      <c r="Q68" s="11"/>
    </row>
    <row r="69" spans="1:17" ht="15.75">
      <c r="A69" s="6"/>
      <c r="B69" s="6"/>
      <c r="C69" s="6" t="s">
        <v>30</v>
      </c>
      <c r="D69" s="8">
        <v>14.75</v>
      </c>
      <c r="E69" s="8">
        <v>0.74099999999999999</v>
      </c>
      <c r="F69" s="8">
        <v>1.82</v>
      </c>
      <c r="G69" s="8">
        <v>2.9169999999999998</v>
      </c>
      <c r="H69" s="8">
        <v>4.5629999999999997</v>
      </c>
      <c r="I69" s="8">
        <v>6.0830000000000002</v>
      </c>
      <c r="J69" s="8">
        <v>7.3109999999999999</v>
      </c>
      <c r="K69" s="11"/>
      <c r="L69" s="11"/>
      <c r="M69" s="11"/>
      <c r="N69" s="11"/>
      <c r="O69" s="11"/>
      <c r="P69" s="11"/>
      <c r="Q69" s="11"/>
    </row>
    <row r="70" spans="1:17">
      <c r="A70" s="6"/>
      <c r="B70" s="6"/>
      <c r="C70" s="6"/>
      <c r="D70" s="6">
        <f>D69-D68</f>
        <v>13.524000000000001</v>
      </c>
      <c r="E70" s="6"/>
      <c r="F70" s="6">
        <f>F69-E69</f>
        <v>1.0790000000000002</v>
      </c>
      <c r="G70" s="6">
        <f>G69-E69</f>
        <v>2.1759999999999997</v>
      </c>
      <c r="H70" s="6">
        <f>H69-E69</f>
        <v>3.8219999999999996</v>
      </c>
      <c r="I70" s="6">
        <f>I69-E69</f>
        <v>5.3420000000000005</v>
      </c>
      <c r="J70" s="6">
        <f>J69-E69</f>
        <v>6.57</v>
      </c>
      <c r="K70" s="11"/>
      <c r="L70" s="11"/>
      <c r="M70" s="11"/>
      <c r="N70" s="11"/>
      <c r="O70" s="11"/>
      <c r="P70" s="11"/>
      <c r="Q70" s="11"/>
    </row>
    <row r="71" spans="1:17">
      <c r="A71" s="6"/>
      <c r="B71" s="6"/>
      <c r="C71" s="6"/>
      <c r="D71" s="6"/>
      <c r="E71" s="6"/>
      <c r="F71" s="10">
        <f>F70/D70*100</f>
        <v>7.9784087548062708</v>
      </c>
      <c r="G71" s="10">
        <f>G70/D70*100</f>
        <v>16.089914226560186</v>
      </c>
      <c r="H71" s="10">
        <f>H70/D70*100</f>
        <v>28.260869565217391</v>
      </c>
      <c r="I71" s="10">
        <f>I70/D70*100</f>
        <v>39.500147885241056</v>
      </c>
      <c r="J71" s="10">
        <f>J70/D70*100</f>
        <v>48.580301685891747</v>
      </c>
      <c r="K71" s="11"/>
      <c r="L71" s="11"/>
      <c r="M71" s="11"/>
      <c r="N71" s="11"/>
      <c r="O71" s="11"/>
      <c r="P71" s="11"/>
      <c r="Q71" s="11"/>
    </row>
    <row r="72" spans="1:17">
      <c r="A72" s="6"/>
      <c r="B72" s="6"/>
      <c r="C72" s="6"/>
      <c r="D72" s="6"/>
      <c r="E72" s="6"/>
      <c r="F72" s="6"/>
      <c r="G72" s="6"/>
      <c r="H72" s="6"/>
      <c r="I72" s="6"/>
      <c r="J72" s="6"/>
      <c r="K72" s="11"/>
      <c r="L72" s="11"/>
      <c r="M72" s="11"/>
      <c r="N72" s="11"/>
      <c r="O72" s="11"/>
      <c r="P72" s="11"/>
      <c r="Q72" s="11"/>
    </row>
    <row r="73" spans="1:17">
      <c r="A73" s="6"/>
      <c r="B73" s="6" t="s">
        <v>34</v>
      </c>
      <c r="C73" s="7" t="s">
        <v>7</v>
      </c>
      <c r="D73" s="6"/>
      <c r="E73" s="6"/>
      <c r="F73" s="6"/>
      <c r="G73" s="6"/>
      <c r="H73" s="6"/>
      <c r="I73" s="6"/>
      <c r="J73" s="6"/>
      <c r="K73" s="11"/>
      <c r="L73" s="11"/>
      <c r="M73" s="11"/>
      <c r="N73" s="11"/>
      <c r="O73" s="11"/>
      <c r="P73" s="11"/>
      <c r="Q73" s="11"/>
    </row>
    <row r="74" spans="1:17" ht="15.75">
      <c r="A74" s="4"/>
      <c r="B74" s="6"/>
      <c r="C74" s="6" t="s">
        <v>21</v>
      </c>
      <c r="D74" s="8">
        <v>3.5739999999999998</v>
      </c>
      <c r="E74" s="6" t="s">
        <v>22</v>
      </c>
      <c r="F74" s="9" t="s">
        <v>57</v>
      </c>
      <c r="G74" s="9" t="s">
        <v>58</v>
      </c>
      <c r="H74" s="9" t="s">
        <v>59</v>
      </c>
      <c r="I74" s="9" t="s">
        <v>60</v>
      </c>
      <c r="J74" s="9" t="s">
        <v>61</v>
      </c>
      <c r="K74" s="11"/>
      <c r="L74" s="11"/>
      <c r="M74" s="11"/>
      <c r="N74" s="11"/>
      <c r="O74" s="11"/>
      <c r="P74" s="11"/>
      <c r="Q74" s="11"/>
    </row>
    <row r="75" spans="1:17" ht="15.75">
      <c r="A75" s="4"/>
      <c r="B75" s="6"/>
      <c r="C75" s="6" t="s">
        <v>30</v>
      </c>
      <c r="D75" s="8">
        <v>10.568</v>
      </c>
      <c r="E75" s="8">
        <v>2.2719999999999998</v>
      </c>
      <c r="F75" s="8">
        <v>2.3809999999999998</v>
      </c>
      <c r="G75" s="8">
        <v>2.5739999999999998</v>
      </c>
      <c r="H75" s="8">
        <v>2.9369999999999998</v>
      </c>
      <c r="I75" s="8">
        <v>4.492</v>
      </c>
      <c r="J75" s="8">
        <v>6.68</v>
      </c>
      <c r="K75" s="11"/>
      <c r="L75" s="11"/>
      <c r="M75" s="11"/>
      <c r="N75" s="11"/>
      <c r="O75" s="11"/>
      <c r="P75" s="11"/>
      <c r="Q75" s="11"/>
    </row>
    <row r="76" spans="1:17">
      <c r="A76" s="4"/>
      <c r="B76" s="6"/>
      <c r="C76" s="6"/>
      <c r="D76" s="6">
        <f>D75-D74</f>
        <v>6.9939999999999998</v>
      </c>
      <c r="E76" s="6"/>
      <c r="F76" s="6">
        <f>F75-E75</f>
        <v>0.10899999999999999</v>
      </c>
      <c r="G76" s="6">
        <f>G75-E75</f>
        <v>0.30200000000000005</v>
      </c>
      <c r="H76" s="6">
        <f>H75-E75</f>
        <v>0.66500000000000004</v>
      </c>
      <c r="I76" s="6">
        <f>I75-E75</f>
        <v>2.2200000000000002</v>
      </c>
      <c r="J76" s="6">
        <f>J75-E75</f>
        <v>4.4079999999999995</v>
      </c>
      <c r="K76" s="11"/>
      <c r="L76" s="11"/>
      <c r="M76" s="11"/>
      <c r="N76" s="11"/>
      <c r="O76" s="11"/>
      <c r="P76" s="11"/>
      <c r="Q76" s="11"/>
    </row>
    <row r="77" spans="1:17">
      <c r="A77" s="4"/>
      <c r="B77" s="6"/>
      <c r="C77" s="6"/>
      <c r="D77" s="6"/>
      <c r="E77" s="6"/>
      <c r="F77" s="10">
        <f>F76/D76*100</f>
        <v>1.5584786960251644</v>
      </c>
      <c r="G77" s="10">
        <f>G76/D76*100</f>
        <v>4.3179868458678872</v>
      </c>
      <c r="H77" s="10">
        <f>H76/D76*100</f>
        <v>9.5081498427223341</v>
      </c>
      <c r="I77" s="10">
        <f>I76/D76*100</f>
        <v>31.741492708035462</v>
      </c>
      <c r="J77" s="10">
        <f>J76/D76*100</f>
        <v>63.025450386045179</v>
      </c>
      <c r="K77" s="11"/>
      <c r="L77" s="11"/>
      <c r="M77" s="11"/>
      <c r="N77" s="11"/>
      <c r="O77" s="11"/>
      <c r="P77" s="11"/>
      <c r="Q77" s="11"/>
    </row>
    <row r="78" spans="1:17">
      <c r="A78" s="11"/>
      <c r="B78" s="11"/>
      <c r="C78" s="11"/>
      <c r="D78" s="11"/>
      <c r="E78" s="11"/>
      <c r="F78" s="11"/>
      <c r="G78" s="11"/>
      <c r="H78" s="11"/>
      <c r="I78" s="11"/>
      <c r="J78" s="11"/>
      <c r="K78" s="11"/>
      <c r="L78" s="11"/>
      <c r="M78" s="11"/>
      <c r="N78" s="11"/>
      <c r="O78" s="11"/>
      <c r="P78" s="11"/>
      <c r="Q78" s="11"/>
    </row>
    <row r="79" spans="1:17">
      <c r="A79" s="4" t="s">
        <v>36</v>
      </c>
      <c r="B79" s="6"/>
      <c r="C79" s="6"/>
      <c r="D79" s="6"/>
      <c r="E79" s="6"/>
      <c r="F79" s="6"/>
      <c r="G79" s="6"/>
      <c r="H79" s="6"/>
      <c r="I79" s="6"/>
      <c r="J79" s="6"/>
      <c r="K79" s="11"/>
      <c r="L79" s="12"/>
      <c r="M79" s="9" t="str">
        <f t="shared" ref="M79:Q79" si="14">F81</f>
        <v>2HZ</v>
      </c>
      <c r="N79" s="9" t="str">
        <f t="shared" si="14"/>
        <v>4HZ</v>
      </c>
      <c r="O79" s="9" t="str">
        <f t="shared" si="14"/>
        <v>8HZ</v>
      </c>
      <c r="P79" s="9" t="str">
        <f t="shared" si="14"/>
        <v>16HZ</v>
      </c>
      <c r="Q79" s="9" t="str">
        <f t="shared" si="14"/>
        <v>32HZ</v>
      </c>
    </row>
    <row r="80" spans="1:17">
      <c r="A80" s="4"/>
      <c r="B80" s="6" t="s">
        <v>39</v>
      </c>
      <c r="C80" s="7" t="s">
        <v>69</v>
      </c>
      <c r="D80" s="6"/>
      <c r="E80" s="6"/>
      <c r="F80" s="6"/>
      <c r="G80" s="6"/>
      <c r="H80" s="6"/>
      <c r="I80" s="6"/>
      <c r="J80" s="6"/>
      <c r="K80" s="11"/>
      <c r="L80" s="12" t="s">
        <v>69</v>
      </c>
      <c r="M80" s="13">
        <f t="shared" ref="M80:Q80" si="15">AVERAGE(F90,F84)</f>
        <v>23.384494714512364</v>
      </c>
      <c r="N80" s="13">
        <f t="shared" si="15"/>
        <v>48.023067187193618</v>
      </c>
      <c r="O80" s="13">
        <f t="shared" si="15"/>
        <v>103.85916359163591</v>
      </c>
      <c r="P80" s="13">
        <f t="shared" si="15"/>
        <v>171.21481540902369</v>
      </c>
      <c r="Q80" s="13">
        <f t="shared" si="15"/>
        <v>219.30005169616919</v>
      </c>
    </row>
    <row r="81" spans="1:17" ht="15.75">
      <c r="A81" s="4"/>
      <c r="B81" s="6"/>
      <c r="C81" s="6" t="s">
        <v>21</v>
      </c>
      <c r="D81" s="8">
        <v>2.7490000000000001</v>
      </c>
      <c r="E81" s="6" t="s">
        <v>22</v>
      </c>
      <c r="F81" s="9" t="s">
        <v>57</v>
      </c>
      <c r="G81" s="9" t="s">
        <v>58</v>
      </c>
      <c r="H81" s="9" t="s">
        <v>59</v>
      </c>
      <c r="I81" s="9" t="s">
        <v>60</v>
      </c>
      <c r="J81" s="9" t="s">
        <v>61</v>
      </c>
      <c r="K81" s="11"/>
      <c r="L81" s="12" t="s">
        <v>7</v>
      </c>
      <c r="M81" s="13">
        <f t="shared" ref="M81:Q81" si="16">AVERAGE(F96,F102)</f>
        <v>20.43272924086876</v>
      </c>
      <c r="N81" s="13">
        <f t="shared" si="16"/>
        <v>46.709442000139653</v>
      </c>
      <c r="O81" s="13">
        <f t="shared" si="16"/>
        <v>115.0842412179621</v>
      </c>
      <c r="P81" s="13">
        <f t="shared" si="16"/>
        <v>196.10844856484391</v>
      </c>
      <c r="Q81" s="13">
        <f t="shared" si="16"/>
        <v>288.09077973322155</v>
      </c>
    </row>
    <row r="82" spans="1:17" ht="15.75">
      <c r="A82" s="4"/>
      <c r="B82" s="6"/>
      <c r="C82" s="6" t="s">
        <v>30</v>
      </c>
      <c r="D82" s="8">
        <v>3.2909999999999999</v>
      </c>
      <c r="E82" s="8">
        <v>1.82</v>
      </c>
      <c r="F82" s="8">
        <v>1.847</v>
      </c>
      <c r="G82" s="8">
        <v>1.974</v>
      </c>
      <c r="H82" s="8">
        <v>2.4489999999999998</v>
      </c>
      <c r="I82" s="8">
        <v>3.06</v>
      </c>
      <c r="J82" s="8">
        <v>3.468</v>
      </c>
      <c r="K82" s="11"/>
      <c r="L82" s="11"/>
      <c r="M82" s="11"/>
      <c r="N82" s="11"/>
      <c r="O82" s="11"/>
      <c r="P82" s="11"/>
      <c r="Q82" s="11"/>
    </row>
    <row r="83" spans="1:17">
      <c r="A83" s="4"/>
      <c r="B83" s="6"/>
      <c r="C83" s="6"/>
      <c r="D83" s="6">
        <f>D82-D81</f>
        <v>0.54199999999999982</v>
      </c>
      <c r="E83" s="6"/>
      <c r="F83" s="6">
        <f>F82-E82</f>
        <v>2.6999999999999913E-2</v>
      </c>
      <c r="G83" s="6">
        <f>G82-E82</f>
        <v>0.15399999999999991</v>
      </c>
      <c r="H83" s="6">
        <f>H82-E82</f>
        <v>0.62899999999999978</v>
      </c>
      <c r="I83" s="6">
        <f>I82-E82</f>
        <v>1.24</v>
      </c>
      <c r="J83" s="6">
        <f>J82-E82</f>
        <v>1.6479999999999999</v>
      </c>
      <c r="K83" s="11"/>
      <c r="L83" s="11"/>
      <c r="M83" s="11"/>
      <c r="N83" s="11"/>
      <c r="O83" s="11"/>
      <c r="P83" s="11"/>
      <c r="Q83" s="11"/>
    </row>
    <row r="84" spans="1:17">
      <c r="A84" s="4"/>
      <c r="B84" s="6"/>
      <c r="C84" s="6"/>
      <c r="D84" s="6"/>
      <c r="E84" s="6"/>
      <c r="F84" s="10">
        <f>F83/D83*100</f>
        <v>4.9815498154981412</v>
      </c>
      <c r="G84" s="10">
        <f>G83/D83*100</f>
        <v>28.413284132841319</v>
      </c>
      <c r="H84" s="10">
        <f>H83/D83*100</f>
        <v>116.05166051660515</v>
      </c>
      <c r="I84" s="10">
        <f>I83/D83*100</f>
        <v>228.78228782287829</v>
      </c>
      <c r="J84" s="10">
        <f>J83/D83*100</f>
        <v>304.05904059040603</v>
      </c>
      <c r="K84" s="11"/>
      <c r="L84" s="12" t="s">
        <v>31</v>
      </c>
      <c r="M84" s="6" t="s">
        <v>69</v>
      </c>
      <c r="N84" s="6" t="s">
        <v>7</v>
      </c>
      <c r="O84" s="11"/>
      <c r="P84" s="11"/>
      <c r="Q84" s="11"/>
    </row>
    <row r="85" spans="1:17">
      <c r="A85" s="4"/>
      <c r="B85" s="6"/>
      <c r="C85" s="6"/>
      <c r="D85" s="6"/>
      <c r="E85" s="6"/>
      <c r="F85" s="6"/>
      <c r="G85" s="6"/>
      <c r="H85" s="6"/>
      <c r="I85" s="6"/>
      <c r="J85" s="6"/>
      <c r="K85" s="11"/>
      <c r="L85" s="9" t="s">
        <v>57</v>
      </c>
      <c r="M85" s="13">
        <f>M80</f>
        <v>23.384494714512364</v>
      </c>
      <c r="N85" s="13">
        <f>M81</f>
        <v>20.43272924086876</v>
      </c>
      <c r="O85" s="11"/>
      <c r="P85" s="11"/>
      <c r="Q85" s="11"/>
    </row>
    <row r="86" spans="1:17">
      <c r="A86" s="4"/>
      <c r="B86" s="6" t="s">
        <v>40</v>
      </c>
      <c r="C86" s="7" t="s">
        <v>69</v>
      </c>
      <c r="D86" s="6"/>
      <c r="E86" s="6"/>
      <c r="F86" s="6"/>
      <c r="G86" s="6"/>
      <c r="H86" s="6"/>
      <c r="I86" s="6"/>
      <c r="J86" s="6"/>
      <c r="K86" s="11"/>
      <c r="L86" s="9" t="s">
        <v>58</v>
      </c>
      <c r="M86" s="13">
        <f>N80</f>
        <v>48.023067187193618</v>
      </c>
      <c r="N86" s="13">
        <f>N81</f>
        <v>46.709442000139653</v>
      </c>
      <c r="O86" s="11"/>
      <c r="P86" s="11"/>
      <c r="Q86" s="11"/>
    </row>
    <row r="87" spans="1:17" ht="15.75">
      <c r="A87" s="4"/>
      <c r="B87" s="6"/>
      <c r="C87" s="6" t="s">
        <v>21</v>
      </c>
      <c r="D87" s="8">
        <v>3.4860000000000002</v>
      </c>
      <c r="E87" s="6" t="s">
        <v>22</v>
      </c>
      <c r="F87" s="9" t="s">
        <v>57</v>
      </c>
      <c r="G87" s="9" t="s">
        <v>58</v>
      </c>
      <c r="H87" s="9" t="s">
        <v>59</v>
      </c>
      <c r="I87" s="9" t="s">
        <v>60</v>
      </c>
      <c r="J87" s="9" t="s">
        <v>61</v>
      </c>
      <c r="K87" s="11"/>
      <c r="L87" s="9" t="s">
        <v>59</v>
      </c>
      <c r="M87" s="13">
        <f>O80</f>
        <v>103.85916359163591</v>
      </c>
      <c r="N87" s="13">
        <f>O81</f>
        <v>115.0842412179621</v>
      </c>
      <c r="O87" s="11"/>
      <c r="P87" s="11"/>
      <c r="Q87" s="11"/>
    </row>
    <row r="88" spans="1:17" ht="15.75">
      <c r="A88" s="4"/>
      <c r="B88" s="6"/>
      <c r="C88" s="6" t="s">
        <v>30</v>
      </c>
      <c r="D88" s="8">
        <v>4.3140000000000001</v>
      </c>
      <c r="E88" s="8">
        <v>2.0680000000000001</v>
      </c>
      <c r="F88" s="8">
        <v>2.4140000000000001</v>
      </c>
      <c r="G88" s="8">
        <v>2.6280000000000001</v>
      </c>
      <c r="H88" s="8">
        <v>2.827</v>
      </c>
      <c r="I88" s="8">
        <v>3.0089999999999999</v>
      </c>
      <c r="J88" s="8">
        <v>3.1819999999999999</v>
      </c>
      <c r="K88" s="11"/>
      <c r="L88" s="9" t="s">
        <v>60</v>
      </c>
      <c r="M88" s="13">
        <f>P80</f>
        <v>171.21481540902369</v>
      </c>
      <c r="N88" s="13">
        <f>P81</f>
        <v>196.10844856484391</v>
      </c>
      <c r="O88" s="11"/>
      <c r="P88" s="11"/>
      <c r="Q88" s="11"/>
    </row>
    <row r="89" spans="1:17">
      <c r="A89" s="4"/>
      <c r="B89" s="6"/>
      <c r="C89" s="6"/>
      <c r="D89" s="6">
        <f>D88-D87</f>
        <v>0.82799999999999985</v>
      </c>
      <c r="E89" s="6"/>
      <c r="F89" s="6">
        <f>F88-E88</f>
        <v>0.34600000000000009</v>
      </c>
      <c r="G89" s="6">
        <f>G88-E88</f>
        <v>0.56000000000000005</v>
      </c>
      <c r="H89" s="6">
        <f>H88-E88</f>
        <v>0.7589999999999999</v>
      </c>
      <c r="I89" s="6">
        <f>I88-E88</f>
        <v>0.94099999999999984</v>
      </c>
      <c r="J89" s="6">
        <f>J88-E88</f>
        <v>1.1139999999999999</v>
      </c>
      <c r="K89" s="11"/>
      <c r="L89" s="9" t="s">
        <v>61</v>
      </c>
      <c r="M89" s="13">
        <f>Q80</f>
        <v>219.30005169616919</v>
      </c>
      <c r="N89" s="13">
        <f>Q81</f>
        <v>288.09077973322155</v>
      </c>
      <c r="O89" s="11"/>
      <c r="P89" s="11"/>
      <c r="Q89" s="11"/>
    </row>
    <row r="90" spans="1:17">
      <c r="A90" s="4"/>
      <c r="B90" s="6"/>
      <c r="C90" s="6"/>
      <c r="D90" s="6"/>
      <c r="E90" s="6"/>
      <c r="F90" s="10">
        <f>F89/D89*100</f>
        <v>41.787439613526587</v>
      </c>
      <c r="G90" s="10">
        <f>G89/D89*100</f>
        <v>67.63285024154591</v>
      </c>
      <c r="H90" s="10">
        <f>H89/D89*100</f>
        <v>91.666666666666671</v>
      </c>
      <c r="I90" s="10">
        <f>I89/D89*100</f>
        <v>113.64734299516908</v>
      </c>
      <c r="J90" s="10">
        <f>J89/D89*100</f>
        <v>134.54106280193238</v>
      </c>
      <c r="K90" s="11"/>
      <c r="L90" s="11"/>
      <c r="M90" s="11"/>
      <c r="N90" s="11"/>
      <c r="O90" s="11"/>
      <c r="P90" s="11"/>
      <c r="Q90" s="11"/>
    </row>
    <row r="91" spans="1:17">
      <c r="A91" s="4"/>
      <c r="B91" s="6"/>
      <c r="C91" s="6"/>
      <c r="D91" s="6"/>
      <c r="E91" s="6"/>
      <c r="F91" s="6"/>
      <c r="G91" s="6"/>
      <c r="H91" s="6"/>
      <c r="I91" s="6"/>
      <c r="J91" s="6"/>
      <c r="K91" s="11"/>
      <c r="L91" s="11"/>
      <c r="M91" s="11"/>
      <c r="N91" s="11"/>
      <c r="O91" s="11"/>
      <c r="P91" s="11"/>
      <c r="Q91" s="11"/>
    </row>
    <row r="92" spans="1:17">
      <c r="A92" s="6"/>
      <c r="B92" s="6" t="s">
        <v>41</v>
      </c>
      <c r="C92" s="7" t="s">
        <v>20</v>
      </c>
      <c r="D92" s="6"/>
      <c r="E92" s="6"/>
      <c r="F92" s="6"/>
      <c r="G92" s="6"/>
      <c r="H92" s="6"/>
      <c r="I92" s="6"/>
      <c r="J92" s="6"/>
      <c r="K92" s="11"/>
      <c r="L92" s="11"/>
      <c r="M92" s="11"/>
      <c r="N92" s="11"/>
      <c r="O92" s="11"/>
      <c r="P92" s="11"/>
      <c r="Q92" s="11"/>
    </row>
    <row r="93" spans="1:17" ht="15.75">
      <c r="A93" s="6"/>
      <c r="B93" s="6"/>
      <c r="C93" s="6" t="s">
        <v>21</v>
      </c>
      <c r="D93" s="8">
        <v>2.6589999999999998</v>
      </c>
      <c r="E93" s="6" t="s">
        <v>22</v>
      </c>
      <c r="F93" s="9" t="s">
        <v>57</v>
      </c>
      <c r="G93" s="9" t="s">
        <v>58</v>
      </c>
      <c r="H93" s="9" t="s">
        <v>59</v>
      </c>
      <c r="I93" s="9" t="s">
        <v>60</v>
      </c>
      <c r="J93" s="9" t="s">
        <v>61</v>
      </c>
      <c r="K93" s="11"/>
      <c r="L93" s="11"/>
      <c r="M93" s="11"/>
      <c r="N93" s="11"/>
      <c r="O93" s="11"/>
      <c r="P93" s="11"/>
      <c r="Q93" s="11"/>
    </row>
    <row r="94" spans="1:17" ht="15.75">
      <c r="A94" s="6"/>
      <c r="B94" s="6"/>
      <c r="C94" s="6" t="s">
        <v>30</v>
      </c>
      <c r="D94" s="8">
        <v>3.347</v>
      </c>
      <c r="E94" s="8">
        <v>1.4950000000000001</v>
      </c>
      <c r="F94" s="8">
        <v>1.665</v>
      </c>
      <c r="G94" s="8">
        <v>1.915</v>
      </c>
      <c r="H94" s="8">
        <v>2.617</v>
      </c>
      <c r="I94" s="8">
        <v>3.41</v>
      </c>
      <c r="J94" s="8">
        <v>4.298</v>
      </c>
      <c r="K94" s="11"/>
      <c r="L94" s="11"/>
      <c r="M94" s="11"/>
      <c r="N94" s="11"/>
      <c r="O94" s="11"/>
      <c r="P94" s="11"/>
      <c r="Q94" s="11"/>
    </row>
    <row r="95" spans="1:17">
      <c r="A95" s="6"/>
      <c r="B95" s="6"/>
      <c r="C95" s="6"/>
      <c r="D95" s="6">
        <f>D94-D93</f>
        <v>0.68800000000000017</v>
      </c>
      <c r="E95" s="6"/>
      <c r="F95" s="6">
        <f>F94-E94</f>
        <v>0.16999999999999993</v>
      </c>
      <c r="G95" s="6">
        <f>G94-E94</f>
        <v>0.41999999999999993</v>
      </c>
      <c r="H95" s="6">
        <f>H94-E94</f>
        <v>1.1219999999999999</v>
      </c>
      <c r="I95" s="6">
        <f>I94-E94</f>
        <v>1.915</v>
      </c>
      <c r="J95" s="6">
        <f>J94-E94</f>
        <v>2.8029999999999999</v>
      </c>
      <c r="K95" s="11"/>
      <c r="L95" s="11"/>
      <c r="M95" s="11"/>
      <c r="N95" s="11"/>
      <c r="O95" s="11"/>
      <c r="P95" s="11"/>
      <c r="Q95" s="11"/>
    </row>
    <row r="96" spans="1:17">
      <c r="A96" s="6"/>
      <c r="B96" s="6"/>
      <c r="C96" s="6"/>
      <c r="D96" s="6"/>
      <c r="E96" s="6"/>
      <c r="F96" s="10">
        <f>F95/D95*100</f>
        <v>24.70930232558138</v>
      </c>
      <c r="G96" s="10">
        <f>G95/D95*100</f>
        <v>61.046511627906952</v>
      </c>
      <c r="H96" s="10">
        <f>H95/D95*100</f>
        <v>163.08139534883713</v>
      </c>
      <c r="I96" s="10">
        <f>I95/D95*100</f>
        <v>278.34302325581393</v>
      </c>
      <c r="J96" s="10">
        <f>J95/D95*100</f>
        <v>407.41279069767432</v>
      </c>
      <c r="K96" s="11"/>
      <c r="L96" s="11"/>
      <c r="M96" s="11"/>
      <c r="N96" s="11"/>
      <c r="O96" s="11"/>
      <c r="P96" s="11"/>
      <c r="Q96" s="11"/>
    </row>
    <row r="97" spans="1:17">
      <c r="A97" s="6"/>
      <c r="B97" s="6"/>
      <c r="C97" s="6"/>
      <c r="D97" s="6"/>
      <c r="E97" s="6"/>
      <c r="F97" s="6"/>
      <c r="G97" s="6"/>
      <c r="H97" s="6"/>
      <c r="I97" s="6"/>
      <c r="J97" s="6"/>
      <c r="K97" s="11"/>
      <c r="L97" s="11"/>
      <c r="M97" s="11"/>
      <c r="N97" s="11"/>
      <c r="O97" s="11"/>
      <c r="P97" s="11"/>
      <c r="Q97" s="11"/>
    </row>
    <row r="98" spans="1:17">
      <c r="A98" s="6"/>
      <c r="B98" s="6" t="s">
        <v>42</v>
      </c>
      <c r="C98" s="7" t="s">
        <v>20</v>
      </c>
      <c r="D98" s="6"/>
      <c r="E98" s="6"/>
      <c r="F98" s="6"/>
      <c r="G98" s="6"/>
      <c r="H98" s="6"/>
      <c r="I98" s="6"/>
      <c r="J98" s="6"/>
      <c r="K98" s="11"/>
      <c r="L98" s="11"/>
      <c r="M98" s="11"/>
      <c r="N98" s="11"/>
      <c r="O98" s="11"/>
      <c r="P98" s="11"/>
      <c r="Q98" s="11"/>
    </row>
    <row r="99" spans="1:17" ht="15.75">
      <c r="A99" s="4"/>
      <c r="B99" s="6"/>
      <c r="C99" s="6" t="s">
        <v>21</v>
      </c>
      <c r="D99" s="8">
        <v>2.726</v>
      </c>
      <c r="E99" s="6" t="s">
        <v>22</v>
      </c>
      <c r="F99" s="9" t="s">
        <v>57</v>
      </c>
      <c r="G99" s="9" t="s">
        <v>58</v>
      </c>
      <c r="H99" s="9" t="s">
        <v>59</v>
      </c>
      <c r="I99" s="9" t="s">
        <v>60</v>
      </c>
      <c r="J99" s="9" t="s">
        <v>61</v>
      </c>
      <c r="K99" s="11"/>
      <c r="L99" s="11"/>
      <c r="M99" s="11"/>
      <c r="N99" s="11"/>
      <c r="O99" s="11"/>
      <c r="P99" s="11"/>
      <c r="Q99" s="11"/>
    </row>
    <row r="100" spans="1:17" ht="15.75">
      <c r="A100" s="4"/>
      <c r="B100" s="6"/>
      <c r="C100" s="6" t="s">
        <v>30</v>
      </c>
      <c r="D100" s="8">
        <v>4.391</v>
      </c>
      <c r="E100" s="8">
        <v>2.0110000000000001</v>
      </c>
      <c r="F100" s="8">
        <v>2.2799999999999998</v>
      </c>
      <c r="G100" s="8">
        <v>2.5499999999999998</v>
      </c>
      <c r="H100" s="8">
        <v>3.1280000000000001</v>
      </c>
      <c r="I100" s="8">
        <v>3.907</v>
      </c>
      <c r="J100" s="8">
        <v>4.8209999999999997</v>
      </c>
      <c r="K100" s="11"/>
      <c r="L100" s="11"/>
      <c r="M100" s="11"/>
      <c r="N100" s="11"/>
      <c r="O100" s="11"/>
      <c r="P100" s="11"/>
      <c r="Q100" s="11"/>
    </row>
    <row r="101" spans="1:17">
      <c r="A101" s="4"/>
      <c r="B101" s="6"/>
      <c r="C101" s="6"/>
      <c r="D101" s="6">
        <f>D100-D99</f>
        <v>1.665</v>
      </c>
      <c r="E101" s="6"/>
      <c r="F101" s="6">
        <f>F100-E100</f>
        <v>0.26899999999999968</v>
      </c>
      <c r="G101" s="6">
        <f>G100-E100</f>
        <v>0.5389999999999997</v>
      </c>
      <c r="H101" s="6">
        <f>H100-E100</f>
        <v>1.117</v>
      </c>
      <c r="I101" s="6">
        <f>I100-E100</f>
        <v>1.8959999999999999</v>
      </c>
      <c r="J101" s="6">
        <f>J100-E100</f>
        <v>2.8099999999999996</v>
      </c>
      <c r="K101" s="11"/>
      <c r="L101" s="11"/>
      <c r="M101" s="11"/>
      <c r="N101" s="11"/>
      <c r="O101" s="11"/>
      <c r="P101" s="11"/>
      <c r="Q101" s="11"/>
    </row>
    <row r="102" spans="1:17">
      <c r="A102" s="4"/>
      <c r="B102" s="6"/>
      <c r="C102" s="6"/>
      <c r="D102" s="6"/>
      <c r="E102" s="6"/>
      <c r="F102" s="10">
        <f>F101/D101*100</f>
        <v>16.156156156156136</v>
      </c>
      <c r="G102" s="10">
        <f>G101/D101*100</f>
        <v>32.372372372372354</v>
      </c>
      <c r="H102" s="10">
        <f>H101/D101*100</f>
        <v>67.087087087087085</v>
      </c>
      <c r="I102" s="10">
        <f>I101/D101*100</f>
        <v>113.87387387387386</v>
      </c>
      <c r="J102" s="10">
        <f>J101/D101*100</f>
        <v>168.76876876876875</v>
      </c>
      <c r="K102" s="11"/>
      <c r="L102" s="11"/>
      <c r="M102" s="11"/>
      <c r="N102" s="11"/>
      <c r="O102" s="11"/>
      <c r="P102" s="11"/>
      <c r="Q102" s="11"/>
    </row>
    <row r="103" spans="1:17">
      <c r="A103" s="11"/>
      <c r="B103" s="11"/>
      <c r="C103" s="11"/>
      <c r="D103" s="11"/>
      <c r="E103" s="11"/>
      <c r="F103" s="11"/>
      <c r="G103" s="11"/>
      <c r="H103" s="11"/>
      <c r="I103" s="11"/>
      <c r="J103" s="11"/>
      <c r="K103" s="11"/>
      <c r="L103" s="11"/>
      <c r="M103" s="11"/>
      <c r="N103" s="11"/>
      <c r="O103" s="11"/>
      <c r="P103" s="11"/>
      <c r="Q103" s="11"/>
    </row>
    <row r="104" spans="1:17">
      <c r="A104" s="4" t="s">
        <v>38</v>
      </c>
      <c r="B104" s="6"/>
      <c r="C104" s="6"/>
      <c r="D104" s="6"/>
      <c r="E104" s="6"/>
      <c r="F104" s="6"/>
      <c r="G104" s="6"/>
      <c r="H104" s="6"/>
      <c r="I104" s="6"/>
      <c r="J104" s="6"/>
      <c r="K104" s="11"/>
      <c r="L104" s="12"/>
      <c r="M104" s="9" t="str">
        <f t="shared" ref="M104:Q104" si="17">F106</f>
        <v>2HZ</v>
      </c>
      <c r="N104" s="9" t="str">
        <f t="shared" si="17"/>
        <v>4HZ</v>
      </c>
      <c r="O104" s="9" t="str">
        <f t="shared" si="17"/>
        <v>8HZ</v>
      </c>
      <c r="P104" s="9" t="str">
        <f t="shared" si="17"/>
        <v>16HZ</v>
      </c>
      <c r="Q104" s="9" t="str">
        <f t="shared" si="17"/>
        <v>32HZ</v>
      </c>
    </row>
    <row r="105" spans="1:17">
      <c r="A105" s="4"/>
      <c r="B105" s="6" t="s">
        <v>19</v>
      </c>
      <c r="C105" s="7" t="s">
        <v>69</v>
      </c>
      <c r="D105" s="6"/>
      <c r="E105" s="6"/>
      <c r="F105" s="6"/>
      <c r="G105" s="6"/>
      <c r="H105" s="6"/>
      <c r="I105" s="6"/>
      <c r="J105" s="6"/>
      <c r="K105" s="11"/>
      <c r="L105" s="12" t="s">
        <v>69</v>
      </c>
      <c r="M105" s="13">
        <f t="shared" ref="M105:Q105" si="18">AVERAGE(F115,F109)</f>
        <v>2.8766320723133711</v>
      </c>
      <c r="N105" s="13">
        <f t="shared" si="18"/>
        <v>18.603113491797789</v>
      </c>
      <c r="O105" s="13">
        <f t="shared" si="18"/>
        <v>21.072145965852044</v>
      </c>
      <c r="P105" s="13">
        <f t="shared" si="18"/>
        <v>39.602443923669256</v>
      </c>
      <c r="Q105" s="13">
        <f t="shared" si="18"/>
        <v>47.644794107800465</v>
      </c>
    </row>
    <row r="106" spans="1:17" ht="15.75">
      <c r="A106" s="4"/>
      <c r="B106" s="6"/>
      <c r="C106" s="6" t="s">
        <v>21</v>
      </c>
      <c r="D106" s="8">
        <v>4.2539999999999996</v>
      </c>
      <c r="E106" s="6" t="s">
        <v>22</v>
      </c>
      <c r="F106" s="9" t="s">
        <v>57</v>
      </c>
      <c r="G106" s="9" t="s">
        <v>58</v>
      </c>
      <c r="H106" s="9" t="s">
        <v>59</v>
      </c>
      <c r="I106" s="9" t="s">
        <v>60</v>
      </c>
      <c r="J106" s="9" t="s">
        <v>61</v>
      </c>
      <c r="K106" s="11"/>
      <c r="L106" s="12" t="s">
        <v>7</v>
      </c>
      <c r="M106" s="13">
        <f t="shared" ref="M106:Q106" si="19">AVERAGE(F127,F121)</f>
        <v>4.2635946790088326</v>
      </c>
      <c r="N106" s="13">
        <f t="shared" si="19"/>
        <v>2.845756369368944</v>
      </c>
      <c r="O106" s="13">
        <f t="shared" si="19"/>
        <v>20.392842204723358</v>
      </c>
      <c r="P106" s="13">
        <f t="shared" si="19"/>
        <v>63.386299022906428</v>
      </c>
      <c r="Q106" s="13">
        <f t="shared" si="19"/>
        <v>67.49342024069658</v>
      </c>
    </row>
    <row r="107" spans="1:17" ht="15.75">
      <c r="A107" s="4"/>
      <c r="B107" s="6"/>
      <c r="C107" s="6" t="s">
        <v>30</v>
      </c>
      <c r="D107" s="8">
        <v>4.8339999999999996</v>
      </c>
      <c r="E107" s="8">
        <v>3.6819999999999999</v>
      </c>
      <c r="F107" s="8">
        <v>3.7210000000000001</v>
      </c>
      <c r="G107" s="8">
        <v>3.7709999999999999</v>
      </c>
      <c r="H107" s="8">
        <v>3.8010000000000002</v>
      </c>
      <c r="I107" s="8">
        <v>3.8410000000000002</v>
      </c>
      <c r="J107" s="8">
        <v>3.9239999999999999</v>
      </c>
      <c r="K107" s="11"/>
      <c r="L107" s="11"/>
      <c r="M107" s="11"/>
      <c r="N107" s="11"/>
      <c r="O107" s="11"/>
      <c r="P107" s="11"/>
      <c r="Q107" s="11"/>
    </row>
    <row r="108" spans="1:17">
      <c r="A108" s="4"/>
      <c r="B108" s="6"/>
      <c r="C108" s="6"/>
      <c r="D108" s="6">
        <f>D107-D106</f>
        <v>0.58000000000000007</v>
      </c>
      <c r="E108" s="6"/>
      <c r="F108" s="6">
        <f>F107-E107</f>
        <v>3.9000000000000146E-2</v>
      </c>
      <c r="G108" s="6">
        <f>G107-E107</f>
        <v>8.8999999999999968E-2</v>
      </c>
      <c r="H108" s="6">
        <f>H107-E107</f>
        <v>0.11900000000000022</v>
      </c>
      <c r="I108" s="6">
        <f>I107-E107</f>
        <v>0.15900000000000025</v>
      </c>
      <c r="J108" s="6">
        <f>J107-E107</f>
        <v>0.24199999999999999</v>
      </c>
      <c r="K108" s="11"/>
      <c r="L108" s="11"/>
      <c r="M108" s="11"/>
      <c r="N108" s="11"/>
      <c r="O108" s="11"/>
      <c r="P108" s="11"/>
      <c r="Q108" s="11"/>
    </row>
    <row r="109" spans="1:17">
      <c r="A109" s="4"/>
      <c r="B109" s="6"/>
      <c r="C109" s="6"/>
      <c r="D109" s="6"/>
      <c r="E109" s="6"/>
      <c r="F109" s="10">
        <f>F108/D108*100</f>
        <v>6.7241379310345071</v>
      </c>
      <c r="G109" s="10">
        <f>G108/D108*100</f>
        <v>15.344827586206888</v>
      </c>
      <c r="H109" s="10">
        <f>H108/D108*100</f>
        <v>20.517241379310381</v>
      </c>
      <c r="I109" s="10">
        <f>I108/D108*100</f>
        <v>27.413793103448313</v>
      </c>
      <c r="J109" s="10">
        <f>J108/D108*100</f>
        <v>41.724137931034477</v>
      </c>
      <c r="K109" s="11"/>
      <c r="L109" s="12" t="s">
        <v>31</v>
      </c>
      <c r="M109" s="6" t="s">
        <v>69</v>
      </c>
      <c r="N109" s="6" t="s">
        <v>7</v>
      </c>
      <c r="O109" s="11"/>
      <c r="P109" s="11"/>
      <c r="Q109" s="11"/>
    </row>
    <row r="110" spans="1:17">
      <c r="A110" s="4"/>
      <c r="B110" s="6"/>
      <c r="C110" s="6"/>
      <c r="D110" s="6"/>
      <c r="E110" s="6"/>
      <c r="F110" s="6"/>
      <c r="G110" s="6"/>
      <c r="H110" s="6"/>
      <c r="I110" s="6"/>
      <c r="J110" s="6"/>
      <c r="K110" s="11"/>
      <c r="L110" s="9" t="s">
        <v>57</v>
      </c>
      <c r="M110" s="13">
        <f>M105</f>
        <v>2.8766320723133711</v>
      </c>
      <c r="N110" s="13">
        <f>M106</f>
        <v>4.2635946790088326</v>
      </c>
      <c r="O110" s="11"/>
      <c r="P110" s="11"/>
      <c r="Q110" s="11"/>
    </row>
    <row r="111" spans="1:17">
      <c r="A111" s="4"/>
      <c r="B111" s="6" t="s">
        <v>32</v>
      </c>
      <c r="C111" s="7" t="s">
        <v>69</v>
      </c>
      <c r="D111" s="6"/>
      <c r="E111" s="6"/>
      <c r="F111" s="6"/>
      <c r="G111" s="6"/>
      <c r="H111" s="6"/>
      <c r="I111" s="6"/>
      <c r="J111" s="6"/>
      <c r="K111" s="11"/>
      <c r="L111" s="9" t="s">
        <v>58</v>
      </c>
      <c r="M111" s="13">
        <f>N105</f>
        <v>18.603113491797789</v>
      </c>
      <c r="N111" s="13">
        <f>N106</f>
        <v>2.845756369368944</v>
      </c>
      <c r="O111" s="11"/>
      <c r="P111" s="11"/>
      <c r="Q111" s="11"/>
    </row>
    <row r="112" spans="1:17" ht="15.75">
      <c r="A112" s="4"/>
      <c r="B112" s="6"/>
      <c r="C112" s="6" t="s">
        <v>21</v>
      </c>
      <c r="D112" s="8">
        <v>3.2970000000000002</v>
      </c>
      <c r="E112" s="6" t="s">
        <v>22</v>
      </c>
      <c r="F112" s="9" t="s">
        <v>57</v>
      </c>
      <c r="G112" s="9" t="s">
        <v>58</v>
      </c>
      <c r="H112" s="9" t="s">
        <v>59</v>
      </c>
      <c r="I112" s="9" t="s">
        <v>60</v>
      </c>
      <c r="J112" s="9" t="s">
        <v>61</v>
      </c>
      <c r="K112" s="11"/>
      <c r="L112" s="9" t="s">
        <v>59</v>
      </c>
      <c r="M112" s="13">
        <f>O105</f>
        <v>21.072145965852044</v>
      </c>
      <c r="N112" s="13">
        <f>O106</f>
        <v>20.392842204723358</v>
      </c>
      <c r="O112" s="11"/>
      <c r="P112" s="11"/>
      <c r="Q112" s="11"/>
    </row>
    <row r="113" spans="1:17" ht="15.75">
      <c r="A113" s="4"/>
      <c r="B113" s="6"/>
      <c r="C113" s="6" t="s">
        <v>30</v>
      </c>
      <c r="D113" s="8">
        <v>6.2839999999999998</v>
      </c>
      <c r="E113" s="8">
        <v>1.083</v>
      </c>
      <c r="F113" s="8">
        <v>1.054</v>
      </c>
      <c r="G113" s="8">
        <v>1.736</v>
      </c>
      <c r="H113" s="8">
        <v>1.7290000000000001</v>
      </c>
      <c r="I113" s="8">
        <v>2.63</v>
      </c>
      <c r="J113" s="8">
        <v>2.6829999999999998</v>
      </c>
      <c r="K113" s="11"/>
      <c r="L113" s="9" t="s">
        <v>60</v>
      </c>
      <c r="M113" s="13">
        <f>P105</f>
        <v>39.602443923669256</v>
      </c>
      <c r="N113" s="13">
        <f>P106</f>
        <v>63.386299022906428</v>
      </c>
      <c r="O113" s="11"/>
      <c r="P113" s="11"/>
      <c r="Q113" s="11"/>
    </row>
    <row r="114" spans="1:17">
      <c r="A114" s="4"/>
      <c r="B114" s="6"/>
      <c r="C114" s="6"/>
      <c r="D114" s="6">
        <f>D113-D112</f>
        <v>2.9869999999999997</v>
      </c>
      <c r="E114" s="6"/>
      <c r="F114" s="6">
        <f>F113-E113</f>
        <v>-2.8999999999999915E-2</v>
      </c>
      <c r="G114" s="6">
        <f>G113-E113</f>
        <v>0.65300000000000002</v>
      </c>
      <c r="H114" s="6">
        <f>H113-E113</f>
        <v>0.64600000000000013</v>
      </c>
      <c r="I114" s="6">
        <f>I113-E113</f>
        <v>1.5469999999999999</v>
      </c>
      <c r="J114" s="6">
        <f>J113-E113</f>
        <v>1.5999999999999999</v>
      </c>
      <c r="K114" s="11"/>
      <c r="L114" s="9" t="s">
        <v>61</v>
      </c>
      <c r="M114" s="13">
        <f>Q105</f>
        <v>47.644794107800465</v>
      </c>
      <c r="N114" s="13">
        <f>Q106</f>
        <v>67.49342024069658</v>
      </c>
      <c r="O114" s="11"/>
      <c r="P114" s="11"/>
      <c r="Q114" s="11"/>
    </row>
    <row r="115" spans="1:17">
      <c r="A115" s="4"/>
      <c r="B115" s="6"/>
      <c r="C115" s="6"/>
      <c r="D115" s="6"/>
      <c r="E115" s="6"/>
      <c r="F115" s="10">
        <f>F114/D114*100</f>
        <v>-0.97087378640776434</v>
      </c>
      <c r="G115" s="10">
        <f>G114/D114*100</f>
        <v>21.861399397388688</v>
      </c>
      <c r="H115" s="10">
        <f>H114/D114*100</f>
        <v>21.627050552393712</v>
      </c>
      <c r="I115" s="10">
        <f>I114/D114*100</f>
        <v>51.791094743890199</v>
      </c>
      <c r="J115" s="10">
        <f>J114/D114*100</f>
        <v>53.565450284566452</v>
      </c>
      <c r="K115" s="11"/>
      <c r="L115" s="11"/>
      <c r="M115" s="11"/>
      <c r="N115" s="11"/>
      <c r="O115" s="11"/>
      <c r="P115" s="11"/>
      <c r="Q115" s="11"/>
    </row>
    <row r="116" spans="1:17">
      <c r="A116" s="4"/>
      <c r="B116" s="6"/>
      <c r="C116" s="6"/>
      <c r="D116" s="6"/>
      <c r="E116" s="6"/>
      <c r="F116" s="6"/>
      <c r="G116" s="6"/>
      <c r="H116" s="6"/>
      <c r="I116" s="6"/>
      <c r="J116" s="6"/>
      <c r="K116" s="11"/>
      <c r="L116" s="11"/>
      <c r="M116" s="11"/>
      <c r="N116" s="11"/>
      <c r="O116" s="11"/>
      <c r="P116" s="11"/>
      <c r="Q116" s="11"/>
    </row>
    <row r="117" spans="1:17">
      <c r="A117" s="6"/>
      <c r="B117" s="6" t="s">
        <v>33</v>
      </c>
      <c r="C117" s="7" t="s">
        <v>20</v>
      </c>
      <c r="D117" s="6"/>
      <c r="E117" s="6"/>
      <c r="F117" s="6"/>
      <c r="G117" s="6"/>
      <c r="H117" s="6"/>
      <c r="I117" s="6"/>
      <c r="J117" s="6"/>
      <c r="K117" s="11"/>
      <c r="L117" s="11"/>
      <c r="M117" s="11"/>
      <c r="N117" s="11"/>
      <c r="O117" s="11"/>
      <c r="P117" s="11"/>
      <c r="Q117" s="11"/>
    </row>
    <row r="118" spans="1:17" ht="15.75">
      <c r="A118" s="6"/>
      <c r="B118" s="6"/>
      <c r="C118" s="6" t="s">
        <v>21</v>
      </c>
      <c r="D118" s="8">
        <v>4.3600000000000003</v>
      </c>
      <c r="E118" s="6" t="s">
        <v>22</v>
      </c>
      <c r="F118" s="9" t="s">
        <v>57</v>
      </c>
      <c r="G118" s="9" t="s">
        <v>58</v>
      </c>
      <c r="H118" s="9" t="s">
        <v>59</v>
      </c>
      <c r="I118" s="9" t="s">
        <v>60</v>
      </c>
      <c r="J118" s="9" t="s">
        <v>61</v>
      </c>
      <c r="K118" s="11"/>
      <c r="L118" s="11"/>
      <c r="M118" s="11"/>
      <c r="N118" s="11"/>
      <c r="O118" s="11"/>
      <c r="P118" s="11"/>
      <c r="Q118" s="11"/>
    </row>
    <row r="119" spans="1:17" ht="15.75">
      <c r="A119" s="6"/>
      <c r="B119" s="6"/>
      <c r="C119" s="6" t="s">
        <v>30</v>
      </c>
      <c r="D119" s="8">
        <v>5.093</v>
      </c>
      <c r="E119" s="8">
        <v>3.915</v>
      </c>
      <c r="F119" s="8">
        <v>3.9460000000000002</v>
      </c>
      <c r="G119" s="8">
        <v>3.819</v>
      </c>
      <c r="H119" s="8">
        <v>3.7810000000000001</v>
      </c>
      <c r="I119" s="8">
        <v>3.7949999999999999</v>
      </c>
      <c r="J119" s="8">
        <v>3.7789999999999999</v>
      </c>
      <c r="K119" s="11"/>
      <c r="L119" s="11"/>
      <c r="M119" s="11"/>
      <c r="N119" s="11"/>
      <c r="O119" s="11"/>
      <c r="P119" s="11"/>
      <c r="Q119" s="11"/>
    </row>
    <row r="120" spans="1:17">
      <c r="A120" s="6"/>
      <c r="B120" s="6"/>
      <c r="C120" s="6"/>
      <c r="D120" s="6">
        <f>D119-D118</f>
        <v>0.73299999999999965</v>
      </c>
      <c r="E120" s="6"/>
      <c r="F120" s="6">
        <f>F119-E119</f>
        <v>3.1000000000000139E-2</v>
      </c>
      <c r="G120" s="6">
        <f>G119-E119</f>
        <v>-9.6000000000000085E-2</v>
      </c>
      <c r="H120" s="6">
        <f>H119-E119</f>
        <v>-0.1339999999999999</v>
      </c>
      <c r="I120" s="6">
        <f>I119-E119</f>
        <v>-0.12000000000000011</v>
      </c>
      <c r="J120" s="6">
        <f>J119-E119</f>
        <v>-0.13600000000000012</v>
      </c>
      <c r="K120" s="11"/>
      <c r="L120" s="11"/>
      <c r="M120" s="11"/>
      <c r="N120" s="11"/>
      <c r="O120" s="11"/>
      <c r="P120" s="11"/>
      <c r="Q120" s="11"/>
    </row>
    <row r="121" spans="1:17">
      <c r="A121" s="6"/>
      <c r="B121" s="6"/>
      <c r="C121" s="6"/>
      <c r="D121" s="6"/>
      <c r="E121" s="6"/>
      <c r="F121" s="10">
        <f>F120/D120*100</f>
        <v>4.2291950886766916</v>
      </c>
      <c r="G121" s="10">
        <f>G120/D120*100</f>
        <v>-13.096862210095516</v>
      </c>
      <c r="H121" s="10">
        <f>H120/D120*100</f>
        <v>-18.281036834924961</v>
      </c>
      <c r="I121" s="10">
        <f>I120/D120*100</f>
        <v>-16.371077762619397</v>
      </c>
      <c r="J121" s="10">
        <f>J120/D120*100</f>
        <v>-18.553888130968648</v>
      </c>
      <c r="K121" s="11"/>
      <c r="L121" s="11"/>
      <c r="M121" s="11"/>
      <c r="N121" s="11"/>
      <c r="O121" s="11"/>
      <c r="P121" s="11"/>
      <c r="Q121" s="11"/>
    </row>
    <row r="122" spans="1:17">
      <c r="A122" s="6"/>
      <c r="B122" s="6"/>
      <c r="C122" s="6"/>
      <c r="D122" s="6"/>
      <c r="E122" s="6"/>
      <c r="F122" s="6"/>
      <c r="G122" s="6"/>
      <c r="H122" s="6"/>
      <c r="I122" s="6"/>
      <c r="J122" s="6"/>
      <c r="K122" s="11"/>
      <c r="L122" s="11"/>
      <c r="M122" s="11"/>
      <c r="N122" s="11"/>
      <c r="O122" s="11"/>
      <c r="P122" s="11"/>
      <c r="Q122" s="11"/>
    </row>
    <row r="123" spans="1:17">
      <c r="A123" s="6"/>
      <c r="B123" s="6" t="s">
        <v>34</v>
      </c>
      <c r="C123" s="7" t="s">
        <v>20</v>
      </c>
      <c r="D123" s="6"/>
      <c r="E123" s="6"/>
      <c r="F123" s="6"/>
      <c r="G123" s="6"/>
      <c r="H123" s="6"/>
      <c r="I123" s="6"/>
      <c r="J123" s="6"/>
      <c r="K123" s="11"/>
      <c r="L123" s="11"/>
      <c r="M123" s="11"/>
      <c r="N123" s="11"/>
      <c r="O123" s="11"/>
      <c r="P123" s="11"/>
      <c r="Q123" s="11"/>
    </row>
    <row r="124" spans="1:17" ht="15.75">
      <c r="A124" s="4"/>
      <c r="B124" s="6"/>
      <c r="C124" s="6" t="s">
        <v>21</v>
      </c>
      <c r="D124" s="8">
        <v>3.9350000000000001</v>
      </c>
      <c r="E124" s="6" t="s">
        <v>22</v>
      </c>
      <c r="F124" s="9" t="s">
        <v>57</v>
      </c>
      <c r="G124" s="9" t="s">
        <v>58</v>
      </c>
      <c r="H124" s="9" t="s">
        <v>59</v>
      </c>
      <c r="I124" s="9" t="s">
        <v>60</v>
      </c>
      <c r="J124" s="9" t="s">
        <v>61</v>
      </c>
      <c r="K124" s="11"/>
      <c r="L124" s="11"/>
      <c r="M124" s="11"/>
      <c r="N124" s="11"/>
      <c r="O124" s="11"/>
      <c r="P124" s="11"/>
      <c r="Q124" s="11"/>
    </row>
    <row r="125" spans="1:17" ht="15.75">
      <c r="A125" s="4"/>
      <c r="B125" s="6"/>
      <c r="C125" s="6" t="s">
        <v>30</v>
      </c>
      <c r="D125" s="8">
        <v>6.3780000000000001</v>
      </c>
      <c r="E125" s="8">
        <v>2.7410000000000001</v>
      </c>
      <c r="F125" s="8">
        <v>2.8460000000000001</v>
      </c>
      <c r="G125" s="8">
        <v>3.2</v>
      </c>
      <c r="H125" s="8">
        <v>4.1840000000000002</v>
      </c>
      <c r="I125" s="8">
        <v>6.2380000000000004</v>
      </c>
      <c r="J125" s="8">
        <v>6.492</v>
      </c>
      <c r="K125" s="11"/>
      <c r="L125" s="11"/>
      <c r="M125" s="11"/>
      <c r="N125" s="11"/>
      <c r="O125" s="11"/>
      <c r="P125" s="11"/>
      <c r="Q125" s="11"/>
    </row>
    <row r="126" spans="1:17">
      <c r="A126" s="4"/>
      <c r="B126" s="6"/>
      <c r="C126" s="6"/>
      <c r="D126" s="6">
        <f>D125-D124</f>
        <v>2.4430000000000001</v>
      </c>
      <c r="E126" s="6"/>
      <c r="F126" s="6">
        <f>F125-E125</f>
        <v>0.10499999999999998</v>
      </c>
      <c r="G126" s="6">
        <f>G125-E125</f>
        <v>0.45900000000000007</v>
      </c>
      <c r="H126" s="6">
        <f>H125-E125</f>
        <v>1.4430000000000001</v>
      </c>
      <c r="I126" s="6">
        <f>I125-E125</f>
        <v>3.4970000000000003</v>
      </c>
      <c r="J126" s="6">
        <f>J125-E125</f>
        <v>3.7509999999999999</v>
      </c>
      <c r="K126" s="11"/>
      <c r="L126" s="11"/>
      <c r="M126" s="11"/>
      <c r="N126" s="11"/>
      <c r="O126" s="11"/>
      <c r="P126" s="11"/>
      <c r="Q126" s="11"/>
    </row>
    <row r="127" spans="1:17">
      <c r="A127" s="4"/>
      <c r="B127" s="6"/>
      <c r="C127" s="6"/>
      <c r="D127" s="6"/>
      <c r="E127" s="6"/>
      <c r="F127" s="10">
        <f>F126/D126*100</f>
        <v>4.2979942693409736</v>
      </c>
      <c r="G127" s="10">
        <f>G126/D126*100</f>
        <v>18.788374948833404</v>
      </c>
      <c r="H127" s="10">
        <f>H126/D126*100</f>
        <v>59.066721244371678</v>
      </c>
      <c r="I127" s="10">
        <f>I126/D126*100</f>
        <v>143.14367580843225</v>
      </c>
      <c r="J127" s="10">
        <f>J126/D126*100</f>
        <v>153.54072861236182</v>
      </c>
      <c r="K127" s="11"/>
      <c r="L127" s="11"/>
      <c r="M127" s="11"/>
      <c r="N127" s="11"/>
      <c r="O127" s="11"/>
      <c r="P127" s="11"/>
      <c r="Q127" s="11"/>
    </row>
    <row r="128" spans="1:17">
      <c r="A128" s="11"/>
      <c r="B128" s="11"/>
      <c r="C128" s="11"/>
      <c r="D128" s="11"/>
      <c r="E128" s="11"/>
      <c r="F128" s="11"/>
      <c r="G128" s="11"/>
      <c r="H128" s="11"/>
      <c r="I128" s="11"/>
      <c r="J128" s="11"/>
      <c r="K128" s="11"/>
      <c r="L128" s="11"/>
      <c r="M128" s="11"/>
      <c r="N128" s="11"/>
      <c r="O128" s="11"/>
      <c r="P128" s="11"/>
      <c r="Q128" s="11"/>
    </row>
    <row r="129" spans="1:17">
      <c r="A129" s="4" t="s">
        <v>43</v>
      </c>
      <c r="B129" s="6"/>
      <c r="C129" s="6"/>
      <c r="D129" s="6"/>
      <c r="E129" s="6"/>
      <c r="F129" s="6"/>
      <c r="G129" s="6"/>
      <c r="H129" s="6"/>
      <c r="I129" s="6"/>
      <c r="J129" s="6"/>
      <c r="K129" s="11"/>
      <c r="L129" s="12"/>
      <c r="M129" s="9" t="str">
        <f t="shared" ref="M129:Q129" si="20">F131</f>
        <v>2HZ</v>
      </c>
      <c r="N129" s="9" t="str">
        <f t="shared" si="20"/>
        <v>4HZ</v>
      </c>
      <c r="O129" s="9" t="str">
        <f t="shared" si="20"/>
        <v>8HZ</v>
      </c>
      <c r="P129" s="9" t="str">
        <f t="shared" si="20"/>
        <v>16HZ</v>
      </c>
      <c r="Q129" s="9" t="str">
        <f t="shared" si="20"/>
        <v>32HZ</v>
      </c>
    </row>
    <row r="130" spans="1:17">
      <c r="A130" s="4"/>
      <c r="B130" s="6" t="s">
        <v>19</v>
      </c>
      <c r="C130" s="7" t="s">
        <v>69</v>
      </c>
      <c r="D130" s="6"/>
      <c r="E130" s="6"/>
      <c r="F130" s="6"/>
      <c r="G130" s="6"/>
      <c r="H130" s="6"/>
      <c r="I130" s="6"/>
      <c r="J130" s="6"/>
      <c r="K130" s="11"/>
      <c r="L130" s="12" t="s">
        <v>69</v>
      </c>
      <c r="M130" s="13">
        <f t="shared" ref="M130:Q130" si="21">AVERAGE(F134,F152)</f>
        <v>7.6286289607073225</v>
      </c>
      <c r="N130" s="13">
        <f t="shared" si="21"/>
        <v>27.096882867730837</v>
      </c>
      <c r="O130" s="13">
        <f t="shared" si="21"/>
        <v>36.507814047025732</v>
      </c>
      <c r="P130" s="13">
        <f t="shared" si="21"/>
        <v>63.555577843441313</v>
      </c>
      <c r="Q130" s="13">
        <f t="shared" si="21"/>
        <v>82.690670719632948</v>
      </c>
    </row>
    <row r="131" spans="1:17" ht="15.75">
      <c r="A131" s="4"/>
      <c r="B131" s="6"/>
      <c r="C131" s="6" t="s">
        <v>21</v>
      </c>
      <c r="D131" s="8">
        <v>4.4269999999999996</v>
      </c>
      <c r="E131" s="6" t="s">
        <v>22</v>
      </c>
      <c r="F131" s="9" t="s">
        <v>57</v>
      </c>
      <c r="G131" s="9" t="s">
        <v>58</v>
      </c>
      <c r="H131" s="9" t="s">
        <v>59</v>
      </c>
      <c r="I131" s="9" t="s">
        <v>60</v>
      </c>
      <c r="J131" s="9" t="s">
        <v>61</v>
      </c>
      <c r="K131" s="11"/>
      <c r="L131" s="12" t="s">
        <v>7</v>
      </c>
      <c r="M131" s="13">
        <f t="shared" ref="M131:Q131" si="22">AVERAGE(F140,F146)</f>
        <v>5.0717241419419734</v>
      </c>
      <c r="N131" s="13">
        <f t="shared" si="22"/>
        <v>2.2726215297466794</v>
      </c>
      <c r="O131" s="13">
        <f t="shared" si="22"/>
        <v>12.760005466912094</v>
      </c>
      <c r="P131" s="13">
        <f t="shared" si="22"/>
        <v>64.549873941149258</v>
      </c>
      <c r="Q131" s="13">
        <f t="shared" si="22"/>
        <v>81.575343063273692</v>
      </c>
    </row>
    <row r="132" spans="1:17" ht="15.75">
      <c r="A132" s="4"/>
      <c r="B132" s="6"/>
      <c r="C132" s="6" t="s">
        <v>30</v>
      </c>
      <c r="D132" s="8">
        <v>5.1079999999999997</v>
      </c>
      <c r="E132" s="8">
        <v>3.673</v>
      </c>
      <c r="F132" s="8">
        <v>3.7610000000000001</v>
      </c>
      <c r="G132" s="8">
        <v>3.9220000000000002</v>
      </c>
      <c r="H132" s="8">
        <v>4.0140000000000002</v>
      </c>
      <c r="I132" s="8">
        <v>4.3159999999999998</v>
      </c>
      <c r="J132" s="8">
        <v>4.5149999999999997</v>
      </c>
      <c r="K132" s="11"/>
      <c r="L132" s="11"/>
      <c r="M132" s="11"/>
      <c r="N132" s="11"/>
      <c r="O132" s="11"/>
      <c r="P132" s="11"/>
      <c r="Q132" s="11"/>
    </row>
    <row r="133" spans="1:17">
      <c r="A133" s="4"/>
      <c r="B133" s="6"/>
      <c r="C133" s="6"/>
      <c r="D133" s="6">
        <f>D132-D131</f>
        <v>0.68100000000000005</v>
      </c>
      <c r="E133" s="6"/>
      <c r="F133" s="6">
        <f>F132-E132</f>
        <v>8.8000000000000078E-2</v>
      </c>
      <c r="G133" s="6">
        <f>G132-E132</f>
        <v>0.24900000000000011</v>
      </c>
      <c r="H133" s="6">
        <f>H132-E132</f>
        <v>0.34100000000000019</v>
      </c>
      <c r="I133" s="6">
        <f>I132-E132</f>
        <v>0.64299999999999979</v>
      </c>
      <c r="J133" s="6">
        <f>J132-E132</f>
        <v>0.84199999999999964</v>
      </c>
      <c r="K133" s="11"/>
      <c r="L133" s="11"/>
      <c r="M133" s="11"/>
      <c r="N133" s="11"/>
      <c r="O133" s="11"/>
      <c r="P133" s="11"/>
      <c r="Q133" s="11"/>
    </row>
    <row r="134" spans="1:17">
      <c r="A134" s="4"/>
      <c r="B134" s="6"/>
      <c r="C134" s="6"/>
      <c r="D134" s="6"/>
      <c r="E134" s="6"/>
      <c r="F134" s="10">
        <f>F133/D133*100</f>
        <v>12.922173274596194</v>
      </c>
      <c r="G134" s="10">
        <f>G133/D133*100</f>
        <v>36.56387665198239</v>
      </c>
      <c r="H134" s="10">
        <f>H133/D133*100</f>
        <v>50.073421439060226</v>
      </c>
      <c r="I134" s="10">
        <f>I133/D133*100</f>
        <v>94.419970631424349</v>
      </c>
      <c r="J134" s="10">
        <f>J133/D133*100</f>
        <v>123.64170337738614</v>
      </c>
      <c r="K134" s="11"/>
      <c r="L134" s="12" t="s">
        <v>31</v>
      </c>
      <c r="M134" s="6" t="s">
        <v>69</v>
      </c>
      <c r="N134" s="6" t="s">
        <v>7</v>
      </c>
      <c r="O134" s="11"/>
      <c r="P134" s="11"/>
      <c r="Q134" s="11"/>
    </row>
    <row r="135" spans="1:17">
      <c r="A135" s="4"/>
      <c r="B135" s="6"/>
      <c r="C135" s="6"/>
      <c r="D135" s="6"/>
      <c r="E135" s="6"/>
      <c r="F135" s="6"/>
      <c r="G135" s="6"/>
      <c r="H135" s="6"/>
      <c r="I135" s="6"/>
      <c r="J135" s="6"/>
      <c r="K135" s="11"/>
      <c r="L135" s="9" t="s">
        <v>57</v>
      </c>
      <c r="M135" s="13">
        <f>M130</f>
        <v>7.6286289607073225</v>
      </c>
      <c r="N135" s="13">
        <f>M131</f>
        <v>5.0717241419419734</v>
      </c>
      <c r="O135" s="11"/>
      <c r="P135" s="11"/>
      <c r="Q135" s="11"/>
    </row>
    <row r="136" spans="1:17">
      <c r="A136" s="4"/>
      <c r="B136" s="6" t="s">
        <v>32</v>
      </c>
      <c r="C136" s="7" t="s">
        <v>20</v>
      </c>
      <c r="D136" s="6"/>
      <c r="E136" s="6"/>
      <c r="F136" s="6"/>
      <c r="G136" s="6"/>
      <c r="H136" s="6"/>
      <c r="I136" s="6"/>
      <c r="J136" s="6"/>
      <c r="K136" s="11"/>
      <c r="L136" s="9" t="s">
        <v>58</v>
      </c>
      <c r="M136" s="13">
        <f>N130</f>
        <v>27.096882867730837</v>
      </c>
      <c r="N136" s="13">
        <f>N131</f>
        <v>2.2726215297466794</v>
      </c>
      <c r="O136" s="11"/>
      <c r="P136" s="11"/>
      <c r="Q136" s="11"/>
    </row>
    <row r="137" spans="1:17" ht="15.75">
      <c r="A137" s="4"/>
      <c r="B137" s="6"/>
      <c r="C137" s="6" t="s">
        <v>21</v>
      </c>
      <c r="D137" s="8">
        <v>4.3049999999999997</v>
      </c>
      <c r="E137" s="6" t="s">
        <v>22</v>
      </c>
      <c r="F137" s="9" t="s">
        <v>57</v>
      </c>
      <c r="G137" s="9" t="s">
        <v>58</v>
      </c>
      <c r="H137" s="9" t="s">
        <v>59</v>
      </c>
      <c r="I137" s="9" t="s">
        <v>60</v>
      </c>
      <c r="J137" s="9" t="s">
        <v>61</v>
      </c>
      <c r="K137" s="11"/>
      <c r="L137" s="9" t="s">
        <v>59</v>
      </c>
      <c r="M137" s="13">
        <f>O130</f>
        <v>36.507814047025732</v>
      </c>
      <c r="N137" s="13">
        <f>O131</f>
        <v>12.760005466912094</v>
      </c>
      <c r="O137" s="11"/>
      <c r="P137" s="11"/>
      <c r="Q137" s="11"/>
    </row>
    <row r="138" spans="1:17" ht="15.75">
      <c r="A138" s="4"/>
      <c r="B138" s="6"/>
      <c r="C138" s="6" t="s">
        <v>30</v>
      </c>
      <c r="D138" s="8">
        <v>8.6579999999999995</v>
      </c>
      <c r="E138" s="8">
        <v>4.1479999999999997</v>
      </c>
      <c r="F138" s="8">
        <v>4.1120000000000001</v>
      </c>
      <c r="G138" s="8">
        <v>4.1529999999999996</v>
      </c>
      <c r="H138" s="8">
        <v>4.4139999999999997</v>
      </c>
      <c r="I138" s="8">
        <v>5.2539999999999996</v>
      </c>
      <c r="J138" s="8">
        <v>6.1989999999999998</v>
      </c>
      <c r="K138" s="11"/>
      <c r="L138" s="9" t="s">
        <v>60</v>
      </c>
      <c r="M138" s="13">
        <f>P130</f>
        <v>63.555577843441313</v>
      </c>
      <c r="N138" s="13">
        <f>P131</f>
        <v>64.549873941149258</v>
      </c>
      <c r="O138" s="11"/>
      <c r="P138" s="11"/>
      <c r="Q138" s="11"/>
    </row>
    <row r="139" spans="1:17">
      <c r="A139" s="4"/>
      <c r="B139" s="6"/>
      <c r="C139" s="6"/>
      <c r="D139" s="6">
        <f>D138-D137</f>
        <v>4.3529999999999998</v>
      </c>
      <c r="E139" s="6"/>
      <c r="F139" s="6">
        <f>F138-E138</f>
        <v>-3.5999999999999588E-2</v>
      </c>
      <c r="G139" s="6">
        <f>G138-E138</f>
        <v>4.9999999999998934E-3</v>
      </c>
      <c r="H139" s="6">
        <f>H138-E138</f>
        <v>0.26600000000000001</v>
      </c>
      <c r="I139" s="6">
        <f>I138-E138</f>
        <v>1.1059999999999999</v>
      </c>
      <c r="J139" s="6">
        <f>J138-E138</f>
        <v>2.0510000000000002</v>
      </c>
      <c r="K139" s="11"/>
      <c r="L139" s="9" t="s">
        <v>61</v>
      </c>
      <c r="M139" s="13">
        <f>Q130</f>
        <v>82.690670719632948</v>
      </c>
      <c r="N139" s="13">
        <f>Q131</f>
        <v>81.575343063273692</v>
      </c>
      <c r="O139" s="11"/>
      <c r="P139" s="11"/>
      <c r="Q139" s="11"/>
    </row>
    <row r="140" spans="1:17">
      <c r="A140" s="4"/>
      <c r="B140" s="6"/>
      <c r="C140" s="6"/>
      <c r="D140" s="6"/>
      <c r="E140" s="6"/>
      <c r="F140" s="10">
        <f>F139/D139*100</f>
        <v>-0.82701585113713738</v>
      </c>
      <c r="G140" s="10">
        <f>G139/D139*100</f>
        <v>0.11486331265793462</v>
      </c>
      <c r="H140" s="10">
        <f>H139/D139*100</f>
        <v>6.1107282334022521</v>
      </c>
      <c r="I140" s="10">
        <f>I139/D139*100</f>
        <v>25.407764759935674</v>
      </c>
      <c r="J140" s="10">
        <f>J139/D139*100</f>
        <v>47.11693085228579</v>
      </c>
      <c r="K140" s="11"/>
      <c r="L140" s="11"/>
      <c r="M140" s="11"/>
      <c r="N140" s="11"/>
      <c r="O140" s="11"/>
      <c r="P140" s="11"/>
      <c r="Q140" s="11"/>
    </row>
    <row r="141" spans="1:17">
      <c r="A141" s="4"/>
      <c r="B141" s="6"/>
      <c r="C141" s="6"/>
      <c r="D141" s="6"/>
      <c r="E141" s="6"/>
      <c r="F141" s="6"/>
      <c r="G141" s="6"/>
      <c r="H141" s="6"/>
      <c r="I141" s="6"/>
      <c r="J141" s="6"/>
      <c r="K141" s="11"/>
      <c r="L141" s="11"/>
      <c r="M141" s="11"/>
      <c r="N141" s="11"/>
      <c r="O141" s="11"/>
      <c r="P141" s="11"/>
      <c r="Q141" s="11"/>
    </row>
    <row r="142" spans="1:17">
      <c r="A142" s="6"/>
      <c r="B142" s="6" t="s">
        <v>33</v>
      </c>
      <c r="C142" s="7" t="s">
        <v>20</v>
      </c>
      <c r="D142" s="6"/>
      <c r="E142" s="6"/>
      <c r="F142" s="6"/>
      <c r="G142" s="6"/>
      <c r="H142" s="6"/>
      <c r="I142" s="6"/>
      <c r="J142" s="6"/>
      <c r="K142" s="11"/>
      <c r="L142" s="11"/>
      <c r="M142" s="11"/>
      <c r="N142" s="11"/>
      <c r="O142" s="11"/>
      <c r="P142" s="11"/>
      <c r="Q142" s="11"/>
    </row>
    <row r="143" spans="1:17" ht="15.75">
      <c r="A143" s="6"/>
      <c r="B143" s="6"/>
      <c r="C143" s="6" t="s">
        <v>21</v>
      </c>
      <c r="D143" s="8">
        <v>4.3719999999999999</v>
      </c>
      <c r="E143" s="6" t="s">
        <v>22</v>
      </c>
      <c r="F143" s="9" t="s">
        <v>57</v>
      </c>
      <c r="G143" s="9" t="s">
        <v>58</v>
      </c>
      <c r="H143" s="9" t="s">
        <v>59</v>
      </c>
      <c r="I143" s="9" t="s">
        <v>60</v>
      </c>
      <c r="J143" s="9" t="s">
        <v>61</v>
      </c>
      <c r="K143" s="11"/>
      <c r="L143" s="11"/>
      <c r="M143" s="11"/>
      <c r="N143" s="11"/>
      <c r="O143" s="11"/>
      <c r="P143" s="11"/>
      <c r="Q143" s="11"/>
    </row>
    <row r="144" spans="1:17" ht="15.75">
      <c r="A144" s="6"/>
      <c r="B144" s="6"/>
      <c r="C144" s="6" t="s">
        <v>30</v>
      </c>
      <c r="D144" s="8">
        <v>6.2679999999999998</v>
      </c>
      <c r="E144" s="8">
        <v>3.18</v>
      </c>
      <c r="F144" s="8">
        <v>3.3879999999999999</v>
      </c>
      <c r="G144" s="8">
        <v>3.2639999999999998</v>
      </c>
      <c r="H144" s="8">
        <v>3.548</v>
      </c>
      <c r="I144" s="8">
        <v>5.1459999999999999</v>
      </c>
      <c r="J144" s="8">
        <v>5.38</v>
      </c>
      <c r="K144" s="11"/>
      <c r="L144" s="11"/>
      <c r="M144" s="11"/>
      <c r="N144" s="11"/>
      <c r="O144" s="11"/>
      <c r="P144" s="11"/>
      <c r="Q144" s="11"/>
    </row>
    <row r="145" spans="1:17">
      <c r="A145" s="6"/>
      <c r="B145" s="6"/>
      <c r="C145" s="6"/>
      <c r="D145" s="6">
        <f>D144-D143</f>
        <v>1.8959999999999999</v>
      </c>
      <c r="E145" s="6"/>
      <c r="F145" s="6">
        <f>F144-E144</f>
        <v>0.20799999999999974</v>
      </c>
      <c r="G145" s="6">
        <f>G144-E144</f>
        <v>8.3999999999999631E-2</v>
      </c>
      <c r="H145" s="6">
        <f>H144-E144</f>
        <v>0.36799999999999988</v>
      </c>
      <c r="I145" s="6">
        <f>I144-E144</f>
        <v>1.9659999999999997</v>
      </c>
      <c r="J145" s="6">
        <f>J144-E144</f>
        <v>2.1999999999999997</v>
      </c>
      <c r="K145" s="11"/>
      <c r="L145" s="11"/>
      <c r="M145" s="11"/>
      <c r="N145" s="11"/>
      <c r="O145" s="11"/>
      <c r="P145" s="11"/>
      <c r="Q145" s="11"/>
    </row>
    <row r="146" spans="1:17">
      <c r="A146" s="6"/>
      <c r="B146" s="6"/>
      <c r="C146" s="6"/>
      <c r="D146" s="6"/>
      <c r="E146" s="6"/>
      <c r="F146" s="10">
        <f>F145/D145*100</f>
        <v>10.970464135021084</v>
      </c>
      <c r="G146" s="10">
        <f>G145/D145*100</f>
        <v>4.430379746835424</v>
      </c>
      <c r="H146" s="10">
        <f>H145/D145*100</f>
        <v>19.409282700421937</v>
      </c>
      <c r="I146" s="10">
        <f>I145/D145*100</f>
        <v>103.69198312236286</v>
      </c>
      <c r="J146" s="10">
        <f>J145/D145*100</f>
        <v>116.03375527426158</v>
      </c>
      <c r="K146" s="11"/>
      <c r="L146" s="11"/>
      <c r="M146" s="11"/>
      <c r="N146" s="11"/>
      <c r="O146" s="11"/>
      <c r="P146" s="11"/>
      <c r="Q146" s="11"/>
    </row>
    <row r="147" spans="1:17">
      <c r="A147" s="6"/>
      <c r="B147" s="6"/>
      <c r="C147" s="6"/>
      <c r="D147" s="6"/>
      <c r="E147" s="6"/>
      <c r="F147" s="6"/>
      <c r="G147" s="6"/>
      <c r="H147" s="6"/>
      <c r="I147" s="6"/>
      <c r="J147" s="6"/>
      <c r="K147" s="11"/>
      <c r="L147" s="11"/>
      <c r="M147" s="11"/>
      <c r="N147" s="11"/>
      <c r="O147" s="11"/>
      <c r="P147" s="11"/>
      <c r="Q147" s="11"/>
    </row>
    <row r="148" spans="1:17">
      <c r="A148" s="6"/>
      <c r="B148" s="6" t="s">
        <v>34</v>
      </c>
      <c r="C148" s="7" t="s">
        <v>69</v>
      </c>
      <c r="D148" s="6"/>
      <c r="E148" s="6"/>
      <c r="F148" s="6"/>
      <c r="G148" s="6"/>
      <c r="H148" s="6"/>
      <c r="I148" s="6"/>
      <c r="J148" s="6"/>
      <c r="K148" s="11"/>
      <c r="L148" s="11"/>
      <c r="M148" s="11"/>
      <c r="N148" s="11"/>
      <c r="O148" s="11"/>
      <c r="P148" s="11"/>
      <c r="Q148" s="11"/>
    </row>
    <row r="149" spans="1:17" ht="15.75">
      <c r="A149" s="4"/>
      <c r="B149" s="6"/>
      <c r="C149" s="6" t="s">
        <v>21</v>
      </c>
      <c r="D149" s="8">
        <v>4.6210000000000004</v>
      </c>
      <c r="E149" s="6" t="s">
        <v>22</v>
      </c>
      <c r="F149" s="9" t="s">
        <v>57</v>
      </c>
      <c r="G149" s="9" t="s">
        <v>58</v>
      </c>
      <c r="H149" s="9" t="s">
        <v>59</v>
      </c>
      <c r="I149" s="9" t="s">
        <v>60</v>
      </c>
      <c r="J149" s="9" t="s">
        <v>61</v>
      </c>
      <c r="K149" s="11"/>
      <c r="L149" s="11"/>
      <c r="M149" s="11"/>
      <c r="N149" s="11"/>
      <c r="O149" s="11"/>
      <c r="P149" s="11"/>
      <c r="Q149" s="11"/>
    </row>
    <row r="150" spans="1:17" ht="15.75">
      <c r="A150" s="4"/>
      <c r="B150" s="6"/>
      <c r="C150" s="6" t="s">
        <v>30</v>
      </c>
      <c r="D150" s="8">
        <v>6.3339999999999996</v>
      </c>
      <c r="E150" s="8">
        <v>3.367</v>
      </c>
      <c r="F150" s="8">
        <v>3.407</v>
      </c>
      <c r="G150" s="8">
        <v>3.669</v>
      </c>
      <c r="H150" s="8">
        <v>3.76</v>
      </c>
      <c r="I150" s="8">
        <v>3.927</v>
      </c>
      <c r="J150" s="8">
        <v>4.0819999999999999</v>
      </c>
      <c r="K150" s="11"/>
      <c r="L150" s="11"/>
      <c r="M150" s="11"/>
      <c r="N150" s="11"/>
      <c r="O150" s="11"/>
      <c r="P150" s="11"/>
      <c r="Q150" s="11"/>
    </row>
    <row r="151" spans="1:17">
      <c r="A151" s="4"/>
      <c r="B151" s="6"/>
      <c r="C151" s="6"/>
      <c r="D151" s="6">
        <f>D150-D149</f>
        <v>1.7129999999999992</v>
      </c>
      <c r="E151" s="6"/>
      <c r="F151" s="6">
        <f>F150-E150</f>
        <v>4.0000000000000036E-2</v>
      </c>
      <c r="G151" s="6">
        <f>G150-E150</f>
        <v>0.30200000000000005</v>
      </c>
      <c r="H151" s="6">
        <f>H150-E150</f>
        <v>0.39299999999999979</v>
      </c>
      <c r="I151" s="6">
        <f>I150-E150</f>
        <v>0.56000000000000005</v>
      </c>
      <c r="J151" s="6">
        <f>J150-E150</f>
        <v>0.71499999999999986</v>
      </c>
      <c r="K151" s="11"/>
      <c r="L151" s="11"/>
      <c r="M151" s="11"/>
      <c r="N151" s="11"/>
      <c r="O151" s="11"/>
      <c r="P151" s="11"/>
      <c r="Q151" s="11"/>
    </row>
    <row r="152" spans="1:17">
      <c r="A152" s="4"/>
      <c r="B152" s="6"/>
      <c r="C152" s="6"/>
      <c r="D152" s="6"/>
      <c r="E152" s="6"/>
      <c r="F152" s="10">
        <f>F151/D151*100</f>
        <v>2.3350846468184505</v>
      </c>
      <c r="G152" s="10">
        <f>G151/D151*100</f>
        <v>17.629889083479284</v>
      </c>
      <c r="H152" s="10">
        <f>H151/D151*100</f>
        <v>22.942206654991242</v>
      </c>
      <c r="I152" s="10">
        <f>I151/D151*100</f>
        <v>32.691185055458277</v>
      </c>
      <c r="J152" s="10">
        <f>J151/D151*100</f>
        <v>41.739638061879752</v>
      </c>
      <c r="K152" s="11"/>
      <c r="L152" s="11"/>
      <c r="M152" s="11"/>
      <c r="N152" s="11"/>
      <c r="O152" s="11"/>
      <c r="P152" s="11"/>
      <c r="Q152" s="11"/>
    </row>
  </sheetData>
  <mergeCells count="5">
    <mergeCell ref="B1:D1"/>
    <mergeCell ref="B2:G2"/>
    <mergeCell ref="A3:F3"/>
    <mergeCell ref="A4:E4"/>
    <mergeCell ref="A5:D5"/>
  </mergeCells>
  <phoneticPr fontId="12" type="noConversion"/>
  <dataValidations count="2">
    <dataValidation type="list" allowBlank="1" showInputMessage="1" showErrorMessage="1" sqref="C29 C35 C41 C47 C55 C61 C67 C73 C80 C86 C92 C98 C105 C111 C117 C123 C130 C136 C142 C148">
      <formula1>"Control,HS38"</formula1>
    </dataValidation>
    <dataValidation type="list" allowBlank="1" showInputMessage="1" showErrorMessage="1" sqref="C42 C68 C93 C118 C143">
      <formula1>"EHT,control"</formula1>
    </dataValidation>
  </dataValidations>
  <pageMargins left="0.75" right="0.75" top="1" bottom="1" header="0.5" footer="0.5"/>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59"/>
  <sheetViews>
    <sheetView tabSelected="1" workbookViewId="0">
      <selection activeCell="D160" sqref="D160"/>
    </sheetView>
  </sheetViews>
  <sheetFormatPr baseColWidth="10" defaultColWidth="8.7109375" defaultRowHeight="15"/>
  <cols>
    <col min="1" max="19" width="9.5703125" style="1" customWidth="1"/>
    <col min="20" max="16384" width="8.7109375" style="1"/>
  </cols>
  <sheetData>
    <row r="1" spans="1:10" ht="15.75">
      <c r="A1" s="14" t="s">
        <v>0</v>
      </c>
      <c r="B1" s="73" t="s">
        <v>1</v>
      </c>
      <c r="C1" s="74"/>
      <c r="D1" s="74"/>
      <c r="E1" s="14"/>
      <c r="F1" s="14"/>
      <c r="G1" s="14"/>
    </row>
    <row r="2" spans="1:10" ht="15.75">
      <c r="A2" s="14" t="s">
        <v>2</v>
      </c>
      <c r="B2" s="60" t="s">
        <v>74</v>
      </c>
      <c r="C2" s="61"/>
      <c r="D2" s="61"/>
      <c r="E2" s="61"/>
      <c r="F2" s="61"/>
      <c r="G2" s="61"/>
    </row>
    <row r="3" spans="1:10">
      <c r="A3" s="62" t="s">
        <v>75</v>
      </c>
      <c r="B3" s="62"/>
      <c r="C3" s="62"/>
      <c r="D3" s="62"/>
      <c r="E3" s="62"/>
      <c r="F3" s="62"/>
      <c r="G3" s="14"/>
    </row>
    <row r="4" spans="1:10">
      <c r="A4" s="62" t="s">
        <v>76</v>
      </c>
      <c r="B4" s="62"/>
      <c r="C4" s="62"/>
      <c r="D4" s="62"/>
      <c r="E4" s="62"/>
      <c r="F4" s="14"/>
      <c r="G4" s="14"/>
    </row>
    <row r="5" spans="1:10">
      <c r="A5" s="62" t="s">
        <v>6</v>
      </c>
      <c r="B5" s="62"/>
      <c r="C5" s="62"/>
      <c r="D5" s="62"/>
      <c r="E5" s="14"/>
      <c r="F5" s="14"/>
      <c r="G5" s="14"/>
    </row>
    <row r="8" spans="1:10">
      <c r="A8" s="3" t="s">
        <v>7</v>
      </c>
      <c r="B8" s="3" t="s">
        <v>8</v>
      </c>
      <c r="C8" s="3" t="s">
        <v>9</v>
      </c>
      <c r="D8" s="3" t="s">
        <v>10</v>
      </c>
      <c r="E8" s="3" t="s">
        <v>11</v>
      </c>
      <c r="F8" s="3" t="s">
        <v>12</v>
      </c>
      <c r="G8" s="3" t="s">
        <v>13</v>
      </c>
      <c r="H8" s="3"/>
      <c r="I8" s="3" t="s">
        <v>14</v>
      </c>
      <c r="J8" s="3" t="s">
        <v>15</v>
      </c>
    </row>
    <row r="9" spans="1:10">
      <c r="A9" s="3"/>
      <c r="B9" s="3"/>
      <c r="C9" s="3"/>
      <c r="D9" s="3"/>
      <c r="E9" s="3"/>
      <c r="F9" s="3"/>
      <c r="G9" s="3"/>
      <c r="H9" s="3"/>
      <c r="I9" s="3"/>
      <c r="J9" s="3"/>
    </row>
    <row r="10" spans="1:10">
      <c r="A10" s="3"/>
      <c r="B10" s="3">
        <v>0.1</v>
      </c>
      <c r="C10" s="3">
        <v>9.9380139273412897</v>
      </c>
      <c r="D10" s="3">
        <v>0.44999999999999701</v>
      </c>
      <c r="E10" s="3">
        <v>6.3775054324206701</v>
      </c>
      <c r="F10" s="3">
        <v>12.332029344857601</v>
      </c>
      <c r="G10" s="3">
        <v>20.0270537556699</v>
      </c>
      <c r="H10" s="3"/>
      <c r="I10" s="3">
        <f t="shared" ref="I10:I16" si="0">AVERAGE(C10:G10)</f>
        <v>9.8249204920578901</v>
      </c>
      <c r="J10" s="3">
        <f t="shared" ref="J10:J16" si="1">STDEV(C10:G10)</f>
        <v>7.2483741776899544</v>
      </c>
    </row>
    <row r="11" spans="1:10">
      <c r="A11" s="3"/>
      <c r="B11" s="3">
        <v>0.3</v>
      </c>
      <c r="C11" s="3">
        <v>14.850469956120399</v>
      </c>
      <c r="D11" s="3">
        <v>5.2666666666666604</v>
      </c>
      <c r="E11" s="3">
        <v>14.960208604954399</v>
      </c>
      <c r="F11" s="3">
        <v>23.905304098353401</v>
      </c>
      <c r="G11" s="3">
        <v>85.881584744661595</v>
      </c>
      <c r="H11" s="3"/>
      <c r="I11" s="3">
        <f t="shared" si="0"/>
        <v>28.972846814151289</v>
      </c>
      <c r="J11" s="3">
        <f t="shared" si="1"/>
        <v>32.488701793496709</v>
      </c>
    </row>
    <row r="12" spans="1:10">
      <c r="A12" s="3"/>
      <c r="B12" s="3">
        <v>1</v>
      </c>
      <c r="C12" s="3">
        <v>39.667077888233798</v>
      </c>
      <c r="D12" s="3">
        <v>12.45</v>
      </c>
      <c r="E12" s="3">
        <v>29.851438504997802</v>
      </c>
      <c r="F12" s="3">
        <v>27.3679563548971</v>
      </c>
      <c r="G12" s="3">
        <v>150.147345498806</v>
      </c>
      <c r="H12" s="3"/>
      <c r="I12" s="3">
        <f t="shared" si="0"/>
        <v>51.896763649386934</v>
      </c>
      <c r="J12" s="3">
        <f t="shared" si="1"/>
        <v>55.781824902894222</v>
      </c>
    </row>
    <row r="13" spans="1:10">
      <c r="A13" s="3"/>
      <c r="B13" s="3">
        <v>3</v>
      </c>
      <c r="C13" s="3">
        <v>51.602202107430799</v>
      </c>
      <c r="D13" s="3">
        <v>62.355555555555497</v>
      </c>
      <c r="E13" s="3">
        <v>84.643754889178595</v>
      </c>
      <c r="F13" s="3">
        <v>69.291212781995796</v>
      </c>
      <c r="G13" s="3">
        <v>220.713683463135</v>
      </c>
      <c r="H13" s="3"/>
      <c r="I13" s="3">
        <f t="shared" si="0"/>
        <v>97.721281759459131</v>
      </c>
      <c r="J13" s="3">
        <f t="shared" si="1"/>
        <v>69.792774529001591</v>
      </c>
    </row>
    <row r="14" spans="1:10">
      <c r="A14" s="3"/>
      <c r="B14" s="3">
        <v>10</v>
      </c>
      <c r="C14" s="3">
        <v>81.382381865447698</v>
      </c>
      <c r="D14" s="3">
        <v>86.188888888888897</v>
      </c>
      <c r="E14" s="3">
        <v>168.75768796175601</v>
      </c>
      <c r="F14" s="3">
        <v>108.321806958537</v>
      </c>
      <c r="G14" s="3">
        <v>236.56910198013799</v>
      </c>
      <c r="H14" s="3"/>
      <c r="I14" s="3">
        <f t="shared" si="0"/>
        <v>136.2439735309535</v>
      </c>
      <c r="J14" s="3">
        <f t="shared" si="1"/>
        <v>65.987169489848327</v>
      </c>
    </row>
    <row r="15" spans="1:10">
      <c r="A15" s="3"/>
      <c r="B15" s="3">
        <v>30</v>
      </c>
      <c r="C15" s="3">
        <v>135.48524941863101</v>
      </c>
      <c r="D15" s="3">
        <v>71.788888888888906</v>
      </c>
      <c r="E15" s="3">
        <v>305.51113428943898</v>
      </c>
      <c r="F15" s="3">
        <v>130.88413354113101</v>
      </c>
      <c r="G15" s="3">
        <v>294.16247468167899</v>
      </c>
      <c r="H15" s="3"/>
      <c r="I15" s="3">
        <f t="shared" si="0"/>
        <v>187.56637616395378</v>
      </c>
      <c r="J15" s="3">
        <f t="shared" si="1"/>
        <v>105.59763389870825</v>
      </c>
    </row>
    <row r="16" spans="1:10">
      <c r="A16" s="3"/>
      <c r="B16" s="3">
        <v>100</v>
      </c>
      <c r="C16" s="3">
        <v>138.813832983476</v>
      </c>
      <c r="D16" s="3">
        <v>142.21666666666701</v>
      </c>
      <c r="E16" s="3">
        <v>309.28462407648902</v>
      </c>
      <c r="F16" s="3">
        <v>161.698051800282</v>
      </c>
      <c r="G16" s="3">
        <v>234.27007160449199</v>
      </c>
      <c r="H16" s="3"/>
      <c r="I16" s="3">
        <f t="shared" si="0"/>
        <v>197.25664942628117</v>
      </c>
      <c r="J16" s="3">
        <f t="shared" si="1"/>
        <v>73.535088370525344</v>
      </c>
    </row>
    <row r="17" spans="1:21">
      <c r="A17" s="3"/>
      <c r="B17" s="3"/>
      <c r="C17" s="3"/>
      <c r="D17" s="3"/>
      <c r="E17" s="3"/>
      <c r="F17" s="3"/>
      <c r="G17" s="3"/>
      <c r="H17" s="3"/>
      <c r="I17" s="3"/>
      <c r="J17" s="3"/>
    </row>
    <row r="18" spans="1:21">
      <c r="A18" s="3"/>
      <c r="B18" s="3"/>
      <c r="C18" s="3"/>
      <c r="D18" s="3"/>
      <c r="E18" s="3"/>
      <c r="F18" s="3"/>
      <c r="G18" s="3"/>
      <c r="H18" s="3"/>
      <c r="I18" s="3"/>
      <c r="J18" s="3"/>
    </row>
    <row r="19" spans="1:21">
      <c r="A19" s="3"/>
      <c r="B19" s="3"/>
      <c r="C19" s="3"/>
      <c r="D19" s="3"/>
      <c r="E19" s="3"/>
      <c r="F19" s="3"/>
      <c r="G19" s="3"/>
      <c r="H19" s="3"/>
      <c r="I19" s="3"/>
      <c r="J19" s="3"/>
    </row>
    <row r="20" spans="1:21">
      <c r="A20" s="3"/>
      <c r="B20" s="3"/>
      <c r="C20" s="3"/>
      <c r="D20" s="3"/>
      <c r="E20" s="3"/>
      <c r="F20" s="3"/>
      <c r="G20" s="3"/>
      <c r="H20" s="3"/>
      <c r="I20" s="3"/>
      <c r="J20" s="3"/>
    </row>
    <row r="21" spans="1:21">
      <c r="A21" s="3" t="s">
        <v>77</v>
      </c>
      <c r="B21" s="3" t="s">
        <v>8</v>
      </c>
      <c r="C21" s="3" t="s">
        <v>9</v>
      </c>
      <c r="D21" s="3" t="s">
        <v>10</v>
      </c>
      <c r="E21" s="3" t="s">
        <v>11</v>
      </c>
      <c r="F21" s="3" t="s">
        <v>12</v>
      </c>
      <c r="G21" s="3" t="s">
        <v>13</v>
      </c>
      <c r="H21" s="3"/>
      <c r="I21" s="3" t="s">
        <v>14</v>
      </c>
      <c r="J21" s="3" t="s">
        <v>15</v>
      </c>
      <c r="L21" s="3" t="s">
        <v>64</v>
      </c>
      <c r="R21" s="1" t="s">
        <v>14</v>
      </c>
      <c r="S21" s="1" t="s">
        <v>15</v>
      </c>
    </row>
    <row r="22" spans="1:21">
      <c r="A22" s="3"/>
      <c r="B22" s="3"/>
      <c r="C22" s="3"/>
      <c r="D22" s="3"/>
      <c r="E22" s="3"/>
      <c r="F22" s="3"/>
      <c r="G22" s="3"/>
      <c r="H22" s="3"/>
      <c r="I22" s="3"/>
      <c r="J22" s="3"/>
    </row>
    <row r="23" spans="1:21">
      <c r="A23" s="3"/>
      <c r="B23" s="3">
        <v>0.1</v>
      </c>
      <c r="C23" s="3">
        <v>21.011540259086601</v>
      </c>
      <c r="D23" s="3">
        <v>2.0426364735241802</v>
      </c>
      <c r="E23" s="3">
        <v>3.1266560678325201</v>
      </c>
      <c r="F23" s="3">
        <v>2.6359845211029902</v>
      </c>
      <c r="G23" s="3">
        <v>11.006689478550101</v>
      </c>
      <c r="H23" s="3"/>
      <c r="I23" s="3">
        <f t="shared" ref="I23:I29" si="2">AVERAGE(C23:G23)</f>
        <v>7.9647013600192791</v>
      </c>
      <c r="J23" s="3">
        <f t="shared" ref="J23:J29" si="3">STDEV(C23:G23)</f>
        <v>8.1600621151122006</v>
      </c>
      <c r="L23" s="1">
        <f>100-C23/C10*100</f>
        <v>-111.42594901462169</v>
      </c>
      <c r="M23" s="1">
        <f t="shared" ref="M23:P29" si="4">100-D23/D10*100</f>
        <v>-353.91921633870976</v>
      </c>
      <c r="N23" s="1">
        <f t="shared" si="4"/>
        <v>50.973682406637252</v>
      </c>
      <c r="O23" s="1">
        <f t="shared" si="4"/>
        <v>78.624892567238476</v>
      </c>
      <c r="P23" s="1">
        <f t="shared" si="4"/>
        <v>45.040895117016532</v>
      </c>
      <c r="R23" s="1">
        <f>AVERAGE(L23:P23)</f>
        <v>-58.141139052487844</v>
      </c>
      <c r="S23" s="1">
        <f>STDEV(L23:P23)</f>
        <v>181.37079824096301</v>
      </c>
    </row>
    <row r="24" spans="1:21">
      <c r="A24" s="3"/>
      <c r="B24" s="3">
        <v>0.3</v>
      </c>
      <c r="C24" s="3">
        <v>21.789132955981401</v>
      </c>
      <c r="D24" s="3">
        <v>5.1567904697036502</v>
      </c>
      <c r="E24" s="3">
        <v>2.3317435082141</v>
      </c>
      <c r="F24" s="3">
        <v>3.7781935707251102</v>
      </c>
      <c r="G24" s="3">
        <v>11.8331205472423</v>
      </c>
      <c r="H24" s="3"/>
      <c r="I24" s="3">
        <f t="shared" si="2"/>
        <v>8.9777962103733131</v>
      </c>
      <c r="J24" s="3">
        <f t="shared" si="3"/>
        <v>8.0325773460083969</v>
      </c>
      <c r="L24" s="1">
        <f t="shared" ref="L24:L29" si="5">100-C24/C11*100</f>
        <v>-46.723524712437381</v>
      </c>
      <c r="M24" s="1">
        <f t="shared" si="4"/>
        <v>2.0862569043609653</v>
      </c>
      <c r="N24" s="1">
        <f t="shared" si="4"/>
        <v>84.413696561410973</v>
      </c>
      <c r="O24" s="1">
        <f t="shared" si="4"/>
        <v>84.19516624770587</v>
      </c>
      <c r="P24" s="1">
        <f t="shared" si="4"/>
        <v>86.221585707315626</v>
      </c>
      <c r="R24" s="1">
        <f t="shared" ref="R24:R29" si="6">AVERAGE(L24:P24)</f>
        <v>42.038636141671212</v>
      </c>
      <c r="S24" s="1">
        <f t="shared" ref="S24:S29" si="7">STDEV(L24:P24)</f>
        <v>61.236969256100494</v>
      </c>
    </row>
    <row r="25" spans="1:21">
      <c r="A25" s="3"/>
      <c r="B25" s="3">
        <v>1</v>
      </c>
      <c r="C25" s="3">
        <v>51.649763056524201</v>
      </c>
      <c r="D25" s="3">
        <v>3.6632240617302401</v>
      </c>
      <c r="E25" s="3">
        <v>37.0429252782194</v>
      </c>
      <c r="F25" s="3">
        <v>15.855612459572001</v>
      </c>
      <c r="G25" s="3">
        <v>34.895388184071798</v>
      </c>
      <c r="H25" s="3"/>
      <c r="I25" s="3">
        <f t="shared" si="2"/>
        <v>28.621382608023527</v>
      </c>
      <c r="J25" s="3">
        <f t="shared" si="3"/>
        <v>18.884295052371638</v>
      </c>
      <c r="L25" s="1">
        <f t="shared" si="5"/>
        <v>-30.208136838445455</v>
      </c>
      <c r="M25" s="1">
        <f t="shared" si="4"/>
        <v>70.576513560399675</v>
      </c>
      <c r="N25" s="1">
        <f t="shared" si="4"/>
        <v>-24.090922023799905</v>
      </c>
      <c r="O25" s="1">
        <f t="shared" si="4"/>
        <v>42.065047700447437</v>
      </c>
      <c r="P25" s="1">
        <f t="shared" si="4"/>
        <v>76.759237355715157</v>
      </c>
      <c r="R25" s="1">
        <f t="shared" si="6"/>
        <v>27.020347950863378</v>
      </c>
      <c r="S25" s="1">
        <f t="shared" si="7"/>
        <v>51.197902940676279</v>
      </c>
    </row>
    <row r="26" spans="1:21">
      <c r="A26" s="3"/>
      <c r="B26" s="3">
        <v>3</v>
      </c>
      <c r="C26" s="3">
        <v>57.410066003304799</v>
      </c>
      <c r="D26" s="3">
        <v>30.3055373385452</v>
      </c>
      <c r="E26" s="3">
        <v>81.293057763646004</v>
      </c>
      <c r="F26" s="3">
        <v>50.721505312415502</v>
      </c>
      <c r="G26" s="3">
        <v>63.494787626324403</v>
      </c>
      <c r="H26" s="3"/>
      <c r="I26" s="3">
        <f t="shared" si="2"/>
        <v>56.644990808847183</v>
      </c>
      <c r="J26" s="3">
        <f t="shared" si="3"/>
        <v>18.600314181773783</v>
      </c>
      <c r="L26" s="1">
        <f t="shared" si="5"/>
        <v>-11.255069858806777</v>
      </c>
      <c r="M26" s="1">
        <f t="shared" si="4"/>
        <v>51.398817525497677</v>
      </c>
      <c r="N26" s="1">
        <f t="shared" si="4"/>
        <v>3.9585875294870192</v>
      </c>
      <c r="O26" s="1">
        <f t="shared" si="4"/>
        <v>26.799512844441551</v>
      </c>
      <c r="P26" s="1">
        <f t="shared" si="4"/>
        <v>71.23205655850073</v>
      </c>
      <c r="R26" s="1">
        <f t="shared" si="6"/>
        <v>28.42678091982404</v>
      </c>
      <c r="S26" s="1">
        <f t="shared" si="7"/>
        <v>33.674901108648825</v>
      </c>
    </row>
    <row r="27" spans="1:21">
      <c r="A27" s="3"/>
      <c r="B27" s="3">
        <v>10</v>
      </c>
      <c r="C27" s="3">
        <v>89.322870271616196</v>
      </c>
      <c r="D27" s="3">
        <v>68.163560168500894</v>
      </c>
      <c r="E27" s="3">
        <v>200.31796502384699</v>
      </c>
      <c r="F27" s="3">
        <v>84.662268411490203</v>
      </c>
      <c r="G27" s="3">
        <v>114.51223279658601</v>
      </c>
      <c r="H27" s="3"/>
      <c r="I27" s="3">
        <f t="shared" si="2"/>
        <v>111.39577933440805</v>
      </c>
      <c r="J27" s="3">
        <f t="shared" si="3"/>
        <v>52.411320544177457</v>
      </c>
      <c r="L27" s="1">
        <f t="shared" si="5"/>
        <v>-9.7570115596970197</v>
      </c>
      <c r="M27" s="1">
        <f t="shared" si="4"/>
        <v>20.913749965642907</v>
      </c>
      <c r="N27" s="1">
        <f t="shared" si="4"/>
        <v>-18.701534397202209</v>
      </c>
      <c r="O27" s="1">
        <f t="shared" si="4"/>
        <v>21.841897962524854</v>
      </c>
      <c r="P27" s="1">
        <f t="shared" si="4"/>
        <v>51.594594628760824</v>
      </c>
      <c r="R27" s="1">
        <f t="shared" si="6"/>
        <v>13.17833932000587</v>
      </c>
      <c r="S27" s="1">
        <f t="shared" si="7"/>
        <v>28.076053703987078</v>
      </c>
    </row>
    <row r="28" spans="1:21">
      <c r="A28" s="3"/>
      <c r="B28" s="3">
        <v>30</v>
      </c>
      <c r="C28" s="3">
        <v>98.636819378367903</v>
      </c>
      <c r="D28" s="3">
        <v>88.999883786017307</v>
      </c>
      <c r="E28" s="3">
        <v>226.073131955485</v>
      </c>
      <c r="F28" s="3">
        <v>163.26137238205601</v>
      </c>
      <c r="G28" s="3">
        <v>247.51243318491399</v>
      </c>
      <c r="H28" s="3"/>
      <c r="I28" s="3">
        <f t="shared" si="2"/>
        <v>164.89672813736803</v>
      </c>
      <c r="J28" s="3">
        <f t="shared" si="3"/>
        <v>71.974453774084012</v>
      </c>
      <c r="L28" s="1">
        <f t="shared" si="5"/>
        <v>27.197374030294966</v>
      </c>
      <c r="M28" s="1">
        <f t="shared" si="4"/>
        <v>-23.974455049397235</v>
      </c>
      <c r="N28" s="1">
        <f t="shared" si="4"/>
        <v>26.001671761885774</v>
      </c>
      <c r="O28" s="1">
        <f t="shared" si="4"/>
        <v>-24.737329090198926</v>
      </c>
      <c r="P28" s="1">
        <f t="shared" si="4"/>
        <v>15.858597037996176</v>
      </c>
      <c r="R28" s="1">
        <f t="shared" si="6"/>
        <v>4.0691717381161512</v>
      </c>
      <c r="S28" s="1">
        <f t="shared" si="7"/>
        <v>26.32108632271428</v>
      </c>
    </row>
    <row r="29" spans="1:21">
      <c r="A29" s="3"/>
      <c r="B29" s="3">
        <v>100</v>
      </c>
      <c r="C29" s="3">
        <v>105.548325417464</v>
      </c>
      <c r="D29" s="3">
        <v>114.83589812438601</v>
      </c>
      <c r="E29" s="3">
        <v>283.995760466349</v>
      </c>
      <c r="F29" s="3">
        <v>140.83073776660501</v>
      </c>
      <c r="G29" s="3">
        <v>225.69350301569199</v>
      </c>
      <c r="H29" s="3"/>
      <c r="I29" s="3">
        <f t="shared" si="2"/>
        <v>174.18084495809921</v>
      </c>
      <c r="J29" s="3">
        <f t="shared" si="3"/>
        <v>77.552151342046201</v>
      </c>
      <c r="L29" s="1">
        <f t="shared" si="5"/>
        <v>23.964115716026541</v>
      </c>
      <c r="M29" s="1">
        <f t="shared" si="4"/>
        <v>19.252854945937614</v>
      </c>
      <c r="N29" s="1">
        <f t="shared" si="4"/>
        <v>8.1765667095968695</v>
      </c>
      <c r="O29" s="1">
        <f t="shared" si="4"/>
        <v>12.905111596181015</v>
      </c>
      <c r="P29" s="1">
        <f t="shared" si="4"/>
        <v>3.6609749295161578</v>
      </c>
      <c r="R29" s="1">
        <f t="shared" si="6"/>
        <v>13.59192477945164</v>
      </c>
      <c r="S29" s="1">
        <f t="shared" si="7"/>
        <v>8.1861171423023649</v>
      </c>
    </row>
    <row r="30" spans="1:21">
      <c r="A30" s="3"/>
      <c r="B30" s="3"/>
      <c r="C30" s="3"/>
      <c r="D30" s="3"/>
      <c r="E30" s="3"/>
      <c r="F30" s="3"/>
      <c r="G30" s="3"/>
      <c r="H30" s="3"/>
      <c r="I30" s="3"/>
      <c r="J30" s="3"/>
    </row>
    <row r="31" spans="1:21">
      <c r="A31" s="3"/>
      <c r="B31" s="3"/>
      <c r="C31" s="3"/>
      <c r="D31" s="3"/>
      <c r="E31" s="3"/>
      <c r="F31" s="3"/>
      <c r="G31" s="3"/>
      <c r="H31" s="3"/>
      <c r="I31" s="3"/>
      <c r="J31" s="3"/>
    </row>
    <row r="32" spans="1:21">
      <c r="A32" s="15" t="s">
        <v>18</v>
      </c>
      <c r="B32" s="5"/>
      <c r="C32" s="5"/>
      <c r="D32" s="5"/>
      <c r="E32" s="5"/>
      <c r="F32" s="5"/>
      <c r="G32" s="5"/>
      <c r="H32" s="5"/>
      <c r="I32" s="5"/>
      <c r="J32" s="5"/>
      <c r="K32" s="5"/>
      <c r="L32" s="5"/>
      <c r="M32" s="14"/>
      <c r="N32" s="22"/>
      <c r="O32" s="18" t="str">
        <f t="shared" ref="O32:U32" si="8">F34</f>
        <v>0.1mM10ul</v>
      </c>
      <c r="P32" s="18" t="str">
        <f t="shared" si="8"/>
        <v>0.1mM20ul</v>
      </c>
      <c r="Q32" s="18" t="str">
        <f t="shared" si="8"/>
        <v>1mM7ul</v>
      </c>
      <c r="R32" s="18" t="str">
        <f t="shared" si="8"/>
        <v>1mM20ul</v>
      </c>
      <c r="S32" s="18" t="str">
        <f t="shared" si="8"/>
        <v>10mM7ul</v>
      </c>
      <c r="T32" s="18" t="str">
        <f t="shared" si="8"/>
        <v>10mM20ul</v>
      </c>
      <c r="U32" s="18" t="str">
        <f t="shared" si="8"/>
        <v>10mM70ul</v>
      </c>
    </row>
    <row r="33" spans="1:21">
      <c r="A33" s="15"/>
      <c r="B33" s="5" t="s">
        <v>19</v>
      </c>
      <c r="C33" s="16" t="s">
        <v>78</v>
      </c>
      <c r="D33" s="5"/>
      <c r="E33" s="5"/>
      <c r="F33" s="5"/>
      <c r="G33" s="5"/>
      <c r="H33" s="5"/>
      <c r="I33" s="5"/>
      <c r="J33" s="5"/>
      <c r="K33" s="5"/>
      <c r="L33" s="5"/>
      <c r="M33" s="14"/>
      <c r="N33" s="22" t="s">
        <v>78</v>
      </c>
      <c r="O33" s="23">
        <f t="shared" ref="O33:U33" si="9">AVERAGE(F43,F37)</f>
        <v>21.011540259086605</v>
      </c>
      <c r="P33" s="23">
        <f t="shared" si="9"/>
        <v>21.789132955981373</v>
      </c>
      <c r="Q33" s="23">
        <f t="shared" si="9"/>
        <v>51.649763056524229</v>
      </c>
      <c r="R33" s="23">
        <f t="shared" si="9"/>
        <v>57.410066003304806</v>
      </c>
      <c r="S33" s="23">
        <f t="shared" si="9"/>
        <v>89.322870271616168</v>
      </c>
      <c r="T33" s="23">
        <f t="shared" si="9"/>
        <v>98.636819378367903</v>
      </c>
      <c r="U33" s="23">
        <f t="shared" si="9"/>
        <v>105.54832541746391</v>
      </c>
    </row>
    <row r="34" spans="1:21" ht="15.75">
      <c r="A34" s="15"/>
      <c r="B34" s="5"/>
      <c r="C34" s="5" t="s">
        <v>21</v>
      </c>
      <c r="D34" s="17">
        <v>3.9849999999999999</v>
      </c>
      <c r="E34" s="5" t="s">
        <v>22</v>
      </c>
      <c r="F34" s="18" t="s">
        <v>23</v>
      </c>
      <c r="G34" s="18" t="s">
        <v>24</v>
      </c>
      <c r="H34" s="18" t="s">
        <v>25</v>
      </c>
      <c r="I34" s="18" t="s">
        <v>26</v>
      </c>
      <c r="J34" s="18" t="s">
        <v>27</v>
      </c>
      <c r="K34" s="18" t="s">
        <v>28</v>
      </c>
      <c r="L34" s="18" t="s">
        <v>29</v>
      </c>
      <c r="M34" s="14"/>
      <c r="N34" s="22" t="s">
        <v>7</v>
      </c>
      <c r="O34" s="23">
        <f t="shared" ref="O34:U34" si="10">AVERAGE(F55,F49)</f>
        <v>9.9380139273412933</v>
      </c>
      <c r="P34" s="23">
        <f t="shared" si="10"/>
        <v>14.850469956120424</v>
      </c>
      <c r="Q34" s="23">
        <f t="shared" si="10"/>
        <v>39.667077888233798</v>
      </c>
      <c r="R34" s="23">
        <f t="shared" si="10"/>
        <v>51.60220210743082</v>
      </c>
      <c r="S34" s="23">
        <f t="shared" si="10"/>
        <v>81.382381865447655</v>
      </c>
      <c r="T34" s="23">
        <f t="shared" si="10"/>
        <v>135.4852494186315</v>
      </c>
      <c r="U34" s="23">
        <f t="shared" si="10"/>
        <v>138.8138329834762</v>
      </c>
    </row>
    <row r="35" spans="1:21" ht="15.75">
      <c r="A35" s="15"/>
      <c r="B35" s="5"/>
      <c r="C35" s="5" t="s">
        <v>30</v>
      </c>
      <c r="D35" s="17">
        <v>8.57</v>
      </c>
      <c r="E35" s="17">
        <v>4.3010000000000002</v>
      </c>
      <c r="F35" s="17">
        <v>6.0910000000000002</v>
      </c>
      <c r="G35" s="17">
        <v>5.8520000000000003</v>
      </c>
      <c r="H35" s="17">
        <v>8</v>
      </c>
      <c r="I35" s="17">
        <v>7.9379999999999997</v>
      </c>
      <c r="J35" s="17">
        <v>9.5679999999999996</v>
      </c>
      <c r="K35" s="17">
        <v>9.4039999999999999</v>
      </c>
      <c r="L35" s="17">
        <v>7.3689999999999998</v>
      </c>
      <c r="M35" s="14"/>
      <c r="N35" s="14"/>
      <c r="O35" s="14"/>
      <c r="P35" s="14"/>
      <c r="Q35" s="14"/>
      <c r="R35" s="14"/>
      <c r="S35" s="14"/>
      <c r="T35" s="14"/>
      <c r="U35" s="14"/>
    </row>
    <row r="36" spans="1:21">
      <c r="A36" s="15"/>
      <c r="B36" s="5"/>
      <c r="C36" s="5"/>
      <c r="D36" s="5">
        <f>D35-D34</f>
        <v>4.5850000000000009</v>
      </c>
      <c r="E36" s="5"/>
      <c r="F36" s="5">
        <f>F35-E35</f>
        <v>1.79</v>
      </c>
      <c r="G36" s="5">
        <f>G35-E35</f>
        <v>1.5510000000000002</v>
      </c>
      <c r="H36" s="5">
        <f>H35-E35</f>
        <v>3.6989999999999998</v>
      </c>
      <c r="I36" s="5">
        <f>I35-E35</f>
        <v>3.6369999999999996</v>
      </c>
      <c r="J36" s="5">
        <f>J35-E35</f>
        <v>5.2669999999999995</v>
      </c>
      <c r="K36" s="5">
        <f>K35-E35</f>
        <v>5.1029999999999998</v>
      </c>
      <c r="L36" s="5">
        <f>L35-E35</f>
        <v>3.0679999999999996</v>
      </c>
      <c r="M36" s="14"/>
      <c r="N36" s="14"/>
      <c r="O36" s="14"/>
      <c r="P36" s="14"/>
      <c r="Q36" s="14"/>
      <c r="R36" s="14"/>
      <c r="S36" s="14"/>
      <c r="T36" s="14"/>
      <c r="U36" s="14"/>
    </row>
    <row r="37" spans="1:21">
      <c r="A37" s="15"/>
      <c r="B37" s="5"/>
      <c r="C37" s="5"/>
      <c r="D37" s="5"/>
      <c r="E37" s="5"/>
      <c r="F37" s="19">
        <f>F36/D36*100</f>
        <v>39.040348964013077</v>
      </c>
      <c r="G37" s="19">
        <f>G36/D36*100</f>
        <v>33.827699018538709</v>
      </c>
      <c r="H37" s="19">
        <f>H36/D36*100</f>
        <v>80.676117775354399</v>
      </c>
      <c r="I37" s="19">
        <f>I36/D36*100</f>
        <v>79.323882224645558</v>
      </c>
      <c r="J37" s="19">
        <f>J36/D36*100</f>
        <v>114.87459105779713</v>
      </c>
      <c r="K37" s="19">
        <f>K36/D36*100</f>
        <v>111.2977099236641</v>
      </c>
      <c r="L37" s="19">
        <f>L36/D36*100</f>
        <v>66.91384950926934</v>
      </c>
      <c r="M37" s="14"/>
      <c r="N37" s="22" t="s">
        <v>31</v>
      </c>
      <c r="O37" s="5" t="s">
        <v>78</v>
      </c>
      <c r="P37" s="5" t="s">
        <v>7</v>
      </c>
      <c r="Q37" s="14"/>
      <c r="R37" s="14"/>
      <c r="S37" s="14"/>
      <c r="T37" s="14"/>
      <c r="U37" s="14"/>
    </row>
    <row r="38" spans="1:21">
      <c r="A38" s="15"/>
      <c r="B38" s="5"/>
      <c r="C38" s="5"/>
      <c r="D38" s="5"/>
      <c r="E38" s="5"/>
      <c r="F38" s="5"/>
      <c r="G38" s="5"/>
      <c r="H38" s="5"/>
      <c r="I38" s="5"/>
      <c r="J38" s="5"/>
      <c r="K38" s="5"/>
      <c r="L38" s="5"/>
      <c r="M38" s="14"/>
      <c r="N38" s="18" t="s">
        <v>23</v>
      </c>
      <c r="O38" s="23">
        <f>O33</f>
        <v>21.011540259086605</v>
      </c>
      <c r="P38" s="23">
        <f>O34</f>
        <v>9.9380139273412933</v>
      </c>
      <c r="Q38" s="14"/>
      <c r="R38" s="14"/>
      <c r="S38" s="14"/>
      <c r="T38" s="14"/>
      <c r="U38" s="14"/>
    </row>
    <row r="39" spans="1:21">
      <c r="A39" s="15"/>
      <c r="B39" s="5" t="s">
        <v>32</v>
      </c>
      <c r="C39" s="16" t="s">
        <v>78</v>
      </c>
      <c r="D39" s="5"/>
      <c r="E39" s="5"/>
      <c r="F39" s="5"/>
      <c r="G39" s="5"/>
      <c r="H39" s="5"/>
      <c r="I39" s="5"/>
      <c r="J39" s="5"/>
      <c r="K39" s="5"/>
      <c r="L39" s="5"/>
      <c r="M39" s="14"/>
      <c r="N39" s="18" t="s">
        <v>24</v>
      </c>
      <c r="O39" s="23">
        <f>P33</f>
        <v>21.789132955981373</v>
      </c>
      <c r="P39" s="23">
        <f>P34</f>
        <v>14.850469956120424</v>
      </c>
      <c r="Q39" s="14"/>
      <c r="R39" s="14"/>
      <c r="S39" s="14"/>
      <c r="T39" s="14"/>
      <c r="U39" s="14"/>
    </row>
    <row r="40" spans="1:21" ht="15.75">
      <c r="A40" s="15"/>
      <c r="B40" s="5"/>
      <c r="C40" s="5" t="s">
        <v>21</v>
      </c>
      <c r="D40" s="17">
        <v>3.3639999999999999</v>
      </c>
      <c r="E40" s="5" t="s">
        <v>22</v>
      </c>
      <c r="F40" s="18" t="s">
        <v>23</v>
      </c>
      <c r="G40" s="18" t="s">
        <v>24</v>
      </c>
      <c r="H40" s="18" t="s">
        <v>25</v>
      </c>
      <c r="I40" s="18" t="s">
        <v>26</v>
      </c>
      <c r="J40" s="18" t="s">
        <v>27</v>
      </c>
      <c r="K40" s="18" t="s">
        <v>28</v>
      </c>
      <c r="L40" s="18" t="s">
        <v>29</v>
      </c>
      <c r="M40" s="14"/>
      <c r="N40" s="18" t="s">
        <v>25</v>
      </c>
      <c r="O40" s="23">
        <f>Q33</f>
        <v>51.649763056524229</v>
      </c>
      <c r="P40" s="23">
        <f>Q34</f>
        <v>39.667077888233798</v>
      </c>
      <c r="Q40" s="14"/>
      <c r="R40" s="14"/>
      <c r="S40" s="14"/>
      <c r="T40" s="14"/>
      <c r="U40" s="14"/>
    </row>
    <row r="41" spans="1:21" ht="15.75">
      <c r="A41" s="15"/>
      <c r="B41" s="5"/>
      <c r="C41" s="5" t="s">
        <v>30</v>
      </c>
      <c r="D41" s="17">
        <v>9.0969999999999995</v>
      </c>
      <c r="E41" s="17">
        <v>2.2509999999999999</v>
      </c>
      <c r="F41" s="17">
        <v>2.4220000000000002</v>
      </c>
      <c r="G41" s="17">
        <v>2.81</v>
      </c>
      <c r="H41" s="17">
        <v>3.548</v>
      </c>
      <c r="I41" s="17">
        <v>4.2859999999999996</v>
      </c>
      <c r="J41" s="17">
        <v>5.907</v>
      </c>
      <c r="K41" s="17">
        <v>7.18</v>
      </c>
      <c r="L41" s="17">
        <v>10.516999999999999</v>
      </c>
      <c r="M41" s="14"/>
      <c r="N41" s="18" t="s">
        <v>26</v>
      </c>
      <c r="O41" s="23">
        <f>R33</f>
        <v>57.410066003304806</v>
      </c>
      <c r="P41" s="23">
        <f>R34</f>
        <v>51.60220210743082</v>
      </c>
      <c r="Q41" s="14"/>
      <c r="R41" s="14"/>
      <c r="S41" s="14"/>
      <c r="T41" s="14"/>
      <c r="U41" s="14"/>
    </row>
    <row r="42" spans="1:21">
      <c r="A42" s="15"/>
      <c r="B42" s="5"/>
      <c r="C42" s="5"/>
      <c r="D42" s="5">
        <f>D41-D40</f>
        <v>5.7329999999999997</v>
      </c>
      <c r="E42" s="5" t="s">
        <v>51</v>
      </c>
      <c r="F42" s="5">
        <f>F41-E41</f>
        <v>0.17100000000000026</v>
      </c>
      <c r="G42" s="5">
        <f>G41-E41</f>
        <v>0.55900000000000016</v>
      </c>
      <c r="H42" s="5">
        <f>H41-E41</f>
        <v>1.2970000000000002</v>
      </c>
      <c r="I42" s="5">
        <f>I41-E41</f>
        <v>2.0349999999999997</v>
      </c>
      <c r="J42" s="5">
        <f>J41-E41</f>
        <v>3.6560000000000001</v>
      </c>
      <c r="K42" s="5">
        <f>K41-E41</f>
        <v>4.9290000000000003</v>
      </c>
      <c r="L42" s="5">
        <f>L41-E41</f>
        <v>8.266</v>
      </c>
      <c r="M42" s="14"/>
      <c r="N42" s="18" t="s">
        <v>27</v>
      </c>
      <c r="O42" s="23">
        <f>S33</f>
        <v>89.322870271616168</v>
      </c>
      <c r="P42" s="23">
        <f>S34</f>
        <v>81.382381865447655</v>
      </c>
      <c r="Q42" s="14"/>
      <c r="R42" s="14"/>
      <c r="S42" s="14"/>
      <c r="T42" s="14"/>
      <c r="U42" s="14"/>
    </row>
    <row r="43" spans="1:21">
      <c r="A43" s="15"/>
      <c r="B43" s="5"/>
      <c r="C43" s="5"/>
      <c r="D43" s="5"/>
      <c r="E43" s="5"/>
      <c r="F43" s="19">
        <f>F42/D42*100</f>
        <v>2.98273155416013</v>
      </c>
      <c r="G43" s="19">
        <f>G42/D42*100</f>
        <v>9.7505668934240397</v>
      </c>
      <c r="H43" s="19">
        <f>H42/D42*100</f>
        <v>22.623408337694055</v>
      </c>
      <c r="I43" s="19">
        <f>I42/D42*100</f>
        <v>35.49624978196406</v>
      </c>
      <c r="J43" s="19">
        <f>J42/D42*100</f>
        <v>63.77114948543521</v>
      </c>
      <c r="K43" s="19">
        <f>K42/D42*100</f>
        <v>85.975928833071706</v>
      </c>
      <c r="L43" s="19">
        <f>L42/D42*100</f>
        <v>144.18280132565849</v>
      </c>
      <c r="M43" s="14"/>
      <c r="N43" s="18" t="s">
        <v>28</v>
      </c>
      <c r="O43" s="23">
        <f>T33</f>
        <v>98.636819378367903</v>
      </c>
      <c r="P43" s="23">
        <f>T34</f>
        <v>135.4852494186315</v>
      </c>
      <c r="Q43" s="14"/>
      <c r="R43" s="14"/>
      <c r="S43" s="14"/>
      <c r="T43" s="14"/>
      <c r="U43" s="14"/>
    </row>
    <row r="44" spans="1:21">
      <c r="A44" s="15"/>
      <c r="B44" s="5"/>
      <c r="C44" s="5"/>
      <c r="D44" s="5"/>
      <c r="E44" s="5"/>
      <c r="F44" s="5"/>
      <c r="G44" s="5"/>
      <c r="H44" s="5"/>
      <c r="I44" s="5"/>
      <c r="J44" s="5"/>
      <c r="K44" s="5"/>
      <c r="L44" s="5"/>
      <c r="M44" s="14"/>
      <c r="N44" s="18" t="s">
        <v>29</v>
      </c>
      <c r="O44" s="23">
        <f>U33</f>
        <v>105.54832541746391</v>
      </c>
      <c r="P44" s="23">
        <f>U34</f>
        <v>138.8138329834762</v>
      </c>
      <c r="Q44" s="14"/>
      <c r="R44" s="14"/>
      <c r="S44" s="14"/>
      <c r="T44" s="14"/>
      <c r="U44" s="14"/>
    </row>
    <row r="45" spans="1:21">
      <c r="A45" s="15"/>
      <c r="B45" s="5" t="s">
        <v>33</v>
      </c>
      <c r="C45" s="16" t="s">
        <v>20</v>
      </c>
      <c r="D45" s="5"/>
      <c r="E45" s="5"/>
      <c r="F45" s="5"/>
      <c r="G45" s="5"/>
      <c r="H45" s="5"/>
      <c r="I45" s="5"/>
      <c r="J45" s="5"/>
      <c r="K45" s="5"/>
      <c r="L45" s="5"/>
      <c r="M45" s="14"/>
      <c r="N45" s="14"/>
      <c r="O45" s="14"/>
      <c r="P45" s="14"/>
      <c r="Q45" s="14"/>
      <c r="R45" s="14"/>
      <c r="S45" s="14"/>
      <c r="T45" s="14"/>
      <c r="U45" s="14"/>
    </row>
    <row r="46" spans="1:21" ht="15.75">
      <c r="A46" s="15"/>
      <c r="B46" s="5"/>
      <c r="C46" s="5" t="s">
        <v>21</v>
      </c>
      <c r="D46" s="17">
        <v>2.992</v>
      </c>
      <c r="E46" s="5" t="s">
        <v>22</v>
      </c>
      <c r="F46" s="18" t="s">
        <v>23</v>
      </c>
      <c r="G46" s="18" t="s">
        <v>24</v>
      </c>
      <c r="H46" s="18" t="s">
        <v>25</v>
      </c>
      <c r="I46" s="18" t="s">
        <v>26</v>
      </c>
      <c r="J46" s="18" t="s">
        <v>27</v>
      </c>
      <c r="K46" s="18" t="s">
        <v>28</v>
      </c>
      <c r="L46" s="18" t="s">
        <v>29</v>
      </c>
      <c r="M46" s="14"/>
      <c r="N46" s="14"/>
      <c r="O46" s="14"/>
      <c r="P46" s="14"/>
      <c r="Q46" s="14"/>
      <c r="R46" s="14"/>
      <c r="S46" s="14"/>
      <c r="T46" s="14"/>
      <c r="U46" s="14"/>
    </row>
    <row r="47" spans="1:21" ht="15.75">
      <c r="A47" s="15"/>
      <c r="B47" s="5"/>
      <c r="C47" s="5" t="s">
        <v>30</v>
      </c>
      <c r="D47" s="17">
        <v>10.33</v>
      </c>
      <c r="E47" s="17">
        <v>1.3360000000000001</v>
      </c>
      <c r="F47" s="17">
        <v>1.736</v>
      </c>
      <c r="G47" s="17">
        <v>1.716</v>
      </c>
      <c r="H47" s="17">
        <v>1.845</v>
      </c>
      <c r="I47" s="17">
        <v>4.0199999999999996</v>
      </c>
      <c r="J47" s="17">
        <v>4.9690000000000003</v>
      </c>
      <c r="K47" s="17">
        <v>9.3559999999999999</v>
      </c>
      <c r="L47" s="17">
        <v>11.231999999999999</v>
      </c>
      <c r="M47" s="14"/>
      <c r="N47" s="14"/>
      <c r="O47" s="14"/>
      <c r="P47" s="14"/>
      <c r="Q47" s="14"/>
      <c r="R47" s="14"/>
      <c r="S47" s="14"/>
      <c r="T47" s="14"/>
      <c r="U47" s="14"/>
    </row>
    <row r="48" spans="1:21">
      <c r="A48" s="15"/>
      <c r="B48" s="5"/>
      <c r="C48" s="5"/>
      <c r="D48" s="5">
        <f>D47-D46</f>
        <v>7.3380000000000001</v>
      </c>
      <c r="E48" s="5"/>
      <c r="F48" s="5">
        <f>F47-E47</f>
        <v>0.39999999999999991</v>
      </c>
      <c r="G48" s="5">
        <f>G47-E47</f>
        <v>0.37999999999999989</v>
      </c>
      <c r="H48" s="5">
        <f>H47-E47</f>
        <v>0.5089999999999999</v>
      </c>
      <c r="I48" s="5">
        <f>I47-E47</f>
        <v>2.6839999999999993</v>
      </c>
      <c r="J48" s="5">
        <f>J47-E47</f>
        <v>3.633</v>
      </c>
      <c r="K48" s="5">
        <f>K47-E47</f>
        <v>8.02</v>
      </c>
      <c r="L48" s="5">
        <f>L47-E47</f>
        <v>9.895999999999999</v>
      </c>
      <c r="M48" s="14"/>
      <c r="N48" s="14"/>
      <c r="O48" s="14"/>
      <c r="P48" s="14"/>
      <c r="Q48" s="14"/>
      <c r="R48" s="14"/>
      <c r="S48" s="14"/>
      <c r="T48" s="14"/>
      <c r="U48" s="14"/>
    </row>
    <row r="49" spans="1:21">
      <c r="A49" s="15"/>
      <c r="B49" s="5"/>
      <c r="C49" s="5"/>
      <c r="D49" s="5"/>
      <c r="E49" s="5"/>
      <c r="F49" s="19">
        <f>F48/D48*100</f>
        <v>5.451076587626055</v>
      </c>
      <c r="G49" s="19">
        <f>G48/D48*100</f>
        <v>5.1785227582447515</v>
      </c>
      <c r="H49" s="19">
        <f>H48/D48*100</f>
        <v>6.9364949577541548</v>
      </c>
      <c r="I49" s="19">
        <f>I48/D48*100</f>
        <v>36.576723902970826</v>
      </c>
      <c r="J49" s="19">
        <f>J48/D48*100</f>
        <v>49.509403107113656</v>
      </c>
      <c r="K49" s="19">
        <f>K48/D48*100</f>
        <v>109.29408558190241</v>
      </c>
      <c r="L49" s="19">
        <f>L48/D48*100</f>
        <v>134.85963477786862</v>
      </c>
      <c r="M49" s="14"/>
      <c r="N49" s="14"/>
      <c r="O49" s="14"/>
      <c r="P49" s="14"/>
      <c r="Q49" s="14"/>
      <c r="R49" s="14"/>
      <c r="S49" s="14"/>
      <c r="T49" s="14"/>
      <c r="U49" s="14"/>
    </row>
    <row r="50" spans="1:21">
      <c r="A50" s="15"/>
      <c r="B50" s="5"/>
      <c r="C50" s="5"/>
      <c r="D50" s="5"/>
      <c r="E50" s="5"/>
      <c r="F50" s="5"/>
      <c r="G50" s="5"/>
      <c r="H50" s="5"/>
      <c r="I50" s="5"/>
      <c r="J50" s="5"/>
      <c r="K50" s="5"/>
      <c r="L50" s="5"/>
      <c r="M50" s="14"/>
      <c r="N50" s="14"/>
      <c r="O50" s="14"/>
      <c r="P50" s="14"/>
      <c r="Q50" s="14"/>
      <c r="R50" s="14"/>
      <c r="S50" s="14"/>
      <c r="T50" s="14"/>
      <c r="U50" s="14"/>
    </row>
    <row r="51" spans="1:21">
      <c r="A51" s="15"/>
      <c r="B51" s="5" t="s">
        <v>37</v>
      </c>
      <c r="C51" s="16" t="s">
        <v>20</v>
      </c>
      <c r="D51" s="5"/>
      <c r="E51" s="5"/>
      <c r="F51" s="5"/>
      <c r="G51" s="5"/>
      <c r="H51" s="5"/>
      <c r="I51" s="5"/>
      <c r="J51" s="5"/>
      <c r="K51" s="5"/>
      <c r="L51" s="5"/>
      <c r="M51" s="14"/>
      <c r="N51" s="14"/>
      <c r="O51" s="14"/>
      <c r="P51" s="14"/>
      <c r="Q51" s="14"/>
      <c r="R51" s="14"/>
      <c r="S51" s="14"/>
      <c r="T51" s="14"/>
      <c r="U51" s="14"/>
    </row>
    <row r="52" spans="1:21" ht="15.75">
      <c r="A52" s="15"/>
      <c r="B52" s="5"/>
      <c r="C52" s="5" t="s">
        <v>21</v>
      </c>
      <c r="D52" s="17">
        <v>4.01</v>
      </c>
      <c r="E52" s="5" t="s">
        <v>22</v>
      </c>
      <c r="F52" s="18" t="s">
        <v>23</v>
      </c>
      <c r="G52" s="18" t="s">
        <v>24</v>
      </c>
      <c r="H52" s="18" t="s">
        <v>25</v>
      </c>
      <c r="I52" s="18" t="s">
        <v>26</v>
      </c>
      <c r="J52" s="18" t="s">
        <v>27</v>
      </c>
      <c r="K52" s="18" t="s">
        <v>28</v>
      </c>
      <c r="L52" s="18" t="s">
        <v>29</v>
      </c>
      <c r="M52" s="14"/>
      <c r="N52" s="14"/>
      <c r="O52" s="14"/>
      <c r="P52" s="14"/>
      <c r="Q52" s="14"/>
      <c r="R52" s="14"/>
      <c r="S52" s="14"/>
      <c r="T52" s="14"/>
      <c r="U52" s="14"/>
    </row>
    <row r="53" spans="1:21" ht="15.75">
      <c r="A53" s="15"/>
      <c r="B53" s="5"/>
      <c r="C53" s="5" t="s">
        <v>30</v>
      </c>
      <c r="D53" s="17">
        <v>6.5750000000000002</v>
      </c>
      <c r="E53" s="17">
        <v>3.1779999999999999</v>
      </c>
      <c r="F53" s="17">
        <v>3.548</v>
      </c>
      <c r="G53" s="17">
        <v>3.8069999999999999</v>
      </c>
      <c r="H53" s="17">
        <v>5.0350000000000001</v>
      </c>
      <c r="I53" s="17">
        <v>4.8869999999999996</v>
      </c>
      <c r="J53" s="17">
        <v>6.0830000000000002</v>
      </c>
      <c r="K53" s="17">
        <v>7.3250000000000002</v>
      </c>
      <c r="L53" s="17">
        <v>6.84</v>
      </c>
      <c r="M53" s="14"/>
      <c r="N53" s="14"/>
      <c r="O53" s="14"/>
      <c r="P53" s="14"/>
      <c r="Q53" s="14"/>
      <c r="R53" s="14"/>
      <c r="S53" s="14"/>
      <c r="T53" s="14"/>
      <c r="U53" s="14"/>
    </row>
    <row r="54" spans="1:21">
      <c r="A54" s="15"/>
      <c r="B54" s="5"/>
      <c r="C54" s="5"/>
      <c r="D54" s="5">
        <f>D53-D52</f>
        <v>2.5650000000000004</v>
      </c>
      <c r="E54" s="5"/>
      <c r="F54" s="5">
        <f>F53-E53</f>
        <v>0.37000000000000011</v>
      </c>
      <c r="G54" s="5">
        <f>G53-E53</f>
        <v>0.629</v>
      </c>
      <c r="H54" s="5">
        <f>H53-E53</f>
        <v>1.8570000000000002</v>
      </c>
      <c r="I54" s="5">
        <f>I53-E53</f>
        <v>1.7089999999999996</v>
      </c>
      <c r="J54" s="5">
        <f>J53-E53</f>
        <v>2.9050000000000002</v>
      </c>
      <c r="K54" s="5">
        <f>K53-E53</f>
        <v>4.1470000000000002</v>
      </c>
      <c r="L54" s="5">
        <f>L53-E53</f>
        <v>3.6619999999999999</v>
      </c>
      <c r="M54" s="14"/>
      <c r="N54" s="14"/>
      <c r="O54" s="14"/>
      <c r="P54" s="14"/>
      <c r="Q54" s="14"/>
      <c r="R54" s="14"/>
      <c r="S54" s="14"/>
      <c r="T54" s="14"/>
      <c r="U54" s="14"/>
    </row>
    <row r="55" spans="1:21">
      <c r="A55" s="15"/>
      <c r="B55" s="5"/>
      <c r="C55" s="5"/>
      <c r="D55" s="5"/>
      <c r="E55" s="5"/>
      <c r="F55" s="19">
        <f>F54/D54*100</f>
        <v>14.424951267056532</v>
      </c>
      <c r="G55" s="19">
        <f>G54/D54*100</f>
        <v>24.522417153996098</v>
      </c>
      <c r="H55" s="19">
        <f>H54/D54*100</f>
        <v>72.397660818713447</v>
      </c>
      <c r="I55" s="19">
        <f>I54/D54*100</f>
        <v>66.627680311890813</v>
      </c>
      <c r="J55" s="19">
        <f>J54/D54*100</f>
        <v>113.25536062378167</v>
      </c>
      <c r="K55" s="19">
        <f>K54/D54*100</f>
        <v>161.67641325536061</v>
      </c>
      <c r="L55" s="19">
        <f>L54/D54*100</f>
        <v>142.76803118908379</v>
      </c>
      <c r="M55" s="14"/>
      <c r="N55" s="14"/>
      <c r="O55" s="14"/>
      <c r="P55" s="14"/>
      <c r="Q55" s="14"/>
      <c r="R55" s="14"/>
      <c r="S55" s="14"/>
      <c r="T55" s="14"/>
      <c r="U55" s="14"/>
    </row>
    <row r="56" spans="1:21">
      <c r="A56" s="20"/>
      <c r="B56" s="21"/>
      <c r="C56" s="21"/>
      <c r="D56" s="21"/>
      <c r="E56" s="21"/>
      <c r="F56" s="21"/>
      <c r="G56" s="21"/>
      <c r="H56" s="21"/>
      <c r="I56" s="21"/>
      <c r="J56" s="21"/>
      <c r="K56" s="21"/>
      <c r="L56" s="21"/>
      <c r="M56" s="14"/>
      <c r="N56" s="14"/>
      <c r="O56" s="14"/>
      <c r="P56" s="14"/>
      <c r="Q56" s="14"/>
      <c r="R56" s="14"/>
      <c r="S56" s="14"/>
      <c r="T56" s="14"/>
      <c r="U56" s="14"/>
    </row>
    <row r="57" spans="1:21">
      <c r="A57" s="20"/>
      <c r="B57" s="21"/>
      <c r="C57" s="21"/>
      <c r="D57" s="21"/>
      <c r="E57" s="21"/>
      <c r="F57" s="21"/>
      <c r="G57" s="21"/>
      <c r="H57" s="21"/>
      <c r="I57" s="21"/>
      <c r="J57" s="21"/>
      <c r="K57" s="21"/>
      <c r="L57" s="21"/>
      <c r="M57" s="14"/>
      <c r="N57" s="14"/>
      <c r="O57" s="14"/>
      <c r="P57" s="14"/>
      <c r="Q57" s="14"/>
      <c r="R57" s="14"/>
      <c r="S57" s="14"/>
      <c r="T57" s="14"/>
      <c r="U57" s="14"/>
    </row>
    <row r="58" spans="1:21">
      <c r="A58" s="15" t="s">
        <v>35</v>
      </c>
      <c r="B58" s="5"/>
      <c r="C58" s="5"/>
      <c r="D58" s="5"/>
      <c r="E58" s="5"/>
      <c r="F58" s="5"/>
      <c r="G58" s="5"/>
      <c r="H58" s="5"/>
      <c r="I58" s="5"/>
      <c r="J58" s="5"/>
      <c r="K58" s="5"/>
      <c r="L58" s="5"/>
      <c r="M58" s="14"/>
      <c r="N58" s="22"/>
      <c r="O58" s="18" t="str">
        <f t="shared" ref="O58:U58" si="11">F60</f>
        <v>0.1mM10ul</v>
      </c>
      <c r="P58" s="18" t="str">
        <f t="shared" si="11"/>
        <v>0.1mM20ul</v>
      </c>
      <c r="Q58" s="18" t="str">
        <f t="shared" si="11"/>
        <v>1mM7ul</v>
      </c>
      <c r="R58" s="18" t="str">
        <f t="shared" si="11"/>
        <v>1mM20ul</v>
      </c>
      <c r="S58" s="18" t="str">
        <f t="shared" si="11"/>
        <v>10mM7ul</v>
      </c>
      <c r="T58" s="18" t="str">
        <f t="shared" si="11"/>
        <v>10mM20ul</v>
      </c>
      <c r="U58" s="18" t="str">
        <f t="shared" si="11"/>
        <v>10mM70ul</v>
      </c>
    </row>
    <row r="59" spans="1:21">
      <c r="A59" s="15"/>
      <c r="B59" s="5" t="s">
        <v>39</v>
      </c>
      <c r="C59" s="16" t="s">
        <v>78</v>
      </c>
      <c r="D59" s="5"/>
      <c r="E59" s="5"/>
      <c r="F59" s="5"/>
      <c r="G59" s="5"/>
      <c r="H59" s="5"/>
      <c r="I59" s="5"/>
      <c r="J59" s="5"/>
      <c r="K59" s="5"/>
      <c r="L59" s="5"/>
      <c r="M59" s="14"/>
      <c r="N59" s="22" t="s">
        <v>78</v>
      </c>
      <c r="O59" s="23">
        <f t="shared" ref="O59:U59" si="12">AVERAGE(F69,F63)</f>
        <v>2.0426364735241811</v>
      </c>
      <c r="P59" s="23">
        <f t="shared" si="12"/>
        <v>5.1567904697036511</v>
      </c>
      <c r="Q59" s="23">
        <f t="shared" si="12"/>
        <v>3.6632240617302414</v>
      </c>
      <c r="R59" s="23">
        <f t="shared" si="12"/>
        <v>30.305537338545157</v>
      </c>
      <c r="S59" s="23">
        <f t="shared" si="12"/>
        <v>68.163560168500908</v>
      </c>
      <c r="T59" s="23">
        <f t="shared" si="12"/>
        <v>88.999883786017264</v>
      </c>
      <c r="U59" s="23">
        <f t="shared" si="12"/>
        <v>114.83589812438599</v>
      </c>
    </row>
    <row r="60" spans="1:21" ht="15.75">
      <c r="A60" s="15"/>
      <c r="B60" s="5"/>
      <c r="C60" s="5" t="s">
        <v>21</v>
      </c>
      <c r="D60" s="17">
        <v>3.4950000000000001</v>
      </c>
      <c r="E60" s="5" t="s">
        <v>22</v>
      </c>
      <c r="F60" s="18" t="s">
        <v>23</v>
      </c>
      <c r="G60" s="18" t="s">
        <v>24</v>
      </c>
      <c r="H60" s="18" t="s">
        <v>25</v>
      </c>
      <c r="I60" s="18" t="s">
        <v>26</v>
      </c>
      <c r="J60" s="18" t="s">
        <v>27</v>
      </c>
      <c r="K60" s="18" t="s">
        <v>28</v>
      </c>
      <c r="L60" s="18" t="s">
        <v>29</v>
      </c>
      <c r="M60" s="14"/>
      <c r="N60" s="22" t="s">
        <v>7</v>
      </c>
      <c r="O60" s="23">
        <f t="shared" ref="O60:U60" si="13">AVERAGE(F81,F75)</f>
        <v>0.4499999999999974</v>
      </c>
      <c r="P60" s="23">
        <f t="shared" si="13"/>
        <v>5.2666666666666639</v>
      </c>
      <c r="Q60" s="23">
        <f t="shared" si="13"/>
        <v>12.450000000000003</v>
      </c>
      <c r="R60" s="23">
        <f t="shared" si="13"/>
        <v>62.35555555555554</v>
      </c>
      <c r="S60" s="23">
        <f t="shared" si="13"/>
        <v>86.188888888888883</v>
      </c>
      <c r="T60" s="23">
        <f t="shared" si="13"/>
        <v>71.788888888888863</v>
      </c>
      <c r="U60" s="23">
        <f t="shared" si="13"/>
        <v>142.21666666666664</v>
      </c>
    </row>
    <row r="61" spans="1:21" ht="15.75">
      <c r="A61" s="15"/>
      <c r="B61" s="5"/>
      <c r="C61" s="5" t="s">
        <v>30</v>
      </c>
      <c r="D61" s="17">
        <v>7.2569999999999997</v>
      </c>
      <c r="E61" s="17">
        <v>2.371</v>
      </c>
      <c r="F61" s="17">
        <v>2.4649999999999999</v>
      </c>
      <c r="G61" s="17">
        <v>2.5990000000000002</v>
      </c>
      <c r="H61" s="17">
        <v>2.6059999999999999</v>
      </c>
      <c r="I61" s="17">
        <v>3.9540000000000002</v>
      </c>
      <c r="J61" s="17">
        <v>6.1210000000000004</v>
      </c>
      <c r="K61" s="17">
        <v>7.6680000000000001</v>
      </c>
      <c r="L61" s="17">
        <v>7.202</v>
      </c>
      <c r="M61" s="14"/>
      <c r="N61" s="14"/>
      <c r="O61" s="14"/>
      <c r="P61" s="14"/>
      <c r="Q61" s="14"/>
      <c r="R61" s="14"/>
      <c r="S61" s="14"/>
      <c r="T61" s="14"/>
      <c r="U61" s="14"/>
    </row>
    <row r="62" spans="1:21">
      <c r="A62" s="15"/>
      <c r="B62" s="5"/>
      <c r="C62" s="5"/>
      <c r="D62" s="5">
        <f>D61-D60</f>
        <v>3.7619999999999996</v>
      </c>
      <c r="E62" s="5"/>
      <c r="F62" s="5">
        <f>F61-E61</f>
        <v>9.3999999999999861E-2</v>
      </c>
      <c r="G62" s="5">
        <f>G61-E61</f>
        <v>0.2280000000000002</v>
      </c>
      <c r="H62" s="5">
        <f>H61-E61</f>
        <v>0.23499999999999988</v>
      </c>
      <c r="I62" s="5">
        <f>I61-E61</f>
        <v>1.5830000000000002</v>
      </c>
      <c r="J62" s="5">
        <f>J61-E61</f>
        <v>3.7500000000000004</v>
      </c>
      <c r="K62" s="5">
        <f>K61-E61</f>
        <v>5.2970000000000006</v>
      </c>
      <c r="L62" s="5">
        <f>L61-E61</f>
        <v>4.8309999999999995</v>
      </c>
      <c r="M62" s="14"/>
      <c r="N62" s="14"/>
      <c r="O62" s="14"/>
      <c r="P62" s="14"/>
      <c r="Q62" s="14"/>
      <c r="R62" s="14"/>
      <c r="S62" s="14"/>
      <c r="T62" s="14"/>
      <c r="U62" s="14"/>
    </row>
    <row r="63" spans="1:21">
      <c r="A63" s="15"/>
      <c r="B63" s="5"/>
      <c r="C63" s="5"/>
      <c r="D63" s="5"/>
      <c r="E63" s="5"/>
      <c r="F63" s="19">
        <f>F62/D62*100</f>
        <v>2.4986709197235482</v>
      </c>
      <c r="G63" s="19">
        <f>G62/D62*100</f>
        <v>6.0606060606060668</v>
      </c>
      <c r="H63" s="19">
        <f>H62/D62*100</f>
        <v>6.2466772993088755</v>
      </c>
      <c r="I63" s="19">
        <f>I62/D62*100</f>
        <v>42.078681552365772</v>
      </c>
      <c r="J63" s="19">
        <f>J62/D62*100</f>
        <v>99.681020733652332</v>
      </c>
      <c r="K63" s="19">
        <f>K62/D62*100</f>
        <v>140.80276448697504</v>
      </c>
      <c r="L63" s="19">
        <f>L62/D62*100</f>
        <v>128.41573631047316</v>
      </c>
      <c r="M63" s="14"/>
      <c r="N63" s="22" t="s">
        <v>31</v>
      </c>
      <c r="O63" s="5" t="s">
        <v>78</v>
      </c>
      <c r="P63" s="5" t="s">
        <v>7</v>
      </c>
      <c r="Q63" s="14"/>
      <c r="R63" s="14"/>
      <c r="S63" s="14"/>
      <c r="T63" s="14"/>
      <c r="U63" s="14"/>
    </row>
    <row r="64" spans="1:21">
      <c r="A64" s="15"/>
      <c r="B64" s="5"/>
      <c r="C64" s="5"/>
      <c r="D64" s="5"/>
      <c r="E64" s="5"/>
      <c r="F64" s="5"/>
      <c r="G64" s="5"/>
      <c r="H64" s="5"/>
      <c r="I64" s="5"/>
      <c r="J64" s="5"/>
      <c r="K64" s="5"/>
      <c r="L64" s="5"/>
      <c r="M64" s="14"/>
      <c r="N64" s="18" t="s">
        <v>23</v>
      </c>
      <c r="O64" s="23">
        <f>O59</f>
        <v>2.0426364735241811</v>
      </c>
      <c r="P64" s="23">
        <f>O60</f>
        <v>0.4499999999999974</v>
      </c>
      <c r="Q64" s="14"/>
      <c r="R64" s="14"/>
      <c r="S64" s="14"/>
      <c r="T64" s="14"/>
      <c r="U64" s="14"/>
    </row>
    <row r="65" spans="1:21">
      <c r="A65" s="15"/>
      <c r="B65" s="5" t="s">
        <v>40</v>
      </c>
      <c r="C65" s="16" t="s">
        <v>78</v>
      </c>
      <c r="D65" s="5"/>
      <c r="E65" s="5"/>
      <c r="F65" s="5"/>
      <c r="G65" s="5"/>
      <c r="H65" s="5"/>
      <c r="I65" s="5"/>
      <c r="J65" s="5"/>
      <c r="K65" s="5"/>
      <c r="L65" s="5"/>
      <c r="M65" s="14"/>
      <c r="N65" s="18" t="s">
        <v>24</v>
      </c>
      <c r="O65" s="23">
        <f>P59</f>
        <v>5.1567904697036511</v>
      </c>
      <c r="P65" s="23">
        <f>P60</f>
        <v>5.2666666666666639</v>
      </c>
      <c r="Q65" s="14"/>
      <c r="R65" s="14"/>
      <c r="S65" s="14"/>
      <c r="T65" s="14"/>
      <c r="U65" s="14"/>
    </row>
    <row r="66" spans="1:21" ht="15.75">
      <c r="A66" s="15"/>
      <c r="B66" s="5"/>
      <c r="C66" s="5" t="s">
        <v>21</v>
      </c>
      <c r="D66" s="17">
        <v>3.6709999999999998</v>
      </c>
      <c r="E66" s="5" t="s">
        <v>22</v>
      </c>
      <c r="F66" s="18" t="s">
        <v>23</v>
      </c>
      <c r="G66" s="18" t="s">
        <v>24</v>
      </c>
      <c r="H66" s="18" t="s">
        <v>25</v>
      </c>
      <c r="I66" s="18" t="s">
        <v>26</v>
      </c>
      <c r="J66" s="18" t="s">
        <v>27</v>
      </c>
      <c r="K66" s="18" t="s">
        <v>28</v>
      </c>
      <c r="L66" s="18" t="s">
        <v>29</v>
      </c>
      <c r="M66" s="14"/>
      <c r="N66" s="18" t="s">
        <v>25</v>
      </c>
      <c r="O66" s="23">
        <f>Q59</f>
        <v>3.6632240617302414</v>
      </c>
      <c r="P66" s="23">
        <f>Q60</f>
        <v>12.450000000000003</v>
      </c>
      <c r="Q66" s="14"/>
      <c r="R66" s="14"/>
      <c r="S66" s="14"/>
      <c r="T66" s="14"/>
      <c r="U66" s="14"/>
    </row>
    <row r="67" spans="1:21" ht="15.75">
      <c r="A67" s="15"/>
      <c r="B67" s="5"/>
      <c r="C67" s="5" t="s">
        <v>30</v>
      </c>
      <c r="D67" s="17">
        <v>8.2089999999999996</v>
      </c>
      <c r="E67" s="17">
        <v>3.052</v>
      </c>
      <c r="F67" s="17">
        <v>3.1240000000000001</v>
      </c>
      <c r="G67" s="17">
        <v>3.2450000000000001</v>
      </c>
      <c r="H67" s="17">
        <v>3.101</v>
      </c>
      <c r="I67" s="17">
        <v>3.8929999999999998</v>
      </c>
      <c r="J67" s="17">
        <v>4.7149999999999999</v>
      </c>
      <c r="K67" s="17">
        <v>4.74</v>
      </c>
      <c r="L67" s="17">
        <v>7.6470000000000002</v>
      </c>
      <c r="M67" s="14"/>
      <c r="N67" s="18" t="s">
        <v>26</v>
      </c>
      <c r="O67" s="23">
        <f>R59</f>
        <v>30.305537338545157</v>
      </c>
      <c r="P67" s="23">
        <f>R60</f>
        <v>62.35555555555554</v>
      </c>
      <c r="Q67" s="14"/>
      <c r="R67" s="14"/>
      <c r="S67" s="14"/>
      <c r="T67" s="14"/>
      <c r="U67" s="14"/>
    </row>
    <row r="68" spans="1:21">
      <c r="A68" s="15"/>
      <c r="B68" s="5"/>
      <c r="C68" s="5"/>
      <c r="D68" s="5">
        <f>D67-D66</f>
        <v>4.5380000000000003</v>
      </c>
      <c r="E68" s="5"/>
      <c r="F68" s="5">
        <f>F67-E67</f>
        <v>7.2000000000000064E-2</v>
      </c>
      <c r="G68" s="5">
        <f>G67-E67</f>
        <v>0.19300000000000006</v>
      </c>
      <c r="H68" s="5">
        <f>H67-E67</f>
        <v>4.8999999999999932E-2</v>
      </c>
      <c r="I68" s="5">
        <f>I67-E67</f>
        <v>0.84099999999999975</v>
      </c>
      <c r="J68" s="5">
        <f>J67-E67</f>
        <v>1.6629999999999998</v>
      </c>
      <c r="K68" s="5">
        <f>K67-E67</f>
        <v>1.6880000000000002</v>
      </c>
      <c r="L68" s="5">
        <f>L67-E67</f>
        <v>4.5950000000000006</v>
      </c>
      <c r="M68" s="14"/>
      <c r="N68" s="18" t="s">
        <v>27</v>
      </c>
      <c r="O68" s="23">
        <f>S59</f>
        <v>68.163560168500908</v>
      </c>
      <c r="P68" s="23">
        <f>S60</f>
        <v>86.188888888888883</v>
      </c>
      <c r="Q68" s="14"/>
      <c r="R68" s="14"/>
      <c r="S68" s="14"/>
      <c r="T68" s="14"/>
      <c r="U68" s="14"/>
    </row>
    <row r="69" spans="1:21">
      <c r="A69" s="15"/>
      <c r="B69" s="5"/>
      <c r="C69" s="5"/>
      <c r="D69" s="5"/>
      <c r="E69" s="5"/>
      <c r="F69" s="19">
        <f>F68/D68*100</f>
        <v>1.586602027324814</v>
      </c>
      <c r="G69" s="19">
        <f>G68/D68*100</f>
        <v>4.2529748788012345</v>
      </c>
      <c r="H69" s="19">
        <f>H68/D68*100</f>
        <v>1.0797708241516071</v>
      </c>
      <c r="I69" s="19">
        <f>I68/D68*100</f>
        <v>18.532393124724543</v>
      </c>
      <c r="J69" s="19">
        <f>J68/D68*100</f>
        <v>36.646099603349484</v>
      </c>
      <c r="K69" s="19">
        <f>K68/D68*100</f>
        <v>37.197003085059499</v>
      </c>
      <c r="L69" s="19">
        <f>L68/D68*100</f>
        <v>101.25605993829882</v>
      </c>
      <c r="M69" s="14"/>
      <c r="N69" s="18" t="s">
        <v>28</v>
      </c>
      <c r="O69" s="23">
        <f>T59</f>
        <v>88.999883786017264</v>
      </c>
      <c r="P69" s="23">
        <f>T60</f>
        <v>71.788888888888863</v>
      </c>
      <c r="Q69" s="14"/>
      <c r="R69" s="14"/>
      <c r="S69" s="14"/>
      <c r="T69" s="14"/>
      <c r="U69" s="14"/>
    </row>
    <row r="70" spans="1:21">
      <c r="A70" s="15"/>
      <c r="B70" s="5"/>
      <c r="C70" s="5"/>
      <c r="D70" s="5"/>
      <c r="E70" s="5"/>
      <c r="F70" s="5"/>
      <c r="G70" s="5"/>
      <c r="H70" s="5"/>
      <c r="I70" s="5"/>
      <c r="J70" s="5"/>
      <c r="K70" s="5"/>
      <c r="L70" s="5"/>
      <c r="M70" s="14"/>
      <c r="N70" s="18" t="s">
        <v>29</v>
      </c>
      <c r="O70" s="23">
        <f>U59</f>
        <v>114.83589812438599</v>
      </c>
      <c r="P70" s="23">
        <f>U60</f>
        <v>142.21666666666664</v>
      </c>
      <c r="Q70" s="14"/>
      <c r="R70" s="14"/>
      <c r="S70" s="14"/>
      <c r="T70" s="14"/>
      <c r="U70" s="14"/>
    </row>
    <row r="71" spans="1:21">
      <c r="A71" s="15"/>
      <c r="B71" s="5" t="s">
        <v>41</v>
      </c>
      <c r="C71" s="16" t="s">
        <v>20</v>
      </c>
      <c r="D71" s="5"/>
      <c r="E71" s="5"/>
      <c r="F71" s="5"/>
      <c r="G71" s="5"/>
      <c r="H71" s="5"/>
      <c r="I71" s="5"/>
      <c r="J71" s="5"/>
      <c r="K71" s="5"/>
      <c r="L71" s="5"/>
      <c r="M71" s="14"/>
      <c r="N71" s="14"/>
      <c r="O71" s="14"/>
      <c r="P71" s="14"/>
      <c r="Q71" s="14"/>
      <c r="R71" s="14"/>
      <c r="S71" s="14"/>
      <c r="T71" s="14"/>
      <c r="U71" s="14"/>
    </row>
    <row r="72" spans="1:21" ht="15.75">
      <c r="A72" s="15"/>
      <c r="B72" s="5"/>
      <c r="C72" s="5" t="s">
        <v>21</v>
      </c>
      <c r="D72" s="17">
        <v>3.9449999999999998</v>
      </c>
      <c r="E72" s="5" t="s">
        <v>22</v>
      </c>
      <c r="F72" s="18" t="s">
        <v>23</v>
      </c>
      <c r="G72" s="18" t="s">
        <v>24</v>
      </c>
      <c r="H72" s="18" t="s">
        <v>25</v>
      </c>
      <c r="I72" s="18" t="s">
        <v>26</v>
      </c>
      <c r="J72" s="18" t="s">
        <v>27</v>
      </c>
      <c r="K72" s="18" t="s">
        <v>28</v>
      </c>
      <c r="L72" s="18" t="s">
        <v>29</v>
      </c>
      <c r="M72" s="14"/>
      <c r="N72" s="14"/>
      <c r="O72" s="14"/>
      <c r="P72" s="14"/>
      <c r="Q72" s="14"/>
      <c r="R72" s="14"/>
      <c r="S72" s="14"/>
      <c r="T72" s="14"/>
      <c r="U72" s="14"/>
    </row>
    <row r="73" spans="1:21" ht="15.75">
      <c r="A73" s="15"/>
      <c r="B73" s="5"/>
      <c r="C73" s="5" t="s">
        <v>30</v>
      </c>
      <c r="D73" s="17">
        <v>5.7450000000000001</v>
      </c>
      <c r="E73" s="17">
        <v>3.0609999999999999</v>
      </c>
      <c r="F73" s="17">
        <v>3.0419999999999998</v>
      </c>
      <c r="G73" s="17">
        <v>3.117</v>
      </c>
      <c r="H73" s="17">
        <v>3.1619999999999999</v>
      </c>
      <c r="I73" s="17">
        <v>3.5089999999999999</v>
      </c>
      <c r="J73" s="17">
        <v>4.0789999999999997</v>
      </c>
      <c r="K73" s="17">
        <v>4.0229999999999997</v>
      </c>
      <c r="L73" s="17">
        <v>5.5439999999999996</v>
      </c>
      <c r="M73" s="14"/>
      <c r="N73" s="14"/>
      <c r="O73" s="14"/>
      <c r="P73" s="14"/>
      <c r="Q73" s="14"/>
      <c r="R73" s="14"/>
      <c r="S73" s="14"/>
      <c r="T73" s="14"/>
      <c r="U73" s="14"/>
    </row>
    <row r="74" spans="1:21">
      <c r="A74" s="15"/>
      <c r="B74" s="5"/>
      <c r="C74" s="5"/>
      <c r="D74" s="5">
        <f>D73-D72</f>
        <v>1.8000000000000003</v>
      </c>
      <c r="E74" s="5"/>
      <c r="F74" s="5">
        <f>F73-E73</f>
        <v>-1.9000000000000128E-2</v>
      </c>
      <c r="G74" s="5">
        <f>G73-E73</f>
        <v>5.600000000000005E-2</v>
      </c>
      <c r="H74" s="5">
        <f>H73-E73</f>
        <v>0.10099999999999998</v>
      </c>
      <c r="I74" s="5">
        <f>I73-E73</f>
        <v>0.44799999999999995</v>
      </c>
      <c r="J74" s="5">
        <f>J73-E73</f>
        <v>1.0179999999999998</v>
      </c>
      <c r="K74" s="5">
        <f>K73-E73</f>
        <v>0.96199999999999974</v>
      </c>
      <c r="L74" s="5">
        <f>L73-E73</f>
        <v>2.4829999999999997</v>
      </c>
      <c r="M74" s="14"/>
      <c r="N74" s="14"/>
      <c r="O74" s="14"/>
      <c r="P74" s="14"/>
      <c r="Q74" s="14"/>
      <c r="R74" s="14"/>
      <c r="S74" s="14"/>
      <c r="T74" s="14"/>
      <c r="U74" s="14"/>
    </row>
    <row r="75" spans="1:21">
      <c r="A75" s="15"/>
      <c r="B75" s="5"/>
      <c r="C75" s="5"/>
      <c r="D75" s="5"/>
      <c r="E75" s="5"/>
      <c r="F75" s="19">
        <f>F74/D74*100</f>
        <v>-1.0555555555555625</v>
      </c>
      <c r="G75" s="19">
        <f>G74/D74*100</f>
        <v>3.1111111111111134</v>
      </c>
      <c r="H75" s="19">
        <f>H74/D74*100</f>
        <v>5.6111111111111089</v>
      </c>
      <c r="I75" s="19">
        <f>I74/D74*100</f>
        <v>24.888888888888882</v>
      </c>
      <c r="J75" s="19">
        <f>J74/D74*100</f>
        <v>56.555555555555536</v>
      </c>
      <c r="K75" s="19">
        <f>K74/D74*100</f>
        <v>53.444444444444429</v>
      </c>
      <c r="L75" s="19">
        <f>L74/D74*100</f>
        <v>137.9444444444444</v>
      </c>
      <c r="M75" s="14"/>
      <c r="N75" s="14"/>
      <c r="O75" s="14"/>
      <c r="P75" s="14"/>
      <c r="Q75" s="14"/>
      <c r="R75" s="14"/>
      <c r="S75" s="14"/>
      <c r="T75" s="14"/>
      <c r="U75" s="14"/>
    </row>
    <row r="76" spans="1:21">
      <c r="A76" s="15"/>
      <c r="B76" s="5"/>
      <c r="C76" s="5"/>
      <c r="D76" s="5"/>
      <c r="E76" s="5"/>
      <c r="F76" s="5"/>
      <c r="G76" s="5"/>
      <c r="H76" s="5"/>
      <c r="I76" s="5"/>
      <c r="J76" s="5"/>
      <c r="K76" s="5"/>
      <c r="L76" s="5"/>
      <c r="M76" s="14"/>
      <c r="N76" s="14"/>
      <c r="O76" s="14"/>
      <c r="P76" s="14"/>
      <c r="Q76" s="14"/>
      <c r="R76" s="14"/>
      <c r="S76" s="14"/>
      <c r="T76" s="14"/>
      <c r="U76" s="14"/>
    </row>
    <row r="77" spans="1:21">
      <c r="A77" s="15"/>
      <c r="B77" s="5" t="s">
        <v>42</v>
      </c>
      <c r="C77" s="16" t="s">
        <v>20</v>
      </c>
      <c r="D77" s="5"/>
      <c r="E77" s="5"/>
      <c r="F77" s="5"/>
      <c r="G77" s="5"/>
      <c r="H77" s="5"/>
      <c r="I77" s="5"/>
      <c r="J77" s="5"/>
      <c r="K77" s="5"/>
      <c r="L77" s="5"/>
      <c r="M77" s="14"/>
      <c r="N77" s="14"/>
      <c r="O77" s="14"/>
      <c r="P77" s="14"/>
      <c r="Q77" s="14"/>
      <c r="R77" s="14"/>
      <c r="S77" s="14"/>
      <c r="T77" s="14"/>
      <c r="U77" s="14"/>
    </row>
    <row r="78" spans="1:21" ht="15.75">
      <c r="A78" s="15"/>
      <c r="B78" s="5"/>
      <c r="C78" s="5" t="s">
        <v>21</v>
      </c>
      <c r="D78" s="17">
        <v>4.1219999999999999</v>
      </c>
      <c r="E78" s="5" t="s">
        <v>22</v>
      </c>
      <c r="F78" s="18" t="s">
        <v>23</v>
      </c>
      <c r="G78" s="18" t="s">
        <v>24</v>
      </c>
      <c r="H78" s="18" t="s">
        <v>25</v>
      </c>
      <c r="I78" s="18" t="s">
        <v>26</v>
      </c>
      <c r="J78" s="18" t="s">
        <v>27</v>
      </c>
      <c r="K78" s="18" t="s">
        <v>28</v>
      </c>
      <c r="L78" s="18" t="s">
        <v>29</v>
      </c>
      <c r="M78" s="14"/>
      <c r="N78" s="14"/>
      <c r="O78" s="14"/>
      <c r="P78" s="14"/>
      <c r="Q78" s="14"/>
      <c r="R78" s="14"/>
      <c r="S78" s="14"/>
      <c r="T78" s="14"/>
      <c r="U78" s="14"/>
    </row>
    <row r="79" spans="1:21" ht="15.75">
      <c r="A79" s="15"/>
      <c r="B79" s="5"/>
      <c r="C79" s="5" t="s">
        <v>30</v>
      </c>
      <c r="D79" s="17">
        <v>6.3719999999999999</v>
      </c>
      <c r="E79" s="17">
        <v>3.7370000000000001</v>
      </c>
      <c r="F79" s="17">
        <v>3.7810000000000001</v>
      </c>
      <c r="G79" s="17">
        <v>3.9039999999999999</v>
      </c>
      <c r="H79" s="17">
        <v>4.1710000000000003</v>
      </c>
      <c r="I79" s="17">
        <v>5.9829999999999997</v>
      </c>
      <c r="J79" s="17">
        <v>6.343</v>
      </c>
      <c r="K79" s="17">
        <v>5.7649999999999997</v>
      </c>
      <c r="L79" s="17">
        <v>7.0330000000000004</v>
      </c>
      <c r="M79" s="14"/>
      <c r="N79" s="14"/>
      <c r="O79" s="14"/>
      <c r="P79" s="14"/>
      <c r="Q79" s="14"/>
      <c r="R79" s="14"/>
      <c r="S79" s="14"/>
      <c r="T79" s="14"/>
      <c r="U79" s="14"/>
    </row>
    <row r="80" spans="1:21">
      <c r="A80" s="15"/>
      <c r="B80" s="5"/>
      <c r="C80" s="5"/>
      <c r="D80" s="5">
        <f>D79-D78</f>
        <v>2.25</v>
      </c>
      <c r="E80" s="5"/>
      <c r="F80" s="5">
        <f>F79-E79</f>
        <v>4.4000000000000039E-2</v>
      </c>
      <c r="G80" s="5">
        <f>G79-E79</f>
        <v>0.16699999999999982</v>
      </c>
      <c r="H80" s="5">
        <f>H79-E79</f>
        <v>0.43400000000000016</v>
      </c>
      <c r="I80" s="5">
        <f>I79-E79</f>
        <v>2.2459999999999996</v>
      </c>
      <c r="J80" s="5">
        <f>J79-E79</f>
        <v>2.6059999999999999</v>
      </c>
      <c r="K80" s="5">
        <f>K79-E79</f>
        <v>2.0279999999999996</v>
      </c>
      <c r="L80" s="5">
        <f>L79-E79</f>
        <v>3.2960000000000003</v>
      </c>
      <c r="M80" s="14"/>
      <c r="N80" s="14"/>
      <c r="O80" s="14"/>
      <c r="P80" s="14"/>
      <c r="Q80" s="14"/>
      <c r="R80" s="14"/>
      <c r="S80" s="14"/>
      <c r="T80" s="14"/>
      <c r="U80" s="14"/>
    </row>
    <row r="81" spans="1:21">
      <c r="A81" s="15"/>
      <c r="B81" s="5"/>
      <c r="C81" s="5"/>
      <c r="D81" s="5"/>
      <c r="E81" s="5"/>
      <c r="F81" s="19">
        <f>F80/D80*100</f>
        <v>1.9555555555555573</v>
      </c>
      <c r="G81" s="19">
        <f>G80/D80*100</f>
        <v>7.4222222222222136</v>
      </c>
      <c r="H81" s="19">
        <f>H80/D80*100</f>
        <v>19.288888888888899</v>
      </c>
      <c r="I81" s="19">
        <f>I80/D80*100</f>
        <v>99.822222222222194</v>
      </c>
      <c r="J81" s="19">
        <f>J80/D80*100</f>
        <v>115.82222222222222</v>
      </c>
      <c r="K81" s="19">
        <f>K80/D80*100</f>
        <v>90.133333333333312</v>
      </c>
      <c r="L81" s="19">
        <f>L80/D80*100</f>
        <v>146.48888888888888</v>
      </c>
      <c r="M81" s="14"/>
      <c r="N81" s="14"/>
      <c r="O81" s="14"/>
      <c r="P81" s="14"/>
      <c r="Q81" s="14"/>
      <c r="R81" s="14"/>
      <c r="S81" s="14"/>
      <c r="T81" s="14"/>
      <c r="U81" s="14"/>
    </row>
    <row r="82" spans="1:21">
      <c r="A82" s="14"/>
      <c r="B82" s="14"/>
      <c r="C82" s="14"/>
      <c r="D82" s="14"/>
      <c r="E82" s="14"/>
      <c r="F82" s="14"/>
      <c r="G82" s="14"/>
      <c r="H82" s="14"/>
      <c r="I82" s="14"/>
      <c r="J82" s="14"/>
      <c r="K82" s="14"/>
      <c r="L82" s="14"/>
      <c r="M82" s="14"/>
      <c r="N82" s="14"/>
      <c r="O82" s="14"/>
      <c r="P82" s="14"/>
      <c r="Q82" s="14"/>
      <c r="R82" s="14"/>
      <c r="S82" s="14"/>
      <c r="T82" s="14"/>
      <c r="U82" s="14"/>
    </row>
    <row r="83" spans="1:21">
      <c r="A83" s="14"/>
      <c r="B83" s="14"/>
      <c r="C83" s="14"/>
      <c r="D83" s="14"/>
      <c r="E83" s="14"/>
      <c r="F83" s="14"/>
      <c r="G83" s="14"/>
      <c r="H83" s="14"/>
      <c r="I83" s="14"/>
      <c r="J83" s="14"/>
      <c r="K83" s="14"/>
      <c r="L83" s="14"/>
      <c r="M83" s="14"/>
      <c r="N83" s="14"/>
      <c r="O83" s="14"/>
      <c r="P83" s="14"/>
      <c r="Q83" s="14"/>
      <c r="R83" s="14"/>
      <c r="S83" s="14"/>
      <c r="T83" s="14"/>
      <c r="U83" s="14"/>
    </row>
    <row r="84" spans="1:21">
      <c r="A84" s="15" t="s">
        <v>36</v>
      </c>
      <c r="B84" s="5"/>
      <c r="C84" s="5"/>
      <c r="D84" s="5"/>
      <c r="E84" s="5"/>
      <c r="F84" s="5"/>
      <c r="G84" s="5"/>
      <c r="H84" s="5"/>
      <c r="I84" s="5"/>
      <c r="J84" s="5"/>
      <c r="K84" s="5"/>
      <c r="L84" s="5"/>
      <c r="M84" s="14"/>
      <c r="N84" s="22"/>
      <c r="O84" s="18" t="str">
        <f t="shared" ref="O84:U84" si="14">F86</f>
        <v>0.1mM10ul</v>
      </c>
      <c r="P84" s="18" t="str">
        <f t="shared" si="14"/>
        <v>0.1mM20ul</v>
      </c>
      <c r="Q84" s="18" t="str">
        <f t="shared" si="14"/>
        <v>1mM7ul</v>
      </c>
      <c r="R84" s="18" t="str">
        <f t="shared" si="14"/>
        <v>1mM20ul</v>
      </c>
      <c r="S84" s="18" t="str">
        <f t="shared" si="14"/>
        <v>10mM7ul</v>
      </c>
      <c r="T84" s="18" t="str">
        <f t="shared" si="14"/>
        <v>10mM20ul</v>
      </c>
      <c r="U84" s="18" t="str">
        <f t="shared" si="14"/>
        <v>10mM70ul</v>
      </c>
    </row>
    <row r="85" spans="1:21">
      <c r="A85" s="15"/>
      <c r="B85" s="5" t="s">
        <v>39</v>
      </c>
      <c r="C85" s="16" t="s">
        <v>78</v>
      </c>
      <c r="D85" s="5"/>
      <c r="E85" s="5"/>
      <c r="F85" s="5"/>
      <c r="G85" s="5"/>
      <c r="H85" s="5"/>
      <c r="I85" s="5"/>
      <c r="J85" s="5"/>
      <c r="K85" s="5"/>
      <c r="L85" s="5"/>
      <c r="M85" s="14"/>
      <c r="N85" s="22" t="s">
        <v>78</v>
      </c>
      <c r="O85" s="23">
        <f t="shared" ref="O85:U85" si="15">F89</f>
        <v>3.1266560678325228</v>
      </c>
      <c r="P85" s="23">
        <f t="shared" si="15"/>
        <v>2.3317435082140978</v>
      </c>
      <c r="Q85" s="23">
        <f t="shared" si="15"/>
        <v>37.042925278219379</v>
      </c>
      <c r="R85" s="23">
        <f t="shared" si="15"/>
        <v>81.293057763645976</v>
      </c>
      <c r="S85" s="23">
        <f t="shared" si="15"/>
        <v>200.31796502384736</v>
      </c>
      <c r="T85" s="23">
        <f t="shared" si="15"/>
        <v>226.07313195548485</v>
      </c>
      <c r="U85" s="23">
        <f t="shared" si="15"/>
        <v>283.99576046634866</v>
      </c>
    </row>
    <row r="86" spans="1:21" ht="15.75">
      <c r="A86" s="15"/>
      <c r="B86" s="5"/>
      <c r="C86" s="5" t="s">
        <v>21</v>
      </c>
      <c r="D86" s="17">
        <v>4.1829999999999998</v>
      </c>
      <c r="E86" s="5" t="s">
        <v>22</v>
      </c>
      <c r="F86" s="18" t="s">
        <v>23</v>
      </c>
      <c r="G86" s="18" t="s">
        <v>24</v>
      </c>
      <c r="H86" s="18" t="s">
        <v>25</v>
      </c>
      <c r="I86" s="18" t="s">
        <v>26</v>
      </c>
      <c r="J86" s="18" t="s">
        <v>27</v>
      </c>
      <c r="K86" s="18" t="s">
        <v>28</v>
      </c>
      <c r="L86" s="18" t="s">
        <v>29</v>
      </c>
      <c r="M86" s="14"/>
      <c r="N86" s="22" t="s">
        <v>7</v>
      </c>
      <c r="O86" s="23">
        <f t="shared" ref="O86:U86" si="16">AVERAGE(F95,F101)</f>
        <v>6.3775054324206728</v>
      </c>
      <c r="P86" s="23">
        <f t="shared" si="16"/>
        <v>14.960208604954349</v>
      </c>
      <c r="Q86" s="23">
        <f t="shared" si="16"/>
        <v>29.851438504997802</v>
      </c>
      <c r="R86" s="23">
        <f t="shared" si="16"/>
        <v>84.643754889178624</v>
      </c>
      <c r="S86" s="23">
        <f t="shared" si="16"/>
        <v>168.75768796175575</v>
      </c>
      <c r="T86" s="23">
        <f t="shared" si="16"/>
        <v>305.51113428943933</v>
      </c>
      <c r="U86" s="23">
        <f t="shared" si="16"/>
        <v>309.28462407648851</v>
      </c>
    </row>
    <row r="87" spans="1:21" ht="15.75">
      <c r="A87" s="15"/>
      <c r="B87" s="5"/>
      <c r="C87" s="5" t="s">
        <v>30</v>
      </c>
      <c r="D87" s="17">
        <v>6.07</v>
      </c>
      <c r="E87" s="17">
        <v>3.2530000000000001</v>
      </c>
      <c r="F87" s="17">
        <v>3.3119999999999998</v>
      </c>
      <c r="G87" s="17">
        <v>3.2970000000000002</v>
      </c>
      <c r="H87" s="17">
        <v>3.952</v>
      </c>
      <c r="I87" s="17">
        <v>4.7869999999999999</v>
      </c>
      <c r="J87" s="17">
        <v>7.0330000000000004</v>
      </c>
      <c r="K87" s="17">
        <v>7.5190000000000001</v>
      </c>
      <c r="L87" s="17">
        <v>8.6120000000000001</v>
      </c>
      <c r="M87" s="14"/>
      <c r="N87" s="14"/>
      <c r="O87" s="14"/>
      <c r="P87" s="14"/>
      <c r="Q87" s="14"/>
      <c r="R87" s="14"/>
      <c r="S87" s="14"/>
      <c r="T87" s="14"/>
      <c r="U87" s="14"/>
    </row>
    <row r="88" spans="1:21">
      <c r="A88" s="15"/>
      <c r="B88" s="5"/>
      <c r="C88" s="5"/>
      <c r="D88" s="5">
        <f>D87-D86</f>
        <v>1.8870000000000005</v>
      </c>
      <c r="E88" s="5"/>
      <c r="F88" s="5">
        <f>F87-E87</f>
        <v>5.8999999999999719E-2</v>
      </c>
      <c r="G88" s="5">
        <f>G87-E87</f>
        <v>4.4000000000000039E-2</v>
      </c>
      <c r="H88" s="5">
        <f>H87-E87</f>
        <v>0.69899999999999984</v>
      </c>
      <c r="I88" s="5">
        <f>I87-E87</f>
        <v>1.5339999999999998</v>
      </c>
      <c r="J88" s="5">
        <f>J87-E87</f>
        <v>3.7800000000000002</v>
      </c>
      <c r="K88" s="5">
        <f>K87-E87</f>
        <v>4.266</v>
      </c>
      <c r="L88" s="5">
        <f>L87-E87</f>
        <v>5.359</v>
      </c>
      <c r="M88" s="14"/>
      <c r="N88" s="14"/>
      <c r="O88" s="14"/>
      <c r="P88" s="14"/>
      <c r="Q88" s="14"/>
      <c r="R88" s="14"/>
      <c r="S88" s="14"/>
      <c r="T88" s="14"/>
      <c r="U88" s="14"/>
    </row>
    <row r="89" spans="1:21">
      <c r="A89" s="15"/>
      <c r="B89" s="5"/>
      <c r="C89" s="5"/>
      <c r="D89" s="5"/>
      <c r="E89" s="5"/>
      <c r="F89" s="19">
        <f>F88/D88*100</f>
        <v>3.1266560678325228</v>
      </c>
      <c r="G89" s="19">
        <f>G88/D88*100</f>
        <v>2.3317435082140978</v>
      </c>
      <c r="H89" s="19">
        <f>H88/D88*100</f>
        <v>37.042925278219379</v>
      </c>
      <c r="I89" s="19">
        <f>I88/D88*100</f>
        <v>81.293057763645976</v>
      </c>
      <c r="J89" s="19">
        <f>J88/D88*100</f>
        <v>200.31796502384736</v>
      </c>
      <c r="K89" s="19">
        <f>K88/D88*100</f>
        <v>226.07313195548485</v>
      </c>
      <c r="L89" s="19">
        <f>L88/D88*100</f>
        <v>283.99576046634866</v>
      </c>
      <c r="M89" s="14"/>
      <c r="N89" s="22" t="s">
        <v>31</v>
      </c>
      <c r="O89" s="5" t="s">
        <v>78</v>
      </c>
      <c r="P89" s="5" t="s">
        <v>7</v>
      </c>
      <c r="Q89" s="14"/>
      <c r="R89" s="14"/>
      <c r="S89" s="14"/>
      <c r="T89" s="14"/>
      <c r="U89" s="14"/>
    </row>
    <row r="90" spans="1:21">
      <c r="A90" s="15"/>
      <c r="B90" s="5"/>
      <c r="C90" s="5"/>
      <c r="D90" s="5"/>
      <c r="E90" s="5"/>
      <c r="F90" s="5"/>
      <c r="G90" s="5"/>
      <c r="H90" s="5"/>
      <c r="I90" s="5"/>
      <c r="J90" s="5"/>
      <c r="K90" s="5"/>
      <c r="L90" s="5"/>
      <c r="M90" s="14"/>
      <c r="N90" s="18" t="s">
        <v>23</v>
      </c>
      <c r="O90" s="23">
        <f>O85</f>
        <v>3.1266560678325228</v>
      </c>
      <c r="P90" s="23">
        <f>O86</f>
        <v>6.3775054324206728</v>
      </c>
      <c r="Q90" s="14"/>
      <c r="R90" s="14"/>
      <c r="S90" s="14"/>
      <c r="T90" s="14"/>
      <c r="U90" s="14"/>
    </row>
    <row r="91" spans="1:21">
      <c r="A91" s="15"/>
      <c r="B91" s="5" t="s">
        <v>40</v>
      </c>
      <c r="C91" s="16" t="s">
        <v>20</v>
      </c>
      <c r="D91" s="5"/>
      <c r="E91" s="5"/>
      <c r="F91" s="5"/>
      <c r="G91" s="5"/>
      <c r="H91" s="5"/>
      <c r="I91" s="5"/>
      <c r="J91" s="5"/>
      <c r="K91" s="5"/>
      <c r="L91" s="5"/>
      <c r="M91" s="14"/>
      <c r="N91" s="18" t="s">
        <v>24</v>
      </c>
      <c r="O91" s="23">
        <f>P85</f>
        <v>2.3317435082140978</v>
      </c>
      <c r="P91" s="23">
        <f>P86</f>
        <v>14.960208604954349</v>
      </c>
      <c r="Q91" s="14"/>
      <c r="R91" s="14"/>
      <c r="S91" s="14"/>
      <c r="T91" s="14"/>
      <c r="U91" s="14"/>
    </row>
    <row r="92" spans="1:21" ht="15.75">
      <c r="A92" s="15"/>
      <c r="B92" s="5"/>
      <c r="C92" s="5" t="s">
        <v>21</v>
      </c>
      <c r="D92" s="17">
        <v>4.29</v>
      </c>
      <c r="E92" s="5" t="s">
        <v>22</v>
      </c>
      <c r="F92" s="18" t="s">
        <v>23</v>
      </c>
      <c r="G92" s="18" t="s">
        <v>24</v>
      </c>
      <c r="H92" s="18" t="s">
        <v>25</v>
      </c>
      <c r="I92" s="18" t="s">
        <v>26</v>
      </c>
      <c r="J92" s="18" t="s">
        <v>27</v>
      </c>
      <c r="K92" s="18" t="s">
        <v>28</v>
      </c>
      <c r="L92" s="18" t="s">
        <v>29</v>
      </c>
      <c r="M92" s="14"/>
      <c r="N92" s="18" t="s">
        <v>25</v>
      </c>
      <c r="O92" s="23">
        <f>Q85</f>
        <v>37.042925278219379</v>
      </c>
      <c r="P92" s="23">
        <f>Q86</f>
        <v>29.851438504997802</v>
      </c>
      <c r="Q92" s="14"/>
      <c r="R92" s="14"/>
      <c r="S92" s="14"/>
      <c r="T92" s="14"/>
      <c r="U92" s="14"/>
    </row>
    <row r="93" spans="1:21" ht="15.75">
      <c r="A93" s="15"/>
      <c r="B93" s="5"/>
      <c r="C93" s="5" t="s">
        <v>30</v>
      </c>
      <c r="D93" s="17">
        <v>6.5910000000000002</v>
      </c>
      <c r="E93" s="17">
        <v>3.9969999999999999</v>
      </c>
      <c r="F93" s="17">
        <v>4.1689999999999996</v>
      </c>
      <c r="G93" s="17">
        <v>4.1589999999999998</v>
      </c>
      <c r="H93" s="17">
        <v>4.4429999999999996</v>
      </c>
      <c r="I93" s="17">
        <v>4.6120000000000001</v>
      </c>
      <c r="J93" s="17">
        <v>7.1870000000000003</v>
      </c>
      <c r="K93" s="17">
        <v>10.917999999999999</v>
      </c>
      <c r="L93" s="17">
        <v>11.423</v>
      </c>
      <c r="M93" s="14"/>
      <c r="N93" s="18" t="s">
        <v>26</v>
      </c>
      <c r="O93" s="23">
        <f>R85</f>
        <v>81.293057763645976</v>
      </c>
      <c r="P93" s="23">
        <f>R86</f>
        <v>84.643754889178624</v>
      </c>
      <c r="Q93" s="14"/>
      <c r="R93" s="14"/>
      <c r="S93" s="14"/>
      <c r="T93" s="14"/>
      <c r="U93" s="14"/>
    </row>
    <row r="94" spans="1:21">
      <c r="A94" s="15"/>
      <c r="B94" s="5"/>
      <c r="C94" s="5"/>
      <c r="D94" s="5">
        <f>D93-D92</f>
        <v>2.3010000000000002</v>
      </c>
      <c r="E94" s="5"/>
      <c r="F94" s="5">
        <f>F93-E93</f>
        <v>0.17199999999999971</v>
      </c>
      <c r="G94" s="5">
        <f>G93-E93</f>
        <v>0.16199999999999992</v>
      </c>
      <c r="H94" s="5">
        <f>H93-E93</f>
        <v>0.44599999999999973</v>
      </c>
      <c r="I94" s="5">
        <f>I93-E93</f>
        <v>0.61500000000000021</v>
      </c>
      <c r="J94" s="5">
        <f>J93-E93</f>
        <v>3.1900000000000004</v>
      </c>
      <c r="K94" s="5">
        <f>K93-E93</f>
        <v>6.9209999999999994</v>
      </c>
      <c r="L94" s="5">
        <f>L93-E93</f>
        <v>7.4260000000000002</v>
      </c>
      <c r="M94" s="14"/>
      <c r="N94" s="18" t="s">
        <v>27</v>
      </c>
      <c r="O94" s="23">
        <f>S85</f>
        <v>200.31796502384736</v>
      </c>
      <c r="P94" s="23">
        <f>S86</f>
        <v>168.75768796175575</v>
      </c>
      <c r="Q94" s="14"/>
      <c r="R94" s="14"/>
      <c r="S94" s="14"/>
      <c r="T94" s="14"/>
      <c r="U94" s="14"/>
    </row>
    <row r="95" spans="1:21">
      <c r="A95" s="15"/>
      <c r="B95" s="5"/>
      <c r="C95" s="5"/>
      <c r="D95" s="5"/>
      <c r="E95" s="5"/>
      <c r="F95" s="19">
        <f>F94/D94*100</f>
        <v>7.4750108648413596</v>
      </c>
      <c r="G95" s="19">
        <f>G94/D94*100</f>
        <v>7.040417209908731</v>
      </c>
      <c r="H95" s="19">
        <f>H94/D94*100</f>
        <v>19.382877009995642</v>
      </c>
      <c r="I95" s="19">
        <f>I94/D94*100</f>
        <v>26.727509778357245</v>
      </c>
      <c r="J95" s="19">
        <f>J94/D94*100</f>
        <v>138.6353759235115</v>
      </c>
      <c r="K95" s="19">
        <f>K94/D94*100</f>
        <v>300.7822685788787</v>
      </c>
      <c r="L95" s="19">
        <f>L94/D94*100</f>
        <v>322.72924815297699</v>
      </c>
      <c r="M95" s="14"/>
      <c r="N95" s="18" t="s">
        <v>28</v>
      </c>
      <c r="O95" s="23">
        <f>T85</f>
        <v>226.07313195548485</v>
      </c>
      <c r="P95" s="23">
        <f>T86</f>
        <v>305.51113428943933</v>
      </c>
      <c r="Q95" s="14"/>
      <c r="R95" s="14"/>
      <c r="S95" s="14"/>
      <c r="T95" s="14"/>
      <c r="U95" s="14"/>
    </row>
    <row r="96" spans="1:21">
      <c r="A96" s="15"/>
      <c r="B96" s="5"/>
      <c r="C96" s="5"/>
      <c r="D96" s="5"/>
      <c r="E96" s="5"/>
      <c r="F96" s="5"/>
      <c r="G96" s="5"/>
      <c r="H96" s="5"/>
      <c r="I96" s="5"/>
      <c r="J96" s="5"/>
      <c r="K96" s="5"/>
      <c r="L96" s="5"/>
      <c r="M96" s="14"/>
      <c r="N96" s="18" t="s">
        <v>29</v>
      </c>
      <c r="O96" s="23">
        <f>U85</f>
        <v>283.99576046634866</v>
      </c>
      <c r="P96" s="23">
        <f>U86</f>
        <v>309.28462407648851</v>
      </c>
      <c r="Q96" s="14"/>
      <c r="R96" s="14"/>
      <c r="S96" s="14"/>
      <c r="T96" s="14"/>
      <c r="U96" s="14"/>
    </row>
    <row r="97" spans="1:21">
      <c r="A97" s="15"/>
      <c r="B97" s="5" t="s">
        <v>41</v>
      </c>
      <c r="C97" s="16" t="s">
        <v>20</v>
      </c>
      <c r="D97" s="5"/>
      <c r="E97" s="5"/>
      <c r="F97" s="5"/>
      <c r="G97" s="5"/>
      <c r="H97" s="5"/>
      <c r="I97" s="5"/>
      <c r="J97" s="5"/>
      <c r="K97" s="5"/>
      <c r="L97" s="5"/>
      <c r="M97" s="14"/>
      <c r="N97" s="14"/>
      <c r="O97" s="14"/>
      <c r="P97" s="14"/>
      <c r="Q97" s="14"/>
      <c r="R97" s="14"/>
      <c r="S97" s="14"/>
      <c r="T97" s="14"/>
      <c r="U97" s="14"/>
    </row>
    <row r="98" spans="1:21" ht="15.75">
      <c r="A98" s="15"/>
      <c r="B98" s="5"/>
      <c r="C98" s="5" t="s">
        <v>21</v>
      </c>
      <c r="D98" s="17">
        <v>3.9980000000000002</v>
      </c>
      <c r="E98" s="5" t="s">
        <v>22</v>
      </c>
      <c r="F98" s="18" t="s">
        <v>23</v>
      </c>
      <c r="G98" s="18" t="s">
        <v>24</v>
      </c>
      <c r="H98" s="18" t="s">
        <v>25</v>
      </c>
      <c r="I98" s="18" t="s">
        <v>26</v>
      </c>
      <c r="J98" s="18" t="s">
        <v>27</v>
      </c>
      <c r="K98" s="18" t="s">
        <v>28</v>
      </c>
      <c r="L98" s="18" t="s">
        <v>29</v>
      </c>
      <c r="M98" s="14"/>
      <c r="N98" s="14"/>
      <c r="O98" s="14"/>
      <c r="P98" s="14"/>
      <c r="Q98" s="14"/>
      <c r="R98" s="14"/>
      <c r="S98" s="14"/>
      <c r="T98" s="14"/>
      <c r="U98" s="14"/>
    </row>
    <row r="99" spans="1:21" ht="15.75">
      <c r="A99" s="15"/>
      <c r="B99" s="5"/>
      <c r="C99" s="5" t="s">
        <v>30</v>
      </c>
      <c r="D99" s="17">
        <v>4.6230000000000002</v>
      </c>
      <c r="E99" s="17">
        <v>2.794</v>
      </c>
      <c r="F99" s="17">
        <v>2.827</v>
      </c>
      <c r="G99" s="17">
        <v>2.9369999999999998</v>
      </c>
      <c r="H99" s="17">
        <v>3.0459999999999998</v>
      </c>
      <c r="I99" s="17">
        <v>3.6850000000000001</v>
      </c>
      <c r="J99" s="17">
        <v>4.0369999999999999</v>
      </c>
      <c r="K99" s="17">
        <v>4.7329999999999997</v>
      </c>
      <c r="L99" s="17">
        <v>4.6429999999999998</v>
      </c>
      <c r="M99" s="14"/>
      <c r="N99" s="14"/>
      <c r="O99" s="14"/>
      <c r="P99" s="14"/>
      <c r="Q99" s="14"/>
      <c r="R99" s="14"/>
      <c r="S99" s="14"/>
      <c r="T99" s="14"/>
      <c r="U99" s="14"/>
    </row>
    <row r="100" spans="1:21">
      <c r="A100" s="15"/>
      <c r="B100" s="5"/>
      <c r="C100" s="5"/>
      <c r="D100" s="5">
        <f>D99-D98</f>
        <v>0.625</v>
      </c>
      <c r="E100" s="5"/>
      <c r="F100" s="5">
        <f>F99-E99</f>
        <v>3.2999999999999918E-2</v>
      </c>
      <c r="G100" s="5">
        <f>G99-E99</f>
        <v>0.14299999999999979</v>
      </c>
      <c r="H100" s="5">
        <f>H99-E99</f>
        <v>0.25199999999999978</v>
      </c>
      <c r="I100" s="5">
        <f>I99-E99</f>
        <v>0.89100000000000001</v>
      </c>
      <c r="J100" s="5">
        <f>J99-E99</f>
        <v>1.2429999999999999</v>
      </c>
      <c r="K100" s="5">
        <f>K99-E99</f>
        <v>1.9389999999999996</v>
      </c>
      <c r="L100" s="5">
        <f>L99-E99</f>
        <v>1.8489999999999998</v>
      </c>
      <c r="M100" s="14"/>
      <c r="N100" s="14"/>
      <c r="O100" s="14"/>
      <c r="P100" s="14"/>
      <c r="Q100" s="14"/>
      <c r="R100" s="14"/>
      <c r="S100" s="14"/>
      <c r="T100" s="14"/>
      <c r="U100" s="14"/>
    </row>
    <row r="101" spans="1:21">
      <c r="A101" s="15"/>
      <c r="B101" s="5"/>
      <c r="C101" s="5"/>
      <c r="D101" s="5"/>
      <c r="E101" s="5"/>
      <c r="F101" s="19">
        <f>F100/D100*100</f>
        <v>5.2799999999999869</v>
      </c>
      <c r="G101" s="19">
        <f>G100/D100*100</f>
        <v>22.879999999999967</v>
      </c>
      <c r="H101" s="19">
        <f>H100/D100*100</f>
        <v>40.319999999999965</v>
      </c>
      <c r="I101" s="19">
        <f>I100/D100*100</f>
        <v>142.56</v>
      </c>
      <c r="J101" s="19">
        <f>J100/D100*100</f>
        <v>198.88</v>
      </c>
      <c r="K101" s="19">
        <f>K100/D100*100</f>
        <v>310.23999999999995</v>
      </c>
      <c r="L101" s="19">
        <f>L100/D100*100</f>
        <v>295.83999999999997</v>
      </c>
      <c r="M101" s="14"/>
      <c r="N101" s="14"/>
      <c r="O101" s="14"/>
      <c r="P101" s="14"/>
      <c r="Q101" s="14"/>
      <c r="R101" s="14"/>
      <c r="S101" s="14"/>
      <c r="T101" s="14"/>
      <c r="U101" s="14"/>
    </row>
    <row r="102" spans="1:21">
      <c r="A102" s="15"/>
      <c r="B102" s="5"/>
      <c r="C102" s="5"/>
      <c r="D102" s="5"/>
      <c r="E102" s="5"/>
      <c r="F102" s="5"/>
      <c r="G102" s="5"/>
      <c r="H102" s="5"/>
      <c r="I102" s="5"/>
      <c r="J102" s="5"/>
      <c r="K102" s="5"/>
      <c r="L102" s="5"/>
      <c r="M102" s="14"/>
      <c r="N102" s="14"/>
      <c r="O102" s="14"/>
      <c r="P102" s="14"/>
      <c r="Q102" s="14"/>
      <c r="R102" s="14"/>
      <c r="S102" s="14"/>
      <c r="T102" s="14"/>
      <c r="U102" s="14"/>
    </row>
    <row r="103" spans="1:21">
      <c r="A103" s="15"/>
      <c r="B103" s="5" t="s">
        <v>42</v>
      </c>
      <c r="C103" s="16" t="s">
        <v>78</v>
      </c>
      <c r="D103" s="5"/>
      <c r="E103" s="5"/>
      <c r="F103" s="5"/>
      <c r="G103" s="5"/>
      <c r="H103" s="5"/>
      <c r="I103" s="5"/>
      <c r="J103" s="5"/>
      <c r="K103" s="5"/>
      <c r="L103" s="5"/>
      <c r="M103" s="14"/>
      <c r="N103" s="14"/>
      <c r="O103" s="14"/>
      <c r="P103" s="14"/>
      <c r="Q103" s="14"/>
      <c r="R103" s="14"/>
      <c r="S103" s="14"/>
      <c r="T103" s="14"/>
      <c r="U103" s="14"/>
    </row>
    <row r="104" spans="1:21" ht="15.75">
      <c r="A104" s="15"/>
      <c r="B104" s="5"/>
      <c r="C104" s="5" t="s">
        <v>21</v>
      </c>
      <c r="D104" s="17"/>
      <c r="E104" s="5" t="s">
        <v>22</v>
      </c>
      <c r="F104" s="18" t="s">
        <v>23</v>
      </c>
      <c r="G104" s="18" t="s">
        <v>24</v>
      </c>
      <c r="H104" s="18" t="s">
        <v>25</v>
      </c>
      <c r="I104" s="18" t="s">
        <v>26</v>
      </c>
      <c r="J104" s="18" t="s">
        <v>27</v>
      </c>
      <c r="K104" s="18" t="s">
        <v>28</v>
      </c>
      <c r="L104" s="18" t="s">
        <v>29</v>
      </c>
      <c r="M104" s="14"/>
      <c r="N104" s="14"/>
      <c r="O104" s="14"/>
      <c r="P104" s="14"/>
      <c r="Q104" s="14"/>
      <c r="R104" s="14"/>
      <c r="S104" s="14"/>
      <c r="T104" s="14"/>
      <c r="U104" s="14"/>
    </row>
    <row r="105" spans="1:21" ht="15.75">
      <c r="A105" s="15"/>
      <c r="B105" s="5"/>
      <c r="C105" s="5" t="s">
        <v>30</v>
      </c>
      <c r="D105" s="17"/>
      <c r="E105" s="17"/>
      <c r="F105" s="17"/>
      <c r="G105" s="17"/>
      <c r="H105" s="17"/>
      <c r="I105" s="17"/>
      <c r="J105" s="17"/>
      <c r="K105" s="17"/>
      <c r="L105" s="17"/>
      <c r="M105" s="14"/>
      <c r="N105" s="14"/>
      <c r="O105" s="14"/>
      <c r="P105" s="14"/>
      <c r="Q105" s="14"/>
      <c r="R105" s="14"/>
      <c r="S105" s="14"/>
      <c r="T105" s="14"/>
      <c r="U105" s="14"/>
    </row>
    <row r="106" spans="1:21">
      <c r="A106" s="15"/>
      <c r="B106" s="5"/>
      <c r="C106" s="5"/>
      <c r="D106" s="5"/>
      <c r="E106" s="5"/>
      <c r="F106" s="5"/>
      <c r="G106" s="5"/>
      <c r="H106" s="5"/>
      <c r="I106" s="5"/>
      <c r="J106" s="5"/>
      <c r="K106" s="5"/>
      <c r="L106" s="5"/>
      <c r="M106" s="14"/>
      <c r="N106" s="14"/>
      <c r="O106" s="14"/>
      <c r="P106" s="14"/>
      <c r="Q106" s="14"/>
      <c r="R106" s="14"/>
      <c r="S106" s="14"/>
      <c r="T106" s="14"/>
      <c r="U106" s="14"/>
    </row>
    <row r="107" spans="1:21">
      <c r="A107" s="15"/>
      <c r="B107" s="5"/>
      <c r="C107" s="5"/>
      <c r="D107" s="5"/>
      <c r="E107" s="5"/>
      <c r="F107" s="19"/>
      <c r="G107" s="19"/>
      <c r="H107" s="19"/>
      <c r="I107" s="19"/>
      <c r="J107" s="19"/>
      <c r="K107" s="19"/>
      <c r="L107" s="19"/>
      <c r="M107" s="14"/>
      <c r="N107" s="14"/>
      <c r="O107" s="14"/>
      <c r="P107" s="14"/>
      <c r="Q107" s="14"/>
      <c r="R107" s="14"/>
      <c r="S107" s="14"/>
      <c r="T107" s="14"/>
      <c r="U107" s="14"/>
    </row>
    <row r="108" spans="1:21">
      <c r="A108" s="14"/>
      <c r="B108" s="14"/>
      <c r="C108" s="14"/>
      <c r="D108" s="14"/>
      <c r="E108" s="14"/>
      <c r="F108" s="14"/>
      <c r="G108" s="14"/>
      <c r="H108" s="14"/>
      <c r="I108" s="14"/>
      <c r="J108" s="14"/>
      <c r="K108" s="14"/>
      <c r="L108" s="14"/>
      <c r="M108" s="14"/>
      <c r="N108" s="14"/>
      <c r="O108" s="14"/>
      <c r="P108" s="14"/>
      <c r="Q108" s="14"/>
      <c r="R108" s="14"/>
      <c r="S108" s="14"/>
      <c r="T108" s="14"/>
      <c r="U108" s="14"/>
    </row>
    <row r="109" spans="1:21">
      <c r="A109" s="14"/>
      <c r="B109" s="14"/>
      <c r="C109" s="14"/>
      <c r="D109" s="14"/>
      <c r="E109" s="14"/>
      <c r="F109" s="14"/>
      <c r="G109" s="14"/>
      <c r="H109" s="14"/>
      <c r="I109" s="14"/>
      <c r="J109" s="14"/>
      <c r="K109" s="14"/>
      <c r="L109" s="14"/>
      <c r="M109" s="14"/>
      <c r="N109" s="14"/>
      <c r="O109" s="14"/>
      <c r="P109" s="14"/>
      <c r="Q109" s="14"/>
      <c r="R109" s="14"/>
      <c r="S109" s="14"/>
      <c r="T109" s="14"/>
      <c r="U109" s="14"/>
    </row>
    <row r="110" spans="1:21">
      <c r="A110" s="15" t="s">
        <v>38</v>
      </c>
      <c r="B110" s="5"/>
      <c r="C110" s="5"/>
      <c r="D110" s="5"/>
      <c r="E110" s="5"/>
      <c r="F110" s="5"/>
      <c r="G110" s="5"/>
      <c r="H110" s="5"/>
      <c r="I110" s="5"/>
      <c r="J110" s="5"/>
      <c r="K110" s="5"/>
      <c r="L110" s="5"/>
      <c r="M110" s="14"/>
      <c r="N110" s="22"/>
      <c r="O110" s="18" t="str">
        <f t="shared" ref="O110:U110" si="17">F112</f>
        <v>0.1mM10ul</v>
      </c>
      <c r="P110" s="18" t="str">
        <f t="shared" si="17"/>
        <v>0.1mM20ul</v>
      </c>
      <c r="Q110" s="18" t="str">
        <f t="shared" si="17"/>
        <v>1mM7ul</v>
      </c>
      <c r="R110" s="18" t="str">
        <f t="shared" si="17"/>
        <v>1mM20ul</v>
      </c>
      <c r="S110" s="18" t="str">
        <f t="shared" si="17"/>
        <v>10mM7ul</v>
      </c>
      <c r="T110" s="18" t="str">
        <f t="shared" si="17"/>
        <v>10mM20ul</v>
      </c>
      <c r="U110" s="18" t="str">
        <f t="shared" si="17"/>
        <v>10mM70ul</v>
      </c>
    </row>
    <row r="111" spans="1:21">
      <c r="A111" s="15"/>
      <c r="B111" s="5" t="s">
        <v>19</v>
      </c>
      <c r="C111" s="16" t="s">
        <v>78</v>
      </c>
      <c r="D111" s="5"/>
      <c r="E111" s="5"/>
      <c r="F111" s="5"/>
      <c r="G111" s="5"/>
      <c r="H111" s="5"/>
      <c r="I111" s="5"/>
      <c r="J111" s="5"/>
      <c r="K111" s="5"/>
      <c r="L111" s="5"/>
      <c r="M111" s="14"/>
      <c r="N111" s="22" t="s">
        <v>78</v>
      </c>
      <c r="O111" s="23">
        <f t="shared" ref="O111:U111" si="18">AVERAGE(F115,F121)</f>
        <v>2.635984521102988</v>
      </c>
      <c r="P111" s="23">
        <f t="shared" si="18"/>
        <v>3.7781935707251098</v>
      </c>
      <c r="Q111" s="23">
        <f t="shared" si="18"/>
        <v>15.855612459571971</v>
      </c>
      <c r="R111" s="23">
        <f t="shared" si="18"/>
        <v>50.721505312415495</v>
      </c>
      <c r="S111" s="23">
        <f t="shared" si="18"/>
        <v>84.662268411490231</v>
      </c>
      <c r="T111" s="23">
        <f t="shared" si="18"/>
        <v>163.26137238205629</v>
      </c>
      <c r="U111" s="23">
        <f t="shared" si="18"/>
        <v>140.83073776660552</v>
      </c>
    </row>
    <row r="112" spans="1:21" ht="15.75">
      <c r="A112" s="15"/>
      <c r="B112" s="5"/>
      <c r="C112" s="5" t="s">
        <v>21</v>
      </c>
      <c r="D112" s="17">
        <v>4.3179999999999996</v>
      </c>
      <c r="E112" s="5" t="s">
        <v>22</v>
      </c>
      <c r="F112" s="18" t="s">
        <v>23</v>
      </c>
      <c r="G112" s="18" t="s">
        <v>24</v>
      </c>
      <c r="H112" s="18" t="s">
        <v>25</v>
      </c>
      <c r="I112" s="18" t="s">
        <v>26</v>
      </c>
      <c r="J112" s="18" t="s">
        <v>27</v>
      </c>
      <c r="K112" s="18" t="s">
        <v>28</v>
      </c>
      <c r="L112" s="18" t="s">
        <v>29</v>
      </c>
      <c r="M112" s="14"/>
      <c r="N112" s="22" t="s">
        <v>7</v>
      </c>
      <c r="O112" s="23">
        <f t="shared" ref="O112:U112" si="19">AVERAGE(F127,F133)</f>
        <v>12.332029344857547</v>
      </c>
      <c r="P112" s="23">
        <f t="shared" si="19"/>
        <v>23.905304098353366</v>
      </c>
      <c r="Q112" s="23">
        <f t="shared" si="19"/>
        <v>27.367956354897078</v>
      </c>
      <c r="R112" s="23">
        <f t="shared" si="19"/>
        <v>69.291212781995597</v>
      </c>
      <c r="S112" s="23">
        <f t="shared" si="19"/>
        <v>108.32180695853711</v>
      </c>
      <c r="T112" s="23">
        <f t="shared" si="19"/>
        <v>130.88413354113126</v>
      </c>
      <c r="U112" s="23">
        <f t="shared" si="19"/>
        <v>161.69805180028237</v>
      </c>
    </row>
    <row r="113" spans="1:21" ht="15.75">
      <c r="A113" s="15"/>
      <c r="B113" s="5"/>
      <c r="C113" s="5" t="s">
        <v>30</v>
      </c>
      <c r="D113" s="17">
        <v>5.2839999999999998</v>
      </c>
      <c r="E113" s="17">
        <v>3.556</v>
      </c>
      <c r="F113" s="17">
        <v>3.5609999999999999</v>
      </c>
      <c r="G113" s="17">
        <v>3.57</v>
      </c>
      <c r="H113" s="17">
        <v>3.633</v>
      </c>
      <c r="I113" s="17">
        <v>3.7469999999999999</v>
      </c>
      <c r="J113" s="17">
        <v>4.3860000000000001</v>
      </c>
      <c r="K113" s="17">
        <v>5.6130000000000004</v>
      </c>
      <c r="L113" s="17">
        <v>5.0670000000000002</v>
      </c>
      <c r="M113" s="14"/>
      <c r="N113" s="14"/>
      <c r="O113" s="14"/>
      <c r="P113" s="14"/>
      <c r="Q113" s="14"/>
      <c r="R113" s="14"/>
      <c r="S113" s="14"/>
      <c r="T113" s="14"/>
      <c r="U113" s="14"/>
    </row>
    <row r="114" spans="1:21">
      <c r="A114" s="15"/>
      <c r="B114" s="5"/>
      <c r="C114" s="5"/>
      <c r="D114" s="5">
        <f>D113-D112</f>
        <v>0.96600000000000019</v>
      </c>
      <c r="E114" s="5"/>
      <c r="F114" s="5">
        <f>F113-E113</f>
        <v>4.9999999999998934E-3</v>
      </c>
      <c r="G114" s="5">
        <f>G113-E113</f>
        <v>1.399999999999979E-2</v>
      </c>
      <c r="H114" s="5">
        <f>H113-E113</f>
        <v>7.6999999999999957E-2</v>
      </c>
      <c r="I114" s="5">
        <f>I113-E113</f>
        <v>0.19099999999999984</v>
      </c>
      <c r="J114" s="5">
        <f>J113-E113</f>
        <v>0.83000000000000007</v>
      </c>
      <c r="K114" s="5">
        <f>K113-E113</f>
        <v>2.0570000000000004</v>
      </c>
      <c r="L114" s="5">
        <f>L113-E113</f>
        <v>1.5110000000000001</v>
      </c>
      <c r="M114" s="14"/>
      <c r="N114" s="14"/>
      <c r="O114" s="14"/>
      <c r="P114" s="14"/>
      <c r="Q114" s="14"/>
      <c r="R114" s="14"/>
      <c r="S114" s="14"/>
      <c r="T114" s="14"/>
      <c r="U114" s="14"/>
    </row>
    <row r="115" spans="1:21">
      <c r="A115" s="15"/>
      <c r="B115" s="5"/>
      <c r="C115" s="5"/>
      <c r="D115" s="5"/>
      <c r="E115" s="5"/>
      <c r="F115" s="19">
        <f>F114/D114*100</f>
        <v>0.51759834368528912</v>
      </c>
      <c r="G115" s="19">
        <f>G114/D114*100</f>
        <v>1.4492753623188186</v>
      </c>
      <c r="H115" s="19">
        <f>H114/D114*100</f>
        <v>7.9710144927536168</v>
      </c>
      <c r="I115" s="19">
        <f>I114/D114*100</f>
        <v>19.772256728778448</v>
      </c>
      <c r="J115" s="19">
        <f>J114/D114*100</f>
        <v>85.921325051759823</v>
      </c>
      <c r="K115" s="19">
        <f>K114/D114*100</f>
        <v>212.93995859213251</v>
      </c>
      <c r="L115" s="19">
        <f>L114/D114*100</f>
        <v>156.4182194616977</v>
      </c>
      <c r="M115" s="14"/>
      <c r="N115" s="22" t="s">
        <v>31</v>
      </c>
      <c r="O115" s="5" t="s">
        <v>78</v>
      </c>
      <c r="P115" s="5" t="s">
        <v>7</v>
      </c>
      <c r="Q115" s="14"/>
      <c r="R115" s="14"/>
      <c r="S115" s="14"/>
      <c r="T115" s="14"/>
      <c r="U115" s="14"/>
    </row>
    <row r="116" spans="1:21">
      <c r="A116" s="15"/>
      <c r="B116" s="5"/>
      <c r="C116" s="5"/>
      <c r="D116" s="5"/>
      <c r="E116" s="5"/>
      <c r="F116" s="5"/>
      <c r="G116" s="5"/>
      <c r="H116" s="5"/>
      <c r="I116" s="5"/>
      <c r="J116" s="5"/>
      <c r="K116" s="5"/>
      <c r="L116" s="5"/>
      <c r="M116" s="14"/>
      <c r="N116" s="18" t="s">
        <v>23</v>
      </c>
      <c r="O116" s="23">
        <f>O111</f>
        <v>2.635984521102988</v>
      </c>
      <c r="P116" s="23">
        <f>O112</f>
        <v>12.332029344857547</v>
      </c>
      <c r="Q116" s="14"/>
      <c r="R116" s="14"/>
      <c r="S116" s="14"/>
      <c r="T116" s="14"/>
      <c r="U116" s="14"/>
    </row>
    <row r="117" spans="1:21">
      <c r="A117" s="15"/>
      <c r="B117" s="5" t="s">
        <v>32</v>
      </c>
      <c r="C117" s="16" t="s">
        <v>78</v>
      </c>
      <c r="D117" s="5"/>
      <c r="E117" s="5"/>
      <c r="F117" s="5"/>
      <c r="G117" s="5"/>
      <c r="H117" s="5"/>
      <c r="I117" s="5"/>
      <c r="J117" s="5"/>
      <c r="K117" s="5"/>
      <c r="L117" s="5"/>
      <c r="M117" s="14"/>
      <c r="N117" s="18" t="s">
        <v>24</v>
      </c>
      <c r="O117" s="23">
        <f>P111</f>
        <v>3.7781935707251098</v>
      </c>
      <c r="P117" s="23">
        <f>P112</f>
        <v>23.905304098353366</v>
      </c>
      <c r="Q117" s="14"/>
      <c r="R117" s="14"/>
      <c r="S117" s="14"/>
      <c r="T117" s="14"/>
      <c r="U117" s="14"/>
    </row>
    <row r="118" spans="1:21" ht="15.75">
      <c r="A118" s="15"/>
      <c r="B118" s="5"/>
      <c r="C118" s="5" t="s">
        <v>21</v>
      </c>
      <c r="D118" s="17">
        <v>4.1900000000000004</v>
      </c>
      <c r="E118" s="5" t="s">
        <v>22</v>
      </c>
      <c r="F118" s="18" t="s">
        <v>23</v>
      </c>
      <c r="G118" s="18" t="s">
        <v>24</v>
      </c>
      <c r="H118" s="18" t="s">
        <v>25</v>
      </c>
      <c r="I118" s="18" t="s">
        <v>26</v>
      </c>
      <c r="J118" s="18" t="s">
        <v>27</v>
      </c>
      <c r="K118" s="18" t="s">
        <v>28</v>
      </c>
      <c r="L118" s="18" t="s">
        <v>29</v>
      </c>
      <c r="M118" s="14"/>
      <c r="N118" s="18" t="s">
        <v>25</v>
      </c>
      <c r="O118" s="23">
        <f>Q111</f>
        <v>15.855612459571971</v>
      </c>
      <c r="P118" s="23">
        <f>Q112</f>
        <v>27.367956354897078</v>
      </c>
      <c r="Q118" s="14"/>
      <c r="R118" s="14"/>
      <c r="S118" s="14"/>
      <c r="T118" s="14"/>
      <c r="U118" s="14"/>
    </row>
    <row r="119" spans="1:21" ht="15.75">
      <c r="A119" s="15"/>
      <c r="B119" s="5"/>
      <c r="C119" s="5" t="s">
        <v>30</v>
      </c>
      <c r="D119" s="17">
        <v>16.831</v>
      </c>
      <c r="E119" s="17">
        <v>2.8109999999999999</v>
      </c>
      <c r="F119" s="17">
        <v>3.4119999999999999</v>
      </c>
      <c r="G119" s="17">
        <v>3.5830000000000002</v>
      </c>
      <c r="H119" s="17">
        <v>5.8120000000000003</v>
      </c>
      <c r="I119" s="17">
        <v>13.135</v>
      </c>
      <c r="J119" s="17">
        <v>13.353999999999999</v>
      </c>
      <c r="K119" s="17">
        <v>17.169</v>
      </c>
      <c r="L119" s="17">
        <v>18.643000000000001</v>
      </c>
      <c r="M119" s="14"/>
      <c r="N119" s="18" t="s">
        <v>26</v>
      </c>
      <c r="O119" s="23">
        <f>R111</f>
        <v>50.721505312415495</v>
      </c>
      <c r="P119" s="23">
        <f>R112</f>
        <v>69.291212781995597</v>
      </c>
      <c r="Q119" s="14"/>
      <c r="R119" s="14"/>
      <c r="S119" s="14"/>
      <c r="T119" s="14"/>
      <c r="U119" s="14"/>
    </row>
    <row r="120" spans="1:21">
      <c r="A120" s="15"/>
      <c r="B120" s="5"/>
      <c r="C120" s="5"/>
      <c r="D120" s="5">
        <f>D119-D118</f>
        <v>12.640999999999998</v>
      </c>
      <c r="E120" s="5"/>
      <c r="F120" s="5">
        <f>F119-E119</f>
        <v>0.60099999999999998</v>
      </c>
      <c r="G120" s="5">
        <f>G119-E119</f>
        <v>0.77200000000000024</v>
      </c>
      <c r="H120" s="5">
        <f>H119-E119</f>
        <v>3.0010000000000003</v>
      </c>
      <c r="I120" s="5">
        <f>I119-E119</f>
        <v>10.324</v>
      </c>
      <c r="J120" s="5">
        <f>J119-E119</f>
        <v>10.542999999999999</v>
      </c>
      <c r="K120" s="5">
        <f>K119-E119</f>
        <v>14.358000000000001</v>
      </c>
      <c r="L120" s="5">
        <f>L119-E119</f>
        <v>15.832000000000001</v>
      </c>
      <c r="M120" s="14"/>
      <c r="N120" s="18" t="s">
        <v>27</v>
      </c>
      <c r="O120" s="23">
        <f>S111</f>
        <v>84.662268411490231</v>
      </c>
      <c r="P120" s="23">
        <f>S112</f>
        <v>108.32180695853711</v>
      </c>
      <c r="Q120" s="14"/>
      <c r="R120" s="14"/>
      <c r="S120" s="14"/>
      <c r="T120" s="14"/>
      <c r="U120" s="14"/>
    </row>
    <row r="121" spans="1:21">
      <c r="A121" s="15"/>
      <c r="B121" s="5"/>
      <c r="C121" s="5"/>
      <c r="D121" s="5"/>
      <c r="E121" s="5"/>
      <c r="F121" s="19">
        <f>F120/D120*100</f>
        <v>4.7543706985206873</v>
      </c>
      <c r="G121" s="19">
        <f>G120/D120*100</f>
        <v>6.1071117791314009</v>
      </c>
      <c r="H121" s="19">
        <f>H120/D120*100</f>
        <v>23.740210426390323</v>
      </c>
      <c r="I121" s="19">
        <f>I120/D120*100</f>
        <v>81.670753896052545</v>
      </c>
      <c r="J121" s="19">
        <f>J120/D120*100</f>
        <v>83.40321177122064</v>
      </c>
      <c r="K121" s="19">
        <f>K120/D120*100</f>
        <v>113.58278617198008</v>
      </c>
      <c r="L121" s="19">
        <f>L120/D120*100</f>
        <v>125.24325607151334</v>
      </c>
      <c r="M121" s="14"/>
      <c r="N121" s="18" t="s">
        <v>28</v>
      </c>
      <c r="O121" s="23">
        <f>T111</f>
        <v>163.26137238205629</v>
      </c>
      <c r="P121" s="23">
        <f>T112</f>
        <v>130.88413354113126</v>
      </c>
      <c r="Q121" s="14"/>
      <c r="R121" s="14"/>
      <c r="S121" s="14"/>
      <c r="T121" s="14"/>
      <c r="U121" s="14"/>
    </row>
    <row r="122" spans="1:21">
      <c r="A122" s="15"/>
      <c r="B122" s="5"/>
      <c r="C122" s="5"/>
      <c r="D122" s="5"/>
      <c r="E122" s="5"/>
      <c r="F122" s="5"/>
      <c r="G122" s="5"/>
      <c r="H122" s="5"/>
      <c r="I122" s="5"/>
      <c r="J122" s="5"/>
      <c r="K122" s="5"/>
      <c r="L122" s="5"/>
      <c r="M122" s="14"/>
      <c r="N122" s="18" t="s">
        <v>29</v>
      </c>
      <c r="O122" s="23">
        <f>U111</f>
        <v>140.83073776660552</v>
      </c>
      <c r="P122" s="23">
        <f>U112</f>
        <v>161.69805180028237</v>
      </c>
      <c r="Q122" s="14"/>
      <c r="R122" s="14"/>
      <c r="S122" s="14"/>
      <c r="T122" s="14"/>
      <c r="U122" s="14"/>
    </row>
    <row r="123" spans="1:21">
      <c r="A123" s="15"/>
      <c r="B123" s="5" t="s">
        <v>33</v>
      </c>
      <c r="C123" s="16" t="s">
        <v>20</v>
      </c>
      <c r="D123" s="5"/>
      <c r="E123" s="5"/>
      <c r="F123" s="5"/>
      <c r="G123" s="5"/>
      <c r="H123" s="5"/>
      <c r="I123" s="5"/>
      <c r="J123" s="5"/>
      <c r="K123" s="5"/>
      <c r="L123" s="5"/>
      <c r="M123" s="14"/>
      <c r="N123" s="14"/>
      <c r="O123" s="14"/>
      <c r="P123" s="14"/>
      <c r="Q123" s="14"/>
      <c r="R123" s="14"/>
      <c r="S123" s="14"/>
      <c r="T123" s="14"/>
      <c r="U123" s="14"/>
    </row>
    <row r="124" spans="1:21" ht="15.75">
      <c r="A124" s="15"/>
      <c r="B124" s="5"/>
      <c r="C124" s="5" t="s">
        <v>21</v>
      </c>
      <c r="D124" s="17">
        <v>5.4740000000000002</v>
      </c>
      <c r="E124" s="5" t="s">
        <v>22</v>
      </c>
      <c r="F124" s="18" t="s">
        <v>23</v>
      </c>
      <c r="G124" s="18" t="s">
        <v>24</v>
      </c>
      <c r="H124" s="18" t="s">
        <v>25</v>
      </c>
      <c r="I124" s="18" t="s">
        <v>26</v>
      </c>
      <c r="J124" s="18" t="s">
        <v>27</v>
      </c>
      <c r="K124" s="18" t="s">
        <v>28</v>
      </c>
      <c r="L124" s="18" t="s">
        <v>29</v>
      </c>
      <c r="M124" s="14"/>
      <c r="N124" s="14"/>
      <c r="O124" s="14"/>
      <c r="P124" s="14"/>
      <c r="Q124" s="14"/>
      <c r="R124" s="14"/>
      <c r="S124" s="14"/>
      <c r="T124" s="14"/>
      <c r="U124" s="14"/>
    </row>
    <row r="125" spans="1:21" ht="15.75">
      <c r="A125" s="15"/>
      <c r="B125" s="5"/>
      <c r="C125" s="5" t="s">
        <v>30</v>
      </c>
      <c r="D125" s="17">
        <v>10.256</v>
      </c>
      <c r="E125" s="17">
        <v>4.7460000000000004</v>
      </c>
      <c r="F125" s="17">
        <v>5.7530000000000001</v>
      </c>
      <c r="G125" s="17">
        <v>6.8650000000000002</v>
      </c>
      <c r="H125" s="17">
        <v>7.0730000000000004</v>
      </c>
      <c r="I125" s="17">
        <v>10.595000000000001</v>
      </c>
      <c r="J125" s="17">
        <v>13.477</v>
      </c>
      <c r="K125" s="17">
        <v>13.813000000000001</v>
      </c>
      <c r="L125" s="17">
        <v>13.686999999999999</v>
      </c>
      <c r="M125" s="14"/>
      <c r="N125" s="14"/>
      <c r="O125" s="14"/>
      <c r="P125" s="14"/>
      <c r="Q125" s="14"/>
      <c r="R125" s="14"/>
      <c r="S125" s="14"/>
      <c r="T125" s="14"/>
      <c r="U125" s="14"/>
    </row>
    <row r="126" spans="1:21">
      <c r="A126" s="15"/>
      <c r="B126" s="5"/>
      <c r="C126" s="5"/>
      <c r="D126" s="5">
        <f>D125-D124</f>
        <v>4.782</v>
      </c>
      <c r="E126" s="5"/>
      <c r="F126" s="5">
        <f>F125-E125</f>
        <v>1.0069999999999997</v>
      </c>
      <c r="G126" s="5">
        <f>G125-E125</f>
        <v>2.1189999999999998</v>
      </c>
      <c r="H126" s="5">
        <f>H125-E125</f>
        <v>2.327</v>
      </c>
      <c r="I126" s="5">
        <f>I125-E125</f>
        <v>5.8490000000000002</v>
      </c>
      <c r="J126" s="5">
        <f>J125-E125</f>
        <v>8.7309999999999999</v>
      </c>
      <c r="K126" s="5">
        <f>K125-E125</f>
        <v>9.0670000000000002</v>
      </c>
      <c r="L126" s="5">
        <f>L125-E125</f>
        <v>8.9409999999999989</v>
      </c>
      <c r="M126" s="14"/>
      <c r="N126" s="14"/>
      <c r="O126" s="14"/>
      <c r="P126" s="14"/>
      <c r="Q126" s="14"/>
      <c r="R126" s="14"/>
      <c r="S126" s="14"/>
      <c r="T126" s="14"/>
      <c r="U126" s="14"/>
    </row>
    <row r="127" spans="1:21">
      <c r="A127" s="15"/>
      <c r="B127" s="5"/>
      <c r="C127" s="5"/>
      <c r="D127" s="5"/>
      <c r="E127" s="5"/>
      <c r="F127" s="19">
        <f>F126/D126*100</f>
        <v>21.05813467168548</v>
      </c>
      <c r="G127" s="19">
        <f>G126/D126*100</f>
        <v>44.312003345880377</v>
      </c>
      <c r="H127" s="19">
        <f>H126/D126*100</f>
        <v>48.661647846089501</v>
      </c>
      <c r="I127" s="19">
        <f>I126/D126*100</f>
        <v>122.31283981597659</v>
      </c>
      <c r="J127" s="19">
        <f>J126/D126*100</f>
        <v>182.58051024675868</v>
      </c>
      <c r="K127" s="19">
        <f>K126/D126*100</f>
        <v>189.6068590547888</v>
      </c>
      <c r="L127" s="19">
        <f>L126/D126*100</f>
        <v>186.97197825177747</v>
      </c>
      <c r="M127" s="14"/>
      <c r="N127" s="14"/>
      <c r="O127" s="14"/>
      <c r="P127" s="14"/>
      <c r="Q127" s="14"/>
      <c r="R127" s="14"/>
      <c r="S127" s="14"/>
      <c r="T127" s="14"/>
      <c r="U127" s="14"/>
    </row>
    <row r="128" spans="1:21">
      <c r="A128" s="15"/>
      <c r="B128" s="5"/>
      <c r="C128" s="5"/>
      <c r="D128" s="5"/>
      <c r="E128" s="5"/>
      <c r="F128" s="5"/>
      <c r="G128" s="5"/>
      <c r="H128" s="5"/>
      <c r="I128" s="5"/>
      <c r="J128" s="5"/>
      <c r="K128" s="5"/>
      <c r="L128" s="5"/>
      <c r="M128" s="14"/>
      <c r="N128" s="14"/>
      <c r="O128" s="14"/>
      <c r="P128" s="14"/>
      <c r="Q128" s="14"/>
      <c r="R128" s="14"/>
      <c r="S128" s="14"/>
      <c r="T128" s="14"/>
      <c r="U128" s="14"/>
    </row>
    <row r="129" spans="1:21">
      <c r="A129" s="15"/>
      <c r="B129" s="5" t="s">
        <v>37</v>
      </c>
      <c r="C129" s="16" t="s">
        <v>20</v>
      </c>
      <c r="D129" s="5"/>
      <c r="E129" s="5"/>
      <c r="F129" s="5"/>
      <c r="G129" s="5"/>
      <c r="H129" s="5"/>
      <c r="I129" s="5"/>
      <c r="J129" s="5"/>
      <c r="K129" s="5"/>
      <c r="L129" s="5"/>
      <c r="M129" s="14"/>
      <c r="N129" s="14"/>
      <c r="O129" s="14"/>
      <c r="P129" s="14"/>
      <c r="Q129" s="14"/>
      <c r="R129" s="14"/>
      <c r="S129" s="14"/>
      <c r="T129" s="14"/>
      <c r="U129" s="14"/>
    </row>
    <row r="130" spans="1:21" ht="15.75">
      <c r="A130" s="15"/>
      <c r="B130" s="5"/>
      <c r="C130" s="5" t="s">
        <v>21</v>
      </c>
      <c r="D130" s="17">
        <v>6.6710000000000003</v>
      </c>
      <c r="E130" s="5" t="s">
        <v>22</v>
      </c>
      <c r="F130" s="18" t="s">
        <v>23</v>
      </c>
      <c r="G130" s="18" t="s">
        <v>24</v>
      </c>
      <c r="H130" s="18" t="s">
        <v>25</v>
      </c>
      <c r="I130" s="18" t="s">
        <v>26</v>
      </c>
      <c r="J130" s="18" t="s">
        <v>27</v>
      </c>
      <c r="K130" s="18" t="s">
        <v>28</v>
      </c>
      <c r="L130" s="18" t="s">
        <v>29</v>
      </c>
      <c r="M130" s="14"/>
      <c r="N130" s="14"/>
      <c r="O130" s="14"/>
      <c r="P130" s="14"/>
      <c r="Q130" s="14"/>
      <c r="R130" s="14"/>
      <c r="S130" s="14"/>
      <c r="T130" s="14"/>
      <c r="U130" s="14"/>
    </row>
    <row r="131" spans="1:21" ht="15.75">
      <c r="A131" s="15"/>
      <c r="B131" s="5"/>
      <c r="C131" s="5" t="s">
        <v>30</v>
      </c>
      <c r="D131" s="17">
        <v>11.33</v>
      </c>
      <c r="E131" s="17">
        <v>2.8530000000000002</v>
      </c>
      <c r="F131" s="17">
        <v>3.0209999999999999</v>
      </c>
      <c r="G131" s="17">
        <v>3.016</v>
      </c>
      <c r="H131" s="17">
        <v>3.1360000000000001</v>
      </c>
      <c r="I131" s="17">
        <v>3.6110000000000002</v>
      </c>
      <c r="J131" s="17">
        <v>4.4400000000000004</v>
      </c>
      <c r="K131" s="17">
        <v>6.2149999999999999</v>
      </c>
      <c r="L131" s="17">
        <v>9.2089999999999996</v>
      </c>
      <c r="M131" s="14"/>
      <c r="N131" s="14"/>
      <c r="O131" s="14"/>
      <c r="P131" s="14"/>
      <c r="Q131" s="14"/>
      <c r="R131" s="14"/>
      <c r="S131" s="14"/>
      <c r="T131" s="14"/>
      <c r="U131" s="14"/>
    </row>
    <row r="132" spans="1:21">
      <c r="A132" s="15"/>
      <c r="B132" s="5"/>
      <c r="C132" s="5"/>
      <c r="D132" s="5">
        <f>D131-D130</f>
        <v>4.6589999999999998</v>
      </c>
      <c r="E132" s="5"/>
      <c r="F132" s="5">
        <f>F131-E131</f>
        <v>0.16799999999999971</v>
      </c>
      <c r="G132" s="5">
        <f>G131-E131</f>
        <v>0.16299999999999981</v>
      </c>
      <c r="H132" s="5">
        <f>H131-E131</f>
        <v>0.28299999999999992</v>
      </c>
      <c r="I132" s="5">
        <f>I131-E131</f>
        <v>0.75800000000000001</v>
      </c>
      <c r="J132" s="5">
        <f>J131-E131</f>
        <v>1.5870000000000002</v>
      </c>
      <c r="K132" s="5">
        <f>K131-E131</f>
        <v>3.3619999999999997</v>
      </c>
      <c r="L132" s="5">
        <f>L131-E131</f>
        <v>6.3559999999999999</v>
      </c>
      <c r="M132" s="14"/>
      <c r="N132" s="14"/>
      <c r="O132" s="14"/>
      <c r="P132" s="14"/>
      <c r="Q132" s="14"/>
      <c r="R132" s="14"/>
      <c r="S132" s="14"/>
      <c r="T132" s="14"/>
      <c r="U132" s="14"/>
    </row>
    <row r="133" spans="1:21">
      <c r="A133" s="15"/>
      <c r="B133" s="5"/>
      <c r="C133" s="5"/>
      <c r="D133" s="5"/>
      <c r="E133" s="5"/>
      <c r="F133" s="19">
        <f>F132/D132*100</f>
        <v>3.6059240180296137</v>
      </c>
      <c r="G133" s="19">
        <f>G132/D132*100</f>
        <v>3.4986048508263536</v>
      </c>
      <c r="H133" s="19">
        <f>H132/D132*100</f>
        <v>6.0742648637046566</v>
      </c>
      <c r="I133" s="19">
        <f>I132/D132*100</f>
        <v>16.269585748014595</v>
      </c>
      <c r="J133" s="19">
        <f>J132/D132*100</f>
        <v>34.063103670315527</v>
      </c>
      <c r="K133" s="19">
        <f>K132/D132*100</f>
        <v>72.161408027473712</v>
      </c>
      <c r="L133" s="19">
        <f>L132/D132*100</f>
        <v>136.4241253487873</v>
      </c>
      <c r="M133" s="14"/>
      <c r="N133" s="14"/>
      <c r="O133" s="14"/>
      <c r="P133" s="14"/>
      <c r="Q133" s="14"/>
      <c r="R133" s="14"/>
      <c r="S133" s="14"/>
      <c r="T133" s="14"/>
      <c r="U133" s="14"/>
    </row>
    <row r="134" spans="1:21">
      <c r="A134" s="14"/>
      <c r="B134" s="14"/>
      <c r="C134" s="14"/>
      <c r="D134" s="14"/>
      <c r="E134" s="14"/>
      <c r="F134" s="14"/>
      <c r="G134" s="14"/>
      <c r="H134" s="14"/>
      <c r="I134" s="14"/>
      <c r="J134" s="14"/>
      <c r="K134" s="14"/>
      <c r="L134" s="14"/>
      <c r="M134" s="14"/>
      <c r="N134" s="14"/>
      <c r="O134" s="14"/>
      <c r="P134" s="14"/>
      <c r="Q134" s="14"/>
      <c r="R134" s="14"/>
      <c r="S134" s="14"/>
      <c r="T134" s="14"/>
      <c r="U134" s="14"/>
    </row>
    <row r="135" spans="1:21">
      <c r="A135" s="14"/>
      <c r="B135" s="14"/>
      <c r="C135" s="14"/>
      <c r="D135" s="14"/>
      <c r="E135" s="14"/>
      <c r="F135" s="14"/>
      <c r="G135" s="14"/>
      <c r="H135" s="14"/>
      <c r="I135" s="14"/>
      <c r="J135" s="14"/>
      <c r="K135" s="14"/>
      <c r="L135" s="14"/>
      <c r="M135" s="14"/>
      <c r="N135" s="14"/>
      <c r="O135" s="14"/>
      <c r="P135" s="14"/>
      <c r="Q135" s="14"/>
      <c r="R135" s="14"/>
      <c r="S135" s="14"/>
      <c r="T135" s="14"/>
      <c r="U135" s="14"/>
    </row>
    <row r="136" spans="1:21">
      <c r="A136" s="15" t="s">
        <v>43</v>
      </c>
      <c r="B136" s="5"/>
      <c r="C136" s="5"/>
      <c r="D136" s="5"/>
      <c r="E136" s="5"/>
      <c r="F136" s="5"/>
      <c r="G136" s="5"/>
      <c r="H136" s="5"/>
      <c r="I136" s="5"/>
      <c r="J136" s="5"/>
      <c r="K136" s="5"/>
      <c r="L136" s="5"/>
      <c r="M136" s="14"/>
      <c r="N136" s="22"/>
      <c r="O136" s="18" t="str">
        <f t="shared" ref="O136:U136" si="20">F138</f>
        <v>0.1mM10ul</v>
      </c>
      <c r="P136" s="18" t="str">
        <f t="shared" si="20"/>
        <v>0.1mM20ul</v>
      </c>
      <c r="Q136" s="18" t="str">
        <f t="shared" si="20"/>
        <v>1mM7ul</v>
      </c>
      <c r="R136" s="18" t="str">
        <f t="shared" si="20"/>
        <v>1mM20ul</v>
      </c>
      <c r="S136" s="18" t="str">
        <f t="shared" si="20"/>
        <v>10mM7ul</v>
      </c>
      <c r="T136" s="18" t="str">
        <f t="shared" si="20"/>
        <v>10mM20ul</v>
      </c>
      <c r="U136" s="18" t="str">
        <f t="shared" si="20"/>
        <v>10mM70ul</v>
      </c>
    </row>
    <row r="137" spans="1:21">
      <c r="A137" s="15"/>
      <c r="B137" s="5" t="s">
        <v>19</v>
      </c>
      <c r="C137" s="16" t="s">
        <v>78</v>
      </c>
      <c r="D137" s="5"/>
      <c r="E137" s="5"/>
      <c r="F137" s="5"/>
      <c r="G137" s="5"/>
      <c r="H137" s="5"/>
      <c r="I137" s="5"/>
      <c r="J137" s="5"/>
      <c r="K137" s="5"/>
      <c r="L137" s="5"/>
      <c r="M137" s="14"/>
      <c r="N137" s="22" t="s">
        <v>78</v>
      </c>
      <c r="O137" s="23">
        <f t="shared" ref="O137:U137" si="21">AVERAGE(F141,F153)</f>
        <v>11.006689478550093</v>
      </c>
      <c r="P137" s="23">
        <f t="shared" si="21"/>
        <v>11.833120547242318</v>
      </c>
      <c r="Q137" s="23">
        <f t="shared" si="21"/>
        <v>34.895388184071876</v>
      </c>
      <c r="R137" s="23">
        <f t="shared" si="21"/>
        <v>63.494787626324353</v>
      </c>
      <c r="S137" s="23">
        <f t="shared" si="21"/>
        <v>114.51223279658609</v>
      </c>
      <c r="T137" s="23">
        <f t="shared" si="21"/>
        <v>247.51243318491436</v>
      </c>
      <c r="U137" s="23">
        <f t="shared" si="21"/>
        <v>225.6935030156925</v>
      </c>
    </row>
    <row r="138" spans="1:21" ht="15.75">
      <c r="A138" s="15"/>
      <c r="B138" s="5"/>
      <c r="C138" s="5" t="s">
        <v>21</v>
      </c>
      <c r="D138" s="17">
        <v>4.2869999999999999</v>
      </c>
      <c r="E138" s="5" t="s">
        <v>22</v>
      </c>
      <c r="F138" s="18" t="s">
        <v>23</v>
      </c>
      <c r="G138" s="18" t="s">
        <v>24</v>
      </c>
      <c r="H138" s="18" t="s">
        <v>25</v>
      </c>
      <c r="I138" s="18" t="s">
        <v>26</v>
      </c>
      <c r="J138" s="18" t="s">
        <v>27</v>
      </c>
      <c r="K138" s="18" t="s">
        <v>28</v>
      </c>
      <c r="L138" s="18" t="s">
        <v>29</v>
      </c>
      <c r="M138" s="14"/>
      <c r="N138" s="22" t="s">
        <v>7</v>
      </c>
      <c r="O138" s="23">
        <f t="shared" ref="O138:U138" si="22">AVERAGE(F147,F159)</f>
        <v>20.027053755669879</v>
      </c>
      <c r="P138" s="23">
        <f t="shared" si="22"/>
        <v>85.881584744661382</v>
      </c>
      <c r="Q138" s="23">
        <f t="shared" si="22"/>
        <v>150.14734549880666</v>
      </c>
      <c r="R138" s="23">
        <f t="shared" si="22"/>
        <v>220.71368346313446</v>
      </c>
      <c r="S138" s="23">
        <f t="shared" si="22"/>
        <v>236.56910198013856</v>
      </c>
      <c r="T138" s="23">
        <f t="shared" si="22"/>
        <v>294.16247468167865</v>
      </c>
      <c r="U138" s="23">
        <f t="shared" si="22"/>
        <v>234.27007160449222</v>
      </c>
    </row>
    <row r="139" spans="1:21" ht="15.75">
      <c r="A139" s="15"/>
      <c r="B139" s="5"/>
      <c r="C139" s="5" t="s">
        <v>30</v>
      </c>
      <c r="D139" s="17">
        <v>5.26</v>
      </c>
      <c r="E139" s="17">
        <v>3.8210000000000002</v>
      </c>
      <c r="F139" s="17">
        <v>3.968</v>
      </c>
      <c r="G139" s="17">
        <v>4.0060000000000002</v>
      </c>
      <c r="H139" s="17">
        <v>4.3470000000000004</v>
      </c>
      <c r="I139" s="17">
        <v>4.6470000000000002</v>
      </c>
      <c r="J139" s="17">
        <v>5.3289999999999997</v>
      </c>
      <c r="K139" s="17">
        <v>5.4660000000000002</v>
      </c>
      <c r="L139" s="17">
        <v>5.2709999999999999</v>
      </c>
      <c r="M139" s="14"/>
      <c r="N139" s="14"/>
      <c r="O139" s="14"/>
      <c r="P139" s="14"/>
      <c r="Q139" s="14"/>
      <c r="R139" s="14"/>
      <c r="S139" s="14"/>
      <c r="T139" s="14"/>
      <c r="U139" s="14"/>
    </row>
    <row r="140" spans="1:21">
      <c r="A140" s="15"/>
      <c r="B140" s="5"/>
      <c r="C140" s="5"/>
      <c r="D140" s="5">
        <f>D139-D138</f>
        <v>0.97299999999999986</v>
      </c>
      <c r="E140" s="5"/>
      <c r="F140" s="5">
        <f>F139-E139</f>
        <v>0.1469999999999998</v>
      </c>
      <c r="G140" s="5">
        <f>G139-E139</f>
        <v>0.18500000000000005</v>
      </c>
      <c r="H140" s="5">
        <f>H139-E139</f>
        <v>0.52600000000000025</v>
      </c>
      <c r="I140" s="5">
        <f>I139-E139</f>
        <v>0.82600000000000007</v>
      </c>
      <c r="J140" s="5">
        <f>J139-E139</f>
        <v>1.5079999999999996</v>
      </c>
      <c r="K140" s="5">
        <f>K139-E139</f>
        <v>1.645</v>
      </c>
      <c r="L140" s="5">
        <f>L139-E139</f>
        <v>1.4499999999999997</v>
      </c>
      <c r="M140" s="14"/>
      <c r="N140" s="14"/>
      <c r="O140" s="14"/>
      <c r="P140" s="14"/>
      <c r="Q140" s="14"/>
      <c r="R140" s="14"/>
      <c r="S140" s="14"/>
      <c r="T140" s="14"/>
      <c r="U140" s="14"/>
    </row>
    <row r="141" spans="1:21">
      <c r="A141" s="15"/>
      <c r="B141" s="5"/>
      <c r="C141" s="5"/>
      <c r="D141" s="5"/>
      <c r="E141" s="5"/>
      <c r="F141" s="19">
        <f>F140/D140*100</f>
        <v>15.107913669064729</v>
      </c>
      <c r="G141" s="19">
        <f>G140/D140*100</f>
        <v>19.013360739979454</v>
      </c>
      <c r="H141" s="19">
        <f>H140/D140*100</f>
        <v>54.059609455292943</v>
      </c>
      <c r="I141" s="19">
        <f>I140/D140*100</f>
        <v>84.892086330935271</v>
      </c>
      <c r="J141" s="19">
        <f>J140/D140*100</f>
        <v>154.98458376156213</v>
      </c>
      <c r="K141" s="19">
        <f>K140/D140*100</f>
        <v>169.06474820143887</v>
      </c>
      <c r="L141" s="19">
        <f>L140/D140*100</f>
        <v>149.02363823227131</v>
      </c>
      <c r="M141" s="14"/>
      <c r="N141" s="22" t="s">
        <v>31</v>
      </c>
      <c r="O141" s="5" t="s">
        <v>78</v>
      </c>
      <c r="P141" s="5" t="s">
        <v>7</v>
      </c>
      <c r="Q141" s="14"/>
      <c r="R141" s="14"/>
      <c r="S141" s="14"/>
      <c r="T141" s="14"/>
      <c r="U141" s="14"/>
    </row>
    <row r="142" spans="1:21">
      <c r="A142" s="15"/>
      <c r="B142" s="5"/>
      <c r="C142" s="5"/>
      <c r="D142" s="5"/>
      <c r="E142" s="5"/>
      <c r="F142" s="5"/>
      <c r="G142" s="5"/>
      <c r="H142" s="5"/>
      <c r="I142" s="5"/>
      <c r="J142" s="5"/>
      <c r="K142" s="5"/>
      <c r="L142" s="5"/>
      <c r="M142" s="14"/>
      <c r="N142" s="18" t="s">
        <v>23</v>
      </c>
      <c r="O142" s="23">
        <f>O137</f>
        <v>11.006689478550093</v>
      </c>
      <c r="P142" s="23">
        <f>O138</f>
        <v>20.027053755669879</v>
      </c>
      <c r="Q142" s="14"/>
      <c r="R142" s="14"/>
      <c r="S142" s="14"/>
      <c r="T142" s="14"/>
      <c r="U142" s="14"/>
    </row>
    <row r="143" spans="1:21">
      <c r="A143" s="15"/>
      <c r="B143" s="5" t="s">
        <v>32</v>
      </c>
      <c r="C143" s="16" t="s">
        <v>20</v>
      </c>
      <c r="D143" s="5"/>
      <c r="E143" s="5"/>
      <c r="F143" s="5"/>
      <c r="G143" s="5"/>
      <c r="H143" s="5"/>
      <c r="I143" s="5"/>
      <c r="J143" s="5"/>
      <c r="K143" s="5"/>
      <c r="L143" s="5"/>
      <c r="M143" s="14"/>
      <c r="N143" s="18" t="s">
        <v>24</v>
      </c>
      <c r="O143" s="23">
        <f>P137</f>
        <v>11.833120547242318</v>
      </c>
      <c r="P143" s="23">
        <f>P138</f>
        <v>85.881584744661382</v>
      </c>
      <c r="Q143" s="14"/>
      <c r="R143" s="14"/>
      <c r="S143" s="14"/>
      <c r="T143" s="14"/>
      <c r="U143" s="14"/>
    </row>
    <row r="144" spans="1:21" ht="15.75">
      <c r="A144" s="15"/>
      <c r="B144" s="5"/>
      <c r="C144" s="5" t="s">
        <v>21</v>
      </c>
      <c r="D144" s="17">
        <v>6.0730000000000004</v>
      </c>
      <c r="E144" s="5" t="s">
        <v>22</v>
      </c>
      <c r="F144" s="18" t="s">
        <v>23</v>
      </c>
      <c r="G144" s="18" t="s">
        <v>24</v>
      </c>
      <c r="H144" s="18" t="s">
        <v>25</v>
      </c>
      <c r="I144" s="18" t="s">
        <v>26</v>
      </c>
      <c r="J144" s="18" t="s">
        <v>27</v>
      </c>
      <c r="K144" s="18" t="s">
        <v>28</v>
      </c>
      <c r="L144" s="18" t="s">
        <v>29</v>
      </c>
      <c r="M144" s="14"/>
      <c r="N144" s="18" t="s">
        <v>25</v>
      </c>
      <c r="O144" s="23">
        <f>Q137</f>
        <v>34.895388184071876</v>
      </c>
      <c r="P144" s="23">
        <f>Q138</f>
        <v>150.14734549880666</v>
      </c>
      <c r="Q144" s="14"/>
      <c r="R144" s="14"/>
      <c r="S144" s="14"/>
      <c r="T144" s="14"/>
      <c r="U144" s="14"/>
    </row>
    <row r="145" spans="1:21" ht="15.75">
      <c r="A145" s="15"/>
      <c r="B145" s="5"/>
      <c r="C145" s="5" t="s">
        <v>30</v>
      </c>
      <c r="D145" s="17">
        <v>6.9779999999999998</v>
      </c>
      <c r="E145" s="17">
        <v>5.827</v>
      </c>
      <c r="F145" s="17">
        <v>6.1559999999999997</v>
      </c>
      <c r="G145" s="17">
        <v>7.1529999999999996</v>
      </c>
      <c r="H145" s="17">
        <v>7.8040000000000003</v>
      </c>
      <c r="I145" s="17">
        <v>8.2100000000000009</v>
      </c>
      <c r="J145" s="17">
        <v>8.1530000000000005</v>
      </c>
      <c r="K145" s="17">
        <v>8.1839999999999993</v>
      </c>
      <c r="L145" s="17">
        <v>7.7969999999999997</v>
      </c>
      <c r="M145" s="14"/>
      <c r="N145" s="18" t="s">
        <v>26</v>
      </c>
      <c r="O145" s="23">
        <f>R137</f>
        <v>63.494787626324353</v>
      </c>
      <c r="P145" s="23">
        <f>R138</f>
        <v>220.71368346313446</v>
      </c>
      <c r="Q145" s="14"/>
      <c r="R145" s="14"/>
      <c r="S145" s="14"/>
      <c r="T145" s="14"/>
      <c r="U145" s="14"/>
    </row>
    <row r="146" spans="1:21">
      <c r="A146" s="15"/>
      <c r="B146" s="5"/>
      <c r="C146" s="5"/>
      <c r="D146" s="5">
        <f>D145-D144</f>
        <v>0.90499999999999936</v>
      </c>
      <c r="E146" s="5"/>
      <c r="F146" s="5">
        <f>F145-E145</f>
        <v>0.32899999999999974</v>
      </c>
      <c r="G146" s="5">
        <f>G145-E145</f>
        <v>1.3259999999999996</v>
      </c>
      <c r="H146" s="5">
        <f>H145-E145</f>
        <v>1.9770000000000003</v>
      </c>
      <c r="I146" s="5">
        <f>I145-E145</f>
        <v>2.3830000000000009</v>
      </c>
      <c r="J146" s="5">
        <f>J145-E145</f>
        <v>2.3260000000000005</v>
      </c>
      <c r="K146" s="5">
        <f>K145-E145</f>
        <v>2.3569999999999993</v>
      </c>
      <c r="L146" s="5">
        <f>L145-E145</f>
        <v>1.9699999999999998</v>
      </c>
      <c r="M146" s="14"/>
      <c r="N146" s="18" t="s">
        <v>27</v>
      </c>
      <c r="O146" s="23">
        <f>S137</f>
        <v>114.51223279658609</v>
      </c>
      <c r="P146" s="23">
        <f>S138</f>
        <v>236.56910198013856</v>
      </c>
      <c r="Q146" s="14"/>
      <c r="R146" s="14"/>
      <c r="S146" s="14"/>
      <c r="T146" s="14"/>
      <c r="U146" s="14"/>
    </row>
    <row r="147" spans="1:21">
      <c r="A147" s="15"/>
      <c r="B147" s="5"/>
      <c r="C147" s="5"/>
      <c r="D147" s="5"/>
      <c r="E147" s="5"/>
      <c r="F147" s="19">
        <f>F146/D146*100</f>
        <v>36.353591160220994</v>
      </c>
      <c r="G147" s="19">
        <f>G146/D146*100</f>
        <v>146.51933701657464</v>
      </c>
      <c r="H147" s="19">
        <f>H146/D146*100</f>
        <v>218.45303867403331</v>
      </c>
      <c r="I147" s="19">
        <f>I146/D146*100</f>
        <v>263.31491712707214</v>
      </c>
      <c r="J147" s="19">
        <f>J146/D146*100</f>
        <v>257.01657458563562</v>
      </c>
      <c r="K147" s="19">
        <f>K146/D146*100</f>
        <v>260.44198895027637</v>
      </c>
      <c r="L147" s="19">
        <f>L146/D146*100</f>
        <v>217.67955801104986</v>
      </c>
      <c r="M147" s="14"/>
      <c r="N147" s="18" t="s">
        <v>28</v>
      </c>
      <c r="O147" s="23">
        <f>T137</f>
        <v>247.51243318491436</v>
      </c>
      <c r="P147" s="23">
        <f>T138</f>
        <v>294.16247468167865</v>
      </c>
      <c r="Q147" s="14"/>
      <c r="R147" s="14"/>
      <c r="S147" s="14"/>
      <c r="T147" s="14"/>
      <c r="U147" s="14"/>
    </row>
    <row r="148" spans="1:21">
      <c r="A148" s="15"/>
      <c r="B148" s="5"/>
      <c r="C148" s="5"/>
      <c r="D148" s="5"/>
      <c r="E148" s="5"/>
      <c r="F148" s="5"/>
      <c r="G148" s="5"/>
      <c r="H148" s="5"/>
      <c r="I148" s="5"/>
      <c r="J148" s="5"/>
      <c r="K148" s="5"/>
      <c r="L148" s="5"/>
      <c r="M148" s="14"/>
      <c r="N148" s="18" t="s">
        <v>29</v>
      </c>
      <c r="O148" s="23">
        <f>U137</f>
        <v>225.6935030156925</v>
      </c>
      <c r="P148" s="23">
        <f>U138</f>
        <v>234.27007160449222</v>
      </c>
      <c r="Q148" s="14"/>
      <c r="R148" s="14"/>
      <c r="S148" s="14"/>
      <c r="T148" s="14"/>
      <c r="U148" s="14"/>
    </row>
    <row r="149" spans="1:21">
      <c r="A149" s="15"/>
      <c r="B149" s="5" t="s">
        <v>33</v>
      </c>
      <c r="C149" s="16" t="s">
        <v>78</v>
      </c>
      <c r="D149" s="5"/>
      <c r="E149" s="5"/>
      <c r="F149" s="5"/>
      <c r="G149" s="5"/>
      <c r="H149" s="5"/>
      <c r="I149" s="5"/>
      <c r="J149" s="5"/>
      <c r="K149" s="5"/>
      <c r="L149" s="5"/>
      <c r="M149" s="14"/>
      <c r="N149" s="14"/>
      <c r="O149" s="14"/>
      <c r="P149" s="14"/>
      <c r="Q149" s="14"/>
      <c r="R149" s="14"/>
      <c r="S149" s="14"/>
      <c r="T149" s="14"/>
      <c r="U149" s="14"/>
    </row>
    <row r="150" spans="1:21" ht="15.75">
      <c r="A150" s="15"/>
      <c r="B150" s="5"/>
      <c r="C150" s="5" t="s">
        <v>21</v>
      </c>
      <c r="D150" s="17">
        <v>4.4029999999999996</v>
      </c>
      <c r="E150" s="5" t="s">
        <v>22</v>
      </c>
      <c r="F150" s="18" t="s">
        <v>23</v>
      </c>
      <c r="G150" s="18" t="s">
        <v>24</v>
      </c>
      <c r="H150" s="18" t="s">
        <v>25</v>
      </c>
      <c r="I150" s="18" t="s">
        <v>26</v>
      </c>
      <c r="J150" s="18" t="s">
        <v>27</v>
      </c>
      <c r="K150" s="18" t="s">
        <v>28</v>
      </c>
      <c r="L150" s="18" t="s">
        <v>29</v>
      </c>
      <c r="M150" s="14"/>
      <c r="N150" s="14"/>
      <c r="O150" s="14"/>
      <c r="P150" s="14"/>
      <c r="Q150" s="14"/>
      <c r="R150" s="14"/>
      <c r="S150" s="14"/>
      <c r="T150" s="14"/>
      <c r="U150" s="14"/>
    </row>
    <row r="151" spans="1:21" ht="15.75">
      <c r="A151" s="15"/>
      <c r="B151" s="5"/>
      <c r="C151" s="5" t="s">
        <v>30</v>
      </c>
      <c r="D151" s="17">
        <v>7.1109999999999998</v>
      </c>
      <c r="E151" s="17">
        <v>4.3220000000000001</v>
      </c>
      <c r="F151" s="17">
        <v>4.5090000000000003</v>
      </c>
      <c r="G151" s="17">
        <v>4.4480000000000004</v>
      </c>
      <c r="H151" s="17">
        <v>4.7480000000000002</v>
      </c>
      <c r="I151" s="17">
        <v>5.4619999999999997</v>
      </c>
      <c r="J151" s="17">
        <v>6.327</v>
      </c>
      <c r="K151" s="17">
        <v>13.148999999999999</v>
      </c>
      <c r="L151" s="17">
        <v>12.51</v>
      </c>
      <c r="M151" s="14"/>
      <c r="N151" s="14"/>
      <c r="O151" s="14"/>
      <c r="P151" s="14"/>
      <c r="Q151" s="14"/>
      <c r="R151" s="14"/>
      <c r="S151" s="14"/>
      <c r="T151" s="14"/>
      <c r="U151" s="14"/>
    </row>
    <row r="152" spans="1:21">
      <c r="A152" s="15"/>
      <c r="B152" s="5"/>
      <c r="C152" s="5"/>
      <c r="D152" s="5">
        <f>D151-D150</f>
        <v>2.7080000000000002</v>
      </c>
      <c r="E152" s="5"/>
      <c r="F152" s="5">
        <f>F151-E151</f>
        <v>0.18700000000000028</v>
      </c>
      <c r="G152" s="5">
        <f>G151-E151</f>
        <v>0.12600000000000033</v>
      </c>
      <c r="H152" s="5">
        <f>H151-E151</f>
        <v>0.42600000000000016</v>
      </c>
      <c r="I152" s="5">
        <f>I151-E151</f>
        <v>1.1399999999999997</v>
      </c>
      <c r="J152" s="5">
        <f>J151-E151</f>
        <v>2.0049999999999999</v>
      </c>
      <c r="K152" s="5">
        <f>K151-E151</f>
        <v>8.8269999999999982</v>
      </c>
      <c r="L152" s="5">
        <f>L151-E151</f>
        <v>8.1879999999999988</v>
      </c>
      <c r="M152" s="14"/>
      <c r="N152" s="14"/>
      <c r="O152" s="14"/>
      <c r="P152" s="14"/>
      <c r="Q152" s="14"/>
      <c r="R152" s="14"/>
      <c r="S152" s="14"/>
      <c r="T152" s="14"/>
      <c r="U152" s="14"/>
    </row>
    <row r="153" spans="1:21">
      <c r="A153" s="15"/>
      <c r="B153" s="5"/>
      <c r="C153" s="5"/>
      <c r="D153" s="5"/>
      <c r="E153" s="5"/>
      <c r="F153" s="19">
        <f>F152/D152*100</f>
        <v>6.9054652880354599</v>
      </c>
      <c r="G153" s="19">
        <f>G152/D152*100</f>
        <v>4.6528803545051813</v>
      </c>
      <c r="H153" s="19">
        <f>H152/D152*100</f>
        <v>15.731166912850817</v>
      </c>
      <c r="I153" s="19">
        <f>I152/D152*100</f>
        <v>42.097488921713428</v>
      </c>
      <c r="J153" s="19">
        <f>J152/D152*100</f>
        <v>74.039881831610032</v>
      </c>
      <c r="K153" s="19">
        <f>K152/D152*100</f>
        <v>325.96011816838984</v>
      </c>
      <c r="L153" s="19">
        <f>L152/D152*100</f>
        <v>302.36336779911369</v>
      </c>
      <c r="M153" s="14"/>
      <c r="N153" s="14"/>
      <c r="O153" s="14"/>
      <c r="P153" s="14"/>
      <c r="Q153" s="14"/>
      <c r="R153" s="14"/>
      <c r="S153" s="14"/>
      <c r="T153" s="14"/>
      <c r="U153" s="14"/>
    </row>
    <row r="154" spans="1:21">
      <c r="A154" s="15"/>
      <c r="B154" s="5"/>
      <c r="C154" s="5"/>
      <c r="D154" s="5"/>
      <c r="E154" s="5"/>
      <c r="F154" s="5"/>
      <c r="G154" s="5"/>
      <c r="H154" s="5"/>
      <c r="I154" s="5"/>
      <c r="J154" s="5"/>
      <c r="K154" s="5"/>
      <c r="L154" s="5"/>
      <c r="M154" s="14"/>
      <c r="N154" s="14"/>
      <c r="O154" s="14"/>
      <c r="P154" s="14"/>
      <c r="Q154" s="14"/>
      <c r="R154" s="14"/>
      <c r="S154" s="14"/>
      <c r="T154" s="14"/>
      <c r="U154" s="14"/>
    </row>
    <row r="155" spans="1:21">
      <c r="A155" s="15"/>
      <c r="B155" s="5" t="s">
        <v>34</v>
      </c>
      <c r="C155" s="16" t="s">
        <v>20</v>
      </c>
      <c r="D155" s="5"/>
      <c r="E155" s="5"/>
      <c r="F155" s="5"/>
      <c r="G155" s="5"/>
      <c r="H155" s="5"/>
      <c r="I155" s="5"/>
      <c r="J155" s="5"/>
      <c r="K155" s="5"/>
      <c r="L155" s="5"/>
      <c r="M155" s="14"/>
      <c r="N155" s="14"/>
      <c r="O155" s="14"/>
      <c r="P155" s="14"/>
      <c r="Q155" s="14"/>
      <c r="R155" s="14"/>
      <c r="S155" s="14"/>
      <c r="T155" s="14"/>
      <c r="U155" s="14"/>
    </row>
    <row r="156" spans="1:21" ht="15.75">
      <c r="A156" s="15"/>
      <c r="B156" s="5"/>
      <c r="C156" s="5" t="s">
        <v>21</v>
      </c>
      <c r="D156" s="17">
        <v>4.125</v>
      </c>
      <c r="E156" s="5" t="s">
        <v>22</v>
      </c>
      <c r="F156" s="18" t="s">
        <v>23</v>
      </c>
      <c r="G156" s="18" t="s">
        <v>24</v>
      </c>
      <c r="H156" s="18" t="s">
        <v>25</v>
      </c>
      <c r="I156" s="18" t="s">
        <v>26</v>
      </c>
      <c r="J156" s="18" t="s">
        <v>27</v>
      </c>
      <c r="K156" s="18" t="s">
        <v>28</v>
      </c>
      <c r="L156" s="18" t="s">
        <v>29</v>
      </c>
      <c r="M156" s="14"/>
      <c r="N156" s="14"/>
      <c r="O156" s="14"/>
      <c r="P156" s="14"/>
      <c r="Q156" s="14"/>
      <c r="R156" s="14"/>
      <c r="S156" s="14"/>
      <c r="T156" s="14"/>
      <c r="U156" s="14"/>
    </row>
    <row r="157" spans="1:21" ht="15.75">
      <c r="A157" s="15"/>
      <c r="B157" s="5"/>
      <c r="C157" s="5" t="s">
        <v>30</v>
      </c>
      <c r="D157" s="17">
        <v>7.6109999999999998</v>
      </c>
      <c r="E157" s="17">
        <v>3.327</v>
      </c>
      <c r="F157" s="17">
        <v>3.456</v>
      </c>
      <c r="G157" s="17">
        <v>4.2069999999999999</v>
      </c>
      <c r="H157" s="17">
        <v>6.18</v>
      </c>
      <c r="I157" s="17">
        <v>9.5359999999999996</v>
      </c>
      <c r="J157" s="17">
        <v>10.861000000000001</v>
      </c>
      <c r="K157" s="17">
        <v>14.757</v>
      </c>
      <c r="L157" s="17">
        <v>12.071999999999999</v>
      </c>
      <c r="M157" s="14"/>
      <c r="N157" s="14"/>
      <c r="O157" s="14"/>
      <c r="P157" s="14"/>
      <c r="Q157" s="14"/>
      <c r="R157" s="14"/>
      <c r="S157" s="14"/>
      <c r="T157" s="14"/>
      <c r="U157" s="14"/>
    </row>
    <row r="158" spans="1:21">
      <c r="A158" s="15"/>
      <c r="B158" s="5"/>
      <c r="C158" s="5"/>
      <c r="D158" s="5">
        <f>D157-D156</f>
        <v>3.4859999999999998</v>
      </c>
      <c r="E158" s="5"/>
      <c r="F158" s="5">
        <f>F157-E157</f>
        <v>0.129</v>
      </c>
      <c r="G158" s="5">
        <f>G157-E157</f>
        <v>0.87999999999999989</v>
      </c>
      <c r="H158" s="5">
        <f>H157-E157</f>
        <v>2.8529999999999998</v>
      </c>
      <c r="I158" s="5">
        <f>I157-E157</f>
        <v>6.2089999999999996</v>
      </c>
      <c r="J158" s="5">
        <f>J157-E157</f>
        <v>7.5340000000000007</v>
      </c>
      <c r="K158" s="5">
        <f>K157-E157</f>
        <v>11.43</v>
      </c>
      <c r="L158" s="5">
        <f>L157-E157</f>
        <v>8.7449999999999992</v>
      </c>
      <c r="M158" s="14"/>
      <c r="N158" s="14"/>
      <c r="O158" s="14"/>
      <c r="P158" s="14"/>
      <c r="Q158" s="14"/>
      <c r="R158" s="14"/>
      <c r="S158" s="14"/>
      <c r="T158" s="14"/>
      <c r="U158" s="14"/>
    </row>
    <row r="159" spans="1:21">
      <c r="A159" s="15"/>
      <c r="B159" s="5"/>
      <c r="C159" s="5"/>
      <c r="D159" s="5"/>
      <c r="E159" s="5"/>
      <c r="F159" s="19">
        <f>F158/D158*100</f>
        <v>3.7005163511187615</v>
      </c>
      <c r="G159" s="19">
        <f>G158/D158*100</f>
        <v>25.243832472748135</v>
      </c>
      <c r="H159" s="19">
        <f>H158/D158*100</f>
        <v>81.841652323580021</v>
      </c>
      <c r="I159" s="19">
        <f>I158/D158*100</f>
        <v>178.11244979919678</v>
      </c>
      <c r="J159" s="19">
        <f>J158/D158*100</f>
        <v>216.12162937464149</v>
      </c>
      <c r="K159" s="19">
        <f>K158/D158*100</f>
        <v>327.88296041308087</v>
      </c>
      <c r="L159" s="19">
        <f>L158/D158*100</f>
        <v>250.8605851979346</v>
      </c>
      <c r="M159" s="14"/>
      <c r="N159" s="14"/>
      <c r="O159" s="14"/>
      <c r="P159" s="14"/>
      <c r="Q159" s="14"/>
      <c r="R159" s="14"/>
      <c r="S159" s="14"/>
      <c r="T159" s="14"/>
      <c r="U159" s="14"/>
    </row>
  </sheetData>
  <mergeCells count="5">
    <mergeCell ref="B1:D1"/>
    <mergeCell ref="B2:G2"/>
    <mergeCell ref="A3:F3"/>
    <mergeCell ref="A4:E4"/>
    <mergeCell ref="A5:D5"/>
  </mergeCells>
  <phoneticPr fontId="12" type="noConversion"/>
  <dataValidations count="2">
    <dataValidation type="list" allowBlank="1" showInputMessage="1" showErrorMessage="1" sqref="C32 C1:C5 C34:C38 C40:C44 C46:C50 C52:C58 C60:C64 C66:C70 C72:C76 C78:C84 C86:C90 C92:C96 C98:C102 C104:C110 C112:C116 C118:C122 C124:C128 C130:C136 C138:C142 C144:C148 C150:C154 C156:C159">
      <formula1>"GF 109203X,Control"</formula1>
    </dataValidation>
    <dataValidation type="list" allowBlank="1" showInputMessage="1" showErrorMessage="1" sqref="C33 C39 C45 C51 C59 C65 C71 C77 C85 C91 C97 C103 C111 C117 C123 C129 C137 C143 C149 C155">
      <formula1>"Control,TCS PIM-1 1"</formula1>
    </dataValidation>
  </dataValidations>
  <pageMargins left="0.75" right="0.75" top="1" bottom="1" header="0.5" footer="0.5"/>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59"/>
  <sheetViews>
    <sheetView workbookViewId="0">
      <selection activeCell="B110" sqref="B110"/>
    </sheetView>
  </sheetViews>
  <sheetFormatPr baseColWidth="10" defaultColWidth="8.7109375" defaultRowHeight="15"/>
  <cols>
    <col min="1" max="2" width="9.5703125" style="1" customWidth="1"/>
    <col min="3" max="3" width="10.5703125" style="1" customWidth="1"/>
    <col min="4" max="19" width="9.5703125" style="1" customWidth="1"/>
    <col min="20" max="16384" width="8.7109375" style="1"/>
  </cols>
  <sheetData>
    <row r="1" spans="1:10" ht="15.75">
      <c r="A1" s="14" t="s">
        <v>0</v>
      </c>
      <c r="B1" s="73" t="s">
        <v>1</v>
      </c>
      <c r="C1" s="74"/>
      <c r="D1" s="74"/>
      <c r="E1" s="14"/>
      <c r="F1" s="14"/>
      <c r="G1" s="14"/>
    </row>
    <row r="2" spans="1:10" ht="15.75">
      <c r="A2" s="14" t="s">
        <v>2</v>
      </c>
      <c r="B2" s="60" t="s">
        <v>79</v>
      </c>
      <c r="C2" s="61"/>
      <c r="D2" s="61"/>
      <c r="E2" s="61"/>
      <c r="F2" s="61"/>
      <c r="G2" s="61"/>
    </row>
    <row r="3" spans="1:10">
      <c r="A3" s="62" t="s">
        <v>75</v>
      </c>
      <c r="B3" s="62"/>
      <c r="C3" s="62"/>
      <c r="D3" s="62"/>
      <c r="E3" s="62"/>
      <c r="F3" s="62"/>
      <c r="G3" s="14"/>
    </row>
    <row r="4" spans="1:10">
      <c r="A4" s="62" t="s">
        <v>76</v>
      </c>
      <c r="B4" s="62"/>
      <c r="C4" s="62"/>
      <c r="D4" s="62"/>
      <c r="E4" s="62"/>
      <c r="F4" s="14"/>
      <c r="G4" s="14"/>
    </row>
    <row r="5" spans="1:10">
      <c r="A5" s="62" t="s">
        <v>45</v>
      </c>
      <c r="B5" s="62"/>
      <c r="C5" s="62"/>
      <c r="D5" s="62"/>
      <c r="E5" s="14"/>
      <c r="F5" s="14"/>
      <c r="G5" s="14"/>
    </row>
    <row r="8" spans="1:10">
      <c r="A8" s="3" t="s">
        <v>7</v>
      </c>
      <c r="B8" s="3" t="s">
        <v>80</v>
      </c>
      <c r="C8" s="3" t="s">
        <v>9</v>
      </c>
      <c r="D8" s="3" t="s">
        <v>10</v>
      </c>
      <c r="E8" s="3" t="s">
        <v>11</v>
      </c>
      <c r="F8" s="3" t="s">
        <v>12</v>
      </c>
      <c r="G8" s="3" t="s">
        <v>13</v>
      </c>
      <c r="H8" s="3"/>
      <c r="I8" s="3" t="s">
        <v>14</v>
      </c>
      <c r="J8" s="3" t="s">
        <v>15</v>
      </c>
    </row>
    <row r="9" spans="1:10">
      <c r="A9" s="3"/>
      <c r="B9" s="3"/>
      <c r="C9" s="3"/>
      <c r="D9" s="3"/>
      <c r="E9" s="3"/>
      <c r="F9" s="3"/>
      <c r="G9" s="3"/>
      <c r="H9" s="3"/>
      <c r="I9" s="3"/>
      <c r="J9" s="3"/>
    </row>
    <row r="10" spans="1:10">
      <c r="A10" s="3"/>
      <c r="B10" s="3">
        <v>0.1</v>
      </c>
      <c r="C10" s="3">
        <v>4.5840067636804704</v>
      </c>
      <c r="D10" s="3">
        <v>12.7139157002822</v>
      </c>
      <c r="E10" s="3">
        <v>3.2447195242445099</v>
      </c>
      <c r="F10" s="3">
        <v>3.0091628180467</v>
      </c>
      <c r="G10" s="3">
        <v>6.7790528819803599</v>
      </c>
      <c r="H10" s="3"/>
      <c r="I10" s="3">
        <f t="shared" ref="I10:I16" si="0">AVERAGE(C10:G10)</f>
        <v>6.0661715376468477</v>
      </c>
      <c r="J10" s="3">
        <f t="shared" ref="J10:J16" si="1">STDEV(C10:G10)</f>
        <v>4.0063514715942414</v>
      </c>
    </row>
    <row r="11" spans="1:10">
      <c r="A11" s="3"/>
      <c r="B11" s="3">
        <v>0.3</v>
      </c>
      <c r="C11" s="3">
        <v>7.9414989439217996</v>
      </c>
      <c r="D11" s="3">
        <v>4.7983394784811004</v>
      </c>
      <c r="E11" s="3">
        <v>4.4866178234310796</v>
      </c>
      <c r="F11" s="3">
        <v>19.7338419519767</v>
      </c>
      <c r="G11" s="3">
        <v>9.9306979924171994</v>
      </c>
      <c r="H11" s="3"/>
      <c r="I11" s="3">
        <f t="shared" si="0"/>
        <v>9.3781992380455765</v>
      </c>
      <c r="J11" s="3">
        <f t="shared" si="1"/>
        <v>6.2151303844004788</v>
      </c>
    </row>
    <row r="12" spans="1:10">
      <c r="A12" s="3"/>
      <c r="B12" s="3">
        <v>1</v>
      </c>
      <c r="C12" s="3">
        <v>7.1778748096007803</v>
      </c>
      <c r="D12" s="3">
        <v>63.2052353489889</v>
      </c>
      <c r="E12" s="3">
        <v>5.2509585329629704</v>
      </c>
      <c r="F12" s="3">
        <v>26.6286827821164</v>
      </c>
      <c r="G12" s="3">
        <v>15.632645681126</v>
      </c>
      <c r="H12" s="3"/>
      <c r="I12" s="3">
        <f t="shared" si="0"/>
        <v>23.579079430959013</v>
      </c>
      <c r="J12" s="3">
        <f t="shared" si="1"/>
        <v>23.704417581239536</v>
      </c>
    </row>
    <row r="13" spans="1:10">
      <c r="A13" s="3"/>
      <c r="B13" s="3">
        <v>3</v>
      </c>
      <c r="C13" s="3">
        <v>16.841705208861899</v>
      </c>
      <c r="D13" s="3">
        <v>161.27363510801499</v>
      </c>
      <c r="E13" s="3">
        <v>15.7712073476134</v>
      </c>
      <c r="F13" s="3">
        <v>66.252921553158203</v>
      </c>
      <c r="G13" s="3">
        <v>68.744173037479101</v>
      </c>
      <c r="H13" s="3"/>
      <c r="I13" s="3">
        <f t="shared" si="0"/>
        <v>65.776728451025519</v>
      </c>
      <c r="J13" s="3">
        <f t="shared" si="1"/>
        <v>59.211232694550525</v>
      </c>
    </row>
    <row r="14" spans="1:10">
      <c r="A14" s="3"/>
      <c r="B14" s="3">
        <v>10</v>
      </c>
      <c r="C14" s="3">
        <v>55.151672803116199</v>
      </c>
      <c r="D14" s="3">
        <v>193.36846580096301</v>
      </c>
      <c r="E14" s="3">
        <v>16.266009209373401</v>
      </c>
      <c r="F14" s="3">
        <v>119.569309139475</v>
      </c>
      <c r="G14" s="3">
        <v>97.1099678492929</v>
      </c>
      <c r="H14" s="3"/>
      <c r="I14" s="3">
        <f t="shared" si="0"/>
        <v>96.293084960444105</v>
      </c>
      <c r="J14" s="3">
        <f t="shared" si="1"/>
        <v>67.199382665663492</v>
      </c>
    </row>
    <row r="15" spans="1:10">
      <c r="A15" s="3"/>
      <c r="B15" s="3">
        <v>30</v>
      </c>
      <c r="C15" s="3">
        <v>42.6407631247965</v>
      </c>
      <c r="D15" s="3">
        <v>198.866566631729</v>
      </c>
      <c r="E15" s="3">
        <v>32.961105621943403</v>
      </c>
      <c r="F15" s="3">
        <v>142.10786674664399</v>
      </c>
      <c r="G15" s="3">
        <v>149.549381565045</v>
      </c>
      <c r="H15" s="3"/>
      <c r="I15" s="3">
        <f t="shared" si="0"/>
        <v>113.22513673803159</v>
      </c>
      <c r="J15" s="3">
        <f t="shared" si="1"/>
        <v>72.305922749483997</v>
      </c>
    </row>
    <row r="16" spans="1:10">
      <c r="A16" s="3"/>
      <c r="B16" s="3">
        <v>100</v>
      </c>
      <c r="C16" s="3">
        <v>96.926170125683697</v>
      </c>
      <c r="D16" s="3">
        <v>151.36417560345399</v>
      </c>
      <c r="E16" s="3">
        <v>61.758729330176401</v>
      </c>
      <c r="F16" s="3">
        <v>128.08322966928901</v>
      </c>
      <c r="G16" s="3">
        <v>136.546285152476</v>
      </c>
      <c r="H16" s="3"/>
      <c r="I16" s="3">
        <f t="shared" si="0"/>
        <v>114.93571797621583</v>
      </c>
      <c r="J16" s="3">
        <f t="shared" si="1"/>
        <v>35.773740850448661</v>
      </c>
    </row>
    <row r="17" spans="1:21">
      <c r="A17" s="3"/>
      <c r="B17" s="3"/>
      <c r="C17" s="3"/>
      <c r="D17" s="3"/>
      <c r="E17" s="3"/>
      <c r="F17" s="3"/>
      <c r="G17" s="3"/>
      <c r="H17" s="3"/>
      <c r="I17" s="3"/>
      <c r="J17" s="3"/>
    </row>
    <row r="18" spans="1:21">
      <c r="A18" s="3"/>
      <c r="B18" s="3"/>
      <c r="C18" s="3"/>
      <c r="D18" s="3"/>
      <c r="E18" s="3"/>
      <c r="F18" s="3"/>
      <c r="G18" s="3"/>
      <c r="H18" s="3"/>
      <c r="I18" s="3"/>
      <c r="J18" s="3"/>
    </row>
    <row r="19" spans="1:21">
      <c r="A19" s="3"/>
      <c r="B19" s="3"/>
      <c r="C19" s="3"/>
      <c r="D19" s="3"/>
      <c r="E19" s="3"/>
      <c r="F19" s="3"/>
      <c r="G19" s="3"/>
      <c r="H19" s="3"/>
      <c r="I19" s="3"/>
      <c r="J19" s="3"/>
    </row>
    <row r="20" spans="1:21">
      <c r="A20" s="3"/>
      <c r="B20" s="3"/>
      <c r="C20" s="3"/>
      <c r="D20" s="3"/>
      <c r="E20" s="3"/>
      <c r="F20" s="3"/>
      <c r="G20" s="3"/>
      <c r="H20" s="3"/>
      <c r="I20" s="3"/>
      <c r="J20" s="3"/>
    </row>
    <row r="21" spans="1:21">
      <c r="A21" s="3" t="s">
        <v>77</v>
      </c>
      <c r="B21" s="3" t="s">
        <v>80</v>
      </c>
      <c r="C21" s="3" t="s">
        <v>9</v>
      </c>
      <c r="D21" s="3" t="s">
        <v>10</v>
      </c>
      <c r="E21" s="3" t="s">
        <v>11</v>
      </c>
      <c r="F21" s="3" t="s">
        <v>12</v>
      </c>
      <c r="G21" s="3" t="s">
        <v>13</v>
      </c>
      <c r="H21" s="3"/>
      <c r="I21" s="3" t="s">
        <v>14</v>
      </c>
      <c r="J21" s="3" t="s">
        <v>15</v>
      </c>
      <c r="L21" s="3" t="s">
        <v>64</v>
      </c>
      <c r="R21" s="1" t="s">
        <v>14</v>
      </c>
      <c r="S21" s="1" t="s">
        <v>15</v>
      </c>
    </row>
    <row r="22" spans="1:21">
      <c r="A22" s="3"/>
      <c r="B22" s="3"/>
      <c r="C22" s="3"/>
      <c r="D22" s="3"/>
      <c r="E22" s="3"/>
      <c r="F22" s="3"/>
      <c r="G22" s="3"/>
      <c r="H22" s="3"/>
      <c r="I22" s="3"/>
      <c r="J22" s="3"/>
    </row>
    <row r="23" spans="1:21">
      <c r="A23" s="3"/>
      <c r="B23" s="3">
        <v>0.1</v>
      </c>
      <c r="C23" s="3">
        <v>12.867470148920001</v>
      </c>
      <c r="D23" s="3">
        <v>15.9852956688389</v>
      </c>
      <c r="E23" s="3">
        <v>-0.21469290537534499</v>
      </c>
      <c r="F23" s="3">
        <v>6.5406976744185901</v>
      </c>
      <c r="G23" s="3">
        <v>11.6711495731493</v>
      </c>
      <c r="H23" s="3"/>
      <c r="I23" s="3">
        <f t="shared" ref="I23:I29" si="2">AVERAGE(C23:G23)</f>
        <v>9.3699840319902883</v>
      </c>
      <c r="J23" s="3">
        <f t="shared" ref="J23:J29" si="3">STDEV(C23:G23)</f>
        <v>6.3474603843854025</v>
      </c>
      <c r="L23" s="1">
        <f>100-C23/C10*100</f>
        <v>-180.70355940288334</v>
      </c>
      <c r="M23" s="1">
        <f t="shared" ref="M23:P29" si="4">100-D23/D10*100</f>
        <v>-25.730703629599233</v>
      </c>
      <c r="N23" s="1">
        <f t="shared" si="4"/>
        <v>106.61668608861758</v>
      </c>
      <c r="O23" s="1">
        <f t="shared" si="4"/>
        <v>-117.35938099435481</v>
      </c>
      <c r="P23" s="1">
        <f t="shared" si="4"/>
        <v>-72.16489937956959</v>
      </c>
      <c r="R23" s="1">
        <f>AVERAGE(L23:P23)</f>
        <v>-57.868371463557878</v>
      </c>
      <c r="S23" s="1">
        <f>STDEV(L23:P23)</f>
        <v>108.3053763361778</v>
      </c>
    </row>
    <row r="24" spans="1:21">
      <c r="A24" s="3"/>
      <c r="B24" s="3">
        <v>0.3</v>
      </c>
      <c r="C24" s="3">
        <v>16.7116408031841</v>
      </c>
      <c r="D24" s="3">
        <v>21.859671858068999</v>
      </c>
      <c r="E24" s="3">
        <v>2.4160292521242601</v>
      </c>
      <c r="F24" s="3">
        <v>6.2015503875968996</v>
      </c>
      <c r="G24" s="3">
        <v>11.413869722839401</v>
      </c>
      <c r="H24" s="3"/>
      <c r="I24" s="3">
        <f t="shared" si="2"/>
        <v>11.720552404762731</v>
      </c>
      <c r="J24" s="3">
        <f t="shared" si="3"/>
        <v>7.8236867159946968</v>
      </c>
      <c r="L24" s="1">
        <f t="shared" ref="L24:L29" si="5">100-C24/C11*100</f>
        <v>-110.43433892256223</v>
      </c>
      <c r="M24" s="1">
        <f t="shared" si="4"/>
        <v>-355.56743027670501</v>
      </c>
      <c r="N24" s="1">
        <f t="shared" si="4"/>
        <v>46.150321975125685</v>
      </c>
      <c r="O24" s="1">
        <f t="shared" si="4"/>
        <v>68.574034378664408</v>
      </c>
      <c r="P24" s="1">
        <f t="shared" si="4"/>
        <v>-14.935221386801899</v>
      </c>
      <c r="R24" s="1">
        <f t="shared" ref="R24:R29" si="6">AVERAGE(L24:P24)</f>
        <v>-73.242526846455817</v>
      </c>
      <c r="S24" s="1">
        <f t="shared" ref="S24:S29" si="7">STDEV(L24:P24)</f>
        <v>172.37815496737153</v>
      </c>
    </row>
    <row r="25" spans="1:21">
      <c r="A25" s="3"/>
      <c r="B25" s="3">
        <v>1</v>
      </c>
      <c r="C25" s="3">
        <v>22.647399490183801</v>
      </c>
      <c r="D25" s="3">
        <v>28.787241999536999</v>
      </c>
      <c r="E25" s="3">
        <v>5.5033408668722696</v>
      </c>
      <c r="F25" s="3">
        <v>10.6104651162791</v>
      </c>
      <c r="G25" s="3">
        <v>39.328733481464198</v>
      </c>
      <c r="H25" s="3"/>
      <c r="I25" s="3">
        <f t="shared" si="2"/>
        <v>21.375436190867273</v>
      </c>
      <c r="J25" s="3">
        <f t="shared" si="3"/>
        <v>13.662738120482087</v>
      </c>
      <c r="L25" s="1">
        <f t="shared" si="5"/>
        <v>-215.51678025774044</v>
      </c>
      <c r="M25" s="1">
        <f t="shared" si="4"/>
        <v>54.454339358776693</v>
      </c>
      <c r="N25" s="1">
        <f t="shared" si="4"/>
        <v>-4.8064050082468697</v>
      </c>
      <c r="O25" s="1">
        <f t="shared" si="4"/>
        <v>60.153999343125605</v>
      </c>
      <c r="P25" s="1">
        <f t="shared" si="4"/>
        <v>-151.58078986557953</v>
      </c>
      <c r="R25" s="1">
        <f t="shared" si="6"/>
        <v>-51.459127285932915</v>
      </c>
      <c r="S25" s="1">
        <f t="shared" si="7"/>
        <v>125.2905520828125</v>
      </c>
    </row>
    <row r="26" spans="1:21">
      <c r="A26" s="3"/>
      <c r="B26" s="3">
        <v>3</v>
      </c>
      <c r="C26" s="3">
        <v>24.804078529582799</v>
      </c>
      <c r="D26" s="3">
        <v>38.934230515802298</v>
      </c>
      <c r="E26" s="3">
        <v>12.8818765852601</v>
      </c>
      <c r="F26" s="3">
        <v>16.957364341085299</v>
      </c>
      <c r="G26" s="3">
        <v>65.056718512454694</v>
      </c>
      <c r="H26" s="3"/>
      <c r="I26" s="3">
        <f t="shared" si="2"/>
        <v>31.726853696837036</v>
      </c>
      <c r="J26" s="3">
        <f t="shared" si="3"/>
        <v>21.118842081301356</v>
      </c>
      <c r="L26" s="1">
        <f t="shared" si="5"/>
        <v>-47.277714589916911</v>
      </c>
      <c r="M26" s="1">
        <f t="shared" si="4"/>
        <v>75.858279321523554</v>
      </c>
      <c r="N26" s="1">
        <f t="shared" si="4"/>
        <v>18.320288984029702</v>
      </c>
      <c r="O26" s="1">
        <f t="shared" si="4"/>
        <v>74.405107060102225</v>
      </c>
      <c r="P26" s="1">
        <f t="shared" si="4"/>
        <v>5.3640248505338946</v>
      </c>
      <c r="R26" s="1">
        <f t="shared" si="6"/>
        <v>25.333997125254491</v>
      </c>
      <c r="S26" s="1">
        <f t="shared" si="7"/>
        <v>51.674775022337286</v>
      </c>
    </row>
    <row r="27" spans="1:21">
      <c r="A27" s="3"/>
      <c r="B27" s="3">
        <v>10</v>
      </c>
      <c r="C27" s="3">
        <v>46.315459952596001</v>
      </c>
      <c r="D27" s="3">
        <v>95.769621186072399</v>
      </c>
      <c r="E27" s="3">
        <v>21.742255380924501</v>
      </c>
      <c r="F27" s="3">
        <v>80.862403100775197</v>
      </c>
      <c r="G27" s="3">
        <v>87.627178107823596</v>
      </c>
      <c r="H27" s="3"/>
      <c r="I27" s="3">
        <f t="shared" si="2"/>
        <v>66.463383545638337</v>
      </c>
      <c r="J27" s="3">
        <f t="shared" si="3"/>
        <v>31.304998237074802</v>
      </c>
      <c r="L27" s="1">
        <f t="shared" si="5"/>
        <v>16.021658820874293</v>
      </c>
      <c r="M27" s="1">
        <f t="shared" si="4"/>
        <v>50.472989073280708</v>
      </c>
      <c r="N27" s="1">
        <f t="shared" si="4"/>
        <v>-33.666808502698842</v>
      </c>
      <c r="O27" s="1">
        <f t="shared" si="4"/>
        <v>32.371940857790719</v>
      </c>
      <c r="P27" s="1">
        <f t="shared" si="4"/>
        <v>9.765001422084552</v>
      </c>
      <c r="R27" s="1">
        <f t="shared" si="6"/>
        <v>14.992956334266287</v>
      </c>
      <c r="S27" s="1">
        <f t="shared" si="7"/>
        <v>31.452441405990026</v>
      </c>
    </row>
    <row r="28" spans="1:21">
      <c r="A28" s="3"/>
      <c r="B28" s="3">
        <v>30</v>
      </c>
      <c r="C28" s="3">
        <v>44.136957202271802</v>
      </c>
      <c r="D28" s="3">
        <v>139.84742235841901</v>
      </c>
      <c r="E28" s="3">
        <v>62.316148689086504</v>
      </c>
      <c r="F28" s="3">
        <v>112.06395348837199</v>
      </c>
      <c r="G28" s="3">
        <v>112.957548824699</v>
      </c>
      <c r="H28" s="3"/>
      <c r="I28" s="3">
        <f t="shared" si="2"/>
        <v>94.26440611256966</v>
      </c>
      <c r="J28" s="3">
        <f t="shared" si="3"/>
        <v>39.615404604650024</v>
      </c>
      <c r="L28" s="1">
        <f t="shared" si="5"/>
        <v>-3.50883513293698</v>
      </c>
      <c r="M28" s="1">
        <f t="shared" si="4"/>
        <v>29.677760959490271</v>
      </c>
      <c r="N28" s="1">
        <f t="shared" si="4"/>
        <v>-89.059643216580639</v>
      </c>
      <c r="O28" s="1">
        <f t="shared" si="4"/>
        <v>21.141625686237049</v>
      </c>
      <c r="P28" s="1">
        <f t="shared" si="4"/>
        <v>24.468060220249555</v>
      </c>
      <c r="R28" s="1">
        <f t="shared" si="6"/>
        <v>-3.4562062967081486</v>
      </c>
      <c r="S28" s="1">
        <f t="shared" si="7"/>
        <v>49.52430960446371</v>
      </c>
    </row>
    <row r="29" spans="1:21">
      <c r="A29" s="3"/>
      <c r="B29" s="3">
        <v>100</v>
      </c>
      <c r="C29" s="3">
        <v>90.274808818925806</v>
      </c>
      <c r="D29" s="3">
        <v>249.226330807724</v>
      </c>
      <c r="E29" s="3">
        <v>83.762661570228801</v>
      </c>
      <c r="F29" s="3">
        <v>121.899224806202</v>
      </c>
      <c r="G29" s="3">
        <v>111.589287802596</v>
      </c>
      <c r="H29" s="3"/>
      <c r="I29" s="3">
        <f t="shared" si="2"/>
        <v>131.35046276113533</v>
      </c>
      <c r="J29" s="3">
        <f t="shared" si="3"/>
        <v>67.68744043640028</v>
      </c>
      <c r="L29" s="1">
        <f t="shared" si="5"/>
        <v>6.8622966306551803</v>
      </c>
      <c r="M29" s="1">
        <f t="shared" si="4"/>
        <v>-64.65344578009703</v>
      </c>
      <c r="N29" s="1">
        <f t="shared" si="4"/>
        <v>-35.62886166652541</v>
      </c>
      <c r="O29" s="1">
        <f t="shared" si="4"/>
        <v>4.8281144058079377</v>
      </c>
      <c r="P29" s="1">
        <f t="shared" si="4"/>
        <v>18.277316971319635</v>
      </c>
      <c r="R29" s="1">
        <f t="shared" si="6"/>
        <v>-14.062915887767938</v>
      </c>
      <c r="S29" s="1">
        <f t="shared" si="7"/>
        <v>34.875198701917569</v>
      </c>
    </row>
    <row r="30" spans="1:21">
      <c r="A30" s="3"/>
      <c r="B30" s="3"/>
      <c r="C30" s="3"/>
      <c r="D30" s="3"/>
      <c r="E30" s="3"/>
      <c r="F30" s="3"/>
      <c r="G30" s="3"/>
      <c r="H30" s="3"/>
      <c r="I30" s="3"/>
      <c r="J30" s="3"/>
    </row>
    <row r="31" spans="1:21">
      <c r="A31" s="3"/>
      <c r="B31" s="3"/>
      <c r="C31" s="3"/>
      <c r="D31" s="3"/>
      <c r="E31" s="3"/>
      <c r="F31" s="3"/>
      <c r="G31" s="3"/>
      <c r="H31" s="3"/>
      <c r="I31" s="3"/>
      <c r="J31" s="3"/>
    </row>
    <row r="32" spans="1:21">
      <c r="A32" s="15" t="s">
        <v>18</v>
      </c>
      <c r="B32" s="5"/>
      <c r="C32" s="5"/>
      <c r="D32" s="5"/>
      <c r="E32" s="5"/>
      <c r="F32" s="5"/>
      <c r="G32" s="5"/>
      <c r="H32" s="5"/>
      <c r="I32" s="5"/>
      <c r="J32" s="5"/>
      <c r="K32" s="5"/>
      <c r="L32" s="5"/>
      <c r="M32" s="14"/>
      <c r="N32" s="22"/>
      <c r="O32" s="18" t="str">
        <f t="shared" ref="O32:U32" si="8">F34</f>
        <v>0.1mM10ul</v>
      </c>
      <c r="P32" s="18" t="str">
        <f t="shared" si="8"/>
        <v>0.1mM20ul</v>
      </c>
      <c r="Q32" s="18" t="str">
        <f t="shared" si="8"/>
        <v>1mM7ul</v>
      </c>
      <c r="R32" s="18" t="str">
        <f t="shared" si="8"/>
        <v>1mM20ul</v>
      </c>
      <c r="S32" s="18" t="str">
        <f t="shared" si="8"/>
        <v>10mM7ul</v>
      </c>
      <c r="T32" s="18" t="str">
        <f t="shared" si="8"/>
        <v>10mM20ul</v>
      </c>
      <c r="U32" s="18" t="str">
        <f t="shared" si="8"/>
        <v>10mM70ul</v>
      </c>
    </row>
    <row r="33" spans="1:21">
      <c r="A33" s="15"/>
      <c r="B33" s="5" t="s">
        <v>19</v>
      </c>
      <c r="C33" s="16" t="s">
        <v>78</v>
      </c>
      <c r="D33" s="5"/>
      <c r="E33" s="5"/>
      <c r="F33" s="5"/>
      <c r="G33" s="5"/>
      <c r="H33" s="5"/>
      <c r="I33" s="5"/>
      <c r="J33" s="5"/>
      <c r="K33" s="5"/>
      <c r="L33" s="5"/>
      <c r="M33" s="14"/>
      <c r="N33" s="22" t="s">
        <v>78</v>
      </c>
      <c r="O33" s="23">
        <f t="shared" ref="O33:U33" si="9">AVERAGE(F43,F37)</f>
        <v>12.867470148919999</v>
      </c>
      <c r="P33" s="23">
        <f t="shared" si="9"/>
        <v>16.711640803184117</v>
      </c>
      <c r="Q33" s="23">
        <f t="shared" si="9"/>
        <v>22.647399490183794</v>
      </c>
      <c r="R33" s="23">
        <f t="shared" si="9"/>
        <v>24.804078529582739</v>
      </c>
      <c r="S33" s="23">
        <f t="shared" si="9"/>
        <v>46.315459952596029</v>
      </c>
      <c r="T33" s="23">
        <f t="shared" si="9"/>
        <v>44.136957202271823</v>
      </c>
      <c r="U33" s="23">
        <f t="shared" si="9"/>
        <v>90.274808818925806</v>
      </c>
    </row>
    <row r="34" spans="1:21" ht="15.75">
      <c r="A34" s="15"/>
      <c r="B34" s="5"/>
      <c r="C34" s="5" t="s">
        <v>21</v>
      </c>
      <c r="D34" s="17">
        <v>3.6949999999999998</v>
      </c>
      <c r="E34" s="5" t="s">
        <v>22</v>
      </c>
      <c r="F34" s="18" t="s">
        <v>23</v>
      </c>
      <c r="G34" s="18" t="s">
        <v>24</v>
      </c>
      <c r="H34" s="18" t="s">
        <v>25</v>
      </c>
      <c r="I34" s="18" t="s">
        <v>26</v>
      </c>
      <c r="J34" s="18" t="s">
        <v>27</v>
      </c>
      <c r="K34" s="18" t="s">
        <v>28</v>
      </c>
      <c r="L34" s="18" t="s">
        <v>29</v>
      </c>
      <c r="M34" s="14"/>
      <c r="N34" s="22" t="s">
        <v>7</v>
      </c>
      <c r="O34" s="23">
        <f t="shared" ref="O34:U34" si="10">AVERAGE(F49,F55)</f>
        <v>4.5840067636804651</v>
      </c>
      <c r="P34" s="23">
        <f t="shared" si="10"/>
        <v>7.9414989439218182</v>
      </c>
      <c r="Q34" s="23">
        <f t="shared" si="10"/>
        <v>7.1778748096007785</v>
      </c>
      <c r="R34" s="23">
        <f t="shared" si="10"/>
        <v>16.841705208861924</v>
      </c>
      <c r="S34" s="23">
        <f t="shared" si="10"/>
        <v>55.151672803116242</v>
      </c>
      <c r="T34" s="23">
        <f t="shared" si="10"/>
        <v>42.640763124796479</v>
      </c>
      <c r="U34" s="23">
        <f t="shared" si="10"/>
        <v>96.926170125683825</v>
      </c>
    </row>
    <row r="35" spans="1:21" ht="15.75">
      <c r="A35" s="15"/>
      <c r="B35" s="5"/>
      <c r="C35" s="5" t="s">
        <v>30</v>
      </c>
      <c r="D35" s="17">
        <v>5.17</v>
      </c>
      <c r="E35" s="17">
        <v>2.6920000000000002</v>
      </c>
      <c r="F35" s="17">
        <v>2.8410000000000002</v>
      </c>
      <c r="G35" s="17">
        <v>2.8250000000000002</v>
      </c>
      <c r="H35" s="17">
        <v>2.8239999999999998</v>
      </c>
      <c r="I35" s="17">
        <v>2.91</v>
      </c>
      <c r="J35" s="17">
        <v>3.0619999999999998</v>
      </c>
      <c r="K35" s="17">
        <v>3.24</v>
      </c>
      <c r="L35" s="17">
        <v>3.8119999999999998</v>
      </c>
      <c r="M35" s="14"/>
      <c r="N35" s="14"/>
      <c r="O35" s="14"/>
      <c r="P35" s="14"/>
      <c r="Q35" s="14"/>
      <c r="R35" s="14"/>
      <c r="S35" s="14"/>
      <c r="T35" s="14"/>
      <c r="U35" s="14"/>
    </row>
    <row r="36" spans="1:21">
      <c r="A36" s="15"/>
      <c r="B36" s="5"/>
      <c r="C36" s="5"/>
      <c r="D36" s="5">
        <f>D35-D34</f>
        <v>1.4750000000000001</v>
      </c>
      <c r="E36" s="5"/>
      <c r="F36" s="5">
        <f>F35-E35</f>
        <v>0.14900000000000002</v>
      </c>
      <c r="G36" s="5">
        <f>G35-E35</f>
        <v>0.13300000000000001</v>
      </c>
      <c r="H36" s="5">
        <f>H35-E35</f>
        <v>0.13199999999999967</v>
      </c>
      <c r="I36" s="5">
        <f>I35-E35</f>
        <v>0.21799999999999997</v>
      </c>
      <c r="J36" s="5">
        <f>J35-E35</f>
        <v>0.36999999999999966</v>
      </c>
      <c r="K36" s="5">
        <f>K35-E35</f>
        <v>0.54800000000000004</v>
      </c>
      <c r="L36" s="5">
        <f>L35-E35</f>
        <v>1.1199999999999997</v>
      </c>
      <c r="M36" s="14"/>
      <c r="N36" s="14"/>
      <c r="O36" s="14"/>
      <c r="P36" s="14"/>
      <c r="Q36" s="14"/>
      <c r="R36" s="14"/>
      <c r="S36" s="14"/>
      <c r="T36" s="14"/>
      <c r="U36" s="14"/>
    </row>
    <row r="37" spans="1:21">
      <c r="A37" s="15"/>
      <c r="B37" s="5"/>
      <c r="C37" s="5"/>
      <c r="D37" s="5"/>
      <c r="E37" s="5"/>
      <c r="F37" s="19">
        <f>F36/D36*100</f>
        <v>10.101694915254237</v>
      </c>
      <c r="G37" s="19">
        <f>G36/D36*100</f>
        <v>9.0169491525423719</v>
      </c>
      <c r="H37" s="19">
        <f>H36/D36*100</f>
        <v>8.9491525423728575</v>
      </c>
      <c r="I37" s="19">
        <f>I36/D36*100</f>
        <v>14.77966101694915</v>
      </c>
      <c r="J37" s="19">
        <f>J36/D36*100</f>
        <v>25.08474576271184</v>
      </c>
      <c r="K37" s="19">
        <f>K36/D36*100</f>
        <v>37.152542372881356</v>
      </c>
      <c r="L37" s="19">
        <f>L36/D36*100</f>
        <v>75.932203389830477</v>
      </c>
      <c r="M37" s="14"/>
      <c r="N37" s="22" t="s">
        <v>31</v>
      </c>
      <c r="O37" s="5" t="s">
        <v>78</v>
      </c>
      <c r="P37" s="5" t="s">
        <v>7</v>
      </c>
      <c r="Q37" s="14"/>
      <c r="R37" s="14"/>
      <c r="S37" s="14"/>
      <c r="T37" s="14"/>
      <c r="U37" s="14"/>
    </row>
    <row r="38" spans="1:21">
      <c r="A38" s="15"/>
      <c r="B38" s="5"/>
      <c r="C38" s="5"/>
      <c r="D38" s="5"/>
      <c r="E38" s="5"/>
      <c r="F38" s="5"/>
      <c r="G38" s="5"/>
      <c r="H38" s="5"/>
      <c r="I38" s="5"/>
      <c r="J38" s="5"/>
      <c r="K38" s="5"/>
      <c r="L38" s="5"/>
      <c r="M38" s="14"/>
      <c r="N38" s="18" t="s">
        <v>23</v>
      </c>
      <c r="O38" s="23">
        <f>O33</f>
        <v>12.867470148919999</v>
      </c>
      <c r="P38" s="23">
        <f>O34</f>
        <v>4.5840067636804651</v>
      </c>
      <c r="Q38" s="14"/>
      <c r="R38" s="14"/>
      <c r="S38" s="14"/>
      <c r="T38" s="14"/>
      <c r="U38" s="14"/>
    </row>
    <row r="39" spans="1:21">
      <c r="A39" s="15"/>
      <c r="B39" s="5" t="s">
        <v>32</v>
      </c>
      <c r="C39" s="16" t="s">
        <v>78</v>
      </c>
      <c r="D39" s="5"/>
      <c r="E39" s="5"/>
      <c r="F39" s="5"/>
      <c r="G39" s="5"/>
      <c r="H39" s="5"/>
      <c r="I39" s="5"/>
      <c r="J39" s="5"/>
      <c r="K39" s="5"/>
      <c r="L39" s="5"/>
      <c r="M39" s="14"/>
      <c r="N39" s="18" t="s">
        <v>24</v>
      </c>
      <c r="O39" s="23">
        <f>P33</f>
        <v>16.711640803184117</v>
      </c>
      <c r="P39" s="23">
        <f>P34</f>
        <v>7.9414989439218182</v>
      </c>
      <c r="Q39" s="14"/>
      <c r="R39" s="14"/>
      <c r="S39" s="14"/>
      <c r="T39" s="14"/>
      <c r="U39" s="14"/>
    </row>
    <row r="40" spans="1:21" ht="15.75">
      <c r="A40" s="15"/>
      <c r="B40" s="5"/>
      <c r="C40" s="5" t="s">
        <v>21</v>
      </c>
      <c r="D40" s="17">
        <v>4.7880000000000003</v>
      </c>
      <c r="E40" s="5" t="s">
        <v>22</v>
      </c>
      <c r="F40" s="18" t="s">
        <v>23</v>
      </c>
      <c r="G40" s="18" t="s">
        <v>24</v>
      </c>
      <c r="H40" s="18" t="s">
        <v>25</v>
      </c>
      <c r="I40" s="18" t="s">
        <v>26</v>
      </c>
      <c r="J40" s="18" t="s">
        <v>27</v>
      </c>
      <c r="K40" s="18" t="s">
        <v>28</v>
      </c>
      <c r="L40" s="18" t="s">
        <v>29</v>
      </c>
      <c r="M40" s="14"/>
      <c r="N40" s="18" t="s">
        <v>25</v>
      </c>
      <c r="O40" s="23">
        <f>Q33</f>
        <v>22.647399490183794</v>
      </c>
      <c r="P40" s="23">
        <f>Q34</f>
        <v>7.1778748096007785</v>
      </c>
      <c r="Q40" s="14"/>
      <c r="R40" s="14"/>
      <c r="S40" s="14"/>
      <c r="T40" s="14"/>
      <c r="U40" s="14"/>
    </row>
    <row r="41" spans="1:21" ht="15.75">
      <c r="A41" s="15"/>
      <c r="B41" s="5"/>
      <c r="C41" s="5" t="s">
        <v>30</v>
      </c>
      <c r="D41" s="17">
        <v>6.3040000000000003</v>
      </c>
      <c r="E41" s="17">
        <v>4.524</v>
      </c>
      <c r="F41" s="17">
        <v>4.7610000000000001</v>
      </c>
      <c r="G41" s="17">
        <v>4.8940000000000001</v>
      </c>
      <c r="H41" s="17">
        <v>5.0750000000000002</v>
      </c>
      <c r="I41" s="17">
        <v>5.0519999999999996</v>
      </c>
      <c r="J41" s="17">
        <v>5.548</v>
      </c>
      <c r="K41" s="17">
        <v>5.2990000000000004</v>
      </c>
      <c r="L41" s="17">
        <v>6.11</v>
      </c>
      <c r="M41" s="14"/>
      <c r="N41" s="18" t="s">
        <v>26</v>
      </c>
      <c r="O41" s="23">
        <f>R33</f>
        <v>24.804078529582739</v>
      </c>
      <c r="P41" s="23">
        <f>R34</f>
        <v>16.841705208861924</v>
      </c>
      <c r="Q41" s="14"/>
      <c r="R41" s="14"/>
      <c r="S41" s="14"/>
      <c r="T41" s="14"/>
      <c r="U41" s="14"/>
    </row>
    <row r="42" spans="1:21">
      <c r="A42" s="15"/>
      <c r="B42" s="5"/>
      <c r="C42" s="5"/>
      <c r="D42" s="5">
        <f>D41-D40</f>
        <v>1.516</v>
      </c>
      <c r="E42" s="5" t="s">
        <v>51</v>
      </c>
      <c r="F42" s="5">
        <f>F41-E41</f>
        <v>0.2370000000000001</v>
      </c>
      <c r="G42" s="5">
        <f>G41-E41</f>
        <v>0.37000000000000011</v>
      </c>
      <c r="H42" s="5">
        <f>H41-E41</f>
        <v>0.55100000000000016</v>
      </c>
      <c r="I42" s="5">
        <f>I41-E41</f>
        <v>0.52799999999999958</v>
      </c>
      <c r="J42" s="5">
        <f>J41-E41</f>
        <v>1.024</v>
      </c>
      <c r="K42" s="5">
        <f>K41-E41</f>
        <v>0.77500000000000036</v>
      </c>
      <c r="L42" s="5">
        <f>L41-E41</f>
        <v>1.5860000000000003</v>
      </c>
      <c r="M42" s="14"/>
      <c r="N42" s="18" t="s">
        <v>27</v>
      </c>
      <c r="O42" s="23">
        <f>S33</f>
        <v>46.315459952596029</v>
      </c>
      <c r="P42" s="23">
        <f>S34</f>
        <v>55.151672803116242</v>
      </c>
      <c r="Q42" s="14"/>
      <c r="R42" s="14"/>
      <c r="S42" s="14"/>
      <c r="T42" s="14"/>
      <c r="U42" s="14"/>
    </row>
    <row r="43" spans="1:21">
      <c r="A43" s="15"/>
      <c r="B43" s="5"/>
      <c r="C43" s="5"/>
      <c r="D43" s="5"/>
      <c r="E43" s="5"/>
      <c r="F43" s="19">
        <f>F42/D42*100</f>
        <v>15.633245382585759</v>
      </c>
      <c r="G43" s="19">
        <f>G42/D42*100</f>
        <v>24.406332453825861</v>
      </c>
      <c r="H43" s="19">
        <f>H42/D42*100</f>
        <v>36.345646437994731</v>
      </c>
      <c r="I43" s="19">
        <f>I42/D42*100</f>
        <v>34.828496042216329</v>
      </c>
      <c r="J43" s="19">
        <f>J42/D42*100</f>
        <v>67.546174142480211</v>
      </c>
      <c r="K43" s="19">
        <f>K42/D42*100</f>
        <v>51.12137203166229</v>
      </c>
      <c r="L43" s="19">
        <f>L42/D42*100</f>
        <v>104.61741424802113</v>
      </c>
      <c r="M43" s="14"/>
      <c r="N43" s="18" t="s">
        <v>28</v>
      </c>
      <c r="O43" s="23">
        <f>T33</f>
        <v>44.136957202271823</v>
      </c>
      <c r="P43" s="23">
        <f>T34</f>
        <v>42.640763124796479</v>
      </c>
      <c r="Q43" s="14"/>
      <c r="R43" s="14"/>
      <c r="S43" s="14"/>
      <c r="T43" s="14"/>
      <c r="U43" s="14"/>
    </row>
    <row r="44" spans="1:21">
      <c r="A44" s="15"/>
      <c r="B44" s="5"/>
      <c r="C44" s="5"/>
      <c r="D44" s="5"/>
      <c r="E44" s="5"/>
      <c r="F44" s="5"/>
      <c r="G44" s="5"/>
      <c r="H44" s="5"/>
      <c r="I44" s="5"/>
      <c r="J44" s="5"/>
      <c r="K44" s="5"/>
      <c r="L44" s="5"/>
      <c r="M44" s="14"/>
      <c r="N44" s="18" t="s">
        <v>29</v>
      </c>
      <c r="O44" s="23">
        <f>U33</f>
        <v>90.274808818925806</v>
      </c>
      <c r="P44" s="23">
        <f>U34</f>
        <v>96.926170125683825</v>
      </c>
      <c r="Q44" s="14"/>
      <c r="R44" s="14"/>
      <c r="S44" s="14"/>
      <c r="T44" s="14"/>
      <c r="U44" s="14"/>
    </row>
    <row r="45" spans="1:21">
      <c r="A45" s="15"/>
      <c r="B45" s="5" t="s">
        <v>33</v>
      </c>
      <c r="C45" s="16" t="s">
        <v>20</v>
      </c>
      <c r="D45" s="5"/>
      <c r="E45" s="5"/>
      <c r="F45" s="5"/>
      <c r="G45" s="5"/>
      <c r="H45" s="5"/>
      <c r="I45" s="5"/>
      <c r="J45" s="5"/>
      <c r="K45" s="5"/>
      <c r="L45" s="5"/>
      <c r="M45" s="14"/>
      <c r="N45" s="14"/>
      <c r="O45" s="14"/>
      <c r="P45" s="14"/>
      <c r="Q45" s="14"/>
      <c r="R45" s="14"/>
      <c r="S45" s="14"/>
      <c r="T45" s="14"/>
      <c r="U45" s="14"/>
    </row>
    <row r="46" spans="1:21" ht="15.75">
      <c r="A46" s="15"/>
      <c r="B46" s="5"/>
      <c r="C46" s="5" t="s">
        <v>21</v>
      </c>
      <c r="D46" s="17">
        <v>4.1429999999999998</v>
      </c>
      <c r="E46" s="5" t="s">
        <v>22</v>
      </c>
      <c r="F46" s="18" t="s">
        <v>23</v>
      </c>
      <c r="G46" s="18" t="s">
        <v>24</v>
      </c>
      <c r="H46" s="18" t="s">
        <v>25</v>
      </c>
      <c r="I46" s="18" t="s">
        <v>26</v>
      </c>
      <c r="J46" s="18" t="s">
        <v>27</v>
      </c>
      <c r="K46" s="18" t="s">
        <v>28</v>
      </c>
      <c r="L46" s="18" t="s">
        <v>29</v>
      </c>
      <c r="M46" s="14"/>
      <c r="N46" s="14"/>
      <c r="O46" s="14"/>
      <c r="P46" s="14"/>
      <c r="Q46" s="14"/>
      <c r="R46" s="14"/>
      <c r="S46" s="14"/>
      <c r="T46" s="14"/>
      <c r="U46" s="14"/>
    </row>
    <row r="47" spans="1:21" ht="15.75">
      <c r="A47" s="15"/>
      <c r="B47" s="5"/>
      <c r="C47" s="5" t="s">
        <v>30</v>
      </c>
      <c r="D47" s="17">
        <v>7.9039999999999999</v>
      </c>
      <c r="E47" s="17">
        <v>3.331</v>
      </c>
      <c r="F47" s="17">
        <v>3.38</v>
      </c>
      <c r="G47" s="17">
        <v>3.379</v>
      </c>
      <c r="H47" s="17">
        <v>3.5569999999999999</v>
      </c>
      <c r="I47" s="17">
        <v>3.6440000000000001</v>
      </c>
      <c r="J47" s="17">
        <v>5.1070000000000002</v>
      </c>
      <c r="K47" s="17">
        <v>4.3410000000000002</v>
      </c>
      <c r="L47" s="17">
        <v>5.4240000000000004</v>
      </c>
      <c r="M47" s="14"/>
      <c r="N47" s="14"/>
      <c r="O47" s="14"/>
      <c r="P47" s="14"/>
      <c r="Q47" s="14"/>
      <c r="R47" s="14"/>
      <c r="S47" s="14"/>
      <c r="T47" s="14"/>
      <c r="U47" s="14"/>
    </row>
    <row r="48" spans="1:21">
      <c r="A48" s="15"/>
      <c r="B48" s="5"/>
      <c r="C48" s="5"/>
      <c r="D48" s="5">
        <f>D47-D46</f>
        <v>3.7610000000000001</v>
      </c>
      <c r="E48" s="5"/>
      <c r="F48" s="5">
        <f>F47-E47</f>
        <v>4.8999999999999932E-2</v>
      </c>
      <c r="G48" s="5">
        <f>G47-E47</f>
        <v>4.8000000000000043E-2</v>
      </c>
      <c r="H48" s="5">
        <f>H47-E47</f>
        <v>0.22599999999999998</v>
      </c>
      <c r="I48" s="5">
        <f>I47-E47</f>
        <v>0.31300000000000017</v>
      </c>
      <c r="J48" s="5">
        <f>J47-E47</f>
        <v>1.7760000000000002</v>
      </c>
      <c r="K48" s="5">
        <f>K47-E47</f>
        <v>1.0100000000000002</v>
      </c>
      <c r="L48" s="5">
        <f>L47-E47</f>
        <v>2.0930000000000004</v>
      </c>
      <c r="M48" s="14"/>
      <c r="N48" s="14"/>
      <c r="O48" s="14"/>
      <c r="P48" s="14"/>
      <c r="Q48" s="14"/>
      <c r="R48" s="14"/>
      <c r="S48" s="14"/>
      <c r="T48" s="14"/>
      <c r="U48" s="14"/>
    </row>
    <row r="49" spans="1:21">
      <c r="A49" s="15"/>
      <c r="B49" s="5"/>
      <c r="C49" s="5"/>
      <c r="D49" s="5"/>
      <c r="E49" s="5"/>
      <c r="F49" s="19">
        <f>F48/D48*100</f>
        <v>1.3028449880350952</v>
      </c>
      <c r="G49" s="19">
        <f>G48/D48*100</f>
        <v>1.2762563148098922</v>
      </c>
      <c r="H49" s="19">
        <f>H48/D48*100</f>
        <v>6.0090401488965695</v>
      </c>
      <c r="I49" s="19">
        <f>I48/D48*100</f>
        <v>8.3222547194895018</v>
      </c>
      <c r="J49" s="19">
        <f>J48/D48*100</f>
        <v>47.221483647965975</v>
      </c>
      <c r="K49" s="19">
        <f>K48/D48*100</f>
        <v>26.854559957458129</v>
      </c>
      <c r="L49" s="19">
        <f>L48/D48*100</f>
        <v>55.650093060356298</v>
      </c>
      <c r="M49" s="14"/>
      <c r="N49" s="14"/>
      <c r="O49" s="14"/>
      <c r="P49" s="14"/>
      <c r="Q49" s="14"/>
      <c r="R49" s="14"/>
      <c r="S49" s="14"/>
      <c r="T49" s="14"/>
      <c r="U49" s="14"/>
    </row>
    <row r="50" spans="1:21">
      <c r="A50" s="15"/>
      <c r="B50" s="5"/>
      <c r="C50" s="5"/>
      <c r="D50" s="5"/>
      <c r="E50" s="5"/>
      <c r="F50" s="5"/>
      <c r="G50" s="5"/>
      <c r="H50" s="5"/>
      <c r="I50" s="5"/>
      <c r="J50" s="5"/>
      <c r="K50" s="5"/>
      <c r="L50" s="5"/>
      <c r="M50" s="14"/>
      <c r="N50" s="14"/>
      <c r="O50" s="14"/>
      <c r="P50" s="14"/>
      <c r="Q50" s="14"/>
      <c r="R50" s="14"/>
      <c r="S50" s="14"/>
      <c r="T50" s="14"/>
      <c r="U50" s="14"/>
    </row>
    <row r="51" spans="1:21">
      <c r="A51" s="15"/>
      <c r="B51" s="5" t="s">
        <v>34</v>
      </c>
      <c r="C51" s="16" t="s">
        <v>20</v>
      </c>
      <c r="D51" s="5"/>
      <c r="E51" s="5"/>
      <c r="F51" s="5"/>
      <c r="G51" s="5"/>
      <c r="H51" s="5"/>
      <c r="I51" s="5"/>
      <c r="J51" s="5"/>
      <c r="K51" s="5"/>
      <c r="L51" s="5"/>
      <c r="M51" s="14"/>
      <c r="N51" s="14"/>
      <c r="O51" s="14"/>
      <c r="P51" s="14"/>
      <c r="Q51" s="14"/>
      <c r="R51" s="14"/>
      <c r="S51" s="14"/>
      <c r="T51" s="14"/>
      <c r="U51" s="14"/>
    </row>
    <row r="52" spans="1:21" ht="15.75">
      <c r="A52" s="15"/>
      <c r="B52" s="5"/>
      <c r="C52" s="5" t="s">
        <v>21</v>
      </c>
      <c r="D52" s="17">
        <v>3.6629999999999998</v>
      </c>
      <c r="E52" s="5" t="s">
        <v>22</v>
      </c>
      <c r="F52" s="18" t="s">
        <v>23</v>
      </c>
      <c r="G52" s="18" t="s">
        <v>24</v>
      </c>
      <c r="H52" s="18" t="s">
        <v>25</v>
      </c>
      <c r="I52" s="18" t="s">
        <v>26</v>
      </c>
      <c r="J52" s="18" t="s">
        <v>27</v>
      </c>
      <c r="K52" s="18" t="s">
        <v>28</v>
      </c>
      <c r="L52" s="18" t="s">
        <v>29</v>
      </c>
      <c r="M52" s="14"/>
      <c r="N52" s="14"/>
      <c r="O52" s="14"/>
      <c r="P52" s="14"/>
      <c r="Q52" s="14"/>
      <c r="R52" s="14"/>
      <c r="S52" s="14"/>
      <c r="T52" s="14"/>
      <c r="U52" s="14"/>
    </row>
    <row r="53" spans="1:21" ht="15.75">
      <c r="A53" s="15"/>
      <c r="B53" s="5"/>
      <c r="C53" s="5" t="s">
        <v>30</v>
      </c>
      <c r="D53" s="17">
        <v>4.2859999999999996</v>
      </c>
      <c r="E53" s="17">
        <v>2.851</v>
      </c>
      <c r="F53" s="17">
        <v>2.9</v>
      </c>
      <c r="G53" s="17">
        <v>2.9420000000000002</v>
      </c>
      <c r="H53" s="17">
        <v>2.903</v>
      </c>
      <c r="I53" s="17">
        <v>3.0089999999999999</v>
      </c>
      <c r="J53" s="17">
        <v>3.2440000000000002</v>
      </c>
      <c r="K53" s="17">
        <v>3.2149999999999999</v>
      </c>
      <c r="L53" s="17">
        <v>3.7120000000000002</v>
      </c>
      <c r="M53" s="14"/>
      <c r="N53" s="14"/>
      <c r="O53" s="14"/>
      <c r="P53" s="14"/>
      <c r="Q53" s="14"/>
      <c r="R53" s="14"/>
      <c r="S53" s="14"/>
      <c r="T53" s="14"/>
      <c r="U53" s="14"/>
    </row>
    <row r="54" spans="1:21">
      <c r="A54" s="15"/>
      <c r="B54" s="5"/>
      <c r="C54" s="5"/>
      <c r="D54" s="5">
        <f>D53-D52</f>
        <v>0.62299999999999978</v>
      </c>
      <c r="E54" s="5"/>
      <c r="F54" s="5">
        <f>F53-E53</f>
        <v>4.8999999999999932E-2</v>
      </c>
      <c r="G54" s="5">
        <f>G53-E53</f>
        <v>9.1000000000000192E-2</v>
      </c>
      <c r="H54" s="5">
        <f>H53-E53</f>
        <v>5.2000000000000046E-2</v>
      </c>
      <c r="I54" s="5">
        <f>I53-E53</f>
        <v>0.15799999999999992</v>
      </c>
      <c r="J54" s="5">
        <f>J53-E53</f>
        <v>0.39300000000000024</v>
      </c>
      <c r="K54" s="5">
        <f>K53-E53</f>
        <v>0.36399999999999988</v>
      </c>
      <c r="L54" s="5">
        <f>L53-E53</f>
        <v>0.86100000000000021</v>
      </c>
      <c r="M54" s="14"/>
      <c r="N54" s="14"/>
      <c r="O54" s="14"/>
      <c r="P54" s="14"/>
      <c r="Q54" s="14"/>
      <c r="R54" s="14"/>
      <c r="S54" s="14"/>
      <c r="T54" s="14"/>
      <c r="U54" s="14"/>
    </row>
    <row r="55" spans="1:21">
      <c r="A55" s="15"/>
      <c r="B55" s="5"/>
      <c r="C55" s="5"/>
      <c r="D55" s="5"/>
      <c r="E55" s="5"/>
      <c r="F55" s="19">
        <f>F54/D54*100</f>
        <v>7.8651685393258344</v>
      </c>
      <c r="G55" s="19">
        <f>G54/D54*100</f>
        <v>14.606741573033744</v>
      </c>
      <c r="H55" s="19">
        <f>H54/D54*100</f>
        <v>8.3467094703049867</v>
      </c>
      <c r="I55" s="19">
        <f>I54/D54*100</f>
        <v>25.361155698234345</v>
      </c>
      <c r="J55" s="19">
        <f>J54/D54*100</f>
        <v>63.081861958266515</v>
      </c>
      <c r="K55" s="19">
        <f>K54/D54*100</f>
        <v>58.426966292134829</v>
      </c>
      <c r="L55" s="19">
        <f>L54/D54*100</f>
        <v>138.20224719101134</v>
      </c>
      <c r="M55" s="14"/>
      <c r="N55" s="14"/>
      <c r="O55" s="14"/>
      <c r="P55" s="14"/>
      <c r="Q55" s="14"/>
      <c r="R55" s="14"/>
      <c r="S55" s="14"/>
      <c r="T55" s="14"/>
      <c r="U55" s="14"/>
    </row>
    <row r="56" spans="1:21">
      <c r="A56" s="20"/>
      <c r="B56" s="21"/>
      <c r="C56" s="21"/>
      <c r="D56" s="21"/>
      <c r="E56" s="21"/>
      <c r="F56" s="21"/>
      <c r="G56" s="21"/>
      <c r="H56" s="21"/>
      <c r="I56" s="21"/>
      <c r="J56" s="21"/>
      <c r="K56" s="21"/>
      <c r="L56" s="21"/>
      <c r="M56" s="14"/>
      <c r="N56" s="14"/>
      <c r="O56" s="14"/>
      <c r="P56" s="14"/>
      <c r="Q56" s="14"/>
      <c r="R56" s="14"/>
      <c r="S56" s="14"/>
      <c r="T56" s="14"/>
      <c r="U56" s="14"/>
    </row>
    <row r="57" spans="1:21">
      <c r="A57" s="20"/>
      <c r="B57" s="21"/>
      <c r="C57" s="21"/>
      <c r="D57" s="21"/>
      <c r="E57" s="21"/>
      <c r="F57" s="21"/>
      <c r="G57" s="21"/>
      <c r="H57" s="21"/>
      <c r="I57" s="21"/>
      <c r="J57" s="21"/>
      <c r="K57" s="21"/>
      <c r="L57" s="21"/>
      <c r="M57" s="14"/>
      <c r="N57" s="14"/>
      <c r="O57" s="14"/>
      <c r="P57" s="14"/>
      <c r="Q57" s="14"/>
      <c r="R57" s="14"/>
      <c r="S57" s="14"/>
      <c r="T57" s="14"/>
      <c r="U57" s="14"/>
    </row>
    <row r="58" spans="1:21">
      <c r="A58" s="15" t="s">
        <v>35</v>
      </c>
      <c r="B58" s="5"/>
      <c r="C58" s="5"/>
      <c r="D58" s="5"/>
      <c r="E58" s="5"/>
      <c r="F58" s="5"/>
      <c r="G58" s="5"/>
      <c r="H58" s="5"/>
      <c r="I58" s="5"/>
      <c r="J58" s="5"/>
      <c r="K58" s="5"/>
      <c r="L58" s="5"/>
      <c r="M58" s="14"/>
      <c r="N58" s="22"/>
      <c r="O58" s="18" t="str">
        <f t="shared" ref="O58:U58" si="11">F60</f>
        <v>0.1mM10ul</v>
      </c>
      <c r="P58" s="18" t="str">
        <f t="shared" si="11"/>
        <v>0.1mM20ul</v>
      </c>
      <c r="Q58" s="18" t="str">
        <f t="shared" si="11"/>
        <v>1mM7ul</v>
      </c>
      <c r="R58" s="18" t="str">
        <f t="shared" si="11"/>
        <v>1mM20ul</v>
      </c>
      <c r="S58" s="18" t="str">
        <f t="shared" si="11"/>
        <v>10mM7ul</v>
      </c>
      <c r="T58" s="18" t="str">
        <f t="shared" si="11"/>
        <v>10mM20ul</v>
      </c>
      <c r="U58" s="18" t="str">
        <f t="shared" si="11"/>
        <v>10mM70ul</v>
      </c>
    </row>
    <row r="59" spans="1:21">
      <c r="A59" s="15"/>
      <c r="B59" s="5" t="s">
        <v>19</v>
      </c>
      <c r="C59" s="16" t="s">
        <v>78</v>
      </c>
      <c r="D59" s="5"/>
      <c r="E59" s="5"/>
      <c r="F59" s="5"/>
      <c r="G59" s="5"/>
      <c r="H59" s="5"/>
      <c r="I59" s="5"/>
      <c r="J59" s="5"/>
      <c r="K59" s="5"/>
      <c r="L59" s="5"/>
      <c r="M59" s="14"/>
      <c r="N59" s="22" t="s">
        <v>78</v>
      </c>
      <c r="O59" s="23">
        <f t="shared" ref="O59:U59" si="12">AVERAGE(F69,F63)</f>
        <v>15.985295668838834</v>
      </c>
      <c r="P59" s="23">
        <f t="shared" si="12"/>
        <v>21.859671858069092</v>
      </c>
      <c r="Q59" s="23">
        <f t="shared" si="12"/>
        <v>28.787241999536974</v>
      </c>
      <c r="R59" s="23">
        <f t="shared" si="12"/>
        <v>38.934230515802291</v>
      </c>
      <c r="S59" s="23">
        <f t="shared" si="12"/>
        <v>95.769621186072641</v>
      </c>
      <c r="T59" s="23">
        <f t="shared" si="12"/>
        <v>139.84742235841907</v>
      </c>
      <c r="U59" s="23">
        <f t="shared" si="12"/>
        <v>249.22633080772448</v>
      </c>
    </row>
    <row r="60" spans="1:21" ht="15.75">
      <c r="A60" s="15"/>
      <c r="B60" s="5"/>
      <c r="C60" s="5" t="s">
        <v>21</v>
      </c>
      <c r="D60" s="17">
        <v>4.3280000000000003</v>
      </c>
      <c r="E60" s="5" t="s">
        <v>22</v>
      </c>
      <c r="F60" s="18" t="s">
        <v>23</v>
      </c>
      <c r="G60" s="18" t="s">
        <v>24</v>
      </c>
      <c r="H60" s="18" t="s">
        <v>25</v>
      </c>
      <c r="I60" s="18" t="s">
        <v>26</v>
      </c>
      <c r="J60" s="18" t="s">
        <v>27</v>
      </c>
      <c r="K60" s="18" t="s">
        <v>28</v>
      </c>
      <c r="L60" s="18" t="s">
        <v>29</v>
      </c>
      <c r="M60" s="14"/>
      <c r="N60" s="22" t="s">
        <v>7</v>
      </c>
      <c r="O60" s="23">
        <f t="shared" ref="O60:U60" si="13">AVERAGE(F75,F81)</f>
        <v>12.713915700282218</v>
      </c>
      <c r="P60" s="23">
        <f t="shared" si="13"/>
        <v>4.7983394784810951</v>
      </c>
      <c r="Q60" s="23">
        <f t="shared" si="13"/>
        <v>63.205235348988992</v>
      </c>
      <c r="R60" s="23">
        <f t="shared" si="13"/>
        <v>161.27363510801513</v>
      </c>
      <c r="S60" s="23">
        <f t="shared" si="13"/>
        <v>193.36846580096329</v>
      </c>
      <c r="T60" s="23">
        <f t="shared" si="13"/>
        <v>198.86656663172971</v>
      </c>
      <c r="U60" s="23">
        <f t="shared" si="13"/>
        <v>151.36417560345438</v>
      </c>
    </row>
    <row r="61" spans="1:21" ht="15.75">
      <c r="A61" s="15"/>
      <c r="B61" s="5"/>
      <c r="C61" s="5" t="s">
        <v>30</v>
      </c>
      <c r="D61" s="17">
        <v>7.3570000000000002</v>
      </c>
      <c r="E61" s="17">
        <v>6.0570000000000004</v>
      </c>
      <c r="F61" s="17">
        <v>6.4950000000000001</v>
      </c>
      <c r="G61" s="17">
        <v>6.7830000000000004</v>
      </c>
      <c r="H61" s="17">
        <v>7.63</v>
      </c>
      <c r="I61" s="17">
        <v>7.84</v>
      </c>
      <c r="J61" s="17">
        <v>10.808</v>
      </c>
      <c r="K61" s="17">
        <v>10.59</v>
      </c>
      <c r="L61" s="17">
        <v>12.503</v>
      </c>
      <c r="M61" s="14"/>
      <c r="N61" s="14"/>
      <c r="O61" s="14"/>
      <c r="P61" s="14"/>
      <c r="Q61" s="14"/>
      <c r="R61" s="14"/>
      <c r="S61" s="14"/>
      <c r="T61" s="14"/>
      <c r="U61" s="14"/>
    </row>
    <row r="62" spans="1:21">
      <c r="A62" s="15"/>
      <c r="B62" s="5"/>
      <c r="C62" s="5"/>
      <c r="D62" s="5">
        <f>D61-D60</f>
        <v>3.0289999999999999</v>
      </c>
      <c r="E62" s="5"/>
      <c r="F62" s="5">
        <f>F61-E61</f>
        <v>0.43799999999999972</v>
      </c>
      <c r="G62" s="5">
        <f>G61-E61</f>
        <v>0.72599999999999998</v>
      </c>
      <c r="H62" s="5">
        <f>H61-E61</f>
        <v>1.5729999999999995</v>
      </c>
      <c r="I62" s="5">
        <f>I61-E61</f>
        <v>1.7829999999999995</v>
      </c>
      <c r="J62" s="5">
        <f>J61-E61</f>
        <v>4.7509999999999994</v>
      </c>
      <c r="K62" s="5">
        <f>K61-E61</f>
        <v>4.5329999999999995</v>
      </c>
      <c r="L62" s="5">
        <f>L61-E61</f>
        <v>6.4459999999999997</v>
      </c>
      <c r="M62" s="14"/>
      <c r="N62" s="14"/>
      <c r="O62" s="14"/>
      <c r="P62" s="14"/>
      <c r="Q62" s="14"/>
      <c r="R62" s="14"/>
      <c r="S62" s="14"/>
      <c r="T62" s="14"/>
      <c r="U62" s="14"/>
    </row>
    <row r="63" spans="1:21">
      <c r="A63" s="15"/>
      <c r="B63" s="5"/>
      <c r="C63" s="5"/>
      <c r="D63" s="5"/>
      <c r="E63" s="5"/>
      <c r="F63" s="19">
        <f>F62/D62*100</f>
        <v>14.46021789369428</v>
      </c>
      <c r="G63" s="19">
        <f>G62/D62*100</f>
        <v>23.968306371739846</v>
      </c>
      <c r="H63" s="19">
        <f>H62/D62*100</f>
        <v>51.931330472102985</v>
      </c>
      <c r="I63" s="19">
        <f>I62/D62*100</f>
        <v>58.864311654011217</v>
      </c>
      <c r="J63" s="19">
        <f>J62/D62*100</f>
        <v>156.85044569164739</v>
      </c>
      <c r="K63" s="19">
        <f>K62/D62*100</f>
        <v>149.65335094090457</v>
      </c>
      <c r="L63" s="19">
        <f>L62/D62*100</f>
        <v>212.80950808847803</v>
      </c>
      <c r="M63" s="14"/>
      <c r="N63" s="22" t="s">
        <v>31</v>
      </c>
      <c r="O63" s="5" t="s">
        <v>78</v>
      </c>
      <c r="P63" s="5" t="s">
        <v>7</v>
      </c>
      <c r="Q63" s="14"/>
      <c r="R63" s="14"/>
      <c r="S63" s="14"/>
      <c r="T63" s="14"/>
      <c r="U63" s="14"/>
    </row>
    <row r="64" spans="1:21">
      <c r="A64" s="15"/>
      <c r="B64" s="5"/>
      <c r="C64" s="5"/>
      <c r="D64" s="5"/>
      <c r="E64" s="5"/>
      <c r="F64" s="5"/>
      <c r="G64" s="5"/>
      <c r="H64" s="5"/>
      <c r="I64" s="5"/>
      <c r="J64" s="5"/>
      <c r="K64" s="5"/>
      <c r="L64" s="5"/>
      <c r="M64" s="14"/>
      <c r="N64" s="18" t="s">
        <v>23</v>
      </c>
      <c r="O64" s="23">
        <f>O59</f>
        <v>15.985295668838834</v>
      </c>
      <c r="P64" s="23">
        <f>O60</f>
        <v>12.713915700282218</v>
      </c>
      <c r="Q64" s="14"/>
      <c r="R64" s="14"/>
      <c r="S64" s="14"/>
      <c r="T64" s="14"/>
      <c r="U64" s="14"/>
    </row>
    <row r="65" spans="1:21">
      <c r="A65" s="15"/>
      <c r="B65" s="5" t="s">
        <v>32</v>
      </c>
      <c r="C65" s="16" t="s">
        <v>78</v>
      </c>
      <c r="D65" s="5"/>
      <c r="E65" s="5"/>
      <c r="F65" s="5"/>
      <c r="G65" s="5"/>
      <c r="H65" s="5"/>
      <c r="I65" s="5"/>
      <c r="J65" s="5"/>
      <c r="K65" s="5"/>
      <c r="L65" s="5"/>
      <c r="M65" s="14"/>
      <c r="N65" s="18" t="s">
        <v>24</v>
      </c>
      <c r="O65" s="23">
        <f>P59</f>
        <v>21.859671858069092</v>
      </c>
      <c r="P65" s="23">
        <f>P60</f>
        <v>4.7983394784810951</v>
      </c>
      <c r="Q65" s="14"/>
      <c r="R65" s="14"/>
      <c r="S65" s="14"/>
      <c r="T65" s="14"/>
      <c r="U65" s="14"/>
    </row>
    <row r="66" spans="1:21" ht="15.75">
      <c r="A66" s="15"/>
      <c r="B66" s="5"/>
      <c r="C66" s="5" t="s">
        <v>21</v>
      </c>
      <c r="D66" s="17">
        <v>3.7709999999999999</v>
      </c>
      <c r="E66" s="5" t="s">
        <v>22</v>
      </c>
      <c r="F66" s="18" t="s">
        <v>23</v>
      </c>
      <c r="G66" s="18" t="s">
        <v>24</v>
      </c>
      <c r="H66" s="18" t="s">
        <v>25</v>
      </c>
      <c r="I66" s="18" t="s">
        <v>26</v>
      </c>
      <c r="J66" s="18" t="s">
        <v>27</v>
      </c>
      <c r="K66" s="18" t="s">
        <v>28</v>
      </c>
      <c r="L66" s="18" t="s">
        <v>29</v>
      </c>
      <c r="M66" s="14"/>
      <c r="N66" s="18" t="s">
        <v>25</v>
      </c>
      <c r="O66" s="23">
        <f>Q59</f>
        <v>28.787241999536974</v>
      </c>
      <c r="P66" s="23">
        <f>Q60</f>
        <v>63.205235348988992</v>
      </c>
      <c r="Q66" s="14"/>
      <c r="R66" s="14"/>
      <c r="S66" s="14"/>
      <c r="T66" s="14"/>
      <c r="U66" s="14"/>
    </row>
    <row r="67" spans="1:21" ht="15.75">
      <c r="A67" s="15"/>
      <c r="B67" s="5"/>
      <c r="C67" s="5" t="s">
        <v>30</v>
      </c>
      <c r="D67" s="17">
        <v>4.976</v>
      </c>
      <c r="E67" s="17">
        <v>2.1</v>
      </c>
      <c r="F67" s="17">
        <v>2.3109999999999999</v>
      </c>
      <c r="G67" s="17">
        <v>2.3380000000000001</v>
      </c>
      <c r="H67" s="17">
        <v>2.1680000000000001</v>
      </c>
      <c r="I67" s="17">
        <v>2.3290000000000002</v>
      </c>
      <c r="J67" s="17">
        <v>2.5179999999999998</v>
      </c>
      <c r="K67" s="17">
        <v>3.6669999999999998</v>
      </c>
      <c r="L67" s="17">
        <v>5.5419999999999998</v>
      </c>
      <c r="M67" s="14"/>
      <c r="N67" s="18" t="s">
        <v>26</v>
      </c>
      <c r="O67" s="23">
        <f>R59</f>
        <v>38.934230515802291</v>
      </c>
      <c r="P67" s="23">
        <f>R60</f>
        <v>161.27363510801513</v>
      </c>
      <c r="Q67" s="14"/>
      <c r="R67" s="14"/>
      <c r="S67" s="14"/>
      <c r="T67" s="14"/>
      <c r="U67" s="14"/>
    </row>
    <row r="68" spans="1:21">
      <c r="A68" s="15"/>
      <c r="B68" s="5"/>
      <c r="C68" s="5"/>
      <c r="D68" s="5">
        <f>D67-D66</f>
        <v>1.2050000000000001</v>
      </c>
      <c r="E68" s="5"/>
      <c r="F68" s="5">
        <f>F67-E67</f>
        <v>0.21099999999999985</v>
      </c>
      <c r="G68" s="5">
        <f>G67-E67</f>
        <v>0.23799999999999999</v>
      </c>
      <c r="H68" s="5">
        <f>H67-E67</f>
        <v>6.800000000000006E-2</v>
      </c>
      <c r="I68" s="5">
        <f>I67-E67</f>
        <v>0.22900000000000009</v>
      </c>
      <c r="J68" s="5">
        <f>J67-E67</f>
        <v>0.41799999999999971</v>
      </c>
      <c r="K68" s="5">
        <f>K67-E67</f>
        <v>1.5669999999999997</v>
      </c>
      <c r="L68" s="5">
        <f>L67-E67</f>
        <v>3.4419999999999997</v>
      </c>
      <c r="M68" s="14"/>
      <c r="N68" s="18" t="s">
        <v>27</v>
      </c>
      <c r="O68" s="23">
        <f>S59</f>
        <v>95.769621186072641</v>
      </c>
      <c r="P68" s="23">
        <f>S60</f>
        <v>193.36846580096329</v>
      </c>
      <c r="Q68" s="14"/>
      <c r="R68" s="14"/>
      <c r="S68" s="14"/>
      <c r="T68" s="14"/>
      <c r="U68" s="14"/>
    </row>
    <row r="69" spans="1:21">
      <c r="A69" s="15"/>
      <c r="B69" s="5"/>
      <c r="C69" s="5"/>
      <c r="D69" s="5"/>
      <c r="E69" s="5"/>
      <c r="F69" s="19">
        <f>F68/D68*100</f>
        <v>17.51037344398339</v>
      </c>
      <c r="G69" s="19">
        <f>G68/D68*100</f>
        <v>19.751037344398341</v>
      </c>
      <c r="H69" s="19">
        <f>H68/D68*100</f>
        <v>5.6431535269709592</v>
      </c>
      <c r="I69" s="19">
        <f>I68/D68*100</f>
        <v>19.004149377593368</v>
      </c>
      <c r="J69" s="19">
        <f>J68/D68*100</f>
        <v>34.688796680497894</v>
      </c>
      <c r="K69" s="19">
        <f>K68/D68*100</f>
        <v>130.04149377593356</v>
      </c>
      <c r="L69" s="19">
        <f>L68/D68*100</f>
        <v>285.64315352697093</v>
      </c>
      <c r="M69" s="14"/>
      <c r="N69" s="18" t="s">
        <v>28</v>
      </c>
      <c r="O69" s="23">
        <f>T59</f>
        <v>139.84742235841907</v>
      </c>
      <c r="P69" s="23">
        <f>T60</f>
        <v>198.86656663172971</v>
      </c>
      <c r="Q69" s="14"/>
      <c r="R69" s="14"/>
      <c r="S69" s="14"/>
      <c r="T69" s="14"/>
      <c r="U69" s="14"/>
    </row>
    <row r="70" spans="1:21">
      <c r="A70" s="15"/>
      <c r="B70" s="5"/>
      <c r="C70" s="5"/>
      <c r="D70" s="5"/>
      <c r="E70" s="5"/>
      <c r="F70" s="5"/>
      <c r="G70" s="5"/>
      <c r="H70" s="5"/>
      <c r="I70" s="5"/>
      <c r="J70" s="5"/>
      <c r="K70" s="5"/>
      <c r="L70" s="5"/>
      <c r="M70" s="14"/>
      <c r="N70" s="18" t="s">
        <v>29</v>
      </c>
      <c r="O70" s="23">
        <f>U59</f>
        <v>249.22633080772448</v>
      </c>
      <c r="P70" s="23">
        <f>U60</f>
        <v>151.36417560345438</v>
      </c>
      <c r="Q70" s="14"/>
      <c r="R70" s="14"/>
      <c r="S70" s="14"/>
      <c r="T70" s="14"/>
      <c r="U70" s="14"/>
    </row>
    <row r="71" spans="1:21">
      <c r="A71" s="15"/>
      <c r="B71" s="5" t="s">
        <v>33</v>
      </c>
      <c r="C71" s="16" t="s">
        <v>20</v>
      </c>
      <c r="D71" s="5"/>
      <c r="E71" s="5"/>
      <c r="F71" s="5"/>
      <c r="G71" s="5"/>
      <c r="H71" s="5"/>
      <c r="I71" s="5"/>
      <c r="J71" s="5"/>
      <c r="K71" s="5"/>
      <c r="L71" s="5"/>
      <c r="M71" s="14"/>
      <c r="N71" s="14"/>
      <c r="O71" s="14"/>
      <c r="P71" s="14"/>
      <c r="Q71" s="14"/>
      <c r="R71" s="14"/>
      <c r="S71" s="14"/>
      <c r="T71" s="14"/>
      <c r="U71" s="14"/>
    </row>
    <row r="72" spans="1:21" ht="15.75">
      <c r="A72" s="15"/>
      <c r="B72" s="5"/>
      <c r="C72" s="5" t="s">
        <v>21</v>
      </c>
      <c r="D72" s="17">
        <v>4.173</v>
      </c>
      <c r="E72" s="5" t="s">
        <v>22</v>
      </c>
      <c r="F72" s="18" t="s">
        <v>23</v>
      </c>
      <c r="G72" s="18" t="s">
        <v>24</v>
      </c>
      <c r="H72" s="18" t="s">
        <v>25</v>
      </c>
      <c r="I72" s="18" t="s">
        <v>26</v>
      </c>
      <c r="J72" s="18" t="s">
        <v>27</v>
      </c>
      <c r="K72" s="18" t="s">
        <v>28</v>
      </c>
      <c r="L72" s="18" t="s">
        <v>29</v>
      </c>
      <c r="M72" s="14"/>
      <c r="N72" s="14"/>
      <c r="O72" s="14"/>
      <c r="P72" s="14"/>
      <c r="Q72" s="14"/>
      <c r="R72" s="14"/>
      <c r="S72" s="14"/>
      <c r="T72" s="14"/>
      <c r="U72" s="14"/>
    </row>
    <row r="73" spans="1:21" ht="15.75">
      <c r="A73" s="15"/>
      <c r="B73" s="5"/>
      <c r="C73" s="5" t="s">
        <v>30</v>
      </c>
      <c r="D73" s="17">
        <v>5.1020000000000003</v>
      </c>
      <c r="E73" s="17">
        <v>3.2959999999999998</v>
      </c>
      <c r="F73" s="17">
        <v>3.3530000000000002</v>
      </c>
      <c r="G73" s="17">
        <v>3.3290000000000002</v>
      </c>
      <c r="H73" s="17">
        <v>3.617</v>
      </c>
      <c r="I73" s="17">
        <v>4.0990000000000002</v>
      </c>
      <c r="J73" s="17">
        <v>4.3360000000000003</v>
      </c>
      <c r="K73" s="17">
        <v>4.6360000000000001</v>
      </c>
      <c r="L73" s="17">
        <v>4.5090000000000003</v>
      </c>
      <c r="M73" s="14"/>
      <c r="N73" s="14"/>
      <c r="O73" s="14"/>
      <c r="P73" s="14"/>
      <c r="Q73" s="14"/>
      <c r="R73" s="14"/>
      <c r="S73" s="14"/>
      <c r="T73" s="14"/>
      <c r="U73" s="14"/>
    </row>
    <row r="74" spans="1:21">
      <c r="A74" s="15"/>
      <c r="B74" s="5"/>
      <c r="C74" s="5"/>
      <c r="D74" s="5">
        <f>D73-D72</f>
        <v>0.92900000000000027</v>
      </c>
      <c r="E74" s="5"/>
      <c r="F74" s="5">
        <f>F73-E73</f>
        <v>5.7000000000000384E-2</v>
      </c>
      <c r="G74" s="5">
        <f>G73-E73</f>
        <v>3.3000000000000362E-2</v>
      </c>
      <c r="H74" s="5">
        <f>H73-E73</f>
        <v>0.32100000000000017</v>
      </c>
      <c r="I74" s="5">
        <f>I73-E73</f>
        <v>0.80300000000000038</v>
      </c>
      <c r="J74" s="5">
        <f>J73-E73</f>
        <v>1.0400000000000005</v>
      </c>
      <c r="K74" s="5">
        <f>K73-E73</f>
        <v>1.3400000000000003</v>
      </c>
      <c r="L74" s="5">
        <f>L73-E73</f>
        <v>1.2130000000000005</v>
      </c>
      <c r="M74" s="14"/>
      <c r="N74" s="14"/>
      <c r="O74" s="14"/>
      <c r="P74" s="14"/>
      <c r="Q74" s="14"/>
      <c r="R74" s="14"/>
      <c r="S74" s="14"/>
      <c r="T74" s="14"/>
      <c r="U74" s="14"/>
    </row>
    <row r="75" spans="1:21">
      <c r="A75" s="15"/>
      <c r="B75" s="5"/>
      <c r="C75" s="5"/>
      <c r="D75" s="5"/>
      <c r="E75" s="5"/>
      <c r="F75" s="19">
        <f>F74/D74*100</f>
        <v>6.1356297093649479</v>
      </c>
      <c r="G75" s="19">
        <f>G74/D74*100</f>
        <v>3.5522066738428797</v>
      </c>
      <c r="H75" s="19">
        <f>H74/D74*100</f>
        <v>34.553283100107649</v>
      </c>
      <c r="I75" s="19">
        <f>I74/D74*100</f>
        <v>86.437029063509158</v>
      </c>
      <c r="J75" s="19">
        <f>J74/D74*100</f>
        <v>111.94833153928958</v>
      </c>
      <c r="K75" s="19">
        <f>K74/D74*100</f>
        <v>144.2411194833154</v>
      </c>
      <c r="L75" s="19">
        <f>L74/D74*100</f>
        <v>130.57050592034446</v>
      </c>
      <c r="M75" s="14"/>
      <c r="N75" s="14"/>
      <c r="O75" s="14"/>
      <c r="P75" s="14"/>
      <c r="Q75" s="14"/>
      <c r="R75" s="14"/>
      <c r="S75" s="14"/>
      <c r="T75" s="14"/>
      <c r="U75" s="14"/>
    </row>
    <row r="76" spans="1:21">
      <c r="A76" s="15"/>
      <c r="B76" s="5"/>
      <c r="C76" s="5"/>
      <c r="D76" s="5"/>
      <c r="E76" s="5"/>
      <c r="F76" s="5"/>
      <c r="G76" s="5"/>
      <c r="H76" s="5"/>
      <c r="I76" s="5"/>
      <c r="J76" s="5"/>
      <c r="K76" s="5"/>
      <c r="L76" s="5"/>
      <c r="M76" s="14"/>
      <c r="N76" s="14"/>
      <c r="O76" s="14"/>
      <c r="P76" s="14"/>
      <c r="Q76" s="14"/>
      <c r="R76" s="14"/>
      <c r="S76" s="14"/>
      <c r="T76" s="14"/>
      <c r="U76" s="14"/>
    </row>
    <row r="77" spans="1:21">
      <c r="A77" s="15"/>
      <c r="B77" s="5" t="s">
        <v>37</v>
      </c>
      <c r="C77" s="16" t="s">
        <v>20</v>
      </c>
      <c r="D77" s="5"/>
      <c r="E77" s="5"/>
      <c r="F77" s="5"/>
      <c r="G77" s="5"/>
      <c r="H77" s="5"/>
      <c r="I77" s="5"/>
      <c r="J77" s="5"/>
      <c r="K77" s="5"/>
      <c r="L77" s="5"/>
      <c r="M77" s="14"/>
      <c r="N77" s="14"/>
      <c r="O77" s="14"/>
      <c r="P77" s="14"/>
      <c r="Q77" s="14"/>
      <c r="R77" s="14"/>
      <c r="S77" s="14"/>
      <c r="T77" s="14"/>
      <c r="U77" s="14"/>
    </row>
    <row r="78" spans="1:21" ht="15.75">
      <c r="A78" s="15"/>
      <c r="B78" s="5"/>
      <c r="C78" s="5" t="s">
        <v>21</v>
      </c>
      <c r="D78" s="17">
        <v>3.5760000000000001</v>
      </c>
      <c r="E78" s="5" t="s">
        <v>22</v>
      </c>
      <c r="F78" s="18" t="s">
        <v>23</v>
      </c>
      <c r="G78" s="18" t="s">
        <v>24</v>
      </c>
      <c r="H78" s="18" t="s">
        <v>25</v>
      </c>
      <c r="I78" s="18" t="s">
        <v>26</v>
      </c>
      <c r="J78" s="18" t="s">
        <v>27</v>
      </c>
      <c r="K78" s="18" t="s">
        <v>28</v>
      </c>
      <c r="L78" s="18" t="s">
        <v>29</v>
      </c>
      <c r="M78" s="14"/>
      <c r="N78" s="14"/>
      <c r="O78" s="14"/>
      <c r="P78" s="14"/>
      <c r="Q78" s="14"/>
      <c r="R78" s="14"/>
      <c r="S78" s="14"/>
      <c r="T78" s="14"/>
      <c r="U78" s="14"/>
    </row>
    <row r="79" spans="1:21" ht="15.75">
      <c r="A79" s="15"/>
      <c r="B79" s="5"/>
      <c r="C79" s="5" t="s">
        <v>30</v>
      </c>
      <c r="D79" s="17">
        <v>6.7690000000000001</v>
      </c>
      <c r="E79" s="17">
        <v>2.2400000000000002</v>
      </c>
      <c r="F79" s="17">
        <v>2.8559999999999999</v>
      </c>
      <c r="G79" s="17">
        <v>2.4329999999999998</v>
      </c>
      <c r="H79" s="17">
        <v>5.173</v>
      </c>
      <c r="I79" s="17">
        <v>9.7789999999999999</v>
      </c>
      <c r="J79" s="17">
        <v>11.013999999999999</v>
      </c>
      <c r="K79" s="17">
        <v>10.334</v>
      </c>
      <c r="L79" s="17">
        <v>7.7370000000000001</v>
      </c>
      <c r="M79" s="14"/>
      <c r="N79" s="14"/>
      <c r="O79" s="14"/>
      <c r="P79" s="14"/>
      <c r="Q79" s="14"/>
      <c r="R79" s="14"/>
      <c r="S79" s="14"/>
      <c r="T79" s="14"/>
      <c r="U79" s="14"/>
    </row>
    <row r="80" spans="1:21">
      <c r="A80" s="15"/>
      <c r="B80" s="5"/>
      <c r="C80" s="5"/>
      <c r="D80" s="5">
        <f>D79-D78</f>
        <v>3.1930000000000001</v>
      </c>
      <c r="E80" s="5"/>
      <c r="F80" s="5">
        <f>F79-E79</f>
        <v>0.61599999999999966</v>
      </c>
      <c r="G80" s="5">
        <f>G79-E79</f>
        <v>0.19299999999999962</v>
      </c>
      <c r="H80" s="5">
        <f>H79-E79</f>
        <v>2.9329999999999998</v>
      </c>
      <c r="I80" s="5">
        <f>I79-E79</f>
        <v>7.5389999999999997</v>
      </c>
      <c r="J80" s="5">
        <f>J79-E79</f>
        <v>8.7739999999999991</v>
      </c>
      <c r="K80" s="5">
        <f>K79-E79</f>
        <v>8.0939999999999994</v>
      </c>
      <c r="L80" s="5">
        <f>L79-E79</f>
        <v>5.4969999999999999</v>
      </c>
      <c r="M80" s="14"/>
      <c r="N80" s="14"/>
      <c r="O80" s="14"/>
      <c r="P80" s="14"/>
      <c r="Q80" s="14"/>
      <c r="R80" s="14"/>
      <c r="S80" s="14"/>
      <c r="T80" s="14"/>
      <c r="U80" s="14"/>
    </row>
    <row r="81" spans="1:21">
      <c r="A81" s="15"/>
      <c r="B81" s="5"/>
      <c r="C81" s="5"/>
      <c r="D81" s="5"/>
      <c r="E81" s="5"/>
      <c r="F81" s="19">
        <f>F80/D80*100</f>
        <v>19.292201691199487</v>
      </c>
      <c r="G81" s="19">
        <f>G80/D80*100</f>
        <v>6.044472283119311</v>
      </c>
      <c r="H81" s="19">
        <f>H80/D80*100</f>
        <v>91.857187597870336</v>
      </c>
      <c r="I81" s="19">
        <f>I80/D80*100</f>
        <v>236.1102411525211</v>
      </c>
      <c r="J81" s="19">
        <f>J80/D80*100</f>
        <v>274.78860006263699</v>
      </c>
      <c r="K81" s="19">
        <f>K80/D80*100</f>
        <v>253.49201378014405</v>
      </c>
      <c r="L81" s="19">
        <f>L80/D80*100</f>
        <v>172.15784528656434</v>
      </c>
      <c r="M81" s="14"/>
      <c r="N81" s="14"/>
      <c r="O81" s="14"/>
      <c r="P81" s="14"/>
      <c r="Q81" s="14"/>
      <c r="R81" s="14"/>
      <c r="S81" s="14"/>
      <c r="T81" s="14"/>
      <c r="U81" s="14"/>
    </row>
    <row r="82" spans="1:21">
      <c r="A82" s="14"/>
      <c r="B82" s="14"/>
      <c r="C82" s="14"/>
      <c r="D82" s="14"/>
      <c r="E82" s="14"/>
      <c r="F82" s="14"/>
      <c r="G82" s="14"/>
      <c r="H82" s="14"/>
      <c r="I82" s="14"/>
      <c r="J82" s="14"/>
      <c r="K82" s="14"/>
      <c r="L82" s="14"/>
      <c r="M82" s="14"/>
      <c r="N82" s="14"/>
      <c r="O82" s="14"/>
      <c r="P82" s="14"/>
      <c r="Q82" s="14"/>
      <c r="R82" s="14"/>
      <c r="S82" s="14"/>
      <c r="T82" s="14"/>
      <c r="U82" s="14"/>
    </row>
    <row r="83" spans="1:21">
      <c r="A83" s="14"/>
      <c r="B83" s="14"/>
      <c r="C83" s="14"/>
      <c r="D83" s="14"/>
      <c r="E83" s="14"/>
      <c r="F83" s="14"/>
      <c r="G83" s="14"/>
      <c r="H83" s="14"/>
      <c r="I83" s="14"/>
      <c r="J83" s="14"/>
      <c r="K83" s="14"/>
      <c r="L83" s="14"/>
      <c r="M83" s="14"/>
      <c r="N83" s="14"/>
      <c r="O83" s="14"/>
      <c r="P83" s="14"/>
      <c r="Q83" s="14"/>
      <c r="R83" s="14"/>
      <c r="S83" s="14"/>
      <c r="T83" s="14"/>
      <c r="U83" s="14"/>
    </row>
    <row r="84" spans="1:21">
      <c r="A84" s="15" t="s">
        <v>36</v>
      </c>
      <c r="B84" s="5"/>
      <c r="C84" s="5"/>
      <c r="D84" s="5"/>
      <c r="E84" s="5"/>
      <c r="F84" s="5"/>
      <c r="G84" s="5"/>
      <c r="H84" s="5"/>
      <c r="I84" s="5"/>
      <c r="J84" s="5"/>
      <c r="K84" s="5"/>
      <c r="L84" s="5"/>
      <c r="M84" s="14"/>
      <c r="N84" s="22"/>
      <c r="O84" s="18" t="str">
        <f t="shared" ref="O84:U84" si="14">F86</f>
        <v>0.1mM10ul</v>
      </c>
      <c r="P84" s="18" t="str">
        <f t="shared" si="14"/>
        <v>0.1mM20ul</v>
      </c>
      <c r="Q84" s="18" t="str">
        <f t="shared" si="14"/>
        <v>1mM7ul</v>
      </c>
      <c r="R84" s="18" t="str">
        <f t="shared" si="14"/>
        <v>1mM20ul</v>
      </c>
      <c r="S84" s="18" t="str">
        <f t="shared" si="14"/>
        <v>10mM7ul</v>
      </c>
      <c r="T84" s="18" t="str">
        <f t="shared" si="14"/>
        <v>10mM20ul</v>
      </c>
      <c r="U84" s="18" t="str">
        <f t="shared" si="14"/>
        <v>10mM70ul</v>
      </c>
    </row>
    <row r="85" spans="1:21">
      <c r="A85" s="15"/>
      <c r="B85" s="5" t="s">
        <v>39</v>
      </c>
      <c r="C85" s="16" t="s">
        <v>78</v>
      </c>
      <c r="D85" s="5"/>
      <c r="E85" s="5"/>
      <c r="F85" s="5"/>
      <c r="G85" s="5"/>
      <c r="H85" s="5"/>
      <c r="I85" s="5"/>
      <c r="J85" s="5"/>
      <c r="K85" s="5"/>
      <c r="L85" s="5"/>
      <c r="M85" s="14"/>
      <c r="N85" s="22" t="s">
        <v>78</v>
      </c>
      <c r="O85" s="23">
        <f t="shared" ref="O85:U85" si="15">AVERAGE(F89,F95)</f>
        <v>-0.21469290537534313</v>
      </c>
      <c r="P85" s="23">
        <f t="shared" si="15"/>
        <v>2.4160292521242668</v>
      </c>
      <c r="Q85" s="23">
        <f t="shared" si="15"/>
        <v>5.5033408668722661</v>
      </c>
      <c r="R85" s="23">
        <f t="shared" si="15"/>
        <v>12.881876585260109</v>
      </c>
      <c r="S85" s="23">
        <f t="shared" si="15"/>
        <v>21.742255380924462</v>
      </c>
      <c r="T85" s="23">
        <f t="shared" si="15"/>
        <v>62.316148689086518</v>
      </c>
      <c r="U85" s="23">
        <f t="shared" si="15"/>
        <v>83.762661570229028</v>
      </c>
    </row>
    <row r="86" spans="1:21" ht="15.75">
      <c r="A86" s="15"/>
      <c r="B86" s="5"/>
      <c r="C86" s="5" t="s">
        <v>21</v>
      </c>
      <c r="D86" s="17">
        <v>3.8540000000000001</v>
      </c>
      <c r="E86" s="5" t="s">
        <v>22</v>
      </c>
      <c r="F86" s="18" t="s">
        <v>23</v>
      </c>
      <c r="G86" s="18" t="s">
        <v>24</v>
      </c>
      <c r="H86" s="18" t="s">
        <v>25</v>
      </c>
      <c r="I86" s="18" t="s">
        <v>26</v>
      </c>
      <c r="J86" s="18" t="s">
        <v>27</v>
      </c>
      <c r="K86" s="18" t="s">
        <v>28</v>
      </c>
      <c r="L86" s="18" t="s">
        <v>29</v>
      </c>
      <c r="M86" s="14"/>
      <c r="N86" s="22" t="s">
        <v>7</v>
      </c>
      <c r="O86" s="23">
        <f t="shared" ref="O86:U86" si="16">AVERAGE(F101,F107)</f>
        <v>3.244719524244513</v>
      </c>
      <c r="P86" s="23">
        <f t="shared" si="16"/>
        <v>4.486617823431085</v>
      </c>
      <c r="Q86" s="23">
        <f t="shared" si="16"/>
        <v>5.250958532962958</v>
      </c>
      <c r="R86" s="23">
        <f t="shared" si="16"/>
        <v>15.77120734761343</v>
      </c>
      <c r="S86" s="23">
        <f t="shared" si="16"/>
        <v>16.266009209373422</v>
      </c>
      <c r="T86" s="23">
        <f t="shared" si="16"/>
        <v>32.961105621943389</v>
      </c>
      <c r="U86" s="23">
        <f t="shared" si="16"/>
        <v>61.758729330176514</v>
      </c>
    </row>
    <row r="87" spans="1:21" ht="15.75">
      <c r="A87" s="15"/>
      <c r="B87" s="5"/>
      <c r="C87" s="5" t="s">
        <v>30</v>
      </c>
      <c r="D87" s="17">
        <v>5.016</v>
      </c>
      <c r="E87" s="17">
        <v>2.93</v>
      </c>
      <c r="F87" s="17">
        <v>2.9460000000000002</v>
      </c>
      <c r="G87" s="17">
        <v>2.95</v>
      </c>
      <c r="H87" s="17">
        <v>3.02</v>
      </c>
      <c r="I87" s="17">
        <v>3.1459999999999999</v>
      </c>
      <c r="J87" s="17">
        <v>3.3490000000000002</v>
      </c>
      <c r="K87" s="17">
        <v>4.0010000000000003</v>
      </c>
      <c r="L87" s="17">
        <v>4.5</v>
      </c>
      <c r="M87" s="14"/>
      <c r="N87" s="14"/>
      <c r="O87" s="14"/>
      <c r="P87" s="14"/>
      <c r="Q87" s="14"/>
      <c r="R87" s="14"/>
      <c r="S87" s="14"/>
      <c r="T87" s="14"/>
      <c r="U87" s="14"/>
    </row>
    <row r="88" spans="1:21">
      <c r="A88" s="15"/>
      <c r="B88" s="5"/>
      <c r="C88" s="5"/>
      <c r="D88" s="5">
        <f>D87-D86</f>
        <v>1.1619999999999999</v>
      </c>
      <c r="E88" s="5"/>
      <c r="F88" s="5">
        <f>F87-E87</f>
        <v>1.6000000000000014E-2</v>
      </c>
      <c r="G88" s="5">
        <f>G87-E87</f>
        <v>2.0000000000000018E-2</v>
      </c>
      <c r="H88" s="5">
        <f>H87-E87</f>
        <v>8.9999999999999858E-2</v>
      </c>
      <c r="I88" s="5">
        <f>I87-E87</f>
        <v>0.21599999999999975</v>
      </c>
      <c r="J88" s="5">
        <f>J87-E87</f>
        <v>0.41900000000000004</v>
      </c>
      <c r="K88" s="5">
        <f>K87-E87</f>
        <v>1.0710000000000002</v>
      </c>
      <c r="L88" s="5">
        <f>L87-E87</f>
        <v>1.5699999999999998</v>
      </c>
      <c r="M88" s="14"/>
      <c r="N88" s="14"/>
      <c r="O88" s="14"/>
      <c r="P88" s="14"/>
      <c r="Q88" s="14"/>
      <c r="R88" s="14"/>
      <c r="S88" s="14"/>
      <c r="T88" s="14"/>
      <c r="U88" s="14"/>
    </row>
    <row r="89" spans="1:21">
      <c r="A89" s="15"/>
      <c r="B89" s="5"/>
      <c r="C89" s="5"/>
      <c r="D89" s="5"/>
      <c r="E89" s="5"/>
      <c r="F89" s="19">
        <f>F88/D88*100</f>
        <v>1.3769363166953541</v>
      </c>
      <c r="G89" s="19">
        <f>G88/D88*100</f>
        <v>1.7211703958691926</v>
      </c>
      <c r="H89" s="19">
        <f>H88/D88*100</f>
        <v>7.7452667814113472</v>
      </c>
      <c r="I89" s="19">
        <f>I88/D88*100</f>
        <v>18.588640275387242</v>
      </c>
      <c r="J89" s="19">
        <f>J88/D88*100</f>
        <v>36.05851979345956</v>
      </c>
      <c r="K89" s="19">
        <f>K88/D88*100</f>
        <v>92.168674698795201</v>
      </c>
      <c r="L89" s="19">
        <f>L88/D88*100</f>
        <v>135.11187607573149</v>
      </c>
      <c r="M89" s="14"/>
      <c r="N89" s="22" t="s">
        <v>31</v>
      </c>
      <c r="O89" s="5" t="s">
        <v>78</v>
      </c>
      <c r="P89" s="5" t="s">
        <v>7</v>
      </c>
      <c r="Q89" s="14"/>
      <c r="R89" s="14"/>
      <c r="S89" s="14"/>
      <c r="T89" s="14"/>
      <c r="U89" s="14"/>
    </row>
    <row r="90" spans="1:21">
      <c r="A90" s="15"/>
      <c r="B90" s="5"/>
      <c r="C90" s="5"/>
      <c r="D90" s="5"/>
      <c r="E90" s="5"/>
      <c r="F90" s="5"/>
      <c r="G90" s="5"/>
      <c r="H90" s="5"/>
      <c r="I90" s="5"/>
      <c r="J90" s="5"/>
      <c r="K90" s="5"/>
      <c r="L90" s="5"/>
      <c r="M90" s="14"/>
      <c r="N90" s="18" t="s">
        <v>23</v>
      </c>
      <c r="O90" s="23">
        <f>O85</f>
        <v>-0.21469290537534313</v>
      </c>
      <c r="P90" s="23">
        <f>O86</f>
        <v>3.244719524244513</v>
      </c>
      <c r="Q90" s="14"/>
      <c r="R90" s="14"/>
      <c r="S90" s="14"/>
      <c r="T90" s="14"/>
      <c r="U90" s="14"/>
    </row>
    <row r="91" spans="1:21">
      <c r="A91" s="15"/>
      <c r="B91" s="5" t="s">
        <v>40</v>
      </c>
      <c r="C91" s="16" t="s">
        <v>78</v>
      </c>
      <c r="D91" s="5"/>
      <c r="E91" s="5"/>
      <c r="F91" s="5"/>
      <c r="G91" s="5"/>
      <c r="H91" s="5"/>
      <c r="I91" s="5"/>
      <c r="J91" s="5"/>
      <c r="K91" s="5"/>
      <c r="L91" s="5"/>
      <c r="M91" s="14"/>
      <c r="N91" s="18" t="s">
        <v>24</v>
      </c>
      <c r="O91" s="23">
        <f>P85</f>
        <v>2.4160292521242668</v>
      </c>
      <c r="P91" s="23">
        <f>P86</f>
        <v>4.486617823431085</v>
      </c>
      <c r="Q91" s="14"/>
      <c r="R91" s="14"/>
      <c r="S91" s="14"/>
      <c r="T91" s="14"/>
      <c r="U91" s="14"/>
    </row>
    <row r="92" spans="1:21" ht="15.75">
      <c r="A92" s="15"/>
      <c r="B92" s="5"/>
      <c r="C92" s="5" t="s">
        <v>21</v>
      </c>
      <c r="D92" s="17">
        <v>3.875</v>
      </c>
      <c r="E92" s="5" t="s">
        <v>22</v>
      </c>
      <c r="F92" s="18" t="s">
        <v>23</v>
      </c>
      <c r="G92" s="18" t="s">
        <v>24</v>
      </c>
      <c r="H92" s="18" t="s">
        <v>25</v>
      </c>
      <c r="I92" s="18" t="s">
        <v>26</v>
      </c>
      <c r="J92" s="18" t="s">
        <v>27</v>
      </c>
      <c r="K92" s="18" t="s">
        <v>28</v>
      </c>
      <c r="L92" s="18" t="s">
        <v>29</v>
      </c>
      <c r="M92" s="14"/>
      <c r="N92" s="18" t="s">
        <v>25</v>
      </c>
      <c r="O92" s="23">
        <f>Q85</f>
        <v>5.5033408668722661</v>
      </c>
      <c r="P92" s="23">
        <f>Q86</f>
        <v>5.250958532962958</v>
      </c>
      <c r="Q92" s="14"/>
      <c r="R92" s="14"/>
      <c r="S92" s="14"/>
      <c r="T92" s="14"/>
      <c r="U92" s="14"/>
    </row>
    <row r="93" spans="1:21" ht="15.75">
      <c r="A93" s="15"/>
      <c r="B93" s="5"/>
      <c r="C93" s="5" t="s">
        <v>30</v>
      </c>
      <c r="D93" s="17">
        <v>5.8680000000000003</v>
      </c>
      <c r="E93" s="17">
        <v>3.2679999999999998</v>
      </c>
      <c r="F93" s="17">
        <v>3.2320000000000002</v>
      </c>
      <c r="G93" s="17">
        <v>3.33</v>
      </c>
      <c r="H93" s="17">
        <v>3.3330000000000002</v>
      </c>
      <c r="I93" s="17">
        <v>3.411</v>
      </c>
      <c r="J93" s="17">
        <v>3.4159999999999999</v>
      </c>
      <c r="K93" s="17">
        <v>3.915</v>
      </c>
      <c r="L93" s="17">
        <v>3.9140000000000001</v>
      </c>
      <c r="M93" s="14"/>
      <c r="N93" s="18" t="s">
        <v>26</v>
      </c>
      <c r="O93" s="23">
        <f>R85</f>
        <v>12.881876585260109</v>
      </c>
      <c r="P93" s="23">
        <f>R86</f>
        <v>15.77120734761343</v>
      </c>
      <c r="Q93" s="14"/>
      <c r="R93" s="14"/>
      <c r="S93" s="14"/>
      <c r="T93" s="14"/>
      <c r="U93" s="14"/>
    </row>
    <row r="94" spans="1:21">
      <c r="A94" s="15"/>
      <c r="B94" s="5"/>
      <c r="C94" s="5"/>
      <c r="D94" s="5">
        <f>D93-D92</f>
        <v>1.9930000000000003</v>
      </c>
      <c r="E94" s="5"/>
      <c r="F94" s="5">
        <f>F93-E93</f>
        <v>-3.5999999999999588E-2</v>
      </c>
      <c r="G94" s="5">
        <f>G93-E93</f>
        <v>6.2000000000000277E-2</v>
      </c>
      <c r="H94" s="5">
        <f>H93-E93</f>
        <v>6.5000000000000391E-2</v>
      </c>
      <c r="I94" s="5">
        <f>I93-E93</f>
        <v>0.14300000000000024</v>
      </c>
      <c r="J94" s="5">
        <f>J93-E93</f>
        <v>0.14800000000000013</v>
      </c>
      <c r="K94" s="5">
        <f>K93-E93</f>
        <v>0.64700000000000024</v>
      </c>
      <c r="L94" s="5">
        <f>L93-E93</f>
        <v>0.64600000000000035</v>
      </c>
      <c r="M94" s="14"/>
      <c r="N94" s="18" t="s">
        <v>27</v>
      </c>
      <c r="O94" s="23">
        <f>S85</f>
        <v>21.742255380924462</v>
      </c>
      <c r="P94" s="23">
        <f>S86</f>
        <v>16.266009209373422</v>
      </c>
      <c r="Q94" s="14"/>
      <c r="R94" s="14"/>
      <c r="S94" s="14"/>
      <c r="T94" s="14"/>
      <c r="U94" s="14"/>
    </row>
    <row r="95" spans="1:21">
      <c r="A95" s="15"/>
      <c r="B95" s="5"/>
      <c r="C95" s="5"/>
      <c r="D95" s="5"/>
      <c r="E95" s="5"/>
      <c r="F95" s="19">
        <f>F94/D94*100</f>
        <v>-1.8063221274460404</v>
      </c>
      <c r="G95" s="19">
        <f>G94/D94*100</f>
        <v>3.1108881083793412</v>
      </c>
      <c r="H95" s="19">
        <f>H94/D94*100</f>
        <v>3.261414952333185</v>
      </c>
      <c r="I95" s="19">
        <f>I94/D94*100</f>
        <v>7.1751128951329761</v>
      </c>
      <c r="J95" s="19">
        <f>J94/D94*100</f>
        <v>7.4259909683893675</v>
      </c>
      <c r="K95" s="19">
        <f>K94/D94*100</f>
        <v>32.463622679377828</v>
      </c>
      <c r="L95" s="19">
        <f>L94/D94*100</f>
        <v>32.413447064726554</v>
      </c>
      <c r="M95" s="14"/>
      <c r="N95" s="18" t="s">
        <v>28</v>
      </c>
      <c r="O95" s="23">
        <f>T85</f>
        <v>62.316148689086518</v>
      </c>
      <c r="P95" s="23">
        <f>T86</f>
        <v>32.961105621943389</v>
      </c>
      <c r="Q95" s="14"/>
      <c r="R95" s="14"/>
      <c r="S95" s="14"/>
      <c r="T95" s="14"/>
      <c r="U95" s="14"/>
    </row>
    <row r="96" spans="1:21">
      <c r="A96" s="15"/>
      <c r="B96" s="5"/>
      <c r="C96" s="5"/>
      <c r="D96" s="5"/>
      <c r="E96" s="5"/>
      <c r="F96" s="5"/>
      <c r="G96" s="5"/>
      <c r="H96" s="5"/>
      <c r="I96" s="5"/>
      <c r="J96" s="5"/>
      <c r="K96" s="5"/>
      <c r="L96" s="5"/>
      <c r="M96" s="14"/>
      <c r="N96" s="18" t="s">
        <v>29</v>
      </c>
      <c r="O96" s="23">
        <f>U85</f>
        <v>83.762661570229028</v>
      </c>
      <c r="P96" s="23">
        <f>U86</f>
        <v>61.758729330176514</v>
      </c>
      <c r="Q96" s="14"/>
      <c r="R96" s="14"/>
      <c r="S96" s="14"/>
      <c r="T96" s="14"/>
      <c r="U96" s="14"/>
    </row>
    <row r="97" spans="1:21">
      <c r="A97" s="15"/>
      <c r="B97" s="5" t="s">
        <v>41</v>
      </c>
      <c r="C97" s="16" t="s">
        <v>20</v>
      </c>
      <c r="D97" s="5"/>
      <c r="E97" s="5"/>
      <c r="F97" s="5"/>
      <c r="G97" s="5"/>
      <c r="H97" s="5"/>
      <c r="I97" s="5"/>
      <c r="J97" s="5"/>
      <c r="K97" s="5"/>
      <c r="L97" s="5"/>
      <c r="M97" s="14"/>
      <c r="N97" s="14"/>
      <c r="O97" s="14"/>
      <c r="P97" s="14"/>
      <c r="Q97" s="14"/>
      <c r="R97" s="14"/>
      <c r="S97" s="14"/>
      <c r="T97" s="14"/>
      <c r="U97" s="14"/>
    </row>
    <row r="98" spans="1:21" ht="15.75">
      <c r="A98" s="15"/>
      <c r="B98" s="5"/>
      <c r="C98" s="5" t="s">
        <v>21</v>
      </c>
      <c r="D98" s="17">
        <v>3.9790000000000001</v>
      </c>
      <c r="E98" s="5" t="s">
        <v>22</v>
      </c>
      <c r="F98" s="18" t="s">
        <v>23</v>
      </c>
      <c r="G98" s="18" t="s">
        <v>24</v>
      </c>
      <c r="H98" s="18" t="s">
        <v>25</v>
      </c>
      <c r="I98" s="18" t="s">
        <v>26</v>
      </c>
      <c r="J98" s="18" t="s">
        <v>27</v>
      </c>
      <c r="K98" s="18" t="s">
        <v>28</v>
      </c>
      <c r="L98" s="18" t="s">
        <v>29</v>
      </c>
      <c r="M98" s="14"/>
      <c r="N98" s="14"/>
      <c r="O98" s="14"/>
      <c r="P98" s="14"/>
      <c r="Q98" s="14"/>
      <c r="R98" s="14"/>
      <c r="S98" s="14"/>
      <c r="T98" s="14"/>
      <c r="U98" s="14"/>
    </row>
    <row r="99" spans="1:21" ht="15.75">
      <c r="A99" s="15"/>
      <c r="B99" s="5"/>
      <c r="C99" s="5" t="s">
        <v>30</v>
      </c>
      <c r="D99" s="17">
        <v>5.3369999999999997</v>
      </c>
      <c r="E99" s="17">
        <v>3.4750000000000001</v>
      </c>
      <c r="F99" s="17">
        <v>3.4870000000000001</v>
      </c>
      <c r="G99" s="17">
        <v>3.5150000000000001</v>
      </c>
      <c r="H99" s="17">
        <v>3.4670000000000001</v>
      </c>
      <c r="I99" s="17">
        <v>3.5529999999999999</v>
      </c>
      <c r="J99" s="17">
        <v>3.6</v>
      </c>
      <c r="K99" s="17">
        <v>3.6989999999999998</v>
      </c>
      <c r="L99" s="17">
        <v>3.7869999999999999</v>
      </c>
      <c r="M99" s="14"/>
      <c r="N99" s="14"/>
      <c r="O99" s="14"/>
      <c r="P99" s="14"/>
      <c r="Q99" s="14"/>
      <c r="R99" s="14"/>
      <c r="S99" s="14"/>
      <c r="T99" s="14"/>
      <c r="U99" s="14"/>
    </row>
    <row r="100" spans="1:21">
      <c r="A100" s="15"/>
      <c r="B100" s="5"/>
      <c r="C100" s="5"/>
      <c r="D100" s="5">
        <f>D99-D98</f>
        <v>1.3579999999999997</v>
      </c>
      <c r="E100" s="5"/>
      <c r="F100" s="5">
        <f>F99-E99</f>
        <v>1.2000000000000011E-2</v>
      </c>
      <c r="G100" s="5">
        <f>G99-E99</f>
        <v>4.0000000000000036E-2</v>
      </c>
      <c r="H100" s="5">
        <f>H99-E99</f>
        <v>-8.0000000000000071E-3</v>
      </c>
      <c r="I100" s="5">
        <f>I99-E99</f>
        <v>7.7999999999999847E-2</v>
      </c>
      <c r="J100" s="5">
        <f>J99-E99</f>
        <v>0.125</v>
      </c>
      <c r="K100" s="5">
        <f>K99-E99</f>
        <v>0.22399999999999975</v>
      </c>
      <c r="L100" s="5">
        <f>L99-E99</f>
        <v>0.31199999999999983</v>
      </c>
      <c r="M100" s="14"/>
      <c r="N100" s="14"/>
      <c r="O100" s="14"/>
      <c r="P100" s="14"/>
      <c r="Q100" s="14"/>
      <c r="R100" s="14"/>
      <c r="S100" s="14"/>
      <c r="T100" s="14"/>
      <c r="U100" s="14"/>
    </row>
    <row r="101" spans="1:21">
      <c r="A101" s="15"/>
      <c r="B101" s="5"/>
      <c r="C101" s="5"/>
      <c r="D101" s="5"/>
      <c r="E101" s="5"/>
      <c r="F101" s="19">
        <f>F100/D100*100</f>
        <v>0.8836524300441837</v>
      </c>
      <c r="G101" s="19">
        <f>G100/D100*100</f>
        <v>2.9455081001472787</v>
      </c>
      <c r="H101" s="19">
        <f>H100/D100*100</f>
        <v>-0.58910162002945576</v>
      </c>
      <c r="I101" s="19">
        <f>I100/D100*100</f>
        <v>5.7437407952871773</v>
      </c>
      <c r="J101" s="19">
        <f>J100/D100*100</f>
        <v>9.2047128129602385</v>
      </c>
      <c r="K101" s="19">
        <f>K100/D100*100</f>
        <v>16.494845360824726</v>
      </c>
      <c r="L101" s="19">
        <f>L100/D100*100</f>
        <v>22.974963181148741</v>
      </c>
      <c r="M101" s="14"/>
      <c r="N101" s="14"/>
      <c r="O101" s="14"/>
      <c r="P101" s="14"/>
      <c r="Q101" s="14"/>
      <c r="R101" s="14"/>
      <c r="S101" s="14"/>
      <c r="T101" s="14"/>
      <c r="U101" s="14"/>
    </row>
    <row r="102" spans="1:21">
      <c r="A102" s="15"/>
      <c r="B102" s="5"/>
      <c r="C102" s="5"/>
      <c r="D102" s="5"/>
      <c r="E102" s="5"/>
      <c r="F102" s="5"/>
      <c r="G102" s="5"/>
      <c r="H102" s="5"/>
      <c r="I102" s="5"/>
      <c r="J102" s="5"/>
      <c r="K102" s="5"/>
      <c r="L102" s="5"/>
      <c r="M102" s="14"/>
      <c r="N102" s="14"/>
      <c r="O102" s="14"/>
      <c r="P102" s="14"/>
      <c r="Q102" s="14"/>
      <c r="R102" s="14"/>
      <c r="S102" s="14"/>
      <c r="T102" s="14"/>
      <c r="U102" s="14"/>
    </row>
    <row r="103" spans="1:21">
      <c r="A103" s="15"/>
      <c r="B103" s="5" t="s">
        <v>42</v>
      </c>
      <c r="C103" s="16" t="s">
        <v>20</v>
      </c>
      <c r="D103" s="5"/>
      <c r="E103" s="5"/>
      <c r="F103" s="5"/>
      <c r="G103" s="5"/>
      <c r="H103" s="5"/>
      <c r="I103" s="5"/>
      <c r="J103" s="5"/>
      <c r="K103" s="5"/>
      <c r="L103" s="5"/>
      <c r="M103" s="14"/>
      <c r="N103" s="14"/>
      <c r="O103" s="14"/>
      <c r="P103" s="14"/>
      <c r="Q103" s="14"/>
      <c r="R103" s="14"/>
      <c r="S103" s="14"/>
      <c r="T103" s="14"/>
      <c r="U103" s="14"/>
    </row>
    <row r="104" spans="1:21" ht="15.75">
      <c r="A104" s="15"/>
      <c r="B104" s="5"/>
      <c r="C104" s="5" t="s">
        <v>21</v>
      </c>
      <c r="D104" s="17">
        <v>4.1559999999999997</v>
      </c>
      <c r="E104" s="5" t="s">
        <v>22</v>
      </c>
      <c r="F104" s="18" t="s">
        <v>23</v>
      </c>
      <c r="G104" s="18" t="s">
        <v>24</v>
      </c>
      <c r="H104" s="18" t="s">
        <v>25</v>
      </c>
      <c r="I104" s="18" t="s">
        <v>26</v>
      </c>
      <c r="J104" s="18" t="s">
        <v>27</v>
      </c>
      <c r="K104" s="18" t="s">
        <v>28</v>
      </c>
      <c r="L104" s="18" t="s">
        <v>29</v>
      </c>
      <c r="M104" s="14"/>
      <c r="N104" s="14"/>
      <c r="O104" s="14"/>
      <c r="P104" s="14"/>
      <c r="Q104" s="14"/>
      <c r="R104" s="14"/>
      <c r="S104" s="14"/>
      <c r="T104" s="14"/>
      <c r="U104" s="14"/>
    </row>
    <row r="105" spans="1:21" ht="15.75">
      <c r="A105" s="15"/>
      <c r="B105" s="5"/>
      <c r="C105" s="5" t="s">
        <v>30</v>
      </c>
      <c r="D105" s="17">
        <v>5.8150000000000004</v>
      </c>
      <c r="E105" s="17">
        <v>3.5760000000000001</v>
      </c>
      <c r="F105" s="17">
        <v>3.669</v>
      </c>
      <c r="G105" s="17">
        <v>3.6760000000000002</v>
      </c>
      <c r="H105" s="17">
        <v>3.76</v>
      </c>
      <c r="I105" s="17">
        <v>4.0039999999999996</v>
      </c>
      <c r="J105" s="17">
        <v>3.9630000000000001</v>
      </c>
      <c r="K105" s="17">
        <v>4.3959999999999999</v>
      </c>
      <c r="L105" s="17">
        <v>5.2439999999999998</v>
      </c>
      <c r="M105" s="14"/>
      <c r="N105" s="14"/>
      <c r="O105" s="14"/>
      <c r="P105" s="14"/>
      <c r="Q105" s="14"/>
      <c r="R105" s="14"/>
      <c r="S105" s="14"/>
      <c r="T105" s="14"/>
      <c r="U105" s="14"/>
    </row>
    <row r="106" spans="1:21">
      <c r="A106" s="15"/>
      <c r="B106" s="5"/>
      <c r="C106" s="5"/>
      <c r="D106" s="5">
        <f>D105-D104</f>
        <v>1.6590000000000007</v>
      </c>
      <c r="E106" s="5"/>
      <c r="F106" s="5">
        <f>F105-E105</f>
        <v>9.2999999999999972E-2</v>
      </c>
      <c r="G106" s="5">
        <f>G105-E105</f>
        <v>0.10000000000000009</v>
      </c>
      <c r="H106" s="5">
        <f>H105-E105</f>
        <v>0.18399999999999972</v>
      </c>
      <c r="I106" s="5">
        <f>I105-E105</f>
        <v>0.42799999999999949</v>
      </c>
      <c r="J106" s="5">
        <f>J105-E105</f>
        <v>0.38700000000000001</v>
      </c>
      <c r="K106" s="5">
        <f>K105-E105</f>
        <v>0.81999999999999984</v>
      </c>
      <c r="L106" s="5">
        <f>L105-E105</f>
        <v>1.6679999999999997</v>
      </c>
      <c r="M106" s="14"/>
      <c r="N106" s="14"/>
      <c r="O106" s="14"/>
      <c r="P106" s="14"/>
      <c r="Q106" s="14"/>
      <c r="R106" s="14"/>
      <c r="S106" s="14"/>
      <c r="T106" s="14"/>
      <c r="U106" s="14"/>
    </row>
    <row r="107" spans="1:21">
      <c r="A107" s="15"/>
      <c r="B107" s="5"/>
      <c r="C107" s="5"/>
      <c r="D107" s="5"/>
      <c r="E107" s="5"/>
      <c r="F107" s="19">
        <f>F106/D106*100</f>
        <v>5.6057866184448422</v>
      </c>
      <c r="G107" s="19">
        <f>G106/D106*100</f>
        <v>6.0277275467148916</v>
      </c>
      <c r="H107" s="19">
        <f>H106/D106*100</f>
        <v>11.091018685955373</v>
      </c>
      <c r="I107" s="19">
        <f>I106/D106*100</f>
        <v>25.798673899939683</v>
      </c>
      <c r="J107" s="19">
        <f>J106/D106*100</f>
        <v>23.327305605786609</v>
      </c>
      <c r="K107" s="19">
        <f>K106/D106*100</f>
        <v>49.427365883062059</v>
      </c>
      <c r="L107" s="19">
        <f>L106/D106*100</f>
        <v>100.54249547920429</v>
      </c>
      <c r="M107" s="14"/>
      <c r="N107" s="14"/>
      <c r="O107" s="14"/>
      <c r="P107" s="14"/>
      <c r="Q107" s="14"/>
      <c r="R107" s="14"/>
      <c r="S107" s="14"/>
      <c r="T107" s="14"/>
      <c r="U107" s="14"/>
    </row>
    <row r="108" spans="1:21">
      <c r="A108" s="14"/>
      <c r="B108" s="14"/>
      <c r="C108" s="14"/>
      <c r="D108" s="14"/>
      <c r="E108" s="14"/>
      <c r="F108" s="14"/>
      <c r="G108" s="14"/>
      <c r="H108" s="14"/>
      <c r="I108" s="14"/>
      <c r="J108" s="14"/>
      <c r="K108" s="14"/>
      <c r="L108" s="14"/>
      <c r="M108" s="14"/>
      <c r="N108" s="14"/>
      <c r="O108" s="14"/>
      <c r="P108" s="14"/>
      <c r="Q108" s="14"/>
      <c r="R108" s="14"/>
      <c r="S108" s="14"/>
      <c r="T108" s="14"/>
      <c r="U108" s="14"/>
    </row>
    <row r="109" spans="1:21">
      <c r="A109" s="14"/>
      <c r="B109" s="14"/>
      <c r="C109" s="14"/>
      <c r="D109" s="14"/>
      <c r="E109" s="14"/>
      <c r="F109" s="14"/>
      <c r="G109" s="14"/>
      <c r="H109" s="14"/>
      <c r="I109" s="14"/>
      <c r="J109" s="14"/>
      <c r="K109" s="14"/>
      <c r="L109" s="14"/>
      <c r="M109" s="14"/>
      <c r="N109" s="14"/>
      <c r="O109" s="14"/>
      <c r="P109" s="14"/>
      <c r="Q109" s="14"/>
      <c r="R109" s="14"/>
      <c r="S109" s="14"/>
      <c r="T109" s="14"/>
      <c r="U109" s="14"/>
    </row>
    <row r="110" spans="1:21">
      <c r="A110" s="15" t="s">
        <v>38</v>
      </c>
      <c r="B110" s="5"/>
      <c r="C110" s="5"/>
      <c r="D110" s="5"/>
      <c r="E110" s="5"/>
      <c r="F110" s="5"/>
      <c r="G110" s="5"/>
      <c r="H110" s="5"/>
      <c r="I110" s="5"/>
      <c r="J110" s="5"/>
      <c r="K110" s="5"/>
      <c r="L110" s="5"/>
      <c r="M110" s="14"/>
      <c r="N110" s="22"/>
      <c r="O110" s="18" t="str">
        <f t="shared" ref="O110:U110" si="17">F112</f>
        <v>0.1mM10ul</v>
      </c>
      <c r="P110" s="18" t="str">
        <f t="shared" si="17"/>
        <v>0.1mM20ul</v>
      </c>
      <c r="Q110" s="18" t="str">
        <f t="shared" si="17"/>
        <v>1mM7ul</v>
      </c>
      <c r="R110" s="18" t="str">
        <f t="shared" si="17"/>
        <v>1mM20ul</v>
      </c>
      <c r="S110" s="18" t="str">
        <f t="shared" si="17"/>
        <v>10mM7ul</v>
      </c>
      <c r="T110" s="18" t="str">
        <f t="shared" si="17"/>
        <v>10mM20ul</v>
      </c>
      <c r="U110" s="18" t="str">
        <f t="shared" si="17"/>
        <v>10mM70ul</v>
      </c>
    </row>
    <row r="111" spans="1:21">
      <c r="A111" s="15"/>
      <c r="B111" s="5" t="s">
        <v>19</v>
      </c>
      <c r="C111" s="16" t="s">
        <v>78</v>
      </c>
      <c r="D111" s="5"/>
      <c r="E111" s="5"/>
      <c r="F111" s="5"/>
      <c r="G111" s="5"/>
      <c r="H111" s="5"/>
      <c r="I111" s="5"/>
      <c r="J111" s="5"/>
      <c r="K111" s="5"/>
      <c r="L111" s="5"/>
      <c r="M111" s="14"/>
      <c r="N111" s="22" t="s">
        <v>78</v>
      </c>
      <c r="O111" s="23">
        <f t="shared" ref="O111:U111" si="18">F115</f>
        <v>6.5406976744185936</v>
      </c>
      <c r="P111" s="23">
        <f t="shared" si="18"/>
        <v>6.2015503875969049</v>
      </c>
      <c r="Q111" s="23">
        <f t="shared" si="18"/>
        <v>10.610465116279062</v>
      </c>
      <c r="R111" s="23">
        <f t="shared" si="18"/>
        <v>16.957364341085277</v>
      </c>
      <c r="S111" s="23">
        <f t="shared" si="18"/>
        <v>80.862403100775168</v>
      </c>
      <c r="T111" s="23">
        <f t="shared" si="18"/>
        <v>112.06395348837208</v>
      </c>
      <c r="U111" s="23">
        <f t="shared" si="18"/>
        <v>121.89922480620154</v>
      </c>
    </row>
    <row r="112" spans="1:21" ht="15.75">
      <c r="A112" s="15"/>
      <c r="B112" s="5"/>
      <c r="C112" s="5" t="s">
        <v>21</v>
      </c>
      <c r="D112" s="17">
        <v>3.76</v>
      </c>
      <c r="E112" s="5" t="s">
        <v>22</v>
      </c>
      <c r="F112" s="18" t="s">
        <v>23</v>
      </c>
      <c r="G112" s="18" t="s">
        <v>24</v>
      </c>
      <c r="H112" s="18" t="s">
        <v>25</v>
      </c>
      <c r="I112" s="18" t="s">
        <v>26</v>
      </c>
      <c r="J112" s="18" t="s">
        <v>27</v>
      </c>
      <c r="K112" s="18" t="s">
        <v>28</v>
      </c>
      <c r="L112" s="18" t="s">
        <v>29</v>
      </c>
      <c r="M112" s="14"/>
      <c r="N112" s="22" t="s">
        <v>7</v>
      </c>
      <c r="O112" s="23">
        <f t="shared" ref="O112:U112" si="19">AVERAGE(F127,F121)</f>
        <v>3.0091628180467032</v>
      </c>
      <c r="P112" s="23">
        <f t="shared" si="19"/>
        <v>19.733841951976707</v>
      </c>
      <c r="Q112" s="23">
        <f t="shared" si="19"/>
        <v>26.628682782116393</v>
      </c>
      <c r="R112" s="23">
        <f t="shared" si="19"/>
        <v>66.252921553158245</v>
      </c>
      <c r="S112" s="23">
        <f t="shared" si="19"/>
        <v>119.56930913947519</v>
      </c>
      <c r="T112" s="23">
        <f t="shared" si="19"/>
        <v>142.10786674664314</v>
      </c>
      <c r="U112" s="23">
        <f t="shared" si="19"/>
        <v>128.08322966928955</v>
      </c>
    </row>
    <row r="113" spans="1:21" ht="15.75">
      <c r="A113" s="15"/>
      <c r="B113" s="5"/>
      <c r="C113" s="5" t="s">
        <v>30</v>
      </c>
      <c r="D113" s="17">
        <v>5.8239999999999998</v>
      </c>
      <c r="E113" s="17">
        <v>3.516</v>
      </c>
      <c r="F113" s="17">
        <v>3.6509999999999998</v>
      </c>
      <c r="G113" s="17">
        <v>3.6440000000000001</v>
      </c>
      <c r="H113" s="17">
        <v>3.7349999999999999</v>
      </c>
      <c r="I113" s="17">
        <v>3.8660000000000001</v>
      </c>
      <c r="J113" s="17">
        <v>5.1849999999999996</v>
      </c>
      <c r="K113" s="17">
        <v>5.8289999999999997</v>
      </c>
      <c r="L113" s="17">
        <v>6.032</v>
      </c>
      <c r="M113" s="14"/>
      <c r="N113" s="14"/>
      <c r="O113" s="14"/>
      <c r="P113" s="14"/>
      <c r="Q113" s="14"/>
      <c r="R113" s="14"/>
      <c r="S113" s="14"/>
      <c r="T113" s="14"/>
      <c r="U113" s="14"/>
    </row>
    <row r="114" spans="1:21">
      <c r="A114" s="15"/>
      <c r="B114" s="5"/>
      <c r="C114" s="5"/>
      <c r="D114" s="5">
        <f>D113-D112</f>
        <v>2.0640000000000001</v>
      </c>
      <c r="E114" s="5"/>
      <c r="F114" s="5">
        <f>F113-E113</f>
        <v>0.13499999999999979</v>
      </c>
      <c r="G114" s="5">
        <f>G113-E113</f>
        <v>0.12800000000000011</v>
      </c>
      <c r="H114" s="5">
        <f>H113-E113</f>
        <v>0.21899999999999986</v>
      </c>
      <c r="I114" s="5">
        <f>I113-E113</f>
        <v>0.35000000000000009</v>
      </c>
      <c r="J114" s="5">
        <f>J113-E113</f>
        <v>1.6689999999999996</v>
      </c>
      <c r="K114" s="5">
        <f>K113-E113</f>
        <v>2.3129999999999997</v>
      </c>
      <c r="L114" s="5">
        <f>L113-E113</f>
        <v>2.516</v>
      </c>
      <c r="M114" s="14"/>
      <c r="N114" s="14"/>
      <c r="O114" s="14"/>
      <c r="P114" s="14"/>
      <c r="Q114" s="14"/>
      <c r="R114" s="14"/>
      <c r="S114" s="14"/>
      <c r="T114" s="14"/>
      <c r="U114" s="14"/>
    </row>
    <row r="115" spans="1:21">
      <c r="A115" s="15"/>
      <c r="B115" s="5"/>
      <c r="C115" s="5"/>
      <c r="D115" s="5"/>
      <c r="E115" s="5"/>
      <c r="F115" s="19">
        <f>F114/D114*100</f>
        <v>6.5406976744185936</v>
      </c>
      <c r="G115" s="19">
        <f>G114/D114*100</f>
        <v>6.2015503875969049</v>
      </c>
      <c r="H115" s="19">
        <f>H114/D114*100</f>
        <v>10.610465116279062</v>
      </c>
      <c r="I115" s="19">
        <f>I114/D114*100</f>
        <v>16.957364341085277</v>
      </c>
      <c r="J115" s="19">
        <f>J114/D114*100</f>
        <v>80.862403100775168</v>
      </c>
      <c r="K115" s="19">
        <f>K114/D114*100</f>
        <v>112.06395348837208</v>
      </c>
      <c r="L115" s="19">
        <f>L114/D114*100</f>
        <v>121.89922480620154</v>
      </c>
      <c r="M115" s="14"/>
      <c r="N115" s="22" t="s">
        <v>31</v>
      </c>
      <c r="O115" s="5" t="s">
        <v>78</v>
      </c>
      <c r="P115" s="5" t="s">
        <v>7</v>
      </c>
      <c r="Q115" s="14"/>
      <c r="R115" s="14"/>
      <c r="S115" s="14"/>
      <c r="T115" s="14"/>
      <c r="U115" s="14"/>
    </row>
    <row r="116" spans="1:21">
      <c r="A116" s="15"/>
      <c r="B116" s="5"/>
      <c r="C116" s="5"/>
      <c r="D116" s="5"/>
      <c r="E116" s="5"/>
      <c r="F116" s="5"/>
      <c r="G116" s="5"/>
      <c r="H116" s="5"/>
      <c r="I116" s="5"/>
      <c r="J116" s="5"/>
      <c r="K116" s="5"/>
      <c r="L116" s="5"/>
      <c r="M116" s="14"/>
      <c r="N116" s="18" t="s">
        <v>23</v>
      </c>
      <c r="O116" s="23">
        <f>O111</f>
        <v>6.5406976744185936</v>
      </c>
      <c r="P116" s="23">
        <f>O112</f>
        <v>3.0091628180467032</v>
      </c>
      <c r="Q116" s="14"/>
      <c r="R116" s="14"/>
      <c r="S116" s="14"/>
      <c r="T116" s="14"/>
      <c r="U116" s="14"/>
    </row>
    <row r="117" spans="1:21">
      <c r="A117" s="15"/>
      <c r="B117" s="5" t="s">
        <v>32</v>
      </c>
      <c r="C117" s="16" t="s">
        <v>20</v>
      </c>
      <c r="D117" s="5"/>
      <c r="E117" s="5"/>
      <c r="F117" s="5"/>
      <c r="G117" s="5"/>
      <c r="H117" s="5"/>
      <c r="I117" s="5"/>
      <c r="J117" s="5"/>
      <c r="K117" s="5"/>
      <c r="L117" s="5"/>
      <c r="M117" s="14"/>
      <c r="N117" s="18" t="s">
        <v>24</v>
      </c>
      <c r="O117" s="23">
        <f>P111</f>
        <v>6.2015503875969049</v>
      </c>
      <c r="P117" s="23">
        <f>P112</f>
        <v>19.733841951976707</v>
      </c>
      <c r="Q117" s="14"/>
      <c r="R117" s="14"/>
      <c r="S117" s="14"/>
      <c r="T117" s="14"/>
      <c r="U117" s="14"/>
    </row>
    <row r="118" spans="1:21" ht="15.75">
      <c r="A118" s="15"/>
      <c r="B118" s="5"/>
      <c r="C118" s="5" t="s">
        <v>21</v>
      </c>
      <c r="D118" s="17">
        <v>3.944</v>
      </c>
      <c r="E118" s="5" t="s">
        <v>22</v>
      </c>
      <c r="F118" s="18" t="s">
        <v>23</v>
      </c>
      <c r="G118" s="18" t="s">
        <v>24</v>
      </c>
      <c r="H118" s="18" t="s">
        <v>25</v>
      </c>
      <c r="I118" s="18" t="s">
        <v>26</v>
      </c>
      <c r="J118" s="18" t="s">
        <v>27</v>
      </c>
      <c r="K118" s="18" t="s">
        <v>28</v>
      </c>
      <c r="L118" s="18" t="s">
        <v>29</v>
      </c>
      <c r="M118" s="14"/>
      <c r="N118" s="18" t="s">
        <v>25</v>
      </c>
      <c r="O118" s="23">
        <f>Q111</f>
        <v>10.610465116279062</v>
      </c>
      <c r="P118" s="23">
        <f>Q112</f>
        <v>26.628682782116393</v>
      </c>
      <c r="Q118" s="14"/>
      <c r="R118" s="14"/>
      <c r="S118" s="14"/>
      <c r="T118" s="14"/>
      <c r="U118" s="14"/>
    </row>
    <row r="119" spans="1:21" ht="15.75">
      <c r="A119" s="15"/>
      <c r="B119" s="5"/>
      <c r="C119" s="5" t="s">
        <v>30</v>
      </c>
      <c r="D119" s="17">
        <v>7.4329999999999998</v>
      </c>
      <c r="E119" s="17">
        <v>3.1280000000000001</v>
      </c>
      <c r="F119" s="17">
        <v>3.3140000000000001</v>
      </c>
      <c r="G119" s="17">
        <v>3.3740000000000001</v>
      </c>
      <c r="H119" s="17">
        <v>3.9969999999999999</v>
      </c>
      <c r="I119" s="17">
        <v>4.4119999999999999</v>
      </c>
      <c r="J119" s="17">
        <v>7.4550000000000001</v>
      </c>
      <c r="K119" s="17">
        <v>8.7260000000000009</v>
      </c>
      <c r="L119" s="17">
        <v>8.1669999999999998</v>
      </c>
      <c r="M119" s="14"/>
      <c r="N119" s="18" t="s">
        <v>26</v>
      </c>
      <c r="O119" s="23">
        <f>R111</f>
        <v>16.957364341085277</v>
      </c>
      <c r="P119" s="23">
        <f>R112</f>
        <v>66.252921553158245</v>
      </c>
      <c r="Q119" s="14"/>
      <c r="R119" s="14"/>
      <c r="S119" s="14"/>
      <c r="T119" s="14"/>
      <c r="U119" s="14"/>
    </row>
    <row r="120" spans="1:21">
      <c r="A120" s="15"/>
      <c r="B120" s="5"/>
      <c r="C120" s="5"/>
      <c r="D120" s="5">
        <f>D119-D118</f>
        <v>3.4889999999999999</v>
      </c>
      <c r="E120" s="5"/>
      <c r="F120" s="5">
        <f>F119-E119</f>
        <v>0.18599999999999994</v>
      </c>
      <c r="G120" s="5">
        <f>G119-E119</f>
        <v>0.246</v>
      </c>
      <c r="H120" s="5">
        <f>H119-E119</f>
        <v>0.86899999999999977</v>
      </c>
      <c r="I120" s="5">
        <f>I119-E119</f>
        <v>1.2839999999999998</v>
      </c>
      <c r="J120" s="5">
        <f>J119-E119</f>
        <v>4.327</v>
      </c>
      <c r="K120" s="5">
        <f>K119-E119</f>
        <v>5.5980000000000008</v>
      </c>
      <c r="L120" s="5">
        <f>L119-E119</f>
        <v>5.0389999999999997</v>
      </c>
      <c r="M120" s="14"/>
      <c r="N120" s="18" t="s">
        <v>27</v>
      </c>
      <c r="O120" s="23">
        <f>S111</f>
        <v>80.862403100775168</v>
      </c>
      <c r="P120" s="23">
        <f>S112</f>
        <v>119.56930913947519</v>
      </c>
      <c r="Q120" s="14"/>
      <c r="R120" s="14"/>
      <c r="S120" s="14"/>
      <c r="T120" s="14"/>
      <c r="U120" s="14"/>
    </row>
    <row r="121" spans="1:21">
      <c r="A121" s="15"/>
      <c r="B121" s="5"/>
      <c r="C121" s="5"/>
      <c r="D121" s="5"/>
      <c r="E121" s="5"/>
      <c r="F121" s="19">
        <f>F120/D120*100</f>
        <v>5.3310404127257076</v>
      </c>
      <c r="G121" s="19">
        <f>G120/D120*100</f>
        <v>7.0507308684436802</v>
      </c>
      <c r="H121" s="19">
        <f>H120/D120*100</f>
        <v>24.906850100315271</v>
      </c>
      <c r="I121" s="19">
        <f>I120/D120*100</f>
        <v>36.801375752364571</v>
      </c>
      <c r="J121" s="19">
        <f>J120/D120*100</f>
        <v>124.018343364861</v>
      </c>
      <c r="K121" s="19">
        <f>K120/D120*100</f>
        <v>160.44711951848669</v>
      </c>
      <c r="L121" s="19">
        <f>L120/D120*100</f>
        <v>144.42533677271425</v>
      </c>
      <c r="M121" s="14"/>
      <c r="N121" s="18" t="s">
        <v>28</v>
      </c>
      <c r="O121" s="23">
        <f>T111</f>
        <v>112.06395348837208</v>
      </c>
      <c r="P121" s="23">
        <f>T112</f>
        <v>142.10786674664314</v>
      </c>
      <c r="Q121" s="14"/>
      <c r="R121" s="14"/>
      <c r="S121" s="14"/>
      <c r="T121" s="14"/>
      <c r="U121" s="14"/>
    </row>
    <row r="122" spans="1:21">
      <c r="A122" s="15"/>
      <c r="B122" s="5"/>
      <c r="C122" s="5"/>
      <c r="D122" s="5"/>
      <c r="E122" s="5"/>
      <c r="F122" s="5"/>
      <c r="G122" s="5"/>
      <c r="H122" s="5"/>
      <c r="I122" s="5"/>
      <c r="J122" s="5"/>
      <c r="K122" s="5"/>
      <c r="L122" s="5"/>
      <c r="M122" s="14"/>
      <c r="N122" s="18" t="s">
        <v>29</v>
      </c>
      <c r="O122" s="23">
        <f>U111</f>
        <v>121.89922480620154</v>
      </c>
      <c r="P122" s="23">
        <f>U112</f>
        <v>128.08322966928955</v>
      </c>
      <c r="Q122" s="14"/>
      <c r="R122" s="14"/>
      <c r="S122" s="14"/>
      <c r="T122" s="14"/>
      <c r="U122" s="14"/>
    </row>
    <row r="123" spans="1:21">
      <c r="A123" s="15"/>
      <c r="B123" s="5" t="s">
        <v>33</v>
      </c>
      <c r="C123" s="16" t="s">
        <v>20</v>
      </c>
      <c r="D123" s="5"/>
      <c r="E123" s="5"/>
      <c r="F123" s="5"/>
      <c r="G123" s="5"/>
      <c r="H123" s="5"/>
      <c r="I123" s="5"/>
      <c r="J123" s="5"/>
      <c r="K123" s="5"/>
      <c r="L123" s="5"/>
      <c r="M123" s="14"/>
      <c r="N123" s="14"/>
      <c r="O123" s="14"/>
      <c r="P123" s="14"/>
      <c r="Q123" s="14"/>
      <c r="R123" s="14"/>
      <c r="S123" s="14"/>
      <c r="T123" s="14"/>
      <c r="U123" s="14"/>
    </row>
    <row r="124" spans="1:21" ht="15.75">
      <c r="A124" s="15"/>
      <c r="B124" s="5"/>
      <c r="C124" s="5" t="s">
        <v>21</v>
      </c>
      <c r="D124" s="17">
        <v>3.6150000000000002</v>
      </c>
      <c r="E124" s="5" t="s">
        <v>22</v>
      </c>
      <c r="F124" s="18" t="s">
        <v>23</v>
      </c>
      <c r="G124" s="18" t="s">
        <v>24</v>
      </c>
      <c r="H124" s="18" t="s">
        <v>25</v>
      </c>
      <c r="I124" s="18" t="s">
        <v>26</v>
      </c>
      <c r="J124" s="18" t="s">
        <v>27</v>
      </c>
      <c r="K124" s="18" t="s">
        <v>28</v>
      </c>
      <c r="L124" s="18" t="s">
        <v>29</v>
      </c>
      <c r="M124" s="14"/>
      <c r="N124" s="14"/>
      <c r="O124" s="14"/>
      <c r="P124" s="14"/>
      <c r="Q124" s="14"/>
      <c r="R124" s="14"/>
      <c r="S124" s="14"/>
      <c r="T124" s="14"/>
      <c r="U124" s="14"/>
    </row>
    <row r="125" spans="1:21" ht="15.75">
      <c r="A125" s="15"/>
      <c r="B125" s="5"/>
      <c r="C125" s="5" t="s">
        <v>30</v>
      </c>
      <c r="D125" s="17">
        <v>5.3609999999999998</v>
      </c>
      <c r="E125" s="17">
        <v>3.2890000000000001</v>
      </c>
      <c r="F125" s="17">
        <v>3.3010000000000002</v>
      </c>
      <c r="G125" s="17">
        <v>3.855</v>
      </c>
      <c r="H125" s="17">
        <v>3.7839999999999998</v>
      </c>
      <c r="I125" s="17">
        <v>4.96</v>
      </c>
      <c r="J125" s="17">
        <v>5.2990000000000004</v>
      </c>
      <c r="K125" s="17">
        <v>5.45</v>
      </c>
      <c r="L125" s="17">
        <v>5.24</v>
      </c>
      <c r="M125" s="14"/>
      <c r="N125" s="14"/>
      <c r="O125" s="14"/>
      <c r="P125" s="14"/>
      <c r="Q125" s="14"/>
      <c r="R125" s="14"/>
      <c r="S125" s="14"/>
      <c r="T125" s="14"/>
      <c r="U125" s="14"/>
    </row>
    <row r="126" spans="1:21">
      <c r="A126" s="15"/>
      <c r="B126" s="5"/>
      <c r="C126" s="5"/>
      <c r="D126" s="5">
        <f>D125-D124</f>
        <v>1.7459999999999996</v>
      </c>
      <c r="E126" s="5"/>
      <c r="F126" s="5">
        <f>F125-E125</f>
        <v>1.2000000000000011E-2</v>
      </c>
      <c r="G126" s="5">
        <f>G125-E125</f>
        <v>0.56599999999999984</v>
      </c>
      <c r="H126" s="5">
        <f>H125-E125</f>
        <v>0.49499999999999966</v>
      </c>
      <c r="I126" s="5">
        <f>I125-E125</f>
        <v>1.6709999999999998</v>
      </c>
      <c r="J126" s="5">
        <f>J125-E125</f>
        <v>2.0100000000000002</v>
      </c>
      <c r="K126" s="5">
        <f>K125-E125</f>
        <v>2.161</v>
      </c>
      <c r="L126" s="5">
        <f>L125-E125</f>
        <v>1.9510000000000001</v>
      </c>
      <c r="M126" s="14"/>
      <c r="N126" s="14"/>
      <c r="O126" s="14"/>
      <c r="P126" s="14"/>
      <c r="Q126" s="14"/>
      <c r="R126" s="14"/>
      <c r="S126" s="14"/>
      <c r="T126" s="14"/>
      <c r="U126" s="14"/>
    </row>
    <row r="127" spans="1:21">
      <c r="A127" s="15"/>
      <c r="B127" s="5"/>
      <c r="C127" s="5"/>
      <c r="D127" s="5"/>
      <c r="E127" s="5"/>
      <c r="F127" s="19">
        <f>F126/D126*100</f>
        <v>0.68728522336769837</v>
      </c>
      <c r="G127" s="19">
        <f>G126/D126*100</f>
        <v>32.416953035509735</v>
      </c>
      <c r="H127" s="19">
        <f>H126/D126*100</f>
        <v>28.350515463917514</v>
      </c>
      <c r="I127" s="19">
        <f>I126/D126*100</f>
        <v>95.704467353951912</v>
      </c>
      <c r="J127" s="19">
        <f>J126/D126*100</f>
        <v>115.12027491408938</v>
      </c>
      <c r="K127" s="19">
        <f>K126/D126*100</f>
        <v>123.76861397479956</v>
      </c>
      <c r="L127" s="19">
        <f>L126/D126*100</f>
        <v>111.74112256586486</v>
      </c>
      <c r="M127" s="14"/>
      <c r="N127" s="14"/>
      <c r="O127" s="14"/>
      <c r="P127" s="14"/>
      <c r="Q127" s="14"/>
      <c r="R127" s="14"/>
      <c r="S127" s="14"/>
      <c r="T127" s="14"/>
      <c r="U127" s="14"/>
    </row>
    <row r="128" spans="1:21">
      <c r="A128" s="15"/>
      <c r="B128" s="5"/>
      <c r="C128" s="5"/>
      <c r="D128" s="5"/>
      <c r="E128" s="5"/>
      <c r="F128" s="5"/>
      <c r="G128" s="5"/>
      <c r="H128" s="5"/>
      <c r="I128" s="5"/>
      <c r="J128" s="5"/>
      <c r="K128" s="5"/>
      <c r="L128" s="5"/>
      <c r="M128" s="14"/>
      <c r="N128" s="14"/>
      <c r="O128" s="14"/>
      <c r="P128" s="14"/>
      <c r="Q128" s="14"/>
      <c r="R128" s="14"/>
      <c r="S128" s="14"/>
      <c r="T128" s="14"/>
      <c r="U128" s="14"/>
    </row>
    <row r="129" spans="1:21">
      <c r="A129" s="15"/>
      <c r="B129" s="5" t="s">
        <v>37</v>
      </c>
      <c r="C129" s="16" t="s">
        <v>78</v>
      </c>
      <c r="D129" s="5"/>
      <c r="E129" s="5"/>
      <c r="F129" s="5"/>
      <c r="G129" s="5"/>
      <c r="H129" s="5"/>
      <c r="I129" s="5"/>
      <c r="J129" s="5"/>
      <c r="K129" s="5"/>
      <c r="L129" s="5"/>
      <c r="M129" s="14"/>
      <c r="N129" s="14"/>
      <c r="O129" s="14"/>
      <c r="P129" s="14"/>
      <c r="Q129" s="14"/>
      <c r="R129" s="14"/>
      <c r="S129" s="14"/>
      <c r="T129" s="14"/>
      <c r="U129" s="14"/>
    </row>
    <row r="130" spans="1:21" ht="15.75">
      <c r="A130" s="15"/>
      <c r="B130" s="5"/>
      <c r="C130" s="5" t="s">
        <v>21</v>
      </c>
      <c r="D130" s="17"/>
      <c r="E130" s="5" t="s">
        <v>22</v>
      </c>
      <c r="F130" s="18" t="s">
        <v>23</v>
      </c>
      <c r="G130" s="18" t="s">
        <v>24</v>
      </c>
      <c r="H130" s="18" t="s">
        <v>25</v>
      </c>
      <c r="I130" s="18" t="s">
        <v>26</v>
      </c>
      <c r="J130" s="18" t="s">
        <v>27</v>
      </c>
      <c r="K130" s="18" t="s">
        <v>28</v>
      </c>
      <c r="L130" s="18" t="s">
        <v>29</v>
      </c>
      <c r="M130" s="14"/>
      <c r="N130" s="14"/>
      <c r="O130" s="14"/>
      <c r="P130" s="14"/>
      <c r="Q130" s="14"/>
      <c r="R130" s="14"/>
      <c r="S130" s="14"/>
      <c r="T130" s="14"/>
      <c r="U130" s="14"/>
    </row>
    <row r="131" spans="1:21" ht="15.75">
      <c r="A131" s="15"/>
      <c r="B131" s="5"/>
      <c r="C131" s="5" t="s">
        <v>30</v>
      </c>
      <c r="D131" s="17"/>
      <c r="E131" s="17"/>
      <c r="F131" s="17"/>
      <c r="G131" s="17"/>
      <c r="H131" s="17"/>
      <c r="I131" s="17"/>
      <c r="J131" s="17"/>
      <c r="K131" s="17"/>
      <c r="L131" s="17"/>
      <c r="M131" s="14"/>
      <c r="N131" s="14"/>
      <c r="O131" s="14"/>
      <c r="P131" s="14"/>
      <c r="Q131" s="14"/>
      <c r="R131" s="14"/>
      <c r="S131" s="14"/>
      <c r="T131" s="14"/>
      <c r="U131" s="14"/>
    </row>
    <row r="132" spans="1:21">
      <c r="A132" s="15"/>
      <c r="B132" s="5"/>
      <c r="C132" s="5"/>
      <c r="D132" s="5"/>
      <c r="E132" s="5"/>
      <c r="F132" s="5"/>
      <c r="G132" s="5"/>
      <c r="H132" s="5"/>
      <c r="I132" s="5"/>
      <c r="J132" s="5"/>
      <c r="K132" s="5"/>
      <c r="L132" s="5"/>
      <c r="M132" s="14"/>
      <c r="N132" s="14"/>
      <c r="O132" s="14"/>
      <c r="P132" s="14"/>
      <c r="Q132" s="14"/>
      <c r="R132" s="14"/>
      <c r="S132" s="14"/>
      <c r="T132" s="14"/>
      <c r="U132" s="14"/>
    </row>
    <row r="133" spans="1:21">
      <c r="A133" s="15"/>
      <c r="B133" s="5"/>
      <c r="C133" s="5"/>
      <c r="D133" s="5"/>
      <c r="E133" s="5"/>
      <c r="F133" s="19"/>
      <c r="G133" s="19"/>
      <c r="H133" s="19"/>
      <c r="I133" s="19"/>
      <c r="J133" s="19"/>
      <c r="K133" s="19"/>
      <c r="L133" s="19"/>
      <c r="M133" s="14"/>
      <c r="N133" s="14"/>
      <c r="O133" s="14"/>
      <c r="P133" s="14"/>
      <c r="Q133" s="14"/>
      <c r="R133" s="14"/>
      <c r="S133" s="14"/>
      <c r="T133" s="14"/>
      <c r="U133" s="14"/>
    </row>
    <row r="134" spans="1:21">
      <c r="A134" s="14"/>
      <c r="B134" s="14"/>
      <c r="C134" s="14"/>
      <c r="D134" s="14"/>
      <c r="E134" s="14"/>
      <c r="F134" s="14"/>
      <c r="G134" s="14"/>
      <c r="H134" s="14"/>
      <c r="I134" s="14"/>
      <c r="J134" s="14"/>
      <c r="K134" s="14"/>
      <c r="L134" s="14"/>
      <c r="M134" s="14"/>
      <c r="N134" s="14"/>
      <c r="O134" s="14"/>
      <c r="P134" s="14"/>
      <c r="Q134" s="14"/>
      <c r="R134" s="14"/>
      <c r="S134" s="14"/>
      <c r="T134" s="14"/>
      <c r="U134" s="14"/>
    </row>
    <row r="135" spans="1:21">
      <c r="A135" s="14"/>
      <c r="B135" s="14"/>
      <c r="C135" s="14"/>
      <c r="D135" s="14"/>
      <c r="E135" s="14"/>
      <c r="F135" s="14"/>
      <c r="G135" s="14"/>
      <c r="H135" s="14"/>
      <c r="I135" s="14"/>
      <c r="J135" s="14"/>
      <c r="K135" s="14"/>
      <c r="L135" s="14"/>
      <c r="M135" s="14"/>
      <c r="N135" s="14"/>
      <c r="O135" s="14"/>
      <c r="P135" s="14"/>
      <c r="Q135" s="14"/>
      <c r="R135" s="14"/>
      <c r="S135" s="14"/>
      <c r="T135" s="14"/>
      <c r="U135" s="14"/>
    </row>
    <row r="136" spans="1:21">
      <c r="A136" s="15" t="s">
        <v>43</v>
      </c>
      <c r="B136" s="5"/>
      <c r="C136" s="5"/>
      <c r="D136" s="5"/>
      <c r="E136" s="5"/>
      <c r="F136" s="5"/>
      <c r="G136" s="5"/>
      <c r="H136" s="5"/>
      <c r="I136" s="5"/>
      <c r="J136" s="5"/>
      <c r="K136" s="5"/>
      <c r="L136" s="5"/>
      <c r="M136" s="14"/>
      <c r="N136" s="22"/>
      <c r="O136" s="18" t="str">
        <f t="shared" ref="O136:U136" si="20">F138</f>
        <v>0.1mM10ul</v>
      </c>
      <c r="P136" s="18" t="str">
        <f t="shared" si="20"/>
        <v>0.1mM20ul</v>
      </c>
      <c r="Q136" s="18" t="str">
        <f t="shared" si="20"/>
        <v>1mM7ul</v>
      </c>
      <c r="R136" s="18" t="str">
        <f t="shared" si="20"/>
        <v>1mM20ul</v>
      </c>
      <c r="S136" s="18" t="str">
        <f t="shared" si="20"/>
        <v>10mM7ul</v>
      </c>
      <c r="T136" s="18" t="str">
        <f t="shared" si="20"/>
        <v>10mM20ul</v>
      </c>
      <c r="U136" s="18" t="str">
        <f t="shared" si="20"/>
        <v>10mM70ul</v>
      </c>
    </row>
    <row r="137" spans="1:21">
      <c r="A137" s="15"/>
      <c r="B137" s="5" t="s">
        <v>19</v>
      </c>
      <c r="C137" s="16" t="s">
        <v>20</v>
      </c>
      <c r="D137" s="5"/>
      <c r="E137" s="5"/>
      <c r="F137" s="5"/>
      <c r="G137" s="5"/>
      <c r="H137" s="5"/>
      <c r="I137" s="5"/>
      <c r="J137" s="5"/>
      <c r="K137" s="5"/>
      <c r="L137" s="5"/>
      <c r="M137" s="14"/>
      <c r="N137" s="22" t="s">
        <v>78</v>
      </c>
      <c r="O137" s="23">
        <f t="shared" ref="O137:U137" si="21">F147</f>
        <v>11.671149573149343</v>
      </c>
      <c r="P137" s="23">
        <f t="shared" si="21"/>
        <v>11.413869722839433</v>
      </c>
      <c r="Q137" s="23">
        <f t="shared" si="21"/>
        <v>39.328733481464162</v>
      </c>
      <c r="R137" s="23">
        <f t="shared" si="21"/>
        <v>65.05671851245468</v>
      </c>
      <c r="S137" s="23">
        <f t="shared" si="21"/>
        <v>87.627178107823639</v>
      </c>
      <c r="T137" s="23">
        <f t="shared" si="21"/>
        <v>112.95754882469886</v>
      </c>
      <c r="U137" s="23">
        <f t="shared" si="21"/>
        <v>111.58928780259616</v>
      </c>
    </row>
    <row r="138" spans="1:21" ht="15.75">
      <c r="A138" s="15"/>
      <c r="B138" s="5"/>
      <c r="C138" s="5" t="s">
        <v>21</v>
      </c>
      <c r="D138" s="17">
        <v>4.6900000000000004</v>
      </c>
      <c r="E138" s="5" t="s">
        <v>22</v>
      </c>
      <c r="F138" s="18" t="s">
        <v>23</v>
      </c>
      <c r="G138" s="18" t="s">
        <v>24</v>
      </c>
      <c r="H138" s="18" t="s">
        <v>25</v>
      </c>
      <c r="I138" s="18" t="s">
        <v>26</v>
      </c>
      <c r="J138" s="18" t="s">
        <v>27</v>
      </c>
      <c r="K138" s="18" t="s">
        <v>28</v>
      </c>
      <c r="L138" s="18" t="s">
        <v>29</v>
      </c>
      <c r="M138" s="14"/>
      <c r="N138" s="22" t="s">
        <v>7</v>
      </c>
      <c r="O138" s="23">
        <f t="shared" ref="O138:U138" si="22">AVERAGE(F141,F153)</f>
        <v>6.7790528819803599</v>
      </c>
      <c r="P138" s="23">
        <f t="shared" si="22"/>
        <v>9.9306979924172012</v>
      </c>
      <c r="Q138" s="23">
        <f t="shared" si="22"/>
        <v>15.632645681126021</v>
      </c>
      <c r="R138" s="23">
        <f t="shared" si="22"/>
        <v>68.744173037479101</v>
      </c>
      <c r="S138" s="23">
        <f t="shared" si="22"/>
        <v>97.109967849292943</v>
      </c>
      <c r="T138" s="23">
        <f t="shared" si="22"/>
        <v>149.5493815650446</v>
      </c>
      <c r="U138" s="23">
        <f t="shared" si="22"/>
        <v>136.54628515247586</v>
      </c>
    </row>
    <row r="139" spans="1:21" ht="15.75">
      <c r="A139" s="15"/>
      <c r="B139" s="5"/>
      <c r="C139" s="5" t="s">
        <v>30</v>
      </c>
      <c r="D139" s="17">
        <v>5.2089999999999996</v>
      </c>
      <c r="E139" s="17">
        <v>4.234</v>
      </c>
      <c r="F139" s="17">
        <v>4.2789999999999999</v>
      </c>
      <c r="G139" s="17">
        <v>4.2450000000000001</v>
      </c>
      <c r="H139" s="17">
        <v>4.274</v>
      </c>
      <c r="I139" s="17">
        <v>4.649</v>
      </c>
      <c r="J139" s="17">
        <v>4.6710000000000003</v>
      </c>
      <c r="K139" s="17">
        <v>5.4180000000000001</v>
      </c>
      <c r="L139" s="17">
        <v>5.16</v>
      </c>
      <c r="M139" s="14"/>
      <c r="N139" s="14"/>
      <c r="O139" s="14"/>
      <c r="P139" s="14"/>
      <c r="Q139" s="14"/>
      <c r="R139" s="14"/>
      <c r="S139" s="14"/>
      <c r="T139" s="14"/>
      <c r="U139" s="14"/>
    </row>
    <row r="140" spans="1:21">
      <c r="A140" s="15"/>
      <c r="B140" s="5"/>
      <c r="C140" s="5"/>
      <c r="D140" s="5">
        <f>D139-D138</f>
        <v>0.51899999999999924</v>
      </c>
      <c r="E140" s="5"/>
      <c r="F140" s="5">
        <f>F139-E139</f>
        <v>4.4999999999999929E-2</v>
      </c>
      <c r="G140" s="5">
        <f>G139-E139</f>
        <v>1.1000000000000121E-2</v>
      </c>
      <c r="H140" s="5">
        <f>H139-E139</f>
        <v>4.0000000000000036E-2</v>
      </c>
      <c r="I140" s="5">
        <f>I139-E139</f>
        <v>0.41500000000000004</v>
      </c>
      <c r="J140" s="5">
        <f>J139-E139</f>
        <v>0.43700000000000028</v>
      </c>
      <c r="K140" s="5">
        <f>K139-E139</f>
        <v>1.1840000000000002</v>
      </c>
      <c r="L140" s="5">
        <f>L139-E139</f>
        <v>0.92600000000000016</v>
      </c>
      <c r="M140" s="14"/>
      <c r="N140" s="14"/>
      <c r="O140" s="14"/>
      <c r="P140" s="14"/>
      <c r="Q140" s="14"/>
      <c r="R140" s="14"/>
      <c r="S140" s="14"/>
      <c r="T140" s="14"/>
      <c r="U140" s="14"/>
    </row>
    <row r="141" spans="1:21">
      <c r="A141" s="15"/>
      <c r="B141" s="5"/>
      <c r="C141" s="5"/>
      <c r="D141" s="5"/>
      <c r="E141" s="5"/>
      <c r="F141" s="19">
        <f>F140/D140*100</f>
        <v>8.6705202312138709</v>
      </c>
      <c r="G141" s="19">
        <f>G140/D140*100</f>
        <v>2.1194605009634175</v>
      </c>
      <c r="H141" s="19">
        <f>H140/D140*100</f>
        <v>7.7071290944123501</v>
      </c>
      <c r="I141" s="19">
        <f>I140/D140*100</f>
        <v>79.961464354528061</v>
      </c>
      <c r="J141" s="19">
        <f>J140/D140*100</f>
        <v>84.200385356454902</v>
      </c>
      <c r="K141" s="19">
        <f>K140/D140*100</f>
        <v>228.13102119460535</v>
      </c>
      <c r="L141" s="19">
        <f>L140/D140*100</f>
        <v>178.42003853564577</v>
      </c>
      <c r="M141" s="14"/>
      <c r="N141" s="22" t="s">
        <v>31</v>
      </c>
      <c r="O141" s="5" t="s">
        <v>78</v>
      </c>
      <c r="P141" s="5" t="s">
        <v>7</v>
      </c>
      <c r="Q141" s="14"/>
      <c r="R141" s="14"/>
      <c r="S141" s="14"/>
      <c r="T141" s="14"/>
      <c r="U141" s="14"/>
    </row>
    <row r="142" spans="1:21">
      <c r="A142" s="15"/>
      <c r="B142" s="5"/>
      <c r="C142" s="5"/>
      <c r="D142" s="5"/>
      <c r="E142" s="5"/>
      <c r="F142" s="5"/>
      <c r="G142" s="5"/>
      <c r="H142" s="5"/>
      <c r="I142" s="5"/>
      <c r="J142" s="5"/>
      <c r="K142" s="5"/>
      <c r="L142" s="5"/>
      <c r="M142" s="14"/>
      <c r="N142" s="18" t="s">
        <v>23</v>
      </c>
      <c r="O142" s="23">
        <f>O137</f>
        <v>11.671149573149343</v>
      </c>
      <c r="P142" s="23">
        <f>O138</f>
        <v>6.7790528819803599</v>
      </c>
      <c r="Q142" s="14"/>
      <c r="R142" s="14"/>
      <c r="S142" s="14"/>
      <c r="T142" s="14"/>
      <c r="U142" s="14"/>
    </row>
    <row r="143" spans="1:21">
      <c r="A143" s="15"/>
      <c r="B143" s="5" t="s">
        <v>32</v>
      </c>
      <c r="C143" s="16" t="s">
        <v>78</v>
      </c>
      <c r="D143" s="5"/>
      <c r="E143" s="5"/>
      <c r="F143" s="5"/>
      <c r="G143" s="5"/>
      <c r="H143" s="5"/>
      <c r="I143" s="5"/>
      <c r="J143" s="5"/>
      <c r="K143" s="5"/>
      <c r="L143" s="5"/>
      <c r="M143" s="14"/>
      <c r="N143" s="18" t="s">
        <v>24</v>
      </c>
      <c r="O143" s="23">
        <f>P137</f>
        <v>11.413869722839433</v>
      </c>
      <c r="P143" s="23">
        <f>P138</f>
        <v>9.9306979924172012</v>
      </c>
      <c r="Q143" s="14"/>
      <c r="R143" s="14"/>
      <c r="S143" s="14"/>
      <c r="T143" s="14"/>
      <c r="U143" s="14"/>
    </row>
    <row r="144" spans="1:21" ht="15.75">
      <c r="A144" s="15"/>
      <c r="B144" s="5"/>
      <c r="C144" s="5" t="s">
        <v>21</v>
      </c>
      <c r="D144" s="17">
        <v>5.2270000000000003</v>
      </c>
      <c r="E144" s="5" t="s">
        <v>22</v>
      </c>
      <c r="F144" s="18" t="s">
        <v>23</v>
      </c>
      <c r="G144" s="18" t="s">
        <v>24</v>
      </c>
      <c r="H144" s="18" t="s">
        <v>25</v>
      </c>
      <c r="I144" s="18" t="s">
        <v>26</v>
      </c>
      <c r="J144" s="18" t="s">
        <v>27</v>
      </c>
      <c r="K144" s="18" t="s">
        <v>28</v>
      </c>
      <c r="L144" s="18" t="s">
        <v>29</v>
      </c>
      <c r="M144" s="14"/>
      <c r="N144" s="18" t="s">
        <v>25</v>
      </c>
      <c r="O144" s="23">
        <f>Q137</f>
        <v>39.328733481464162</v>
      </c>
      <c r="P144" s="23">
        <f>Q138</f>
        <v>15.632645681126021</v>
      </c>
      <c r="Q144" s="14"/>
      <c r="R144" s="14"/>
      <c r="S144" s="14"/>
      <c r="T144" s="14"/>
      <c r="U144" s="14"/>
    </row>
    <row r="145" spans="1:21" ht="15.75">
      <c r="A145" s="15"/>
      <c r="B145" s="5"/>
      <c r="C145" s="5" t="s">
        <v>30</v>
      </c>
      <c r="D145" s="17">
        <v>13.778</v>
      </c>
      <c r="E145" s="17">
        <v>7.5789999999999997</v>
      </c>
      <c r="F145" s="17">
        <v>8.577</v>
      </c>
      <c r="G145" s="17">
        <v>8.5549999999999997</v>
      </c>
      <c r="H145" s="17">
        <v>10.942</v>
      </c>
      <c r="I145" s="17">
        <v>13.141999999999999</v>
      </c>
      <c r="J145" s="17">
        <v>15.071999999999999</v>
      </c>
      <c r="K145" s="17">
        <v>17.238</v>
      </c>
      <c r="L145" s="17">
        <v>17.120999999999999</v>
      </c>
      <c r="M145" s="14"/>
      <c r="N145" s="18" t="s">
        <v>26</v>
      </c>
      <c r="O145" s="23">
        <f>R137</f>
        <v>65.05671851245468</v>
      </c>
      <c r="P145" s="23">
        <f>R138</f>
        <v>68.744173037479101</v>
      </c>
      <c r="Q145" s="14"/>
      <c r="R145" s="14"/>
      <c r="S145" s="14"/>
      <c r="T145" s="14"/>
      <c r="U145" s="14"/>
    </row>
    <row r="146" spans="1:21">
      <c r="A146" s="15"/>
      <c r="B146" s="5"/>
      <c r="C146" s="5"/>
      <c r="D146" s="5">
        <f>D145-D144</f>
        <v>8.5510000000000002</v>
      </c>
      <c r="E146" s="5"/>
      <c r="F146" s="5">
        <f>F145-E145</f>
        <v>0.99800000000000022</v>
      </c>
      <c r="G146" s="5">
        <f>G145-E145</f>
        <v>0.97599999999999998</v>
      </c>
      <c r="H146" s="5">
        <f>H145-E145</f>
        <v>3.3630000000000004</v>
      </c>
      <c r="I146" s="5">
        <f>I145-E145</f>
        <v>5.5629999999999997</v>
      </c>
      <c r="J146" s="5">
        <f>J145-E145</f>
        <v>7.4929999999999994</v>
      </c>
      <c r="K146" s="5">
        <f>K145-E145</f>
        <v>9.6589999999999989</v>
      </c>
      <c r="L146" s="5">
        <f>L145-E145</f>
        <v>9.541999999999998</v>
      </c>
      <c r="M146" s="14"/>
      <c r="N146" s="18" t="s">
        <v>27</v>
      </c>
      <c r="O146" s="23">
        <f>S137</f>
        <v>87.627178107823639</v>
      </c>
      <c r="P146" s="23">
        <f>S138</f>
        <v>97.109967849292943</v>
      </c>
      <c r="Q146" s="14"/>
      <c r="R146" s="14"/>
      <c r="S146" s="14"/>
      <c r="T146" s="14"/>
      <c r="U146" s="14"/>
    </row>
    <row r="147" spans="1:21">
      <c r="A147" s="15"/>
      <c r="B147" s="5"/>
      <c r="C147" s="5"/>
      <c r="D147" s="5"/>
      <c r="E147" s="5"/>
      <c r="F147" s="19">
        <f>F146/D146*100</f>
        <v>11.671149573149343</v>
      </c>
      <c r="G147" s="19">
        <f>G146/D146*100</f>
        <v>11.413869722839433</v>
      </c>
      <c r="H147" s="19">
        <f>H146/D146*100</f>
        <v>39.328733481464162</v>
      </c>
      <c r="I147" s="19">
        <f>I146/D146*100</f>
        <v>65.05671851245468</v>
      </c>
      <c r="J147" s="19">
        <f>J146/D146*100</f>
        <v>87.627178107823639</v>
      </c>
      <c r="K147" s="19">
        <f>K146/D146*100</f>
        <v>112.95754882469886</v>
      </c>
      <c r="L147" s="19">
        <f>L146/D146*100</f>
        <v>111.58928780259616</v>
      </c>
      <c r="M147" s="14"/>
      <c r="N147" s="18" t="s">
        <v>28</v>
      </c>
      <c r="O147" s="23">
        <f>T137</f>
        <v>112.95754882469886</v>
      </c>
      <c r="P147" s="23">
        <f>T138</f>
        <v>149.5493815650446</v>
      </c>
      <c r="Q147" s="14"/>
      <c r="R147" s="14"/>
      <c r="S147" s="14"/>
      <c r="T147" s="14"/>
      <c r="U147" s="14"/>
    </row>
    <row r="148" spans="1:21">
      <c r="A148" s="15"/>
      <c r="B148" s="5"/>
      <c r="C148" s="5"/>
      <c r="D148" s="5"/>
      <c r="E148" s="5"/>
      <c r="F148" s="5"/>
      <c r="G148" s="5"/>
      <c r="H148" s="5"/>
      <c r="I148" s="5"/>
      <c r="J148" s="5"/>
      <c r="K148" s="5"/>
      <c r="L148" s="5"/>
      <c r="M148" s="14"/>
      <c r="N148" s="18" t="s">
        <v>29</v>
      </c>
      <c r="O148" s="23">
        <f>U137</f>
        <v>111.58928780259616</v>
      </c>
      <c r="P148" s="23">
        <f>U138</f>
        <v>136.54628515247586</v>
      </c>
      <c r="Q148" s="14"/>
      <c r="R148" s="14"/>
      <c r="S148" s="14"/>
      <c r="T148" s="14"/>
      <c r="U148" s="14"/>
    </row>
    <row r="149" spans="1:21">
      <c r="A149" s="15"/>
      <c r="B149" s="5" t="s">
        <v>33</v>
      </c>
      <c r="C149" s="16" t="s">
        <v>20</v>
      </c>
      <c r="D149" s="5"/>
      <c r="E149" s="5"/>
      <c r="F149" s="5"/>
      <c r="G149" s="5"/>
      <c r="H149" s="5"/>
      <c r="I149" s="5"/>
      <c r="J149" s="5"/>
      <c r="K149" s="5"/>
      <c r="L149" s="5"/>
      <c r="M149" s="14"/>
      <c r="N149" s="14"/>
      <c r="O149" s="14"/>
      <c r="P149" s="14"/>
      <c r="Q149" s="14"/>
      <c r="R149" s="14"/>
      <c r="S149" s="14"/>
      <c r="T149" s="14"/>
      <c r="U149" s="14"/>
    </row>
    <row r="150" spans="1:21" ht="15.75">
      <c r="A150" s="15"/>
      <c r="B150" s="5"/>
      <c r="C150" s="5" t="s">
        <v>21</v>
      </c>
      <c r="D150" s="17">
        <v>4.67</v>
      </c>
      <c r="E150" s="5" t="s">
        <v>22</v>
      </c>
      <c r="F150" s="18" t="s">
        <v>23</v>
      </c>
      <c r="G150" s="18" t="s">
        <v>24</v>
      </c>
      <c r="H150" s="18" t="s">
        <v>25</v>
      </c>
      <c r="I150" s="18" t="s">
        <v>26</v>
      </c>
      <c r="J150" s="18" t="s">
        <v>27</v>
      </c>
      <c r="K150" s="18" t="s">
        <v>28</v>
      </c>
      <c r="L150" s="18" t="s">
        <v>29</v>
      </c>
      <c r="M150" s="14"/>
      <c r="N150" s="14"/>
      <c r="O150" s="14"/>
      <c r="P150" s="14"/>
      <c r="Q150" s="14"/>
      <c r="R150" s="14"/>
      <c r="S150" s="14"/>
      <c r="T150" s="14"/>
      <c r="U150" s="14"/>
    </row>
    <row r="151" spans="1:21" ht="15.75">
      <c r="A151" s="15"/>
      <c r="B151" s="5"/>
      <c r="C151" s="5" t="s">
        <v>30</v>
      </c>
      <c r="D151" s="17">
        <v>6.7160000000000002</v>
      </c>
      <c r="E151" s="17">
        <v>4.2089999999999996</v>
      </c>
      <c r="F151" s="17">
        <v>4.3090000000000002</v>
      </c>
      <c r="G151" s="17">
        <v>4.5720000000000001</v>
      </c>
      <c r="H151" s="17">
        <v>4.6909999999999998</v>
      </c>
      <c r="I151" s="17">
        <v>5.3860000000000001</v>
      </c>
      <c r="J151" s="17">
        <v>6.46</v>
      </c>
      <c r="K151" s="17">
        <v>5.6609999999999996</v>
      </c>
      <c r="L151" s="17">
        <v>6.1459999999999999</v>
      </c>
      <c r="M151" s="14"/>
      <c r="N151" s="14"/>
      <c r="O151" s="14"/>
      <c r="P151" s="14"/>
      <c r="Q151" s="14"/>
      <c r="R151" s="14"/>
      <c r="S151" s="14"/>
      <c r="T151" s="14"/>
      <c r="U151" s="14"/>
    </row>
    <row r="152" spans="1:21">
      <c r="A152" s="15"/>
      <c r="B152" s="5"/>
      <c r="C152" s="5"/>
      <c r="D152" s="5">
        <f>D151-D150</f>
        <v>2.0460000000000003</v>
      </c>
      <c r="E152" s="5"/>
      <c r="F152" s="5">
        <f>F151-E151</f>
        <v>0.10000000000000053</v>
      </c>
      <c r="G152" s="5">
        <f>G151-E151</f>
        <v>0.36300000000000043</v>
      </c>
      <c r="H152" s="5">
        <f>H151-E151</f>
        <v>0.48200000000000021</v>
      </c>
      <c r="I152" s="5">
        <f>I151-E151</f>
        <v>1.1770000000000005</v>
      </c>
      <c r="J152" s="5">
        <f>J151-E151</f>
        <v>2.2510000000000003</v>
      </c>
      <c r="K152" s="5">
        <f>K151-E151</f>
        <v>1.452</v>
      </c>
      <c r="L152" s="5">
        <f>L151-E151</f>
        <v>1.9370000000000003</v>
      </c>
      <c r="M152" s="14"/>
      <c r="N152" s="14"/>
      <c r="O152" s="14"/>
      <c r="P152" s="14"/>
      <c r="Q152" s="14"/>
      <c r="R152" s="14"/>
      <c r="S152" s="14"/>
      <c r="T152" s="14"/>
      <c r="U152" s="14"/>
    </row>
    <row r="153" spans="1:21">
      <c r="A153" s="15"/>
      <c r="B153" s="5"/>
      <c r="C153" s="5"/>
      <c r="D153" s="5"/>
      <c r="E153" s="5"/>
      <c r="F153" s="19">
        <f>F152/D152*100</f>
        <v>4.8875855327468489</v>
      </c>
      <c r="G153" s="19">
        <f>G152/D152*100</f>
        <v>17.741935483870986</v>
      </c>
      <c r="H153" s="19">
        <f>H152/D152*100</f>
        <v>23.558162267839695</v>
      </c>
      <c r="I153" s="19">
        <f>I152/D152*100</f>
        <v>57.526881720430126</v>
      </c>
      <c r="J153" s="19">
        <f>J152/D152*100</f>
        <v>110.01955034213098</v>
      </c>
      <c r="K153" s="19">
        <f>K152/D152*100</f>
        <v>70.967741935483858</v>
      </c>
      <c r="L153" s="19">
        <f>L152/D152*100</f>
        <v>94.672531769305962</v>
      </c>
      <c r="M153" s="14"/>
      <c r="N153" s="14"/>
      <c r="O153" s="14"/>
      <c r="P153" s="14"/>
      <c r="Q153" s="14"/>
      <c r="R153" s="14"/>
      <c r="S153" s="14"/>
      <c r="T153" s="14"/>
      <c r="U153" s="14"/>
    </row>
    <row r="154" spans="1:21">
      <c r="A154" s="15"/>
      <c r="B154" s="5"/>
      <c r="C154" s="5"/>
      <c r="D154" s="5"/>
      <c r="E154" s="5"/>
      <c r="F154" s="5"/>
      <c r="G154" s="5"/>
      <c r="H154" s="5"/>
      <c r="I154" s="5"/>
      <c r="J154" s="5"/>
      <c r="K154" s="5"/>
      <c r="L154" s="5"/>
      <c r="M154" s="14"/>
      <c r="N154" s="14"/>
      <c r="O154" s="14"/>
      <c r="P154" s="14"/>
      <c r="Q154" s="14"/>
      <c r="R154" s="14"/>
      <c r="S154" s="14"/>
      <c r="T154" s="14"/>
      <c r="U154" s="14"/>
    </row>
    <row r="155" spans="1:21">
      <c r="A155" s="15"/>
      <c r="B155" s="5" t="s">
        <v>34</v>
      </c>
      <c r="C155" s="16" t="s">
        <v>78</v>
      </c>
      <c r="D155" s="5"/>
      <c r="E155" s="5"/>
      <c r="F155" s="5"/>
      <c r="G155" s="5"/>
      <c r="H155" s="5"/>
      <c r="I155" s="5"/>
      <c r="J155" s="5"/>
      <c r="K155" s="5"/>
      <c r="L155" s="5"/>
      <c r="M155" s="14"/>
      <c r="N155" s="14"/>
      <c r="O155" s="14"/>
      <c r="P155" s="14"/>
      <c r="Q155" s="14"/>
      <c r="R155" s="14"/>
      <c r="S155" s="14"/>
      <c r="T155" s="14"/>
      <c r="U155" s="14"/>
    </row>
    <row r="156" spans="1:21" ht="15.75">
      <c r="A156" s="15"/>
      <c r="B156" s="5"/>
      <c r="C156" s="5" t="s">
        <v>21</v>
      </c>
      <c r="D156" s="17"/>
      <c r="E156" s="5" t="s">
        <v>22</v>
      </c>
      <c r="F156" s="18" t="s">
        <v>23</v>
      </c>
      <c r="G156" s="18" t="s">
        <v>24</v>
      </c>
      <c r="H156" s="18" t="s">
        <v>25</v>
      </c>
      <c r="I156" s="18" t="s">
        <v>26</v>
      </c>
      <c r="J156" s="18" t="s">
        <v>27</v>
      </c>
      <c r="K156" s="18" t="s">
        <v>28</v>
      </c>
      <c r="L156" s="18" t="s">
        <v>29</v>
      </c>
      <c r="M156" s="14"/>
      <c r="N156" s="14"/>
      <c r="O156" s="14"/>
      <c r="P156" s="14"/>
      <c r="Q156" s="14"/>
      <c r="R156" s="14"/>
      <c r="S156" s="14"/>
      <c r="T156" s="14"/>
      <c r="U156" s="14"/>
    </row>
    <row r="157" spans="1:21" ht="15.75">
      <c r="A157" s="15"/>
      <c r="B157" s="5"/>
      <c r="C157" s="5" t="s">
        <v>30</v>
      </c>
      <c r="D157" s="17"/>
      <c r="E157" s="17"/>
      <c r="F157" s="17"/>
      <c r="G157" s="17"/>
      <c r="H157" s="17"/>
      <c r="I157" s="17"/>
      <c r="J157" s="17"/>
      <c r="K157" s="17"/>
      <c r="L157" s="17"/>
      <c r="M157" s="14"/>
      <c r="N157" s="14"/>
      <c r="O157" s="14"/>
      <c r="P157" s="14"/>
      <c r="Q157" s="14"/>
      <c r="R157" s="14"/>
      <c r="S157" s="14"/>
      <c r="T157" s="14"/>
      <c r="U157" s="14"/>
    </row>
    <row r="158" spans="1:21">
      <c r="A158" s="15"/>
      <c r="B158" s="5"/>
      <c r="C158" s="5"/>
      <c r="D158" s="5"/>
      <c r="E158" s="5"/>
      <c r="F158" s="5"/>
      <c r="G158" s="5"/>
      <c r="H158" s="5"/>
      <c r="I158" s="5"/>
      <c r="J158" s="5"/>
      <c r="K158" s="5"/>
      <c r="L158" s="5"/>
      <c r="M158" s="14"/>
      <c r="N158" s="14"/>
      <c r="O158" s="14"/>
      <c r="P158" s="14"/>
      <c r="Q158" s="14"/>
      <c r="R158" s="14"/>
      <c r="S158" s="14"/>
      <c r="T158" s="14"/>
      <c r="U158" s="14"/>
    </row>
    <row r="159" spans="1:21">
      <c r="A159" s="15"/>
      <c r="B159" s="5"/>
      <c r="C159" s="5"/>
      <c r="D159" s="5"/>
      <c r="E159" s="5"/>
      <c r="F159" s="19"/>
      <c r="G159" s="19"/>
      <c r="H159" s="19"/>
      <c r="I159" s="19"/>
      <c r="J159" s="19"/>
      <c r="K159" s="19"/>
      <c r="L159" s="19"/>
      <c r="M159" s="14"/>
      <c r="N159" s="14"/>
      <c r="O159" s="14"/>
      <c r="P159" s="14"/>
      <c r="Q159" s="14"/>
      <c r="R159" s="14"/>
      <c r="S159" s="14"/>
      <c r="T159" s="14"/>
      <c r="U159" s="14"/>
    </row>
  </sheetData>
  <mergeCells count="5">
    <mergeCell ref="B1:D1"/>
    <mergeCell ref="B2:G2"/>
    <mergeCell ref="A3:F3"/>
    <mergeCell ref="A4:E4"/>
    <mergeCell ref="A5:D5"/>
  </mergeCells>
  <phoneticPr fontId="12" type="noConversion"/>
  <dataValidations count="2">
    <dataValidation type="list" allowBlank="1" showInputMessage="1" showErrorMessage="1" sqref="C32 C1:C5 C34:C38 C40:C44 C46:C50 C52:C58 C60:C64 C66:C70 C72:C76 C78:C84 C86:C90 C92:C96 C98:C102 C104:C110 C112:C116 C118:C122 C124:C128 C130:C136 C138:C142 C144:C148 C150:C154 C156:C159">
      <formula1>"GF 109203X,Control"</formula1>
    </dataValidation>
    <dataValidation type="list" allowBlank="1" showInputMessage="1" showErrorMessage="1" sqref="C33 C39 C45 C51 C59 C65 C71 C77 C85 C91 C97 C103 C111 C117 C123 C129 C137 C143 C149 C155">
      <formula1>"TCSPIM1,Control"</formula1>
    </dataValidation>
  </dataValidations>
  <pageMargins left="0.75" right="0.75" top="1" bottom="1" header="0.5" footer="0.5"/>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59"/>
  <sheetViews>
    <sheetView topLeftCell="A133" workbookViewId="0">
      <selection activeCell="B9" sqref="B1:B1048576"/>
    </sheetView>
  </sheetViews>
  <sheetFormatPr baseColWidth="10" defaultColWidth="8.7109375" defaultRowHeight="15"/>
  <cols>
    <col min="1" max="2" width="9.5703125" style="1" customWidth="1"/>
    <col min="3" max="3" width="10.5703125" style="1" customWidth="1"/>
    <col min="4" max="21" width="9.5703125" style="1" customWidth="1"/>
    <col min="22" max="16384" width="8.7109375" style="1"/>
  </cols>
  <sheetData>
    <row r="1" spans="1:10" ht="15.75">
      <c r="A1" s="14" t="s">
        <v>0</v>
      </c>
      <c r="B1" s="73" t="s">
        <v>1</v>
      </c>
      <c r="C1" s="74"/>
      <c r="D1" s="74"/>
      <c r="E1" s="14"/>
      <c r="F1" s="14"/>
      <c r="G1" s="14"/>
    </row>
    <row r="2" spans="1:10" ht="15.75">
      <c r="A2" s="14" t="s">
        <v>2</v>
      </c>
      <c r="B2" s="60" t="s">
        <v>81</v>
      </c>
      <c r="C2" s="61"/>
      <c r="D2" s="61"/>
      <c r="E2" s="61"/>
      <c r="F2" s="61"/>
      <c r="G2" s="61"/>
    </row>
    <row r="3" spans="1:10">
      <c r="A3" s="62" t="s">
        <v>75</v>
      </c>
      <c r="B3" s="62"/>
      <c r="C3" s="62"/>
      <c r="D3" s="62"/>
      <c r="E3" s="62"/>
      <c r="F3" s="62"/>
      <c r="G3" s="14"/>
    </row>
    <row r="4" spans="1:10">
      <c r="A4" s="62" t="s">
        <v>76</v>
      </c>
      <c r="B4" s="62"/>
      <c r="C4" s="62"/>
      <c r="D4" s="62"/>
      <c r="E4" s="62"/>
      <c r="F4" s="14"/>
      <c r="G4" s="14"/>
    </row>
    <row r="5" spans="1:10">
      <c r="A5" s="62" t="s">
        <v>48</v>
      </c>
      <c r="B5" s="62"/>
      <c r="C5" s="62"/>
      <c r="D5" s="62"/>
      <c r="E5" s="14"/>
      <c r="F5" s="14"/>
      <c r="G5" s="14"/>
    </row>
    <row r="8" spans="1:10">
      <c r="A8" s="3" t="s">
        <v>7</v>
      </c>
      <c r="B8" s="3" t="s">
        <v>49</v>
      </c>
      <c r="C8" s="3" t="s">
        <v>9</v>
      </c>
      <c r="D8" s="3" t="s">
        <v>10</v>
      </c>
      <c r="E8" s="3" t="s">
        <v>11</v>
      </c>
      <c r="F8" s="3" t="s">
        <v>12</v>
      </c>
      <c r="G8" s="3" t="s">
        <v>13</v>
      </c>
      <c r="H8" s="3"/>
      <c r="I8" s="3" t="s">
        <v>14</v>
      </c>
      <c r="J8" s="3" t="s">
        <v>15</v>
      </c>
    </row>
    <row r="9" spans="1:10">
      <c r="A9" s="3"/>
      <c r="B9" s="3"/>
      <c r="C9" s="3"/>
      <c r="D9" s="3"/>
      <c r="E9" s="3"/>
      <c r="F9" s="3"/>
      <c r="G9" s="3"/>
      <c r="H9" s="3"/>
      <c r="I9" s="3"/>
      <c r="J9" s="3"/>
    </row>
    <row r="10" spans="1:10">
      <c r="A10" s="3"/>
      <c r="B10" s="3">
        <v>0.1</v>
      </c>
      <c r="C10" s="3">
        <v>2.1506886823837701</v>
      </c>
      <c r="D10" s="3">
        <v>-6.8918774301715304</v>
      </c>
      <c r="E10" s="3">
        <v>13.0140779961676</v>
      </c>
      <c r="F10" s="3">
        <v>0.269286900637906</v>
      </c>
      <c r="G10" s="3">
        <v>4.10447551605849</v>
      </c>
      <c r="H10" s="3"/>
      <c r="I10" s="3">
        <f t="shared" ref="I10:I16" si="0">AVERAGE(C10:G10)</f>
        <v>2.5293303330152477</v>
      </c>
      <c r="J10" s="3">
        <f t="shared" ref="J10:J16" si="1">STDEV(C10:G10)</f>
        <v>7.1836852910013871</v>
      </c>
    </row>
    <row r="11" spans="1:10">
      <c r="A11" s="3"/>
      <c r="B11" s="3">
        <v>0.3</v>
      </c>
      <c r="C11" s="3">
        <v>3.1641929755556202</v>
      </c>
      <c r="D11" s="3">
        <v>5.8841365533478296</v>
      </c>
      <c r="E11" s="3">
        <v>16.677903926224001</v>
      </c>
      <c r="F11" s="3">
        <v>0.26677903008798998</v>
      </c>
      <c r="G11" s="3">
        <v>6.1161775227854704</v>
      </c>
      <c r="H11" s="3"/>
      <c r="I11" s="3">
        <f t="shared" si="0"/>
        <v>6.4218380016001815</v>
      </c>
      <c r="J11" s="3">
        <f t="shared" si="1"/>
        <v>6.2061751805056513</v>
      </c>
    </row>
    <row r="12" spans="1:10">
      <c r="A12" s="3"/>
      <c r="B12" s="3">
        <v>1</v>
      </c>
      <c r="C12" s="3">
        <v>4.3105817968086004</v>
      </c>
      <c r="D12" s="3">
        <v>7.9965279016397099</v>
      </c>
      <c r="E12" s="3">
        <v>25.574884352089398</v>
      </c>
      <c r="F12" s="3">
        <v>0.51485091604933997</v>
      </c>
      <c r="G12" s="3">
        <v>20.585474800564299</v>
      </c>
      <c r="H12" s="3"/>
      <c r="I12" s="3">
        <f t="shared" si="0"/>
        <v>11.796463953430271</v>
      </c>
      <c r="J12" s="3">
        <f t="shared" si="1"/>
        <v>10.780124288928132</v>
      </c>
    </row>
    <row r="13" spans="1:10">
      <c r="A13" s="3"/>
      <c r="B13" s="3">
        <v>3</v>
      </c>
      <c r="C13" s="3">
        <v>9.1960124830649992</v>
      </c>
      <c r="D13" s="3">
        <v>17.001985754884</v>
      </c>
      <c r="E13" s="3">
        <v>54.171686153459397</v>
      </c>
      <c r="F13" s="3">
        <v>2.0864812563184101</v>
      </c>
      <c r="G13" s="3">
        <v>59.975058008518999</v>
      </c>
      <c r="H13" s="3"/>
      <c r="I13" s="3">
        <f t="shared" si="0"/>
        <v>28.486244731249162</v>
      </c>
      <c r="J13" s="3">
        <f t="shared" si="1"/>
        <v>26.703164787258618</v>
      </c>
    </row>
    <row r="14" spans="1:10">
      <c r="A14" s="3"/>
      <c r="B14" s="3">
        <v>10</v>
      </c>
      <c r="C14" s="3">
        <v>40.7684630471486</v>
      </c>
      <c r="D14" s="3">
        <v>54.0660412133318</v>
      </c>
      <c r="E14" s="3">
        <v>179.44130049710299</v>
      </c>
      <c r="F14" s="3">
        <v>36.3547010373075</v>
      </c>
      <c r="G14" s="3">
        <v>86.805766748915005</v>
      </c>
      <c r="H14" s="3"/>
      <c r="I14" s="3">
        <f t="shared" si="0"/>
        <v>79.487254508761183</v>
      </c>
      <c r="J14" s="3">
        <f t="shared" si="1"/>
        <v>59.266710718320198</v>
      </c>
    </row>
    <row r="15" spans="1:10">
      <c r="A15" s="3"/>
      <c r="B15" s="3">
        <v>30</v>
      </c>
      <c r="C15" s="3">
        <v>87.143406299863003</v>
      </c>
      <c r="D15" s="3">
        <v>101.92332845812599</v>
      </c>
      <c r="E15" s="3">
        <v>154.19985918808399</v>
      </c>
      <c r="F15" s="3">
        <v>54.1047269099221</v>
      </c>
      <c r="G15" s="3">
        <v>110.657759767832</v>
      </c>
      <c r="H15" s="3"/>
      <c r="I15" s="3">
        <f t="shared" si="0"/>
        <v>101.60581612476543</v>
      </c>
      <c r="J15" s="3">
        <f t="shared" si="1"/>
        <v>36.447519250578758</v>
      </c>
    </row>
    <row r="16" spans="1:10">
      <c r="A16" s="3"/>
      <c r="B16" s="3">
        <v>100</v>
      </c>
      <c r="C16" s="3">
        <v>132.38454547319401</v>
      </c>
      <c r="D16" s="3">
        <v>140.45886395795401</v>
      </c>
      <c r="E16" s="3">
        <v>113.494510785107</v>
      </c>
      <c r="F16" s="3">
        <v>50.8899288470461</v>
      </c>
      <c r="G16" s="3">
        <v>120.467638936255</v>
      </c>
      <c r="H16" s="3"/>
      <c r="I16" s="3">
        <f t="shared" si="0"/>
        <v>111.53909759991123</v>
      </c>
      <c r="J16" s="3">
        <f t="shared" si="1"/>
        <v>35.470937909698243</v>
      </c>
    </row>
    <row r="17" spans="1:21">
      <c r="A17" s="3"/>
      <c r="B17" s="3"/>
      <c r="C17" s="3"/>
      <c r="D17" s="3"/>
      <c r="E17" s="3"/>
      <c r="F17" s="3"/>
      <c r="G17" s="3"/>
      <c r="H17" s="3"/>
      <c r="I17" s="3"/>
      <c r="J17" s="3"/>
    </row>
    <row r="18" spans="1:21">
      <c r="A18" s="3"/>
      <c r="B18" s="3"/>
      <c r="C18" s="3"/>
      <c r="D18" s="3"/>
      <c r="E18" s="3"/>
      <c r="F18" s="3"/>
      <c r="G18" s="3"/>
      <c r="H18" s="3"/>
      <c r="I18" s="3"/>
      <c r="J18" s="3"/>
    </row>
    <row r="19" spans="1:21">
      <c r="A19" s="3"/>
      <c r="B19" s="3"/>
      <c r="C19" s="3"/>
      <c r="D19" s="3"/>
      <c r="E19" s="3"/>
      <c r="F19" s="3"/>
      <c r="G19" s="3"/>
      <c r="H19" s="3"/>
      <c r="I19" s="3"/>
      <c r="J19" s="3"/>
    </row>
    <row r="20" spans="1:21">
      <c r="A20" s="3"/>
      <c r="B20" s="3"/>
      <c r="C20" s="3"/>
      <c r="D20" s="3"/>
      <c r="E20" s="3"/>
      <c r="F20" s="3"/>
      <c r="G20" s="3"/>
      <c r="H20" s="3"/>
      <c r="I20" s="3"/>
      <c r="J20" s="3"/>
    </row>
    <row r="21" spans="1:21">
      <c r="A21" s="3" t="s">
        <v>78</v>
      </c>
      <c r="B21" s="3" t="s">
        <v>50</v>
      </c>
      <c r="C21" s="3" t="s">
        <v>9</v>
      </c>
      <c r="D21" s="3" t="s">
        <v>10</v>
      </c>
      <c r="E21" s="3" t="s">
        <v>11</v>
      </c>
      <c r="F21" s="3" t="s">
        <v>12</v>
      </c>
      <c r="G21" s="3" t="s">
        <v>13</v>
      </c>
      <c r="H21" s="3"/>
      <c r="I21" s="3" t="s">
        <v>14</v>
      </c>
      <c r="J21" s="3" t="s">
        <v>15</v>
      </c>
      <c r="L21" s="3" t="s">
        <v>64</v>
      </c>
      <c r="R21" s="1" t="s">
        <v>14</v>
      </c>
      <c r="S21" s="1" t="s">
        <v>15</v>
      </c>
    </row>
    <row r="22" spans="1:21">
      <c r="A22" s="3" t="s">
        <v>82</v>
      </c>
      <c r="B22" s="3"/>
      <c r="C22" s="3"/>
      <c r="D22" s="3"/>
      <c r="E22" s="3"/>
      <c r="F22" s="3"/>
      <c r="G22" s="3"/>
      <c r="H22" s="3"/>
      <c r="I22" s="3"/>
      <c r="J22" s="3"/>
    </row>
    <row r="23" spans="1:21">
      <c r="A23" s="3"/>
      <c r="B23" s="3">
        <v>0.1</v>
      </c>
      <c r="C23" s="3">
        <v>2.6244183833193899</v>
      </c>
      <c r="D23" s="3">
        <v>0.31760403909297802</v>
      </c>
      <c r="E23" s="3">
        <v>7.5105485232067402</v>
      </c>
      <c r="F23" s="3">
        <v>1.4608718199761701</v>
      </c>
      <c r="G23" s="3">
        <v>-1.0812390414962101</v>
      </c>
      <c r="H23" s="3"/>
      <c r="I23" s="3">
        <f t="shared" ref="I23:I29" si="2">AVERAGE(C23:G23)</f>
        <v>2.1664407448198135</v>
      </c>
      <c r="J23" s="3">
        <f t="shared" ref="J23:J29" si="3">STDEV(C23:G23)</f>
        <v>3.2875781409334919</v>
      </c>
      <c r="L23" s="1">
        <f>100-C23/C10*100</f>
        <v>-22.026883984461648</v>
      </c>
      <c r="M23" s="1">
        <f t="shared" ref="M23:P23" si="4">100-D23/D10*100</f>
        <v>104.60838200201528</v>
      </c>
      <c r="N23" s="1">
        <f t="shared" si="4"/>
        <v>42.289046327996083</v>
      </c>
      <c r="O23" s="1">
        <f t="shared" si="4"/>
        <v>-442.49642909311694</v>
      </c>
      <c r="P23" s="1">
        <f t="shared" si="4"/>
        <v>126.34292828074948</v>
      </c>
      <c r="R23" s="1">
        <f>AVERAGE(L23:P23)</f>
        <v>-38.256591293363549</v>
      </c>
      <c r="S23" s="1">
        <f>STDEV(L23:P23)</f>
        <v>233.27250804705486</v>
      </c>
    </row>
    <row r="24" spans="1:21">
      <c r="A24" s="3"/>
      <c r="B24" s="3">
        <v>0.3</v>
      </c>
      <c r="C24" s="3">
        <v>1.1670252291340899</v>
      </c>
      <c r="D24" s="3">
        <v>3.7669356836555701</v>
      </c>
      <c r="E24" s="3">
        <v>16.540084388185601</v>
      </c>
      <c r="F24" s="3">
        <v>4.4335919599966802</v>
      </c>
      <c r="G24" s="3">
        <v>2.4547048509643399</v>
      </c>
      <c r="H24" s="3"/>
      <c r="I24" s="3">
        <f t="shared" si="2"/>
        <v>5.6724684223872561</v>
      </c>
      <c r="J24" s="3">
        <f t="shared" si="3"/>
        <v>6.2033049146548978</v>
      </c>
      <c r="L24" s="1">
        <f t="shared" ref="L24:L29" si="5">100-C24/C11*100</f>
        <v>63.117760574347884</v>
      </c>
      <c r="M24" s="1">
        <f t="shared" ref="M24:M29" si="6">100-D24/D11*100</f>
        <v>35.981504686319013</v>
      </c>
      <c r="N24" s="1">
        <f t="shared" ref="N24:N29" si="7">100-E24/E11*100</f>
        <v>0.82636006687684471</v>
      </c>
      <c r="O24" s="1">
        <f t="shared" ref="O24:O29" si="8">100-F24/F11*100</f>
        <v>-1561.8967234922391</v>
      </c>
      <c r="P24" s="1">
        <f t="shared" ref="P24:P29" si="9">100-G24/G11*100</f>
        <v>59.865376015992389</v>
      </c>
      <c r="R24" s="1">
        <f t="shared" ref="R24:R29" si="10">AVERAGE(L24:P24)</f>
        <v>-280.42114442974059</v>
      </c>
      <c r="S24" s="1">
        <f t="shared" ref="S24:S29" si="11">STDEV(L24:P24)</f>
        <v>716.79919610293803</v>
      </c>
    </row>
    <row r="25" spans="1:21">
      <c r="A25" s="3"/>
      <c r="B25" s="3">
        <v>1</v>
      </c>
      <c r="C25" s="3">
        <v>2.1412989628972698</v>
      </c>
      <c r="D25" s="3">
        <v>-1.89123130227251</v>
      </c>
      <c r="E25" s="3">
        <v>29.0295358649789</v>
      </c>
      <c r="F25" s="3">
        <v>8.8749237196639008</v>
      </c>
      <c r="G25" s="3">
        <v>4.0619520748100504</v>
      </c>
      <c r="H25" s="3"/>
      <c r="I25" s="3">
        <f t="shared" si="2"/>
        <v>8.4432958640155213</v>
      </c>
      <c r="J25" s="3">
        <f t="shared" si="3"/>
        <v>12.141801452777663</v>
      </c>
      <c r="L25" s="1">
        <f t="shared" si="5"/>
        <v>50.324595058546144</v>
      </c>
      <c r="M25" s="1">
        <f t="shared" si="6"/>
        <v>123.65065595387603</v>
      </c>
      <c r="N25" s="1">
        <f t="shared" si="7"/>
        <v>-13.507984885989387</v>
      </c>
      <c r="O25" s="1">
        <f t="shared" si="8"/>
        <v>-1623.7851663477252</v>
      </c>
      <c r="P25" s="1">
        <f t="shared" si="9"/>
        <v>80.267872788153028</v>
      </c>
      <c r="R25" s="1">
        <f t="shared" si="10"/>
        <v>-276.61000548662787</v>
      </c>
      <c r="S25" s="1">
        <f t="shared" si="11"/>
        <v>754.74502936713554</v>
      </c>
    </row>
    <row r="26" spans="1:21">
      <c r="A26" s="3"/>
      <c r="B26" s="3">
        <v>3</v>
      </c>
      <c r="C26" s="3">
        <v>3.93770444398326</v>
      </c>
      <c r="D26" s="3">
        <v>-0.15561812846518</v>
      </c>
      <c r="E26" s="3">
        <v>88.270042194092795</v>
      </c>
      <c r="F26" s="3">
        <v>20.2955653462624</v>
      </c>
      <c r="G26" s="3">
        <v>20.806545879602599</v>
      </c>
      <c r="H26" s="3"/>
      <c r="I26" s="3">
        <f t="shared" si="2"/>
        <v>26.630847947095173</v>
      </c>
      <c r="J26" s="3">
        <f t="shared" si="3"/>
        <v>35.727937578647378</v>
      </c>
      <c r="L26" s="1">
        <f t="shared" si="5"/>
        <v>57.180305580981148</v>
      </c>
      <c r="M26" s="1">
        <f t="shared" si="6"/>
        <v>100.91529384101781</v>
      </c>
      <c r="N26" s="1">
        <f t="shared" si="7"/>
        <v>-62.94497820141396</v>
      </c>
      <c r="O26" s="1">
        <f t="shared" si="8"/>
        <v>-872.71735774295257</v>
      </c>
      <c r="P26" s="1">
        <f t="shared" si="9"/>
        <v>65.308002075384081</v>
      </c>
      <c r="R26" s="1">
        <f t="shared" si="10"/>
        <v>-142.4517468893967</v>
      </c>
      <c r="S26" s="1">
        <f t="shared" si="11"/>
        <v>412.87218810421376</v>
      </c>
    </row>
    <row r="27" spans="1:21">
      <c r="A27" s="3"/>
      <c r="B27" s="3">
        <v>10</v>
      </c>
      <c r="C27" s="3">
        <v>16.530863011950501</v>
      </c>
      <c r="D27" s="3">
        <v>18.158123370981802</v>
      </c>
      <c r="E27" s="3">
        <v>210.12658227848101</v>
      </c>
      <c r="F27" s="3">
        <v>62.373329935645003</v>
      </c>
      <c r="G27" s="3">
        <v>65.721800116890705</v>
      </c>
      <c r="H27" s="3"/>
      <c r="I27" s="3">
        <f t="shared" si="2"/>
        <v>74.582139742789806</v>
      </c>
      <c r="J27" s="3">
        <f t="shared" si="3"/>
        <v>79.299238506922549</v>
      </c>
      <c r="L27" s="1">
        <f t="shared" si="5"/>
        <v>59.451836600186255</v>
      </c>
      <c r="M27" s="1">
        <f t="shared" si="6"/>
        <v>66.414919673267462</v>
      </c>
      <c r="N27" s="1">
        <f t="shared" si="7"/>
        <v>-17.100456637558437</v>
      </c>
      <c r="O27" s="1">
        <f t="shared" si="8"/>
        <v>-71.568815465259803</v>
      </c>
      <c r="P27" s="1">
        <f t="shared" si="9"/>
        <v>24.288670467031878</v>
      </c>
      <c r="R27" s="1">
        <f t="shared" si="10"/>
        <v>12.297230927533471</v>
      </c>
      <c r="S27" s="1">
        <f t="shared" si="11"/>
        <v>57.432163169442525</v>
      </c>
    </row>
    <row r="28" spans="1:21">
      <c r="A28" s="3"/>
      <c r="B28" s="3">
        <v>30</v>
      </c>
      <c r="C28" s="3">
        <v>56.139829050133898</v>
      </c>
      <c r="D28" s="3">
        <v>30.1554611146585</v>
      </c>
      <c r="E28" s="3">
        <v>241.60337552742601</v>
      </c>
      <c r="F28" s="3">
        <v>58.305514760943602</v>
      </c>
      <c r="G28" s="3">
        <v>146.58094681472801</v>
      </c>
      <c r="H28" s="3"/>
      <c r="I28" s="3">
        <f t="shared" si="2"/>
        <v>106.55702545357799</v>
      </c>
      <c r="J28" s="3">
        <f t="shared" si="3"/>
        <v>87.38811698413403</v>
      </c>
      <c r="L28" s="1">
        <f t="shared" si="5"/>
        <v>35.577651329172156</v>
      </c>
      <c r="M28" s="1">
        <f t="shared" si="6"/>
        <v>70.413582865822988</v>
      </c>
      <c r="N28" s="1">
        <f t="shared" si="7"/>
        <v>-56.681968971665725</v>
      </c>
      <c r="O28" s="1">
        <f t="shared" si="8"/>
        <v>-7.7641790115960134</v>
      </c>
      <c r="P28" s="1">
        <f t="shared" si="9"/>
        <v>-32.463323965951815</v>
      </c>
      <c r="R28" s="1">
        <f t="shared" si="10"/>
        <v>1.8163524491563181</v>
      </c>
      <c r="S28" s="1">
        <f t="shared" si="11"/>
        <v>51.318470676141089</v>
      </c>
    </row>
    <row r="29" spans="1:21">
      <c r="A29" s="3"/>
      <c r="B29" s="3">
        <v>100</v>
      </c>
      <c r="C29" s="3">
        <v>79.097483875430797</v>
      </c>
      <c r="D29" s="3">
        <v>30.0322925062544</v>
      </c>
      <c r="E29" s="3">
        <v>236.87763713080199</v>
      </c>
      <c r="F29" s="3">
        <v>69.704127297071906</v>
      </c>
      <c r="G29" s="3">
        <v>134.97954412624199</v>
      </c>
      <c r="H29" s="3"/>
      <c r="I29" s="3">
        <f t="shared" si="2"/>
        <v>110.13821698716022</v>
      </c>
      <c r="J29" s="3">
        <f t="shared" si="3"/>
        <v>80.148883352323978</v>
      </c>
      <c r="L29" s="1">
        <f t="shared" si="5"/>
        <v>40.251723800005855</v>
      </c>
      <c r="M29" s="1">
        <f t="shared" si="6"/>
        <v>78.618442681378596</v>
      </c>
      <c r="N29" s="1">
        <f t="shared" si="7"/>
        <v>-108.7128579983144</v>
      </c>
      <c r="O29" s="1">
        <f t="shared" si="8"/>
        <v>-36.970376803971249</v>
      </c>
      <c r="P29" s="1">
        <f t="shared" si="9"/>
        <v>-12.046309961852828</v>
      </c>
      <c r="R29" s="1">
        <f t="shared" si="10"/>
        <v>-7.7718756565508071</v>
      </c>
      <c r="S29" s="1">
        <f t="shared" si="11"/>
        <v>72.162071722787758</v>
      </c>
    </row>
    <row r="30" spans="1:21">
      <c r="A30" s="3"/>
      <c r="B30" s="3"/>
      <c r="C30" s="3"/>
      <c r="D30" s="3"/>
      <c r="E30" s="3"/>
      <c r="F30" s="3"/>
      <c r="G30" s="3"/>
      <c r="H30" s="3"/>
      <c r="I30" s="3"/>
      <c r="J30" s="3"/>
    </row>
    <row r="31" spans="1:21">
      <c r="A31" s="3"/>
      <c r="B31" s="3"/>
      <c r="C31" s="3"/>
      <c r="D31" s="3"/>
      <c r="E31" s="3"/>
      <c r="F31" s="3"/>
      <c r="G31" s="3"/>
      <c r="H31" s="3"/>
      <c r="I31" s="3"/>
      <c r="J31" s="3"/>
    </row>
    <row r="32" spans="1:21">
      <c r="A32" s="15" t="s">
        <v>18</v>
      </c>
      <c r="B32" s="5"/>
      <c r="C32" s="5"/>
      <c r="D32" s="5"/>
      <c r="E32" s="5"/>
      <c r="F32" s="5"/>
      <c r="G32" s="5"/>
      <c r="H32" s="5"/>
      <c r="I32" s="5"/>
      <c r="J32" s="5"/>
      <c r="K32" s="5"/>
      <c r="L32" s="5"/>
      <c r="M32" s="14"/>
      <c r="N32" s="22"/>
      <c r="O32" s="18" t="str">
        <f t="shared" ref="O32:U32" si="12">F34</f>
        <v>0.1mM10ul</v>
      </c>
      <c r="P32" s="18" t="str">
        <f t="shared" si="12"/>
        <v>0.1mM20ul</v>
      </c>
      <c r="Q32" s="18" t="str">
        <f t="shared" si="12"/>
        <v>1mM7ul</v>
      </c>
      <c r="R32" s="18" t="str">
        <f t="shared" si="12"/>
        <v>1mM20ul</v>
      </c>
      <c r="S32" s="18" t="str">
        <f t="shared" si="12"/>
        <v>10mM7ul</v>
      </c>
      <c r="T32" s="18" t="str">
        <f t="shared" si="12"/>
        <v>10mM20ul</v>
      </c>
      <c r="U32" s="18" t="str">
        <f t="shared" si="12"/>
        <v>10mM70ul</v>
      </c>
    </row>
    <row r="33" spans="1:21">
      <c r="A33" s="15"/>
      <c r="B33" s="5" t="s">
        <v>19</v>
      </c>
      <c r="C33" s="16" t="s">
        <v>78</v>
      </c>
      <c r="D33" s="5"/>
      <c r="E33" s="5"/>
      <c r="F33" s="5"/>
      <c r="G33" s="5"/>
      <c r="H33" s="5"/>
      <c r="I33" s="5"/>
      <c r="J33" s="5"/>
      <c r="K33" s="5"/>
      <c r="L33" s="5"/>
      <c r="M33" s="14"/>
      <c r="N33" s="22" t="s">
        <v>78</v>
      </c>
      <c r="O33" s="23">
        <f t="shared" ref="O33:U33" si="13">AVERAGE(F43,F37)</f>
        <v>2.6244183833193859</v>
      </c>
      <c r="P33" s="23">
        <f t="shared" si="13"/>
        <v>1.1670252291340895</v>
      </c>
      <c r="Q33" s="23">
        <f t="shared" si="13"/>
        <v>2.1412989628972685</v>
      </c>
      <c r="R33" s="23">
        <f t="shared" si="13"/>
        <v>3.9377044439832587</v>
      </c>
      <c r="S33" s="23">
        <f t="shared" si="13"/>
        <v>16.530863011950501</v>
      </c>
      <c r="T33" s="23">
        <f t="shared" si="13"/>
        <v>56.139829050133855</v>
      </c>
      <c r="U33" s="23">
        <f t="shared" si="13"/>
        <v>79.097483875430783</v>
      </c>
    </row>
    <row r="34" spans="1:21" ht="15.75">
      <c r="A34" s="15"/>
      <c r="B34" s="5"/>
      <c r="C34" s="5" t="s">
        <v>21</v>
      </c>
      <c r="D34" s="17">
        <v>4.2450000000000001</v>
      </c>
      <c r="E34" s="5" t="s">
        <v>22</v>
      </c>
      <c r="F34" s="18" t="s">
        <v>23</v>
      </c>
      <c r="G34" s="18" t="s">
        <v>24</v>
      </c>
      <c r="H34" s="18" t="s">
        <v>25</v>
      </c>
      <c r="I34" s="18" t="s">
        <v>26</v>
      </c>
      <c r="J34" s="18" t="s">
        <v>27</v>
      </c>
      <c r="K34" s="18" t="s">
        <v>28</v>
      </c>
      <c r="L34" s="18" t="s">
        <v>29</v>
      </c>
      <c r="M34" s="14"/>
      <c r="N34" s="22" t="s">
        <v>7</v>
      </c>
      <c r="O34" s="23">
        <f t="shared" ref="O34:U34" si="14">AVERAGE(F49,F55)</f>
        <v>2.150688682383771</v>
      </c>
      <c r="P34" s="23">
        <f t="shared" si="14"/>
        <v>3.1641929755556286</v>
      </c>
      <c r="Q34" s="23">
        <f t="shared" si="14"/>
        <v>4.3105817968085987</v>
      </c>
      <c r="R34" s="23">
        <f t="shared" si="14"/>
        <v>9.1960124830650116</v>
      </c>
      <c r="S34" s="23">
        <f t="shared" si="14"/>
        <v>40.768463047148636</v>
      </c>
      <c r="T34" s="23">
        <f t="shared" si="14"/>
        <v>87.143406299862903</v>
      </c>
      <c r="U34" s="23">
        <f t="shared" si="14"/>
        <v>132.38454547319429</v>
      </c>
    </row>
    <row r="35" spans="1:21" ht="15.75">
      <c r="A35" s="15"/>
      <c r="B35" s="5"/>
      <c r="C35" s="5" t="s">
        <v>30</v>
      </c>
      <c r="D35" s="17">
        <v>8.3770000000000007</v>
      </c>
      <c r="E35" s="17">
        <v>3.3170000000000002</v>
      </c>
      <c r="F35" s="17">
        <v>3.4</v>
      </c>
      <c r="G35" s="17">
        <v>3.3410000000000002</v>
      </c>
      <c r="H35" s="17">
        <v>3.383</v>
      </c>
      <c r="I35" s="17">
        <v>3.4260000000000002</v>
      </c>
      <c r="J35" s="17">
        <v>3.69</v>
      </c>
      <c r="K35" s="17">
        <v>4.8010000000000002</v>
      </c>
      <c r="L35" s="17">
        <v>5.8609999999999998</v>
      </c>
      <c r="M35" s="14"/>
      <c r="N35" s="14"/>
      <c r="O35" s="14"/>
      <c r="P35" s="14"/>
      <c r="Q35" s="14"/>
      <c r="R35" s="14"/>
      <c r="S35" s="14"/>
      <c r="T35" s="14"/>
      <c r="U35" s="14"/>
    </row>
    <row r="36" spans="1:21">
      <c r="A36" s="15"/>
      <c r="B36" s="5"/>
      <c r="C36" s="5"/>
      <c r="D36" s="5">
        <f>D35-D34</f>
        <v>4.1320000000000006</v>
      </c>
      <c r="E36" s="5"/>
      <c r="F36" s="5">
        <f>F35-E35</f>
        <v>8.2999999999999741E-2</v>
      </c>
      <c r="G36" s="5">
        <f>G35-E35</f>
        <v>2.4000000000000021E-2</v>
      </c>
      <c r="H36" s="5">
        <f>H35-E35</f>
        <v>6.5999999999999837E-2</v>
      </c>
      <c r="I36" s="5">
        <f>I35-E35</f>
        <v>0.10899999999999999</v>
      </c>
      <c r="J36" s="5">
        <f>J35-E35</f>
        <v>0.37299999999999978</v>
      </c>
      <c r="K36" s="5">
        <f>K35-E35</f>
        <v>1.484</v>
      </c>
      <c r="L36" s="5">
        <f>L35-E35</f>
        <v>2.5439999999999996</v>
      </c>
      <c r="M36" s="14"/>
      <c r="N36" s="14"/>
      <c r="O36" s="14"/>
      <c r="P36" s="14"/>
      <c r="Q36" s="14"/>
      <c r="R36" s="14"/>
      <c r="S36" s="14"/>
      <c r="T36" s="14"/>
      <c r="U36" s="14"/>
    </row>
    <row r="37" spans="1:21">
      <c r="A37" s="15"/>
      <c r="B37" s="5"/>
      <c r="C37" s="5"/>
      <c r="D37" s="5"/>
      <c r="E37" s="5"/>
      <c r="F37" s="19">
        <f>F36/D36*100</f>
        <v>2.0087124878993157</v>
      </c>
      <c r="G37" s="19">
        <f>G36/D36*100</f>
        <v>0.58083252662149121</v>
      </c>
      <c r="H37" s="19">
        <f>H36/D36*100</f>
        <v>1.5972894482090956</v>
      </c>
      <c r="I37" s="19">
        <f>I36/D36*100</f>
        <v>2.6379477250726033</v>
      </c>
      <c r="J37" s="19">
        <f>J36/D36*100</f>
        <v>9.0271055179089963</v>
      </c>
      <c r="K37" s="19">
        <f>K36/D36*100</f>
        <v>35.914811229428842</v>
      </c>
      <c r="L37" s="19">
        <f>L36/D36*100</f>
        <v>61.56824782187801</v>
      </c>
      <c r="M37" s="14"/>
      <c r="N37" s="22" t="s">
        <v>31</v>
      </c>
      <c r="O37" s="5" t="s">
        <v>78</v>
      </c>
      <c r="P37" s="5" t="s">
        <v>7</v>
      </c>
      <c r="Q37" s="14"/>
      <c r="R37" s="14"/>
      <c r="S37" s="14"/>
      <c r="T37" s="14"/>
      <c r="U37" s="14"/>
    </row>
    <row r="38" spans="1:21">
      <c r="A38" s="15"/>
      <c r="B38" s="5"/>
      <c r="C38" s="5"/>
      <c r="D38" s="5"/>
      <c r="E38" s="5"/>
      <c r="F38" s="5"/>
      <c r="G38" s="5"/>
      <c r="H38" s="5"/>
      <c r="I38" s="5"/>
      <c r="J38" s="5"/>
      <c r="K38" s="5"/>
      <c r="L38" s="5"/>
      <c r="M38" s="14"/>
      <c r="N38" s="18" t="s">
        <v>23</v>
      </c>
      <c r="O38" s="23">
        <f>O33</f>
        <v>2.6244183833193859</v>
      </c>
      <c r="P38" s="23">
        <f>O34</f>
        <v>2.150688682383771</v>
      </c>
      <c r="Q38" s="14"/>
      <c r="R38" s="14"/>
      <c r="S38" s="14"/>
      <c r="T38" s="14"/>
      <c r="U38" s="14"/>
    </row>
    <row r="39" spans="1:21">
      <c r="A39" s="15"/>
      <c r="B39" s="5" t="s">
        <v>32</v>
      </c>
      <c r="C39" s="16" t="s">
        <v>78</v>
      </c>
      <c r="D39" s="5"/>
      <c r="E39" s="5"/>
      <c r="F39" s="5"/>
      <c r="G39" s="5"/>
      <c r="H39" s="5"/>
      <c r="I39" s="5"/>
      <c r="J39" s="5"/>
      <c r="K39" s="5"/>
      <c r="L39" s="5"/>
      <c r="M39" s="14"/>
      <c r="N39" s="18" t="s">
        <v>24</v>
      </c>
      <c r="O39" s="23">
        <f>P33</f>
        <v>1.1670252291340895</v>
      </c>
      <c r="P39" s="23">
        <f>P34</f>
        <v>3.1641929755556286</v>
      </c>
      <c r="Q39" s="14"/>
      <c r="R39" s="14"/>
      <c r="S39" s="14"/>
      <c r="T39" s="14"/>
      <c r="U39" s="14"/>
    </row>
    <row r="40" spans="1:21" ht="15.75">
      <c r="A40" s="15"/>
      <c r="B40" s="5"/>
      <c r="C40" s="5" t="s">
        <v>21</v>
      </c>
      <c r="D40" s="17">
        <v>4.3490000000000002</v>
      </c>
      <c r="E40" s="5" t="s">
        <v>22</v>
      </c>
      <c r="F40" s="18" t="s">
        <v>23</v>
      </c>
      <c r="G40" s="18" t="s">
        <v>24</v>
      </c>
      <c r="H40" s="18" t="s">
        <v>25</v>
      </c>
      <c r="I40" s="18" t="s">
        <v>26</v>
      </c>
      <c r="J40" s="18" t="s">
        <v>27</v>
      </c>
      <c r="K40" s="18" t="s">
        <v>28</v>
      </c>
      <c r="L40" s="18" t="s">
        <v>29</v>
      </c>
      <c r="M40" s="14"/>
      <c r="N40" s="18" t="s">
        <v>25</v>
      </c>
      <c r="O40" s="23">
        <f>Q33</f>
        <v>2.1412989628972685</v>
      </c>
      <c r="P40" s="23">
        <f>Q34</f>
        <v>4.3105817968085987</v>
      </c>
      <c r="Q40" s="14"/>
      <c r="R40" s="14"/>
      <c r="S40" s="14"/>
      <c r="T40" s="14"/>
      <c r="U40" s="14"/>
    </row>
    <row r="41" spans="1:21" ht="15.75">
      <c r="A41" s="15"/>
      <c r="B41" s="5"/>
      <c r="C41" s="5" t="s">
        <v>30</v>
      </c>
      <c r="D41" s="17">
        <v>8.8550000000000004</v>
      </c>
      <c r="E41" s="17">
        <v>3.5710000000000002</v>
      </c>
      <c r="F41" s="17">
        <v>3.7170000000000001</v>
      </c>
      <c r="G41" s="17">
        <v>3.65</v>
      </c>
      <c r="H41" s="17">
        <v>3.6920000000000002</v>
      </c>
      <c r="I41" s="17">
        <v>3.8069999999999999</v>
      </c>
      <c r="J41" s="17">
        <v>4.6539999999999999</v>
      </c>
      <c r="K41" s="17">
        <v>7.0119999999999996</v>
      </c>
      <c r="L41" s="17">
        <v>7.9249999999999998</v>
      </c>
      <c r="M41" s="14"/>
      <c r="N41" s="18" t="s">
        <v>26</v>
      </c>
      <c r="O41" s="23">
        <f>R33</f>
        <v>3.9377044439832587</v>
      </c>
      <c r="P41" s="23">
        <f>R34</f>
        <v>9.1960124830650116</v>
      </c>
      <c r="Q41" s="14"/>
      <c r="R41" s="14"/>
      <c r="S41" s="14"/>
      <c r="T41" s="14"/>
      <c r="U41" s="14"/>
    </row>
    <row r="42" spans="1:21">
      <c r="A42" s="15"/>
      <c r="B42" s="5"/>
      <c r="C42" s="5"/>
      <c r="D42" s="5">
        <f>D41-D40</f>
        <v>4.5060000000000002</v>
      </c>
      <c r="E42" s="5"/>
      <c r="F42" s="5">
        <f>F41-E41</f>
        <v>0.14599999999999991</v>
      </c>
      <c r="G42" s="5">
        <f>G41-E41</f>
        <v>7.8999999999999737E-2</v>
      </c>
      <c r="H42" s="5">
        <f>H41-E41</f>
        <v>0.121</v>
      </c>
      <c r="I42" s="5">
        <f>I41-E41</f>
        <v>0.23599999999999977</v>
      </c>
      <c r="J42" s="5">
        <f>J41-E41</f>
        <v>1.0829999999999997</v>
      </c>
      <c r="K42" s="5">
        <f>K41-E41</f>
        <v>3.4409999999999994</v>
      </c>
      <c r="L42" s="5">
        <f>L41-E41</f>
        <v>4.3539999999999992</v>
      </c>
      <c r="M42" s="14"/>
      <c r="N42" s="18" t="s">
        <v>27</v>
      </c>
      <c r="O42" s="23">
        <f>S33</f>
        <v>16.530863011950501</v>
      </c>
      <c r="P42" s="23">
        <f>S34</f>
        <v>40.768463047148636</v>
      </c>
      <c r="Q42" s="14"/>
      <c r="R42" s="14"/>
      <c r="S42" s="14"/>
      <c r="T42" s="14"/>
      <c r="U42" s="14"/>
    </row>
    <row r="43" spans="1:21">
      <c r="A43" s="15"/>
      <c r="B43" s="5"/>
      <c r="C43" s="5"/>
      <c r="D43" s="5"/>
      <c r="E43" s="5"/>
      <c r="F43" s="19">
        <f>F42/D42*100</f>
        <v>3.2401242787394562</v>
      </c>
      <c r="G43" s="19">
        <f>G42/D42*100</f>
        <v>1.7532179316466876</v>
      </c>
      <c r="H43" s="19">
        <f>H42/D42*100</f>
        <v>2.6853084775854414</v>
      </c>
      <c r="I43" s="19">
        <f>I42/D42*100</f>
        <v>5.2374611628939141</v>
      </c>
      <c r="J43" s="19">
        <f>J42/D42*100</f>
        <v>24.034620505992006</v>
      </c>
      <c r="K43" s="19">
        <f>K42/D42*100</f>
        <v>76.364846870838861</v>
      </c>
      <c r="L43" s="19">
        <f>L42/D42*100</f>
        <v>96.626719928983547</v>
      </c>
      <c r="M43" s="14"/>
      <c r="N43" s="18" t="s">
        <v>28</v>
      </c>
      <c r="O43" s="23">
        <f>T33</f>
        <v>56.139829050133855</v>
      </c>
      <c r="P43" s="23">
        <f>T34</f>
        <v>87.143406299862903</v>
      </c>
      <c r="Q43" s="14"/>
      <c r="R43" s="14"/>
      <c r="S43" s="14"/>
      <c r="T43" s="14"/>
      <c r="U43" s="14"/>
    </row>
    <row r="44" spans="1:21">
      <c r="A44" s="15"/>
      <c r="B44" s="5"/>
      <c r="C44" s="5"/>
      <c r="D44" s="5"/>
      <c r="E44" s="5"/>
      <c r="F44" s="5"/>
      <c r="G44" s="5"/>
      <c r="H44" s="5"/>
      <c r="I44" s="5"/>
      <c r="J44" s="5"/>
      <c r="K44" s="5"/>
      <c r="L44" s="5"/>
      <c r="M44" s="14"/>
      <c r="N44" s="18" t="s">
        <v>29</v>
      </c>
      <c r="O44" s="23">
        <f>U33</f>
        <v>79.097483875430783</v>
      </c>
      <c r="P44" s="23">
        <f>U34</f>
        <v>132.38454547319429</v>
      </c>
      <c r="Q44" s="14"/>
      <c r="R44" s="14"/>
      <c r="S44" s="14"/>
      <c r="T44" s="14"/>
      <c r="U44" s="14"/>
    </row>
    <row r="45" spans="1:21">
      <c r="A45" s="15"/>
      <c r="B45" s="5" t="s">
        <v>33</v>
      </c>
      <c r="C45" s="16" t="s">
        <v>20</v>
      </c>
      <c r="D45" s="5"/>
      <c r="E45" s="5"/>
      <c r="F45" s="5"/>
      <c r="G45" s="5"/>
      <c r="H45" s="5"/>
      <c r="I45" s="5"/>
      <c r="J45" s="5"/>
      <c r="K45" s="5"/>
      <c r="L45" s="5"/>
      <c r="M45" s="14"/>
      <c r="N45" s="14"/>
      <c r="O45" s="14"/>
      <c r="P45" s="14"/>
      <c r="Q45" s="14"/>
      <c r="R45" s="14"/>
      <c r="S45" s="14"/>
      <c r="T45" s="14"/>
      <c r="U45" s="14"/>
    </row>
    <row r="46" spans="1:21" ht="15.75">
      <c r="A46" s="15"/>
      <c r="B46" s="5"/>
      <c r="C46" s="5" t="s">
        <v>21</v>
      </c>
      <c r="D46" s="17">
        <v>3.4089999999999998</v>
      </c>
      <c r="E46" s="5" t="s">
        <v>22</v>
      </c>
      <c r="F46" s="18" t="s">
        <v>23</v>
      </c>
      <c r="G46" s="18" t="s">
        <v>24</v>
      </c>
      <c r="H46" s="18" t="s">
        <v>25</v>
      </c>
      <c r="I46" s="18" t="s">
        <v>26</v>
      </c>
      <c r="J46" s="18" t="s">
        <v>27</v>
      </c>
      <c r="K46" s="18" t="s">
        <v>28</v>
      </c>
      <c r="L46" s="18" t="s">
        <v>29</v>
      </c>
      <c r="M46" s="14"/>
      <c r="N46" s="14"/>
      <c r="O46" s="14"/>
      <c r="P46" s="14"/>
      <c r="Q46" s="14"/>
      <c r="R46" s="14"/>
      <c r="S46" s="14"/>
      <c r="T46" s="14"/>
      <c r="U46" s="14"/>
    </row>
    <row r="47" spans="1:21" ht="15.75">
      <c r="A47" s="15"/>
      <c r="B47" s="5"/>
      <c r="C47" s="5" t="s">
        <v>30</v>
      </c>
      <c r="D47" s="17">
        <v>5.0940000000000003</v>
      </c>
      <c r="E47" s="17">
        <v>2.0169999999999999</v>
      </c>
      <c r="F47" s="17">
        <v>2.052</v>
      </c>
      <c r="G47" s="17">
        <v>2.0739999999999998</v>
      </c>
      <c r="H47" s="17">
        <v>2.0630000000000002</v>
      </c>
      <c r="I47" s="17">
        <v>2.06</v>
      </c>
      <c r="J47" s="17">
        <v>2.145</v>
      </c>
      <c r="K47" s="17">
        <v>2.9369999999999998</v>
      </c>
      <c r="L47" s="17">
        <v>3.6680000000000001</v>
      </c>
      <c r="M47" s="14"/>
      <c r="N47" s="14"/>
      <c r="O47" s="14"/>
      <c r="P47" s="14"/>
      <c r="Q47" s="14"/>
      <c r="R47" s="14"/>
      <c r="S47" s="14"/>
      <c r="T47" s="14"/>
      <c r="U47" s="14"/>
    </row>
    <row r="48" spans="1:21">
      <c r="A48" s="15"/>
      <c r="B48" s="5"/>
      <c r="C48" s="5"/>
      <c r="D48" s="5">
        <f>D47-D46</f>
        <v>1.6850000000000005</v>
      </c>
      <c r="E48" s="5"/>
      <c r="F48" s="5">
        <f>F47-E47</f>
        <v>3.5000000000000142E-2</v>
      </c>
      <c r="G48" s="5">
        <f>G47-E47</f>
        <v>5.699999999999994E-2</v>
      </c>
      <c r="H48" s="5">
        <f>H47-E47</f>
        <v>4.6000000000000263E-2</v>
      </c>
      <c r="I48" s="5">
        <f>I47-E47</f>
        <v>4.3000000000000149E-2</v>
      </c>
      <c r="J48" s="5">
        <f>J47-E47</f>
        <v>0.12800000000000011</v>
      </c>
      <c r="K48" s="5">
        <f>K47-E47</f>
        <v>0.91999999999999993</v>
      </c>
      <c r="L48" s="5">
        <f>L47-E47</f>
        <v>1.6510000000000002</v>
      </c>
      <c r="M48" s="14"/>
      <c r="N48" s="14"/>
      <c r="O48" s="14"/>
      <c r="P48" s="14"/>
      <c r="Q48" s="14"/>
      <c r="R48" s="14"/>
      <c r="S48" s="14"/>
      <c r="T48" s="14"/>
      <c r="U48" s="14"/>
    </row>
    <row r="49" spans="1:21">
      <c r="A49" s="15"/>
      <c r="B49" s="5"/>
      <c r="C49" s="5"/>
      <c r="D49" s="5"/>
      <c r="E49" s="5"/>
      <c r="F49" s="19">
        <f>F48/D48*100</f>
        <v>2.0771513353115805</v>
      </c>
      <c r="G49" s="19">
        <f>G48/D48*100</f>
        <v>3.382789317507414</v>
      </c>
      <c r="H49" s="19">
        <f>H48/D48*100</f>
        <v>2.7299703264095103</v>
      </c>
      <c r="I49" s="19">
        <f>I48/D48*100</f>
        <v>2.5519287833827975</v>
      </c>
      <c r="J49" s="19">
        <f>J48/D48*100</f>
        <v>7.5964391691394697</v>
      </c>
      <c r="K49" s="19">
        <f>K48/D48*100</f>
        <v>54.599406528189888</v>
      </c>
      <c r="L49" s="19">
        <f>L48/D48*100</f>
        <v>97.982195845697319</v>
      </c>
      <c r="M49" s="14"/>
      <c r="N49" s="14"/>
      <c r="O49" s="14"/>
      <c r="P49" s="14"/>
      <c r="Q49" s="14"/>
      <c r="R49" s="14"/>
      <c r="S49" s="14"/>
      <c r="T49" s="14"/>
      <c r="U49" s="14"/>
    </row>
    <row r="50" spans="1:21">
      <c r="A50" s="15"/>
      <c r="B50" s="5"/>
      <c r="C50" s="5"/>
      <c r="D50" s="5"/>
      <c r="E50" s="5"/>
      <c r="F50" s="5"/>
      <c r="G50" s="5"/>
      <c r="H50" s="5"/>
      <c r="I50" s="5"/>
      <c r="J50" s="5"/>
      <c r="K50" s="5"/>
      <c r="L50" s="5"/>
      <c r="M50" s="14"/>
      <c r="N50" s="14"/>
      <c r="O50" s="14"/>
      <c r="P50" s="14"/>
      <c r="Q50" s="14"/>
      <c r="R50" s="14"/>
      <c r="S50" s="14"/>
      <c r="T50" s="14"/>
      <c r="U50" s="14"/>
    </row>
    <row r="51" spans="1:21">
      <c r="A51" s="15"/>
      <c r="B51" s="5" t="s">
        <v>34</v>
      </c>
      <c r="C51" s="16" t="s">
        <v>20</v>
      </c>
      <c r="D51" s="5"/>
      <c r="E51" s="5"/>
      <c r="F51" s="5"/>
      <c r="G51" s="5"/>
      <c r="H51" s="5"/>
      <c r="I51" s="5"/>
      <c r="J51" s="5"/>
      <c r="K51" s="5"/>
      <c r="L51" s="5"/>
      <c r="M51" s="14"/>
      <c r="N51" s="14"/>
      <c r="O51" s="14"/>
      <c r="P51" s="14"/>
      <c r="Q51" s="14"/>
      <c r="R51" s="14"/>
      <c r="S51" s="14"/>
      <c r="T51" s="14"/>
      <c r="U51" s="14"/>
    </row>
    <row r="52" spans="1:21" ht="15.75">
      <c r="A52" s="15"/>
      <c r="B52" s="5"/>
      <c r="C52" s="5" t="s">
        <v>21</v>
      </c>
      <c r="D52" s="17">
        <v>4.0430000000000001</v>
      </c>
      <c r="E52" s="5" t="s">
        <v>22</v>
      </c>
      <c r="F52" s="18" t="s">
        <v>23</v>
      </c>
      <c r="G52" s="18" t="s">
        <v>24</v>
      </c>
      <c r="H52" s="18" t="s">
        <v>25</v>
      </c>
      <c r="I52" s="18" t="s">
        <v>26</v>
      </c>
      <c r="J52" s="18" t="s">
        <v>27</v>
      </c>
      <c r="K52" s="18" t="s">
        <v>28</v>
      </c>
      <c r="L52" s="18" t="s">
        <v>29</v>
      </c>
      <c r="M52" s="14"/>
      <c r="N52" s="14"/>
      <c r="O52" s="14"/>
      <c r="P52" s="14"/>
      <c r="Q52" s="14"/>
      <c r="R52" s="14"/>
      <c r="S52" s="14"/>
      <c r="T52" s="14"/>
      <c r="U52" s="14"/>
    </row>
    <row r="53" spans="1:21" ht="15.75">
      <c r="A53" s="15"/>
      <c r="B53" s="5"/>
      <c r="C53" s="5" t="s">
        <v>30</v>
      </c>
      <c r="D53" s="17">
        <v>7.37</v>
      </c>
      <c r="E53" s="17">
        <v>3.7210000000000001</v>
      </c>
      <c r="F53" s="17">
        <v>3.7949999999999999</v>
      </c>
      <c r="G53" s="17">
        <v>3.819</v>
      </c>
      <c r="H53" s="17">
        <v>3.9169999999999998</v>
      </c>
      <c r="I53" s="17">
        <v>4.2480000000000002</v>
      </c>
      <c r="J53" s="17">
        <v>6.181</v>
      </c>
      <c r="K53" s="17">
        <v>7.7030000000000003</v>
      </c>
      <c r="L53" s="17">
        <v>9.27</v>
      </c>
      <c r="M53" s="14"/>
      <c r="N53" s="14"/>
      <c r="O53" s="14"/>
      <c r="P53" s="14"/>
      <c r="Q53" s="14"/>
      <c r="R53" s="14"/>
      <c r="S53" s="14"/>
      <c r="T53" s="14"/>
      <c r="U53" s="14"/>
    </row>
    <row r="54" spans="1:21">
      <c r="A54" s="15"/>
      <c r="B54" s="5"/>
      <c r="C54" s="5"/>
      <c r="D54" s="5">
        <f>D53-D52</f>
        <v>3.327</v>
      </c>
      <c r="E54" s="5"/>
      <c r="F54" s="5">
        <f>F53-E53</f>
        <v>7.3999999999999844E-2</v>
      </c>
      <c r="G54" s="5">
        <f>G53-E53</f>
        <v>9.7999999999999865E-2</v>
      </c>
      <c r="H54" s="5">
        <f>H53-E53</f>
        <v>0.19599999999999973</v>
      </c>
      <c r="I54" s="5">
        <f>I53-E53</f>
        <v>0.52700000000000014</v>
      </c>
      <c r="J54" s="5">
        <f>J53-E53</f>
        <v>2.46</v>
      </c>
      <c r="K54" s="5">
        <f>K53-E53</f>
        <v>3.9820000000000002</v>
      </c>
      <c r="L54" s="5">
        <f>L53-E53</f>
        <v>5.5489999999999995</v>
      </c>
      <c r="M54" s="14"/>
      <c r="N54" s="14"/>
      <c r="O54" s="14"/>
      <c r="P54" s="14"/>
      <c r="Q54" s="14"/>
      <c r="R54" s="14"/>
      <c r="S54" s="14"/>
      <c r="T54" s="14"/>
      <c r="U54" s="14"/>
    </row>
    <row r="55" spans="1:21">
      <c r="A55" s="15"/>
      <c r="B55" s="5"/>
      <c r="C55" s="5"/>
      <c r="D55" s="5"/>
      <c r="E55" s="5"/>
      <c r="F55" s="19">
        <f>F54/D54*100</f>
        <v>2.2242260294559615</v>
      </c>
      <c r="G55" s="19">
        <f>G54/D54*100</f>
        <v>2.9455966336038433</v>
      </c>
      <c r="H55" s="19">
        <f>H54/D54*100</f>
        <v>5.8911932672076865</v>
      </c>
      <c r="I55" s="19">
        <f>I54/D54*100</f>
        <v>15.840096182747224</v>
      </c>
      <c r="J55" s="19">
        <f>J54/D54*100</f>
        <v>73.940486925157799</v>
      </c>
      <c r="K55" s="19">
        <f>K54/D54*100</f>
        <v>119.68740607153592</v>
      </c>
      <c r="L55" s="19">
        <f>L54/D54*100</f>
        <v>166.78689510069128</v>
      </c>
      <c r="M55" s="14"/>
      <c r="N55" s="14"/>
      <c r="O55" s="14"/>
      <c r="P55" s="14"/>
      <c r="Q55" s="14"/>
      <c r="R55" s="14"/>
      <c r="S55" s="14"/>
      <c r="T55" s="14"/>
      <c r="U55" s="14"/>
    </row>
    <row r="56" spans="1:21">
      <c r="A56" s="14"/>
      <c r="B56" s="14"/>
      <c r="C56" s="14"/>
      <c r="D56" s="14"/>
      <c r="E56" s="14"/>
      <c r="F56" s="14"/>
      <c r="G56" s="14"/>
      <c r="H56" s="14"/>
      <c r="I56" s="14"/>
      <c r="J56" s="14"/>
      <c r="K56" s="14"/>
      <c r="L56" s="14"/>
      <c r="M56" s="14"/>
      <c r="N56" s="14"/>
      <c r="O56" s="14"/>
      <c r="P56" s="14"/>
      <c r="Q56" s="14"/>
      <c r="R56" s="14"/>
      <c r="S56" s="14"/>
      <c r="T56" s="14"/>
      <c r="U56" s="14"/>
    </row>
    <row r="57" spans="1:21">
      <c r="A57" s="14"/>
      <c r="B57" s="14"/>
      <c r="C57" s="14"/>
      <c r="D57" s="14"/>
      <c r="E57" s="14"/>
      <c r="F57" s="14"/>
      <c r="G57" s="14"/>
      <c r="H57" s="14"/>
      <c r="I57" s="14"/>
      <c r="J57" s="14"/>
      <c r="K57" s="14"/>
      <c r="L57" s="14"/>
      <c r="M57" s="14"/>
      <c r="N57" s="14"/>
      <c r="O57" s="14"/>
      <c r="P57" s="14"/>
      <c r="Q57" s="14"/>
      <c r="R57" s="14"/>
      <c r="S57" s="14"/>
      <c r="T57" s="14"/>
      <c r="U57" s="14"/>
    </row>
    <row r="58" spans="1:21">
      <c r="A58" s="15" t="s">
        <v>35</v>
      </c>
      <c r="B58" s="5"/>
      <c r="C58" s="5"/>
      <c r="D58" s="5"/>
      <c r="E58" s="5"/>
      <c r="F58" s="5"/>
      <c r="G58" s="5"/>
      <c r="H58" s="5"/>
      <c r="I58" s="5"/>
      <c r="J58" s="5"/>
      <c r="K58" s="5"/>
      <c r="L58" s="5"/>
      <c r="M58" s="14"/>
      <c r="N58" s="22"/>
      <c r="O58" s="18" t="str">
        <f t="shared" ref="O58:U58" si="15">F60</f>
        <v>0.1mM10ul</v>
      </c>
      <c r="P58" s="18" t="str">
        <f t="shared" si="15"/>
        <v>0.1mM20ul</v>
      </c>
      <c r="Q58" s="18" t="str">
        <f t="shared" si="15"/>
        <v>1mM7ul</v>
      </c>
      <c r="R58" s="18" t="str">
        <f t="shared" si="15"/>
        <v>1mM20ul</v>
      </c>
      <c r="S58" s="18" t="str">
        <f t="shared" si="15"/>
        <v>10mM7ul</v>
      </c>
      <c r="T58" s="18" t="str">
        <f t="shared" si="15"/>
        <v>10mM20ul</v>
      </c>
      <c r="U58" s="18" t="str">
        <f t="shared" si="15"/>
        <v>10mM70ul</v>
      </c>
    </row>
    <row r="59" spans="1:21">
      <c r="A59" s="15"/>
      <c r="B59" s="5" t="s">
        <v>39</v>
      </c>
      <c r="C59" s="16" t="s">
        <v>78</v>
      </c>
      <c r="D59" s="5"/>
      <c r="E59" s="5"/>
      <c r="F59" s="5"/>
      <c r="G59" s="5"/>
      <c r="H59" s="5"/>
      <c r="I59" s="5"/>
      <c r="J59" s="5"/>
      <c r="K59" s="5"/>
      <c r="L59" s="5"/>
      <c r="M59" s="14"/>
      <c r="N59" s="22" t="s">
        <v>78</v>
      </c>
      <c r="O59" s="23">
        <f t="shared" ref="O59:U59" si="16">AVERAGE(F63,F69)</f>
        <v>0.31760403909297757</v>
      </c>
      <c r="P59" s="23">
        <f t="shared" si="16"/>
        <v>3.7669356836555723</v>
      </c>
      <c r="Q59" s="23">
        <f t="shared" si="16"/>
        <v>-1.8912313022725076</v>
      </c>
      <c r="R59" s="23">
        <f t="shared" si="16"/>
        <v>-0.15561812846517853</v>
      </c>
      <c r="S59" s="23">
        <f t="shared" si="16"/>
        <v>18.158123370981766</v>
      </c>
      <c r="T59" s="23">
        <f t="shared" si="16"/>
        <v>30.155461114658472</v>
      </c>
      <c r="U59" s="23">
        <f t="shared" si="16"/>
        <v>30.03229250625439</v>
      </c>
    </row>
    <row r="60" spans="1:21" ht="15.75">
      <c r="A60" s="15"/>
      <c r="B60" s="5"/>
      <c r="C60" s="5" t="s">
        <v>21</v>
      </c>
      <c r="D60" s="17">
        <v>4.7249999999999996</v>
      </c>
      <c r="E60" s="5" t="s">
        <v>22</v>
      </c>
      <c r="F60" s="18" t="s">
        <v>23</v>
      </c>
      <c r="G60" s="18" t="s">
        <v>24</v>
      </c>
      <c r="H60" s="18" t="s">
        <v>25</v>
      </c>
      <c r="I60" s="18" t="s">
        <v>26</v>
      </c>
      <c r="J60" s="18" t="s">
        <v>27</v>
      </c>
      <c r="K60" s="18" t="s">
        <v>28</v>
      </c>
      <c r="L60" s="18" t="s">
        <v>29</v>
      </c>
      <c r="M60" s="14"/>
      <c r="N60" s="22" t="s">
        <v>7</v>
      </c>
      <c r="O60" s="23">
        <f t="shared" ref="O60:U60" si="17">AVERAGE(F75,F81)</f>
        <v>-6.8918774301715331</v>
      </c>
      <c r="P60" s="23">
        <f t="shared" si="17"/>
        <v>5.8841365533478154</v>
      </c>
      <c r="Q60" s="23">
        <f t="shared" si="17"/>
        <v>7.9965279016397268</v>
      </c>
      <c r="R60" s="23">
        <f t="shared" si="17"/>
        <v>17.001985754884007</v>
      </c>
      <c r="S60" s="23">
        <f t="shared" si="17"/>
        <v>54.066041213331857</v>
      </c>
      <c r="T60" s="23">
        <f t="shared" si="17"/>
        <v>101.92332845812662</v>
      </c>
      <c r="U60" s="23">
        <f t="shared" si="17"/>
        <v>140.45886395795421</v>
      </c>
    </row>
    <row r="61" spans="1:21" ht="15.75">
      <c r="A61" s="15"/>
      <c r="B61" s="5"/>
      <c r="C61" s="5" t="s">
        <v>30</v>
      </c>
      <c r="D61" s="17">
        <v>5.2229999999999999</v>
      </c>
      <c r="E61" s="17">
        <v>3.9089999999999998</v>
      </c>
      <c r="F61" s="17">
        <v>3.91</v>
      </c>
      <c r="G61" s="17">
        <v>3.9369999999999998</v>
      </c>
      <c r="H61" s="17">
        <v>3.8879999999999999</v>
      </c>
      <c r="I61" s="17">
        <v>3.875</v>
      </c>
      <c r="J61" s="17">
        <v>3.9089999999999998</v>
      </c>
      <c r="K61" s="17">
        <v>3.9159999999999999</v>
      </c>
      <c r="L61" s="17">
        <v>3.984</v>
      </c>
      <c r="M61" s="14"/>
      <c r="N61" s="14"/>
      <c r="O61" s="14"/>
      <c r="P61" s="14"/>
      <c r="Q61" s="14"/>
      <c r="R61" s="14"/>
      <c r="S61" s="14"/>
      <c r="T61" s="14"/>
      <c r="U61" s="14"/>
    </row>
    <row r="62" spans="1:21">
      <c r="A62" s="15"/>
      <c r="B62" s="5"/>
      <c r="C62" s="5"/>
      <c r="D62" s="5">
        <f>D61-D60</f>
        <v>0.49800000000000022</v>
      </c>
      <c r="E62" s="5"/>
      <c r="F62" s="5">
        <f>F61-E61</f>
        <v>1.000000000000334E-3</v>
      </c>
      <c r="G62" s="5">
        <f>G61-E61</f>
        <v>2.8000000000000025E-2</v>
      </c>
      <c r="H62" s="5">
        <f>H61-E61</f>
        <v>-2.0999999999999908E-2</v>
      </c>
      <c r="I62" s="5">
        <f>I61-E61</f>
        <v>-3.3999999999999808E-2</v>
      </c>
      <c r="J62" s="5">
        <f>J61-E61</f>
        <v>0</v>
      </c>
      <c r="K62" s="5">
        <f>K61-E61</f>
        <v>7.0000000000001172E-3</v>
      </c>
      <c r="L62" s="5">
        <f>L61-E61</f>
        <v>7.5000000000000178E-2</v>
      </c>
      <c r="M62" s="14"/>
      <c r="N62" s="14"/>
      <c r="O62" s="14"/>
      <c r="P62" s="14"/>
      <c r="Q62" s="14"/>
      <c r="R62" s="14"/>
      <c r="S62" s="14"/>
      <c r="T62" s="14"/>
      <c r="U62" s="14"/>
    </row>
    <row r="63" spans="1:21">
      <c r="A63" s="15"/>
      <c r="B63" s="5"/>
      <c r="C63" s="5"/>
      <c r="D63" s="5"/>
      <c r="E63" s="5"/>
      <c r="F63" s="19">
        <f>F62/D62*100</f>
        <v>0.2008032128514726</v>
      </c>
      <c r="G63" s="19">
        <f>G62/D62*100</f>
        <v>5.6224899598393598</v>
      </c>
      <c r="H63" s="19">
        <f>H62/D62*100</f>
        <v>-4.2168674698794977</v>
      </c>
      <c r="I63" s="19">
        <f>I62/D62*100</f>
        <v>-6.8273092369477499</v>
      </c>
      <c r="J63" s="19">
        <f>J62/D62*100</f>
        <v>0</v>
      </c>
      <c r="K63" s="19">
        <f>K62/D62*100</f>
        <v>1.4056224899598622</v>
      </c>
      <c r="L63" s="19">
        <f>L62/D62*100</f>
        <v>15.060240963855451</v>
      </c>
      <c r="M63" s="14"/>
      <c r="N63" s="22" t="s">
        <v>31</v>
      </c>
      <c r="O63" s="5" t="s">
        <v>78</v>
      </c>
      <c r="P63" s="5" t="s">
        <v>7</v>
      </c>
      <c r="Q63" s="14"/>
      <c r="R63" s="14"/>
      <c r="S63" s="14"/>
      <c r="T63" s="14"/>
      <c r="U63" s="14"/>
    </row>
    <row r="64" spans="1:21">
      <c r="A64" s="15"/>
      <c r="B64" s="5"/>
      <c r="C64" s="5"/>
      <c r="D64" s="5"/>
      <c r="E64" s="5"/>
      <c r="F64" s="5"/>
      <c r="G64" s="5"/>
      <c r="H64" s="5"/>
      <c r="I64" s="5"/>
      <c r="J64" s="5"/>
      <c r="K64" s="5"/>
      <c r="L64" s="5"/>
      <c r="M64" s="14"/>
      <c r="N64" s="18" t="s">
        <v>23</v>
      </c>
      <c r="O64" s="23">
        <f>O59</f>
        <v>0.31760403909297757</v>
      </c>
      <c r="P64" s="23">
        <f>O60</f>
        <v>-6.8918774301715331</v>
      </c>
      <c r="Q64" s="14"/>
      <c r="R64" s="14"/>
      <c r="S64" s="14"/>
      <c r="T64" s="14"/>
      <c r="U64" s="14"/>
    </row>
    <row r="65" spans="1:21">
      <c r="A65" s="15"/>
      <c r="B65" s="5" t="s">
        <v>40</v>
      </c>
      <c r="C65" s="16" t="s">
        <v>78</v>
      </c>
      <c r="D65" s="5"/>
      <c r="E65" s="5"/>
      <c r="F65" s="5"/>
      <c r="G65" s="5"/>
      <c r="H65" s="5"/>
      <c r="I65" s="5"/>
      <c r="J65" s="5"/>
      <c r="K65" s="5"/>
      <c r="L65" s="5"/>
      <c r="M65" s="14"/>
      <c r="N65" s="18" t="s">
        <v>24</v>
      </c>
      <c r="O65" s="23">
        <f>P59</f>
        <v>3.7669356836555723</v>
      </c>
      <c r="P65" s="23">
        <f>P60</f>
        <v>5.8841365533478154</v>
      </c>
      <c r="Q65" s="14"/>
      <c r="R65" s="14"/>
      <c r="S65" s="14"/>
      <c r="T65" s="14"/>
      <c r="U65" s="14"/>
    </row>
    <row r="66" spans="1:21" ht="15.75">
      <c r="A66" s="15"/>
      <c r="B66" s="5"/>
      <c r="C66" s="5" t="s">
        <v>21</v>
      </c>
      <c r="D66" s="17">
        <v>4.6660000000000004</v>
      </c>
      <c r="E66" s="5" t="s">
        <v>22</v>
      </c>
      <c r="F66" s="18" t="s">
        <v>23</v>
      </c>
      <c r="G66" s="18" t="s">
        <v>24</v>
      </c>
      <c r="H66" s="18" t="s">
        <v>25</v>
      </c>
      <c r="I66" s="18" t="s">
        <v>26</v>
      </c>
      <c r="J66" s="18" t="s">
        <v>27</v>
      </c>
      <c r="K66" s="18" t="s">
        <v>28</v>
      </c>
      <c r="L66" s="18" t="s">
        <v>29</v>
      </c>
      <c r="M66" s="14"/>
      <c r="N66" s="18" t="s">
        <v>25</v>
      </c>
      <c r="O66" s="23">
        <f>Q59</f>
        <v>-1.8912313022725076</v>
      </c>
      <c r="P66" s="23">
        <f>Q60</f>
        <v>7.9965279016397268</v>
      </c>
      <c r="Q66" s="14"/>
      <c r="R66" s="14"/>
      <c r="S66" s="14"/>
      <c r="T66" s="14"/>
      <c r="U66" s="14"/>
    </row>
    <row r="67" spans="1:21" ht="15.75">
      <c r="A67" s="15"/>
      <c r="B67" s="5"/>
      <c r="C67" s="5" t="s">
        <v>30</v>
      </c>
      <c r="D67" s="17">
        <v>5.8170000000000002</v>
      </c>
      <c r="E67" s="17">
        <v>4.2530000000000001</v>
      </c>
      <c r="F67" s="17">
        <v>4.258</v>
      </c>
      <c r="G67" s="17">
        <v>4.2750000000000004</v>
      </c>
      <c r="H67" s="17">
        <v>4.258</v>
      </c>
      <c r="I67" s="17">
        <v>4.3280000000000003</v>
      </c>
      <c r="J67" s="17">
        <v>4.6710000000000003</v>
      </c>
      <c r="K67" s="17">
        <v>4.931</v>
      </c>
      <c r="L67" s="17">
        <v>4.7709999999999999</v>
      </c>
      <c r="M67" s="14"/>
      <c r="N67" s="18" t="s">
        <v>26</v>
      </c>
      <c r="O67" s="23">
        <f>R59</f>
        <v>-0.15561812846517853</v>
      </c>
      <c r="P67" s="23">
        <f>R60</f>
        <v>17.001985754884007</v>
      </c>
      <c r="Q67" s="14"/>
      <c r="R67" s="14"/>
      <c r="S67" s="14"/>
      <c r="T67" s="14"/>
      <c r="U67" s="14"/>
    </row>
    <row r="68" spans="1:21">
      <c r="A68" s="15"/>
      <c r="B68" s="5"/>
      <c r="C68" s="5"/>
      <c r="D68" s="5">
        <f>D67-D66</f>
        <v>1.1509999999999998</v>
      </c>
      <c r="E68" s="5"/>
      <c r="F68" s="5">
        <f>F67-E67</f>
        <v>4.9999999999998934E-3</v>
      </c>
      <c r="G68" s="5">
        <f>G67-E67</f>
        <v>2.2000000000000242E-2</v>
      </c>
      <c r="H68" s="5">
        <f>H67-E67</f>
        <v>4.9999999999998934E-3</v>
      </c>
      <c r="I68" s="5">
        <f>I67-E67</f>
        <v>7.5000000000000178E-2</v>
      </c>
      <c r="J68" s="5">
        <f>J67-E67</f>
        <v>0.41800000000000015</v>
      </c>
      <c r="K68" s="5">
        <f>K67-E67</f>
        <v>0.67799999999999994</v>
      </c>
      <c r="L68" s="5">
        <f>L67-E67</f>
        <v>0.51799999999999979</v>
      </c>
      <c r="M68" s="14"/>
      <c r="N68" s="18" t="s">
        <v>27</v>
      </c>
      <c r="O68" s="23">
        <f>S59</f>
        <v>18.158123370981766</v>
      </c>
      <c r="P68" s="23">
        <f>S60</f>
        <v>54.066041213331857</v>
      </c>
      <c r="Q68" s="14"/>
      <c r="R68" s="14"/>
      <c r="S68" s="14"/>
      <c r="T68" s="14"/>
      <c r="U68" s="14"/>
    </row>
    <row r="69" spans="1:21">
      <c r="A69" s="15"/>
      <c r="B69" s="5"/>
      <c r="C69" s="5"/>
      <c r="D69" s="5"/>
      <c r="E69" s="5"/>
      <c r="F69" s="19">
        <f>F68/D68*100</f>
        <v>0.43440486533448258</v>
      </c>
      <c r="G69" s="19">
        <f>G68/D68*100</f>
        <v>1.911381407471785</v>
      </c>
      <c r="H69" s="19">
        <f>H68/D68*100</f>
        <v>0.43440486533448258</v>
      </c>
      <c r="I69" s="19">
        <f>I68/D68*100</f>
        <v>6.5160729800173929</v>
      </c>
      <c r="J69" s="19">
        <f>J68/D68*100</f>
        <v>36.316246741963532</v>
      </c>
      <c r="K69" s="19">
        <f>K68/D68*100</f>
        <v>58.905299739357083</v>
      </c>
      <c r="L69" s="19">
        <f>L68/D68*100</f>
        <v>45.00434404865333</v>
      </c>
      <c r="M69" s="14"/>
      <c r="N69" s="18" t="s">
        <v>28</v>
      </c>
      <c r="O69" s="23">
        <f>T59</f>
        <v>30.155461114658472</v>
      </c>
      <c r="P69" s="23">
        <f>T60</f>
        <v>101.92332845812662</v>
      </c>
      <c r="Q69" s="14"/>
      <c r="R69" s="14"/>
      <c r="S69" s="14"/>
      <c r="T69" s="14"/>
      <c r="U69" s="14"/>
    </row>
    <row r="70" spans="1:21">
      <c r="A70" s="15"/>
      <c r="B70" s="5"/>
      <c r="C70" s="5"/>
      <c r="D70" s="5"/>
      <c r="E70" s="5"/>
      <c r="F70" s="5"/>
      <c r="G70" s="5"/>
      <c r="H70" s="5"/>
      <c r="I70" s="5"/>
      <c r="J70" s="5"/>
      <c r="K70" s="5"/>
      <c r="L70" s="5"/>
      <c r="M70" s="14"/>
      <c r="N70" s="18" t="s">
        <v>29</v>
      </c>
      <c r="O70" s="23">
        <f>U59</f>
        <v>30.03229250625439</v>
      </c>
      <c r="P70" s="23">
        <f>U60</f>
        <v>140.45886395795421</v>
      </c>
      <c r="Q70" s="14"/>
      <c r="R70" s="14"/>
      <c r="S70" s="14"/>
      <c r="T70" s="14"/>
      <c r="U70" s="14"/>
    </row>
    <row r="71" spans="1:21">
      <c r="A71" s="15"/>
      <c r="B71" s="5" t="s">
        <v>41</v>
      </c>
      <c r="C71" s="16" t="s">
        <v>20</v>
      </c>
      <c r="D71" s="5"/>
      <c r="E71" s="5"/>
      <c r="F71" s="5"/>
      <c r="G71" s="5"/>
      <c r="H71" s="5"/>
      <c r="I71" s="5"/>
      <c r="J71" s="5"/>
      <c r="K71" s="5"/>
      <c r="L71" s="5"/>
      <c r="M71" s="14"/>
      <c r="N71" s="14"/>
      <c r="O71" s="14"/>
      <c r="P71" s="14"/>
      <c r="Q71" s="14"/>
      <c r="R71" s="14"/>
      <c r="S71" s="14"/>
      <c r="T71" s="14"/>
      <c r="U71" s="14"/>
    </row>
    <row r="72" spans="1:21" ht="15.75">
      <c r="A72" s="15"/>
      <c r="B72" s="5"/>
      <c r="C72" s="5" t="s">
        <v>21</v>
      </c>
      <c r="D72" s="17">
        <v>4.6719999999999997</v>
      </c>
      <c r="E72" s="5" t="s">
        <v>22</v>
      </c>
      <c r="F72" s="18" t="s">
        <v>23</v>
      </c>
      <c r="G72" s="18" t="s">
        <v>24</v>
      </c>
      <c r="H72" s="18" t="s">
        <v>25</v>
      </c>
      <c r="I72" s="18" t="s">
        <v>26</v>
      </c>
      <c r="J72" s="18" t="s">
        <v>27</v>
      </c>
      <c r="K72" s="18" t="s">
        <v>28</v>
      </c>
      <c r="L72" s="18" t="s">
        <v>29</v>
      </c>
      <c r="M72" s="14"/>
      <c r="N72" s="14"/>
      <c r="O72" s="14"/>
      <c r="P72" s="14"/>
      <c r="Q72" s="14"/>
      <c r="R72" s="14"/>
      <c r="S72" s="14"/>
      <c r="T72" s="14"/>
      <c r="U72" s="14"/>
    </row>
    <row r="73" spans="1:21" ht="15.75">
      <c r="A73" s="15"/>
      <c r="B73" s="5"/>
      <c r="C73" s="5" t="s">
        <v>30</v>
      </c>
      <c r="D73" s="17">
        <v>4.9630000000000001</v>
      </c>
      <c r="E73" s="17">
        <v>3.9380000000000002</v>
      </c>
      <c r="F73" s="17">
        <v>3.9140000000000001</v>
      </c>
      <c r="G73" s="17">
        <v>3.9849999999999999</v>
      </c>
      <c r="H73" s="17">
        <v>4.0030000000000001</v>
      </c>
      <c r="I73" s="17">
        <v>4.0439999999999996</v>
      </c>
      <c r="J73" s="17">
        <v>4.2530000000000001</v>
      </c>
      <c r="K73" s="17">
        <v>4.5030000000000001</v>
      </c>
      <c r="L73" s="17">
        <v>4.6870000000000003</v>
      </c>
      <c r="M73" s="14"/>
      <c r="N73" s="14"/>
      <c r="O73" s="14"/>
      <c r="P73" s="14"/>
      <c r="Q73" s="14"/>
      <c r="R73" s="14"/>
      <c r="S73" s="14"/>
      <c r="T73" s="14"/>
      <c r="U73" s="14"/>
    </row>
    <row r="74" spans="1:21">
      <c r="A74" s="15"/>
      <c r="B74" s="5"/>
      <c r="C74" s="5"/>
      <c r="D74" s="5">
        <f>D73-D72</f>
        <v>0.29100000000000037</v>
      </c>
      <c r="E74" s="5"/>
      <c r="F74" s="5">
        <f>F73-E73</f>
        <v>-2.4000000000000021E-2</v>
      </c>
      <c r="G74" s="5">
        <f>G73-E73</f>
        <v>4.6999999999999709E-2</v>
      </c>
      <c r="H74" s="5">
        <f>H73-E73</f>
        <v>6.4999999999999947E-2</v>
      </c>
      <c r="I74" s="5">
        <f>I73-E73</f>
        <v>0.10599999999999943</v>
      </c>
      <c r="J74" s="5">
        <f>J73-E73</f>
        <v>0.31499999999999995</v>
      </c>
      <c r="K74" s="5">
        <f>K73-E73</f>
        <v>0.56499999999999995</v>
      </c>
      <c r="L74" s="5">
        <f>L73-E73</f>
        <v>0.74900000000000011</v>
      </c>
      <c r="M74" s="14"/>
      <c r="N74" s="14"/>
      <c r="O74" s="14"/>
      <c r="P74" s="14"/>
      <c r="Q74" s="14"/>
      <c r="R74" s="14"/>
      <c r="S74" s="14"/>
      <c r="T74" s="14"/>
      <c r="U74" s="14"/>
    </row>
    <row r="75" spans="1:21">
      <c r="A75" s="15"/>
      <c r="B75" s="5"/>
      <c r="C75" s="5"/>
      <c r="D75" s="5"/>
      <c r="E75" s="5"/>
      <c r="F75" s="19">
        <f>F74/D74*100</f>
        <v>-8.2474226804123685</v>
      </c>
      <c r="G75" s="19">
        <f>G74/D74*100</f>
        <v>16.151202749140772</v>
      </c>
      <c r="H75" s="19">
        <f>H74/D74*100</f>
        <v>22.336769759450124</v>
      </c>
      <c r="I75" s="19">
        <f>I74/D74*100</f>
        <v>36.426116838487729</v>
      </c>
      <c r="J75" s="19">
        <f>J74/D74*100</f>
        <v>108.24742268041221</v>
      </c>
      <c r="K75" s="19">
        <f>K74/D74*100</f>
        <v>194.15807560137429</v>
      </c>
      <c r="L75" s="19">
        <f>L74/D74*100</f>
        <v>257.38831615120245</v>
      </c>
      <c r="M75" s="14"/>
      <c r="N75" s="14"/>
      <c r="O75" s="14"/>
      <c r="P75" s="14"/>
      <c r="Q75" s="14"/>
      <c r="R75" s="14"/>
      <c r="S75" s="14"/>
      <c r="T75" s="14"/>
      <c r="U75" s="14"/>
    </row>
    <row r="76" spans="1:21">
      <c r="A76" s="15"/>
      <c r="B76" s="5"/>
      <c r="C76" s="5"/>
      <c r="D76" s="5"/>
      <c r="E76" s="5"/>
      <c r="F76" s="5"/>
      <c r="G76" s="5"/>
      <c r="H76" s="5"/>
      <c r="I76" s="5"/>
      <c r="J76" s="5"/>
      <c r="K76" s="5"/>
      <c r="L76" s="5"/>
      <c r="M76" s="14"/>
      <c r="N76" s="14"/>
      <c r="O76" s="14"/>
      <c r="P76" s="14"/>
      <c r="Q76" s="14"/>
      <c r="R76" s="14"/>
      <c r="S76" s="14"/>
      <c r="T76" s="14"/>
      <c r="U76" s="14"/>
    </row>
    <row r="77" spans="1:21">
      <c r="A77" s="15"/>
      <c r="B77" s="5" t="s">
        <v>42</v>
      </c>
      <c r="C77" s="16" t="s">
        <v>20</v>
      </c>
      <c r="D77" s="5"/>
      <c r="E77" s="5"/>
      <c r="F77" s="5"/>
      <c r="G77" s="5"/>
      <c r="H77" s="5"/>
      <c r="I77" s="5"/>
      <c r="J77" s="5"/>
      <c r="K77" s="5"/>
      <c r="L77" s="5"/>
      <c r="M77" s="14"/>
      <c r="N77" s="14"/>
      <c r="O77" s="14"/>
      <c r="P77" s="14"/>
      <c r="Q77" s="14"/>
      <c r="R77" s="14"/>
      <c r="S77" s="14"/>
      <c r="T77" s="14"/>
      <c r="U77" s="14"/>
    </row>
    <row r="78" spans="1:21" ht="15.75">
      <c r="A78" s="15"/>
      <c r="B78" s="5"/>
      <c r="C78" s="5" t="s">
        <v>21</v>
      </c>
      <c r="D78" s="17">
        <v>4.75</v>
      </c>
      <c r="E78" s="5" t="s">
        <v>22</v>
      </c>
      <c r="F78" s="18" t="s">
        <v>23</v>
      </c>
      <c r="G78" s="18" t="s">
        <v>24</v>
      </c>
      <c r="H78" s="18" t="s">
        <v>25</v>
      </c>
      <c r="I78" s="18" t="s">
        <v>26</v>
      </c>
      <c r="J78" s="18" t="s">
        <v>27</v>
      </c>
      <c r="K78" s="18" t="s">
        <v>28</v>
      </c>
      <c r="L78" s="18" t="s">
        <v>29</v>
      </c>
      <c r="M78" s="14"/>
      <c r="N78" s="14"/>
      <c r="O78" s="14"/>
      <c r="P78" s="14"/>
      <c r="Q78" s="14"/>
      <c r="R78" s="14"/>
      <c r="S78" s="14"/>
      <c r="T78" s="14"/>
      <c r="U78" s="14"/>
    </row>
    <row r="79" spans="1:21" ht="15.75">
      <c r="A79" s="15"/>
      <c r="B79" s="5"/>
      <c r="C79" s="5" t="s">
        <v>30</v>
      </c>
      <c r="D79" s="17">
        <v>5.617</v>
      </c>
      <c r="E79" s="17">
        <v>4.2699999999999996</v>
      </c>
      <c r="F79" s="17">
        <v>4.2220000000000004</v>
      </c>
      <c r="G79" s="17">
        <v>4.2320000000000002</v>
      </c>
      <c r="H79" s="17">
        <v>4.2149999999999999</v>
      </c>
      <c r="I79" s="17">
        <v>4.2489999999999997</v>
      </c>
      <c r="J79" s="17">
        <v>4.2690000000000001</v>
      </c>
      <c r="K79" s="17">
        <v>4.3540000000000001</v>
      </c>
      <c r="L79" s="17">
        <v>4.4740000000000002</v>
      </c>
      <c r="M79" s="14"/>
      <c r="N79" s="14"/>
      <c r="O79" s="14"/>
      <c r="P79" s="14"/>
      <c r="Q79" s="14"/>
      <c r="R79" s="14"/>
      <c r="S79" s="14"/>
      <c r="T79" s="14"/>
      <c r="U79" s="14"/>
    </row>
    <row r="80" spans="1:21">
      <c r="A80" s="15"/>
      <c r="B80" s="5"/>
      <c r="C80" s="5"/>
      <c r="D80" s="5">
        <f>D79-D78</f>
        <v>0.86699999999999999</v>
      </c>
      <c r="E80" s="5"/>
      <c r="F80" s="5">
        <f>F79-E79</f>
        <v>-4.7999999999999154E-2</v>
      </c>
      <c r="G80" s="5">
        <f>G79-E79</f>
        <v>-3.7999999999999368E-2</v>
      </c>
      <c r="H80" s="5">
        <f>H79-E79</f>
        <v>-5.4999999999999716E-2</v>
      </c>
      <c r="I80" s="5">
        <f>I79-E79</f>
        <v>-2.0999999999999908E-2</v>
      </c>
      <c r="J80" s="5">
        <f>J79-E79</f>
        <v>-9.9999999999944578E-4</v>
      </c>
      <c r="K80" s="5">
        <f>K79-E79</f>
        <v>8.4000000000000519E-2</v>
      </c>
      <c r="L80" s="5">
        <f>L79-E79</f>
        <v>0.20400000000000063</v>
      </c>
      <c r="M80" s="14"/>
      <c r="N80" s="14"/>
      <c r="O80" s="14"/>
      <c r="P80" s="14"/>
      <c r="Q80" s="14"/>
      <c r="R80" s="14"/>
      <c r="S80" s="14"/>
      <c r="T80" s="14"/>
      <c r="U80" s="14"/>
    </row>
    <row r="81" spans="1:21">
      <c r="A81" s="15"/>
      <c r="B81" s="5"/>
      <c r="C81" s="5"/>
      <c r="D81" s="5"/>
      <c r="E81" s="5"/>
      <c r="F81" s="19">
        <f>F80/D80*100</f>
        <v>-5.5363321799306986</v>
      </c>
      <c r="G81" s="19">
        <f>G80/D80*100</f>
        <v>-4.3829296424451405</v>
      </c>
      <c r="H81" s="19">
        <f>H80/D80*100</f>
        <v>-6.3437139561706708</v>
      </c>
      <c r="I81" s="19">
        <f>I80/D80*100</f>
        <v>-2.4221453287197123</v>
      </c>
      <c r="J81" s="19">
        <f>J80/D80*100</f>
        <v>-0.11534025374849433</v>
      </c>
      <c r="K81" s="19">
        <f>K80/D80*100</f>
        <v>9.6885813148789524</v>
      </c>
      <c r="L81" s="19">
        <f>L80/D80*100</f>
        <v>23.529411764705955</v>
      </c>
      <c r="M81" s="14"/>
      <c r="N81" s="14"/>
      <c r="O81" s="14"/>
      <c r="P81" s="14"/>
      <c r="Q81" s="14"/>
      <c r="R81" s="14"/>
      <c r="S81" s="14"/>
      <c r="T81" s="14"/>
      <c r="U81" s="14"/>
    </row>
    <row r="82" spans="1:21">
      <c r="A82" s="14"/>
      <c r="B82" s="14"/>
      <c r="C82" s="14"/>
      <c r="D82" s="14"/>
      <c r="E82" s="14"/>
      <c r="F82" s="14"/>
      <c r="G82" s="14"/>
      <c r="H82" s="14"/>
      <c r="I82" s="14"/>
      <c r="J82" s="14"/>
      <c r="K82" s="14"/>
      <c r="L82" s="14"/>
      <c r="M82" s="14"/>
      <c r="N82" s="14"/>
      <c r="O82" s="14"/>
      <c r="P82" s="14"/>
      <c r="Q82" s="14"/>
      <c r="R82" s="14"/>
      <c r="S82" s="14"/>
      <c r="T82" s="14"/>
      <c r="U82" s="14"/>
    </row>
    <row r="83" spans="1:21">
      <c r="A83" s="14"/>
      <c r="B83" s="14"/>
      <c r="C83" s="14"/>
      <c r="D83" s="14"/>
      <c r="E83" s="14"/>
      <c r="F83" s="14"/>
      <c r="G83" s="14"/>
      <c r="H83" s="14"/>
      <c r="I83" s="14"/>
      <c r="J83" s="14"/>
      <c r="K83" s="14"/>
      <c r="L83" s="14"/>
      <c r="M83" s="14"/>
      <c r="N83" s="14"/>
      <c r="O83" s="14"/>
      <c r="P83" s="14"/>
      <c r="Q83" s="14"/>
      <c r="R83" s="14"/>
      <c r="S83" s="14"/>
      <c r="T83" s="14"/>
      <c r="U83" s="14"/>
    </row>
    <row r="84" spans="1:21">
      <c r="A84" s="15" t="s">
        <v>36</v>
      </c>
      <c r="B84" s="5"/>
      <c r="C84" s="5"/>
      <c r="D84" s="5"/>
      <c r="E84" s="5"/>
      <c r="F84" s="5"/>
      <c r="G84" s="5"/>
      <c r="H84" s="5"/>
      <c r="I84" s="5"/>
      <c r="J84" s="5"/>
      <c r="K84" s="5"/>
      <c r="L84" s="5"/>
      <c r="M84" s="14"/>
      <c r="N84" s="22"/>
      <c r="O84" s="18" t="str">
        <f t="shared" ref="O84:U84" si="18">F86</f>
        <v>0.1mM10ul</v>
      </c>
      <c r="P84" s="18" t="str">
        <f t="shared" si="18"/>
        <v>0.1mM20ul</v>
      </c>
      <c r="Q84" s="18" t="str">
        <f t="shared" si="18"/>
        <v>1mM7ul</v>
      </c>
      <c r="R84" s="18" t="str">
        <f t="shared" si="18"/>
        <v>1mM20ul</v>
      </c>
      <c r="S84" s="18" t="str">
        <f t="shared" si="18"/>
        <v>10mM7ul</v>
      </c>
      <c r="T84" s="18" t="str">
        <f t="shared" si="18"/>
        <v>10mM20ul</v>
      </c>
      <c r="U84" s="18" t="str">
        <f t="shared" si="18"/>
        <v>10mM70ul</v>
      </c>
    </row>
    <row r="85" spans="1:21">
      <c r="A85" s="15"/>
      <c r="B85" s="5" t="s">
        <v>19</v>
      </c>
      <c r="C85" s="16" t="s">
        <v>78</v>
      </c>
      <c r="D85" s="5"/>
      <c r="E85" s="5"/>
      <c r="F85" s="5"/>
      <c r="G85" s="5"/>
      <c r="H85" s="5"/>
      <c r="I85" s="5"/>
      <c r="J85" s="5"/>
      <c r="K85" s="5"/>
      <c r="L85" s="5"/>
      <c r="M85" s="14"/>
      <c r="N85" s="22" t="s">
        <v>78</v>
      </c>
      <c r="O85" s="23">
        <f t="shared" ref="O85:U85" si="19">F89</f>
        <v>7.5105485232067446</v>
      </c>
      <c r="P85" s="23">
        <f t="shared" si="19"/>
        <v>16.540084388185626</v>
      </c>
      <c r="Q85" s="23">
        <f t="shared" si="19"/>
        <v>29.029535864978879</v>
      </c>
      <c r="R85" s="23">
        <f t="shared" si="19"/>
        <v>88.270042194092781</v>
      </c>
      <c r="S85" s="23">
        <f t="shared" si="19"/>
        <v>210.1265822784809</v>
      </c>
      <c r="T85" s="23">
        <f t="shared" si="19"/>
        <v>241.60337552742607</v>
      </c>
      <c r="U85" s="23">
        <f t="shared" si="19"/>
        <v>236.87763713080159</v>
      </c>
    </row>
    <row r="86" spans="1:21" ht="15.75">
      <c r="A86" s="15"/>
      <c r="B86" s="5"/>
      <c r="C86" s="5" t="s">
        <v>21</v>
      </c>
      <c r="D86" s="17">
        <v>3.6429999999999998</v>
      </c>
      <c r="E86" s="5" t="s">
        <v>22</v>
      </c>
      <c r="F86" s="18" t="s">
        <v>23</v>
      </c>
      <c r="G86" s="18" t="s">
        <v>24</v>
      </c>
      <c r="H86" s="18" t="s">
        <v>25</v>
      </c>
      <c r="I86" s="18" t="s">
        <v>26</v>
      </c>
      <c r="J86" s="18" t="s">
        <v>27</v>
      </c>
      <c r="K86" s="18" t="s">
        <v>28</v>
      </c>
      <c r="L86" s="18" t="s">
        <v>29</v>
      </c>
      <c r="M86" s="14"/>
      <c r="N86" s="22" t="s">
        <v>7</v>
      </c>
      <c r="O86" s="23">
        <f t="shared" ref="O86:U86" si="20">AVERAGE(F101,F95)</f>
        <v>13.014077996167623</v>
      </c>
      <c r="P86" s="23">
        <f t="shared" si="20"/>
        <v>16.67790392622393</v>
      </c>
      <c r="Q86" s="23">
        <f t="shared" si="20"/>
        <v>25.574884352089445</v>
      </c>
      <c r="R86" s="23">
        <f t="shared" si="20"/>
        <v>54.171686153459419</v>
      </c>
      <c r="S86" s="23">
        <f t="shared" si="20"/>
        <v>179.44130049710225</v>
      </c>
      <c r="T86" s="23">
        <f t="shared" si="20"/>
        <v>154.19985918808402</v>
      </c>
      <c r="U86" s="23">
        <f t="shared" si="20"/>
        <v>113.4945107851063</v>
      </c>
    </row>
    <row r="87" spans="1:21" ht="15.75">
      <c r="A87" s="15"/>
      <c r="B87" s="5"/>
      <c r="C87" s="5" t="s">
        <v>30</v>
      </c>
      <c r="D87" s="17">
        <v>4.8280000000000003</v>
      </c>
      <c r="E87" s="17">
        <v>2.7010000000000001</v>
      </c>
      <c r="F87" s="17">
        <v>2.79</v>
      </c>
      <c r="G87" s="17">
        <v>2.8969999999999998</v>
      </c>
      <c r="H87" s="17">
        <v>3.0449999999999999</v>
      </c>
      <c r="I87" s="17">
        <v>3.7469999999999999</v>
      </c>
      <c r="J87" s="17">
        <v>5.1909999999999998</v>
      </c>
      <c r="K87" s="17">
        <v>5.5640000000000001</v>
      </c>
      <c r="L87" s="17">
        <v>5.508</v>
      </c>
      <c r="M87" s="14"/>
      <c r="N87" s="14"/>
      <c r="O87" s="14"/>
      <c r="P87" s="14"/>
      <c r="Q87" s="14"/>
      <c r="R87" s="14"/>
      <c r="S87" s="14"/>
      <c r="T87" s="14"/>
      <c r="U87" s="14"/>
    </row>
    <row r="88" spans="1:21">
      <c r="A88" s="15"/>
      <c r="B88" s="5"/>
      <c r="C88" s="5"/>
      <c r="D88" s="5">
        <f>D87-D86</f>
        <v>1.1850000000000005</v>
      </c>
      <c r="E88" s="5"/>
      <c r="F88" s="5">
        <f>F87-E87</f>
        <v>8.8999999999999968E-2</v>
      </c>
      <c r="G88" s="5">
        <f>G87-E87</f>
        <v>0.19599999999999973</v>
      </c>
      <c r="H88" s="5">
        <f>H87-E87</f>
        <v>0.34399999999999986</v>
      </c>
      <c r="I88" s="5">
        <f>I87-E87</f>
        <v>1.0459999999999998</v>
      </c>
      <c r="J88" s="5">
        <f>J87-E87</f>
        <v>2.4899999999999998</v>
      </c>
      <c r="K88" s="5">
        <f>K87-E87</f>
        <v>2.863</v>
      </c>
      <c r="L88" s="5">
        <f>L87-E87</f>
        <v>2.8069999999999999</v>
      </c>
      <c r="M88" s="14"/>
      <c r="N88" s="14"/>
      <c r="O88" s="14"/>
      <c r="P88" s="14"/>
      <c r="Q88" s="14"/>
      <c r="R88" s="14"/>
      <c r="S88" s="14"/>
      <c r="T88" s="14"/>
      <c r="U88" s="14"/>
    </row>
    <row r="89" spans="1:21">
      <c r="A89" s="15"/>
      <c r="B89" s="5"/>
      <c r="C89" s="5"/>
      <c r="D89" s="5"/>
      <c r="E89" s="5"/>
      <c r="F89" s="19">
        <f>F88/D88*100</f>
        <v>7.5105485232067446</v>
      </c>
      <c r="G89" s="19">
        <f>G88/D88*100</f>
        <v>16.540084388185626</v>
      </c>
      <c r="H89" s="19">
        <f>H88/D88*100</f>
        <v>29.029535864978879</v>
      </c>
      <c r="I89" s="19">
        <f>I88/D88*100</f>
        <v>88.270042194092781</v>
      </c>
      <c r="J89" s="19">
        <f>J88/D88*100</f>
        <v>210.1265822784809</v>
      </c>
      <c r="K89" s="19">
        <f>K88/D88*100</f>
        <v>241.60337552742607</v>
      </c>
      <c r="L89" s="19">
        <f>L88/D88*100</f>
        <v>236.87763713080159</v>
      </c>
      <c r="M89" s="14"/>
      <c r="N89" s="22" t="s">
        <v>31</v>
      </c>
      <c r="O89" s="5" t="s">
        <v>78</v>
      </c>
      <c r="P89" s="5" t="s">
        <v>7</v>
      </c>
      <c r="Q89" s="14"/>
      <c r="R89" s="14"/>
      <c r="S89" s="14"/>
      <c r="T89" s="14"/>
      <c r="U89" s="14"/>
    </row>
    <row r="90" spans="1:21">
      <c r="A90" s="15"/>
      <c r="B90" s="5"/>
      <c r="C90" s="5"/>
      <c r="D90" s="5"/>
      <c r="E90" s="5"/>
      <c r="F90" s="5"/>
      <c r="G90" s="5"/>
      <c r="H90" s="5"/>
      <c r="I90" s="5"/>
      <c r="J90" s="5"/>
      <c r="K90" s="5"/>
      <c r="L90" s="5"/>
      <c r="M90" s="14"/>
      <c r="N90" s="18" t="s">
        <v>23</v>
      </c>
      <c r="O90" s="23">
        <f>O85</f>
        <v>7.5105485232067446</v>
      </c>
      <c r="P90" s="23">
        <f>O86</f>
        <v>13.014077996167623</v>
      </c>
      <c r="Q90" s="14"/>
      <c r="R90" s="14"/>
      <c r="S90" s="14"/>
      <c r="T90" s="14"/>
      <c r="U90" s="14"/>
    </row>
    <row r="91" spans="1:21">
      <c r="A91" s="15"/>
      <c r="B91" s="5" t="s">
        <v>32</v>
      </c>
      <c r="C91" s="16" t="s">
        <v>20</v>
      </c>
      <c r="D91" s="5"/>
      <c r="E91" s="5"/>
      <c r="F91" s="5"/>
      <c r="G91" s="5"/>
      <c r="H91" s="5"/>
      <c r="I91" s="5"/>
      <c r="J91" s="5"/>
      <c r="K91" s="5"/>
      <c r="L91" s="5"/>
      <c r="M91" s="14"/>
      <c r="N91" s="18" t="s">
        <v>24</v>
      </c>
      <c r="O91" s="23">
        <f>P85</f>
        <v>16.540084388185626</v>
      </c>
      <c r="P91" s="23">
        <f>P86</f>
        <v>16.67790392622393</v>
      </c>
      <c r="Q91" s="14"/>
      <c r="R91" s="14"/>
      <c r="S91" s="14"/>
      <c r="T91" s="14"/>
      <c r="U91" s="14"/>
    </row>
    <row r="92" spans="1:21" ht="15.75">
      <c r="A92" s="15"/>
      <c r="B92" s="5"/>
      <c r="C92" s="5" t="s">
        <v>21</v>
      </c>
      <c r="D92" s="17">
        <v>3.96</v>
      </c>
      <c r="E92" s="5" t="s">
        <v>22</v>
      </c>
      <c r="F92" s="18" t="s">
        <v>23</v>
      </c>
      <c r="G92" s="18" t="s">
        <v>24</v>
      </c>
      <c r="H92" s="18" t="s">
        <v>25</v>
      </c>
      <c r="I92" s="18" t="s">
        <v>26</v>
      </c>
      <c r="J92" s="18" t="s">
        <v>27</v>
      </c>
      <c r="K92" s="18" t="s">
        <v>28</v>
      </c>
      <c r="L92" s="18" t="s">
        <v>29</v>
      </c>
      <c r="M92" s="14"/>
      <c r="N92" s="18" t="s">
        <v>25</v>
      </c>
      <c r="O92" s="23">
        <f>Q85</f>
        <v>29.029535864978879</v>
      </c>
      <c r="P92" s="23">
        <f>Q86</f>
        <v>25.574884352089445</v>
      </c>
      <c r="Q92" s="14"/>
      <c r="R92" s="14"/>
      <c r="S92" s="14"/>
      <c r="T92" s="14"/>
      <c r="U92" s="14"/>
    </row>
    <row r="93" spans="1:21" ht="15.75">
      <c r="A93" s="15"/>
      <c r="B93" s="5"/>
      <c r="C93" s="5" t="s">
        <v>30</v>
      </c>
      <c r="D93" s="17">
        <v>5.0789999999999997</v>
      </c>
      <c r="E93" s="17">
        <v>2.5190000000000001</v>
      </c>
      <c r="F93" s="17">
        <v>2.7</v>
      </c>
      <c r="G93" s="17">
        <v>2.794</v>
      </c>
      <c r="H93" s="17">
        <v>2.9820000000000002</v>
      </c>
      <c r="I93" s="17">
        <v>3.6339999999999999</v>
      </c>
      <c r="J93" s="17">
        <v>5.0179999999999998</v>
      </c>
      <c r="K93" s="17">
        <v>4.5019999999999998</v>
      </c>
      <c r="L93" s="17">
        <v>3.9159999999999999</v>
      </c>
      <c r="M93" s="14"/>
      <c r="N93" s="18" t="s">
        <v>26</v>
      </c>
      <c r="O93" s="23">
        <f>R85</f>
        <v>88.270042194092781</v>
      </c>
      <c r="P93" s="23">
        <f>R86</f>
        <v>54.171686153459419</v>
      </c>
      <c r="Q93" s="14"/>
      <c r="R93" s="14"/>
      <c r="S93" s="14"/>
      <c r="T93" s="14"/>
      <c r="U93" s="14"/>
    </row>
    <row r="94" spans="1:21">
      <c r="A94" s="15"/>
      <c r="B94" s="5"/>
      <c r="C94" s="5"/>
      <c r="D94" s="5">
        <f>D93-D92</f>
        <v>1.1189999999999998</v>
      </c>
      <c r="E94" s="5"/>
      <c r="F94" s="5">
        <f>F93-E93</f>
        <v>0.18100000000000005</v>
      </c>
      <c r="G94" s="5">
        <f>G93-E93</f>
        <v>0.27499999999999991</v>
      </c>
      <c r="H94" s="5">
        <f>H93-E93</f>
        <v>0.46300000000000008</v>
      </c>
      <c r="I94" s="5">
        <f>I93-E93</f>
        <v>1.1149999999999998</v>
      </c>
      <c r="J94" s="5">
        <f>J93-E93</f>
        <v>2.4989999999999997</v>
      </c>
      <c r="K94" s="5">
        <f>K93-E93</f>
        <v>1.9829999999999997</v>
      </c>
      <c r="L94" s="5">
        <f>L93-E93</f>
        <v>1.3969999999999998</v>
      </c>
      <c r="M94" s="14"/>
      <c r="N94" s="18" t="s">
        <v>27</v>
      </c>
      <c r="O94" s="23">
        <f>S85</f>
        <v>210.1265822784809</v>
      </c>
      <c r="P94" s="23">
        <f>S86</f>
        <v>179.44130049710225</v>
      </c>
      <c r="Q94" s="14"/>
      <c r="R94" s="14"/>
      <c r="S94" s="14"/>
      <c r="T94" s="14"/>
      <c r="U94" s="14"/>
    </row>
    <row r="95" spans="1:21">
      <c r="A95" s="15"/>
      <c r="B95" s="5"/>
      <c r="C95" s="5"/>
      <c r="D95" s="5"/>
      <c r="E95" s="5"/>
      <c r="F95" s="19">
        <f>F94/D94*100</f>
        <v>16.17515638963361</v>
      </c>
      <c r="G95" s="19">
        <f>G94/D94*100</f>
        <v>24.575513851653259</v>
      </c>
      <c r="H95" s="19">
        <f>H94/D94*100</f>
        <v>41.376228775692596</v>
      </c>
      <c r="I95" s="19">
        <f>I94/D94*100</f>
        <v>99.642537980339583</v>
      </c>
      <c r="J95" s="19">
        <f>J94/D94*100</f>
        <v>223.3243967828418</v>
      </c>
      <c r="K95" s="19">
        <f>K94/D94*100</f>
        <v>177.21179624664879</v>
      </c>
      <c r="L95" s="19">
        <f>L94/D94*100</f>
        <v>124.84361036639856</v>
      </c>
      <c r="M95" s="14"/>
      <c r="N95" s="18" t="s">
        <v>28</v>
      </c>
      <c r="O95" s="23">
        <f>T85</f>
        <v>241.60337552742607</v>
      </c>
      <c r="P95" s="23">
        <f>T86</f>
        <v>154.19985918808402</v>
      </c>
      <c r="Q95" s="14"/>
      <c r="R95" s="14"/>
      <c r="S95" s="14"/>
      <c r="T95" s="14"/>
      <c r="U95" s="14"/>
    </row>
    <row r="96" spans="1:21">
      <c r="A96" s="15"/>
      <c r="B96" s="5"/>
      <c r="C96" s="5"/>
      <c r="D96" s="5"/>
      <c r="E96" s="5"/>
      <c r="F96" s="5"/>
      <c r="G96" s="5"/>
      <c r="H96" s="5"/>
      <c r="I96" s="5"/>
      <c r="J96" s="5"/>
      <c r="K96" s="5"/>
      <c r="L96" s="5"/>
      <c r="M96" s="14"/>
      <c r="N96" s="18" t="s">
        <v>29</v>
      </c>
      <c r="O96" s="23">
        <f>U85</f>
        <v>236.87763713080159</v>
      </c>
      <c r="P96" s="23">
        <f>U86</f>
        <v>113.4945107851063</v>
      </c>
      <c r="Q96" s="14"/>
      <c r="R96" s="14"/>
      <c r="S96" s="14"/>
      <c r="T96" s="14"/>
      <c r="U96" s="14"/>
    </row>
    <row r="97" spans="1:21">
      <c r="A97" s="15"/>
      <c r="B97" s="5" t="s">
        <v>33</v>
      </c>
      <c r="C97" s="16" t="s">
        <v>20</v>
      </c>
      <c r="D97" s="5"/>
      <c r="E97" s="5"/>
      <c r="F97" s="5"/>
      <c r="G97" s="5"/>
      <c r="H97" s="5"/>
      <c r="I97" s="5"/>
      <c r="J97" s="5"/>
      <c r="K97" s="5"/>
      <c r="L97" s="5"/>
      <c r="M97" s="14"/>
      <c r="N97" s="14"/>
      <c r="O97" s="14"/>
      <c r="P97" s="14"/>
      <c r="Q97" s="14"/>
      <c r="R97" s="14"/>
      <c r="S97" s="14"/>
      <c r="T97" s="14"/>
      <c r="U97" s="14"/>
    </row>
    <row r="98" spans="1:21" ht="15.75">
      <c r="A98" s="15"/>
      <c r="B98" s="5"/>
      <c r="C98" s="5" t="s">
        <v>21</v>
      </c>
      <c r="D98" s="17">
        <v>4.2939999999999996</v>
      </c>
      <c r="E98" s="5" t="s">
        <v>22</v>
      </c>
      <c r="F98" s="18" t="s">
        <v>23</v>
      </c>
      <c r="G98" s="18" t="s">
        <v>24</v>
      </c>
      <c r="H98" s="18" t="s">
        <v>25</v>
      </c>
      <c r="I98" s="18" t="s">
        <v>26</v>
      </c>
      <c r="J98" s="18" t="s">
        <v>27</v>
      </c>
      <c r="K98" s="18" t="s">
        <v>28</v>
      </c>
      <c r="L98" s="18" t="s">
        <v>29</v>
      </c>
      <c r="M98" s="14"/>
      <c r="N98" s="14"/>
      <c r="O98" s="14"/>
      <c r="P98" s="14"/>
      <c r="Q98" s="14"/>
      <c r="R98" s="14"/>
      <c r="S98" s="14"/>
      <c r="T98" s="14"/>
      <c r="U98" s="14"/>
    </row>
    <row r="99" spans="1:21" ht="15.75">
      <c r="A99" s="15"/>
      <c r="B99" s="5"/>
      <c r="C99" s="5" t="s">
        <v>30</v>
      </c>
      <c r="D99" s="17">
        <v>6.8109999999999999</v>
      </c>
      <c r="E99" s="17">
        <v>3.694</v>
      </c>
      <c r="F99" s="17">
        <v>3.9420000000000002</v>
      </c>
      <c r="G99" s="17">
        <v>3.915</v>
      </c>
      <c r="H99" s="17">
        <v>3.94</v>
      </c>
      <c r="I99" s="17">
        <v>3.9129999999999998</v>
      </c>
      <c r="J99" s="17">
        <v>7.1059999999999999</v>
      </c>
      <c r="K99" s="17">
        <v>6.9960000000000004</v>
      </c>
      <c r="L99" s="17">
        <v>6.2649999999999997</v>
      </c>
      <c r="M99" s="14"/>
      <c r="N99" s="14"/>
      <c r="O99" s="14"/>
      <c r="P99" s="14"/>
      <c r="Q99" s="14"/>
      <c r="R99" s="14"/>
      <c r="S99" s="14"/>
      <c r="T99" s="14"/>
      <c r="U99" s="14"/>
    </row>
    <row r="100" spans="1:21">
      <c r="A100" s="15"/>
      <c r="B100" s="5"/>
      <c r="C100" s="5"/>
      <c r="D100" s="5">
        <f>D99-D98</f>
        <v>2.5170000000000003</v>
      </c>
      <c r="E100" s="5"/>
      <c r="F100" s="5">
        <f>F99-E99</f>
        <v>0.24800000000000022</v>
      </c>
      <c r="G100" s="5">
        <f>G99-E99</f>
        <v>0.22100000000000009</v>
      </c>
      <c r="H100" s="5">
        <f>H99-E99</f>
        <v>0.246</v>
      </c>
      <c r="I100" s="5">
        <f>I99-E99</f>
        <v>0.21899999999999986</v>
      </c>
      <c r="J100" s="5">
        <f>J99-E99</f>
        <v>3.4119999999999999</v>
      </c>
      <c r="K100" s="5">
        <f>K99-E99</f>
        <v>3.3020000000000005</v>
      </c>
      <c r="L100" s="5">
        <f>L99-E99</f>
        <v>2.5709999999999997</v>
      </c>
      <c r="M100" s="14"/>
      <c r="N100" s="14"/>
      <c r="O100" s="14"/>
      <c r="P100" s="14"/>
      <c r="Q100" s="14"/>
      <c r="R100" s="14"/>
      <c r="S100" s="14"/>
      <c r="T100" s="14"/>
      <c r="U100" s="14"/>
    </row>
    <row r="101" spans="1:21">
      <c r="A101" s="15"/>
      <c r="B101" s="5"/>
      <c r="C101" s="5"/>
      <c r="D101" s="5"/>
      <c r="E101" s="5"/>
      <c r="F101" s="19">
        <f>F100/D100*100</f>
        <v>9.8529996027016367</v>
      </c>
      <c r="G101" s="19">
        <f>G100/D100*100</f>
        <v>8.7802940007945995</v>
      </c>
      <c r="H101" s="19">
        <f>H100/D100*100</f>
        <v>9.7735399284862918</v>
      </c>
      <c r="I101" s="19">
        <f>I100/D100*100</f>
        <v>8.7008343265792547</v>
      </c>
      <c r="J101" s="19">
        <f>J100/D100*100</f>
        <v>135.55820421136272</v>
      </c>
      <c r="K101" s="19">
        <f>K100/D100*100</f>
        <v>131.18792212951925</v>
      </c>
      <c r="L101" s="19">
        <f>L100/D100*100</f>
        <v>102.14541120381404</v>
      </c>
      <c r="M101" s="14"/>
      <c r="N101" s="14"/>
      <c r="O101" s="14"/>
      <c r="P101" s="14"/>
      <c r="Q101" s="14"/>
      <c r="R101" s="14"/>
      <c r="S101" s="14"/>
      <c r="T101" s="14"/>
      <c r="U101" s="14"/>
    </row>
    <row r="102" spans="1:21">
      <c r="A102" s="15"/>
      <c r="B102" s="5"/>
      <c r="C102" s="5"/>
      <c r="D102" s="5"/>
      <c r="E102" s="5"/>
      <c r="F102" s="5"/>
      <c r="G102" s="5"/>
      <c r="H102" s="5"/>
      <c r="I102" s="5"/>
      <c r="J102" s="5"/>
      <c r="K102" s="5"/>
      <c r="L102" s="5"/>
      <c r="M102" s="14"/>
      <c r="N102" s="14"/>
      <c r="O102" s="14"/>
      <c r="P102" s="14"/>
      <c r="Q102" s="14"/>
      <c r="R102" s="14"/>
      <c r="S102" s="14"/>
      <c r="T102" s="14"/>
      <c r="U102" s="14"/>
    </row>
    <row r="103" spans="1:21">
      <c r="A103" s="15"/>
      <c r="B103" s="5" t="s">
        <v>34</v>
      </c>
      <c r="C103" s="16" t="s">
        <v>78</v>
      </c>
      <c r="D103" s="5"/>
      <c r="E103" s="5"/>
      <c r="F103" s="5"/>
      <c r="G103" s="5"/>
      <c r="H103" s="5"/>
      <c r="I103" s="5"/>
      <c r="J103" s="5"/>
      <c r="K103" s="5"/>
      <c r="L103" s="5"/>
      <c r="M103" s="14"/>
      <c r="N103" s="14"/>
      <c r="O103" s="14"/>
      <c r="P103" s="14"/>
      <c r="Q103" s="14"/>
      <c r="R103" s="14"/>
      <c r="S103" s="14"/>
      <c r="T103" s="14"/>
      <c r="U103" s="14"/>
    </row>
    <row r="104" spans="1:21" ht="15.75">
      <c r="A104" s="15"/>
      <c r="B104" s="5"/>
      <c r="C104" s="5" t="s">
        <v>21</v>
      </c>
      <c r="D104" s="17"/>
      <c r="E104" s="5" t="s">
        <v>22</v>
      </c>
      <c r="F104" s="18" t="s">
        <v>23</v>
      </c>
      <c r="G104" s="18" t="s">
        <v>24</v>
      </c>
      <c r="H104" s="18" t="s">
        <v>25</v>
      </c>
      <c r="I104" s="18" t="s">
        <v>26</v>
      </c>
      <c r="J104" s="18" t="s">
        <v>27</v>
      </c>
      <c r="K104" s="18" t="s">
        <v>28</v>
      </c>
      <c r="L104" s="18" t="s">
        <v>29</v>
      </c>
      <c r="M104" s="14"/>
      <c r="N104" s="14"/>
      <c r="O104" s="14"/>
      <c r="P104" s="14"/>
      <c r="Q104" s="14"/>
      <c r="R104" s="14"/>
      <c r="S104" s="14"/>
      <c r="T104" s="14"/>
      <c r="U104" s="14"/>
    </row>
    <row r="105" spans="1:21" ht="15.75">
      <c r="A105" s="15"/>
      <c r="B105" s="5"/>
      <c r="C105" s="5" t="s">
        <v>30</v>
      </c>
      <c r="D105" s="17"/>
      <c r="E105" s="17"/>
      <c r="F105" s="17"/>
      <c r="G105" s="17"/>
      <c r="H105" s="17"/>
      <c r="I105" s="17"/>
      <c r="J105" s="17"/>
      <c r="K105" s="17"/>
      <c r="L105" s="17"/>
      <c r="M105" s="14"/>
      <c r="N105" s="14"/>
      <c r="O105" s="14"/>
      <c r="P105" s="14"/>
      <c r="Q105" s="14"/>
      <c r="R105" s="14"/>
      <c r="S105" s="14"/>
      <c r="T105" s="14"/>
      <c r="U105" s="14"/>
    </row>
    <row r="106" spans="1:21">
      <c r="A106" s="15"/>
      <c r="B106" s="5"/>
      <c r="C106" s="5"/>
      <c r="D106" s="5"/>
      <c r="E106" s="5"/>
      <c r="F106" s="5"/>
      <c r="G106" s="5"/>
      <c r="H106" s="5"/>
      <c r="I106" s="5"/>
      <c r="J106" s="5"/>
      <c r="K106" s="5"/>
      <c r="L106" s="5"/>
      <c r="M106" s="14"/>
      <c r="N106" s="14"/>
      <c r="O106" s="14"/>
      <c r="P106" s="14"/>
      <c r="Q106" s="14"/>
      <c r="R106" s="14"/>
      <c r="S106" s="14"/>
      <c r="T106" s="14"/>
      <c r="U106" s="14"/>
    </row>
    <row r="107" spans="1:21">
      <c r="A107" s="15"/>
      <c r="B107" s="5"/>
      <c r="C107" s="5"/>
      <c r="D107" s="5"/>
      <c r="E107" s="5"/>
      <c r="F107" s="19"/>
      <c r="G107" s="19"/>
      <c r="H107" s="19"/>
      <c r="I107" s="19"/>
      <c r="J107" s="19"/>
      <c r="K107" s="19"/>
      <c r="L107" s="19"/>
      <c r="M107" s="14"/>
      <c r="N107" s="14"/>
      <c r="O107" s="14"/>
      <c r="P107" s="14"/>
      <c r="Q107" s="14"/>
      <c r="R107" s="14"/>
      <c r="S107" s="14"/>
      <c r="T107" s="14"/>
      <c r="U107" s="14"/>
    </row>
    <row r="108" spans="1:21">
      <c r="A108" s="14"/>
      <c r="B108" s="14"/>
      <c r="C108" s="14"/>
      <c r="D108" s="14"/>
      <c r="E108" s="14"/>
      <c r="F108" s="14"/>
      <c r="G108" s="14"/>
      <c r="H108" s="14"/>
      <c r="I108" s="14"/>
      <c r="J108" s="14"/>
      <c r="K108" s="14"/>
      <c r="L108" s="14"/>
      <c r="M108" s="14"/>
      <c r="N108" s="14"/>
      <c r="O108" s="14"/>
      <c r="P108" s="14"/>
      <c r="Q108" s="14"/>
      <c r="R108" s="14"/>
      <c r="S108" s="14"/>
      <c r="T108" s="14"/>
      <c r="U108" s="14"/>
    </row>
    <row r="109" spans="1:21">
      <c r="A109" s="14"/>
      <c r="B109" s="14"/>
      <c r="C109" s="14"/>
      <c r="D109" s="14"/>
      <c r="E109" s="14"/>
      <c r="F109" s="14"/>
      <c r="G109" s="14"/>
      <c r="H109" s="14"/>
      <c r="I109" s="14"/>
      <c r="J109" s="14"/>
      <c r="K109" s="14"/>
      <c r="L109" s="14"/>
      <c r="M109" s="14"/>
      <c r="N109" s="14"/>
      <c r="O109" s="14"/>
      <c r="P109" s="14"/>
      <c r="Q109" s="14"/>
      <c r="R109" s="14"/>
      <c r="S109" s="14"/>
      <c r="T109" s="14"/>
      <c r="U109" s="14"/>
    </row>
    <row r="110" spans="1:21">
      <c r="A110" s="15" t="s">
        <v>38</v>
      </c>
      <c r="B110" s="5"/>
      <c r="C110" s="5"/>
      <c r="D110" s="5"/>
      <c r="E110" s="5"/>
      <c r="F110" s="5"/>
      <c r="G110" s="5"/>
      <c r="H110" s="5"/>
      <c r="I110" s="5"/>
      <c r="J110" s="5"/>
      <c r="K110" s="5"/>
      <c r="L110" s="5"/>
      <c r="M110" s="14"/>
      <c r="N110" s="22"/>
      <c r="O110" s="18" t="str">
        <f t="shared" ref="O110:U110" si="21">F112</f>
        <v>0.1mM10ul</v>
      </c>
      <c r="P110" s="18" t="str">
        <f t="shared" si="21"/>
        <v>0.1mM20ul</v>
      </c>
      <c r="Q110" s="18" t="str">
        <f t="shared" si="21"/>
        <v>1mM7ul</v>
      </c>
      <c r="R110" s="18" t="str">
        <f t="shared" si="21"/>
        <v>1mM20ul</v>
      </c>
      <c r="S110" s="18" t="str">
        <f t="shared" si="21"/>
        <v>10mM7ul</v>
      </c>
      <c r="T110" s="18" t="str">
        <f t="shared" si="21"/>
        <v>10mM20ul</v>
      </c>
      <c r="U110" s="18" t="str">
        <f t="shared" si="21"/>
        <v>10mM70ul</v>
      </c>
    </row>
    <row r="111" spans="1:21">
      <c r="A111" s="15"/>
      <c r="B111" s="5" t="s">
        <v>39</v>
      </c>
      <c r="C111" s="16" t="s">
        <v>78</v>
      </c>
      <c r="D111" s="5"/>
      <c r="E111" s="5"/>
      <c r="F111" s="5"/>
      <c r="G111" s="5"/>
      <c r="H111" s="5"/>
      <c r="I111" s="5"/>
      <c r="J111" s="5"/>
      <c r="K111" s="5"/>
      <c r="L111" s="5"/>
      <c r="M111" s="14"/>
      <c r="N111" s="22" t="s">
        <v>78</v>
      </c>
      <c r="O111" s="23">
        <f t="shared" ref="O111:U111" si="22">AVERAGE(F115,F121)</f>
        <v>1.4608718199761697</v>
      </c>
      <c r="P111" s="23">
        <f t="shared" si="22"/>
        <v>4.4335919599966873</v>
      </c>
      <c r="Q111" s="23">
        <f t="shared" si="22"/>
        <v>8.8749237196638937</v>
      </c>
      <c r="R111" s="23">
        <f t="shared" si="22"/>
        <v>20.295565346262432</v>
      </c>
      <c r="S111" s="23">
        <f t="shared" si="22"/>
        <v>62.373329935645096</v>
      </c>
      <c r="T111" s="23">
        <f t="shared" si="22"/>
        <v>58.305514760943588</v>
      </c>
      <c r="U111" s="23">
        <f t="shared" si="22"/>
        <v>69.704127297071963</v>
      </c>
    </row>
    <row r="112" spans="1:21" ht="15.75">
      <c r="A112" s="15"/>
      <c r="B112" s="5"/>
      <c r="C112" s="5" t="s">
        <v>21</v>
      </c>
      <c r="D112" s="17">
        <v>3.7949999999999999</v>
      </c>
      <c r="E112" s="5" t="s">
        <v>22</v>
      </c>
      <c r="F112" s="18" t="s">
        <v>23</v>
      </c>
      <c r="G112" s="18" t="s">
        <v>24</v>
      </c>
      <c r="H112" s="18" t="s">
        <v>25</v>
      </c>
      <c r="I112" s="18" t="s">
        <v>26</v>
      </c>
      <c r="J112" s="18" t="s">
        <v>27</v>
      </c>
      <c r="K112" s="18" t="s">
        <v>28</v>
      </c>
      <c r="L112" s="18" t="s">
        <v>29</v>
      </c>
      <c r="M112" s="14"/>
      <c r="N112" s="22" t="s">
        <v>7</v>
      </c>
      <c r="O112" s="23">
        <f t="shared" ref="O112:U112" si="23">AVERAGE(F133,F127)</f>
        <v>0.26928690063790556</v>
      </c>
      <c r="P112" s="23">
        <f t="shared" si="23"/>
        <v>0.26677903008799048</v>
      </c>
      <c r="Q112" s="23">
        <f t="shared" si="23"/>
        <v>0.51485091604933964</v>
      </c>
      <c r="R112" s="23">
        <f t="shared" si="23"/>
        <v>2.0864812563184127</v>
      </c>
      <c r="S112" s="23">
        <f t="shared" si="23"/>
        <v>36.354701037307478</v>
      </c>
      <c r="T112" s="23">
        <f t="shared" si="23"/>
        <v>54.104726909922057</v>
      </c>
      <c r="U112" s="23">
        <f t="shared" si="23"/>
        <v>50.889928847046079</v>
      </c>
    </row>
    <row r="113" spans="1:21" ht="15.75">
      <c r="A113" s="15"/>
      <c r="B113" s="5"/>
      <c r="C113" s="5" t="s">
        <v>30</v>
      </c>
      <c r="D113" s="17">
        <v>5.6360000000000001</v>
      </c>
      <c r="E113" s="17">
        <v>2.9</v>
      </c>
      <c r="F113" s="17">
        <v>2.9249999999999998</v>
      </c>
      <c r="G113" s="17">
        <v>3.0139999999999998</v>
      </c>
      <c r="H113" s="17">
        <v>3.1869999999999998</v>
      </c>
      <c r="I113" s="17">
        <v>3.4449999999999998</v>
      </c>
      <c r="J113" s="17">
        <v>4.9889999999999999</v>
      </c>
      <c r="K113" s="17">
        <v>4.6180000000000003</v>
      </c>
      <c r="L113" s="17">
        <v>4.7320000000000002</v>
      </c>
      <c r="M113" s="14"/>
      <c r="N113" s="14"/>
      <c r="O113" s="14"/>
      <c r="P113" s="14"/>
      <c r="Q113" s="14"/>
      <c r="R113" s="14"/>
      <c r="S113" s="14"/>
      <c r="T113" s="14"/>
      <c r="U113" s="14"/>
    </row>
    <row r="114" spans="1:21">
      <c r="A114" s="15"/>
      <c r="B114" s="5"/>
      <c r="C114" s="5"/>
      <c r="D114" s="5">
        <f>D113-D112</f>
        <v>1.8410000000000002</v>
      </c>
      <c r="E114" s="5"/>
      <c r="F114" s="5">
        <f>F113-E113</f>
        <v>2.4999999999999911E-2</v>
      </c>
      <c r="G114" s="5">
        <f>G113-E113</f>
        <v>0.11399999999999988</v>
      </c>
      <c r="H114" s="5">
        <f>H113-E113</f>
        <v>0.28699999999999992</v>
      </c>
      <c r="I114" s="5">
        <f>I113-E113</f>
        <v>0.54499999999999993</v>
      </c>
      <c r="J114" s="5">
        <f>J113-E113</f>
        <v>2.089</v>
      </c>
      <c r="K114" s="5">
        <f>K113-E113</f>
        <v>1.7180000000000004</v>
      </c>
      <c r="L114" s="5">
        <f>L113-E113</f>
        <v>1.8320000000000003</v>
      </c>
      <c r="M114" s="14"/>
      <c r="N114" s="14"/>
      <c r="O114" s="14"/>
      <c r="P114" s="14"/>
      <c r="Q114" s="14"/>
      <c r="R114" s="14"/>
      <c r="S114" s="14"/>
      <c r="T114" s="14"/>
      <c r="U114" s="14"/>
    </row>
    <row r="115" spans="1:21">
      <c r="A115" s="15"/>
      <c r="B115" s="5"/>
      <c r="C115" s="5"/>
      <c r="D115" s="5"/>
      <c r="E115" s="5"/>
      <c r="F115" s="19">
        <f>F114/D114*100</f>
        <v>1.3579576317218853</v>
      </c>
      <c r="G115" s="19">
        <f>G114/D114*100</f>
        <v>6.1922868006518126</v>
      </c>
      <c r="H115" s="19">
        <f>H114/D114*100</f>
        <v>15.589353612167296</v>
      </c>
      <c r="I115" s="19">
        <f>I114/D114*100</f>
        <v>29.603476371537202</v>
      </c>
      <c r="J115" s="19">
        <f>J114/D114*100</f>
        <v>113.47093970668114</v>
      </c>
      <c r="K115" s="19">
        <f>K114/D114*100</f>
        <v>93.318848451928318</v>
      </c>
      <c r="L115" s="19">
        <f>L114/D114*100</f>
        <v>99.511135252580132</v>
      </c>
      <c r="M115" s="14"/>
      <c r="N115" s="22" t="s">
        <v>31</v>
      </c>
      <c r="O115" s="5" t="s">
        <v>78</v>
      </c>
      <c r="P115" s="5" t="s">
        <v>7</v>
      </c>
      <c r="Q115" s="14"/>
      <c r="R115" s="14"/>
      <c r="S115" s="14"/>
      <c r="T115" s="14"/>
      <c r="U115" s="14"/>
    </row>
    <row r="116" spans="1:21">
      <c r="A116" s="15"/>
      <c r="B116" s="5"/>
      <c r="C116" s="5"/>
      <c r="D116" s="5"/>
      <c r="E116" s="5"/>
      <c r="F116" s="5"/>
      <c r="G116" s="5"/>
      <c r="H116" s="5"/>
      <c r="I116" s="5"/>
      <c r="J116" s="5"/>
      <c r="K116" s="5"/>
      <c r="L116" s="5"/>
      <c r="M116" s="14"/>
      <c r="N116" s="18" t="s">
        <v>23</v>
      </c>
      <c r="O116" s="23">
        <f>O111</f>
        <v>1.4608718199761697</v>
      </c>
      <c r="P116" s="23">
        <f>O112</f>
        <v>0.26928690063790556</v>
      </c>
      <c r="Q116" s="14"/>
      <c r="R116" s="14"/>
      <c r="S116" s="14"/>
      <c r="T116" s="14"/>
      <c r="U116" s="14"/>
    </row>
    <row r="117" spans="1:21">
      <c r="A117" s="15"/>
      <c r="B117" s="5" t="s">
        <v>40</v>
      </c>
      <c r="C117" s="16" t="s">
        <v>78</v>
      </c>
      <c r="D117" s="5"/>
      <c r="E117" s="5"/>
      <c r="F117" s="5"/>
      <c r="G117" s="5"/>
      <c r="H117" s="5"/>
      <c r="I117" s="5"/>
      <c r="J117" s="5"/>
      <c r="K117" s="5"/>
      <c r="L117" s="5"/>
      <c r="M117" s="14"/>
      <c r="N117" s="18" t="s">
        <v>24</v>
      </c>
      <c r="O117" s="23">
        <f>P111</f>
        <v>4.4335919599966873</v>
      </c>
      <c r="P117" s="23">
        <f>P112</f>
        <v>0.26677903008799048</v>
      </c>
      <c r="Q117" s="14"/>
      <c r="R117" s="14"/>
      <c r="S117" s="14"/>
      <c r="T117" s="14"/>
      <c r="U117" s="14"/>
    </row>
    <row r="118" spans="1:21" ht="15.75">
      <c r="A118" s="15"/>
      <c r="B118" s="5"/>
      <c r="C118" s="5" t="s">
        <v>21</v>
      </c>
      <c r="D118" s="17">
        <v>2.871</v>
      </c>
      <c r="E118" s="5" t="s">
        <v>22</v>
      </c>
      <c r="F118" s="18" t="s">
        <v>23</v>
      </c>
      <c r="G118" s="18" t="s">
        <v>24</v>
      </c>
      <c r="H118" s="18" t="s">
        <v>25</v>
      </c>
      <c r="I118" s="18" t="s">
        <v>26</v>
      </c>
      <c r="J118" s="18" t="s">
        <v>27</v>
      </c>
      <c r="K118" s="18" t="s">
        <v>28</v>
      </c>
      <c r="L118" s="18" t="s">
        <v>29</v>
      </c>
      <c r="M118" s="14"/>
      <c r="N118" s="18" t="s">
        <v>25</v>
      </c>
      <c r="O118" s="23">
        <f>Q111</f>
        <v>8.8749237196638937</v>
      </c>
      <c r="P118" s="23">
        <f>Q112</f>
        <v>0.51485091604933964</v>
      </c>
      <c r="Q118" s="14"/>
      <c r="R118" s="14"/>
      <c r="S118" s="14"/>
      <c r="T118" s="14"/>
      <c r="U118" s="14"/>
    </row>
    <row r="119" spans="1:21" ht="15.75">
      <c r="A119" s="15"/>
      <c r="B119" s="5"/>
      <c r="C119" s="5" t="s">
        <v>30</v>
      </c>
      <c r="D119" s="17">
        <v>7.7309999999999999</v>
      </c>
      <c r="E119" s="17">
        <v>2.694</v>
      </c>
      <c r="F119" s="17">
        <v>2.77</v>
      </c>
      <c r="G119" s="17">
        <v>2.8239999999999998</v>
      </c>
      <c r="H119" s="17">
        <v>2.7989999999999999</v>
      </c>
      <c r="I119" s="17">
        <v>3.2280000000000002</v>
      </c>
      <c r="J119" s="17">
        <v>3.242</v>
      </c>
      <c r="K119" s="17">
        <v>3.8260000000000001</v>
      </c>
      <c r="L119" s="17">
        <v>4.633</v>
      </c>
      <c r="M119" s="14"/>
      <c r="N119" s="18" t="s">
        <v>26</v>
      </c>
      <c r="O119" s="23">
        <f>R111</f>
        <v>20.295565346262432</v>
      </c>
      <c r="P119" s="23">
        <f>R112</f>
        <v>2.0864812563184127</v>
      </c>
      <c r="Q119" s="14"/>
      <c r="R119" s="14"/>
      <c r="S119" s="14"/>
      <c r="T119" s="14"/>
      <c r="U119" s="14"/>
    </row>
    <row r="120" spans="1:21">
      <c r="A120" s="15"/>
      <c r="B120" s="5"/>
      <c r="C120" s="5"/>
      <c r="D120" s="5">
        <f>D119-D118</f>
        <v>4.8599999999999994</v>
      </c>
      <c r="E120" s="5"/>
      <c r="F120" s="5">
        <f>F119-E119</f>
        <v>7.6000000000000068E-2</v>
      </c>
      <c r="G120" s="5">
        <f>G119-E119</f>
        <v>0.12999999999999989</v>
      </c>
      <c r="H120" s="5">
        <f>H119-E119</f>
        <v>0.10499999999999998</v>
      </c>
      <c r="I120" s="5">
        <f>I119-E119</f>
        <v>0.53400000000000025</v>
      </c>
      <c r="J120" s="5">
        <f>J119-E119</f>
        <v>0.54800000000000004</v>
      </c>
      <c r="K120" s="5">
        <f>K119-E119</f>
        <v>1.1320000000000001</v>
      </c>
      <c r="L120" s="5">
        <f>L119-E119</f>
        <v>1.9390000000000001</v>
      </c>
      <c r="M120" s="14"/>
      <c r="N120" s="18" t="s">
        <v>27</v>
      </c>
      <c r="O120" s="23">
        <f>S111</f>
        <v>62.373329935645096</v>
      </c>
      <c r="P120" s="23">
        <f>S112</f>
        <v>36.354701037307478</v>
      </c>
      <c r="Q120" s="14"/>
      <c r="R120" s="14"/>
      <c r="S120" s="14"/>
      <c r="T120" s="14"/>
      <c r="U120" s="14"/>
    </row>
    <row r="121" spans="1:21">
      <c r="A121" s="15"/>
      <c r="B121" s="5"/>
      <c r="C121" s="5"/>
      <c r="D121" s="5"/>
      <c r="E121" s="5"/>
      <c r="F121" s="19">
        <f>F120/D120*100</f>
        <v>1.5637860082304542</v>
      </c>
      <c r="G121" s="19">
        <f>G120/D120*100</f>
        <v>2.674897119341562</v>
      </c>
      <c r="H121" s="19">
        <f>H120/D120*100</f>
        <v>2.1604938271604937</v>
      </c>
      <c r="I121" s="19">
        <f>I120/D120*100</f>
        <v>10.98765432098766</v>
      </c>
      <c r="J121" s="19">
        <f>J120/D120*100</f>
        <v>11.275720164609055</v>
      </c>
      <c r="K121" s="19">
        <f>K120/D120*100</f>
        <v>23.292181069958854</v>
      </c>
      <c r="L121" s="19">
        <f>L120/D120*100</f>
        <v>39.897119341563794</v>
      </c>
      <c r="M121" s="14"/>
      <c r="N121" s="18" t="s">
        <v>28</v>
      </c>
      <c r="O121" s="23">
        <f>T111</f>
        <v>58.305514760943588</v>
      </c>
      <c r="P121" s="23">
        <f>T112</f>
        <v>54.104726909922057</v>
      </c>
      <c r="Q121" s="14"/>
      <c r="R121" s="14"/>
      <c r="S121" s="14"/>
      <c r="T121" s="14"/>
      <c r="U121" s="14"/>
    </row>
    <row r="122" spans="1:21">
      <c r="A122" s="15"/>
      <c r="B122" s="5"/>
      <c r="C122" s="5"/>
      <c r="D122" s="5"/>
      <c r="E122" s="5"/>
      <c r="F122" s="5"/>
      <c r="G122" s="5"/>
      <c r="H122" s="5"/>
      <c r="I122" s="5"/>
      <c r="J122" s="5"/>
      <c r="K122" s="5"/>
      <c r="L122" s="5"/>
      <c r="M122" s="14"/>
      <c r="N122" s="18" t="s">
        <v>29</v>
      </c>
      <c r="O122" s="23">
        <f>U111</f>
        <v>69.704127297071963</v>
      </c>
      <c r="P122" s="23">
        <f>U112</f>
        <v>50.889928847046079</v>
      </c>
      <c r="Q122" s="14"/>
      <c r="R122" s="14"/>
      <c r="S122" s="14"/>
      <c r="T122" s="14"/>
      <c r="U122" s="14"/>
    </row>
    <row r="123" spans="1:21">
      <c r="A123" s="15"/>
      <c r="B123" s="5" t="s">
        <v>41</v>
      </c>
      <c r="C123" s="16" t="s">
        <v>20</v>
      </c>
      <c r="D123" s="5"/>
      <c r="E123" s="5"/>
      <c r="F123" s="5"/>
      <c r="G123" s="5"/>
      <c r="H123" s="5"/>
      <c r="I123" s="5"/>
      <c r="J123" s="5"/>
      <c r="K123" s="5"/>
      <c r="L123" s="5"/>
      <c r="M123" s="14"/>
      <c r="N123" s="14"/>
      <c r="O123" s="14"/>
      <c r="P123" s="14"/>
      <c r="Q123" s="14"/>
      <c r="R123" s="14"/>
      <c r="S123" s="14"/>
      <c r="T123" s="14"/>
      <c r="U123" s="14"/>
    </row>
    <row r="124" spans="1:21" ht="15.75">
      <c r="A124" s="15"/>
      <c r="B124" s="5"/>
      <c r="C124" s="5" t="s">
        <v>21</v>
      </c>
      <c r="D124" s="17">
        <v>2.7530000000000001</v>
      </c>
      <c r="E124" s="5" t="s">
        <v>22</v>
      </c>
      <c r="F124" s="18" t="s">
        <v>23</v>
      </c>
      <c r="G124" s="18" t="s">
        <v>24</v>
      </c>
      <c r="H124" s="18" t="s">
        <v>25</v>
      </c>
      <c r="I124" s="18" t="s">
        <v>26</v>
      </c>
      <c r="J124" s="18" t="s">
        <v>27</v>
      </c>
      <c r="K124" s="18" t="s">
        <v>28</v>
      </c>
      <c r="L124" s="18" t="s">
        <v>29</v>
      </c>
      <c r="M124" s="14"/>
      <c r="N124" s="14"/>
      <c r="O124" s="14"/>
      <c r="P124" s="14"/>
      <c r="Q124" s="14"/>
      <c r="R124" s="14"/>
      <c r="S124" s="14"/>
      <c r="T124" s="14"/>
      <c r="U124" s="14"/>
    </row>
    <row r="125" spans="1:21" ht="15.75">
      <c r="A125" s="15"/>
      <c r="B125" s="5"/>
      <c r="C125" s="5" t="s">
        <v>30</v>
      </c>
      <c r="D125" s="17">
        <v>12.396000000000001</v>
      </c>
      <c r="E125" s="17">
        <v>2.0139999999999998</v>
      </c>
      <c r="F125" s="17">
        <v>2.02</v>
      </c>
      <c r="G125" s="17">
        <v>2.0310000000000001</v>
      </c>
      <c r="H125" s="17">
        <v>2.069</v>
      </c>
      <c r="I125" s="17">
        <v>2.2949999999999999</v>
      </c>
      <c r="J125" s="17">
        <v>6.6219999999999999</v>
      </c>
      <c r="K125" s="17">
        <v>7.0709999999999997</v>
      </c>
      <c r="L125" s="17">
        <v>5.593</v>
      </c>
      <c r="M125" s="14"/>
      <c r="N125" s="14"/>
      <c r="O125" s="14"/>
      <c r="P125" s="14"/>
      <c r="Q125" s="14"/>
      <c r="R125" s="14"/>
      <c r="S125" s="14"/>
      <c r="T125" s="14"/>
      <c r="U125" s="14"/>
    </row>
    <row r="126" spans="1:21">
      <c r="A126" s="15"/>
      <c r="B126" s="5"/>
      <c r="C126" s="5"/>
      <c r="D126" s="5">
        <f>D125-D124</f>
        <v>9.6430000000000007</v>
      </c>
      <c r="E126" s="5"/>
      <c r="F126" s="5">
        <f>F125-E125</f>
        <v>6.0000000000002274E-3</v>
      </c>
      <c r="G126" s="5">
        <f>G125-E125</f>
        <v>1.7000000000000348E-2</v>
      </c>
      <c r="H126" s="5">
        <f>H125-E125</f>
        <v>5.500000000000016E-2</v>
      </c>
      <c r="I126" s="5">
        <f>I125-E125</f>
        <v>0.28100000000000014</v>
      </c>
      <c r="J126" s="5">
        <f>J125-E125</f>
        <v>4.6080000000000005</v>
      </c>
      <c r="K126" s="5">
        <f>K125-E125</f>
        <v>5.0570000000000004</v>
      </c>
      <c r="L126" s="5">
        <f>L125-E125</f>
        <v>3.5790000000000002</v>
      </c>
      <c r="M126" s="14"/>
      <c r="N126" s="14"/>
      <c r="O126" s="14"/>
      <c r="P126" s="14"/>
      <c r="Q126" s="14"/>
      <c r="R126" s="14"/>
      <c r="S126" s="14"/>
      <c r="T126" s="14"/>
      <c r="U126" s="14"/>
    </row>
    <row r="127" spans="1:21">
      <c r="A127" s="15"/>
      <c r="B127" s="5"/>
      <c r="C127" s="5"/>
      <c r="D127" s="5"/>
      <c r="E127" s="5"/>
      <c r="F127" s="19">
        <f>F126/D126*100</f>
        <v>6.2221300425181238E-2</v>
      </c>
      <c r="G127" s="19">
        <f>G126/D126*100</f>
        <v>0.17629368453801045</v>
      </c>
      <c r="H127" s="19">
        <f>H126/D126*100</f>
        <v>0.57036192056414137</v>
      </c>
      <c r="I127" s="19">
        <f>I126/D126*100</f>
        <v>2.9140309032458793</v>
      </c>
      <c r="J127" s="19">
        <f>J126/D126*100</f>
        <v>47.785958726537388</v>
      </c>
      <c r="K127" s="19">
        <f>K126/D126*100</f>
        <v>52.442186041688274</v>
      </c>
      <c r="L127" s="19">
        <f>L126/D126*100</f>
        <v>37.115005703619204</v>
      </c>
      <c r="M127" s="14"/>
      <c r="N127" s="14"/>
      <c r="O127" s="14"/>
      <c r="P127" s="14"/>
      <c r="Q127" s="14"/>
      <c r="R127" s="14"/>
      <c r="S127" s="14"/>
      <c r="T127" s="14"/>
      <c r="U127" s="14"/>
    </row>
    <row r="128" spans="1:21">
      <c r="A128" s="15"/>
      <c r="B128" s="5"/>
      <c r="C128" s="5"/>
      <c r="D128" s="5"/>
      <c r="E128" s="5"/>
      <c r="F128" s="5"/>
      <c r="G128" s="5"/>
      <c r="H128" s="5"/>
      <c r="I128" s="5"/>
      <c r="J128" s="5"/>
      <c r="K128" s="5"/>
      <c r="L128" s="5"/>
      <c r="M128" s="14"/>
      <c r="N128" s="14"/>
      <c r="O128" s="14"/>
      <c r="P128" s="14"/>
      <c r="Q128" s="14"/>
      <c r="R128" s="14"/>
      <c r="S128" s="14"/>
      <c r="T128" s="14"/>
      <c r="U128" s="14"/>
    </row>
    <row r="129" spans="1:21">
      <c r="A129" s="15"/>
      <c r="B129" s="5" t="s">
        <v>42</v>
      </c>
      <c r="C129" s="16" t="s">
        <v>20</v>
      </c>
      <c r="D129" s="5"/>
      <c r="E129" s="5"/>
      <c r="F129" s="5"/>
      <c r="G129" s="5"/>
      <c r="H129" s="5"/>
      <c r="I129" s="5"/>
      <c r="J129" s="5"/>
      <c r="K129" s="5"/>
      <c r="L129" s="5"/>
      <c r="M129" s="14"/>
      <c r="N129" s="14"/>
      <c r="O129" s="14"/>
      <c r="P129" s="14"/>
      <c r="Q129" s="14"/>
      <c r="R129" s="14"/>
      <c r="S129" s="14"/>
      <c r="T129" s="14"/>
      <c r="U129" s="14"/>
    </row>
    <row r="130" spans="1:21" ht="15.75">
      <c r="A130" s="15"/>
      <c r="B130" s="5"/>
      <c r="C130" s="5" t="s">
        <v>21</v>
      </c>
      <c r="D130" s="17">
        <v>3.012</v>
      </c>
      <c r="E130" s="5" t="s">
        <v>22</v>
      </c>
      <c r="F130" s="18" t="s">
        <v>23</v>
      </c>
      <c r="G130" s="18" t="s">
        <v>24</v>
      </c>
      <c r="H130" s="18" t="s">
        <v>25</v>
      </c>
      <c r="I130" s="18" t="s">
        <v>26</v>
      </c>
      <c r="J130" s="18" t="s">
        <v>27</v>
      </c>
      <c r="K130" s="18" t="s">
        <v>28</v>
      </c>
      <c r="L130" s="18" t="s">
        <v>29</v>
      </c>
      <c r="M130" s="14"/>
      <c r="N130" s="14"/>
      <c r="O130" s="14"/>
      <c r="P130" s="14"/>
      <c r="Q130" s="14"/>
      <c r="R130" s="14"/>
      <c r="S130" s="14"/>
      <c r="T130" s="14"/>
      <c r="U130" s="14"/>
    </row>
    <row r="131" spans="1:21" ht="15.75">
      <c r="A131" s="15"/>
      <c r="B131" s="5"/>
      <c r="C131" s="5" t="s">
        <v>30</v>
      </c>
      <c r="D131" s="17">
        <v>8.89</v>
      </c>
      <c r="E131" s="17">
        <v>2.294</v>
      </c>
      <c r="F131" s="17">
        <v>2.3220000000000001</v>
      </c>
      <c r="G131" s="17">
        <v>2.3149999999999999</v>
      </c>
      <c r="H131" s="17">
        <v>2.3210000000000002</v>
      </c>
      <c r="I131" s="17">
        <v>2.3679999999999999</v>
      </c>
      <c r="J131" s="17">
        <v>3.7589999999999999</v>
      </c>
      <c r="K131" s="17">
        <v>5.5720000000000001</v>
      </c>
      <c r="L131" s="17">
        <v>6.0949999999999998</v>
      </c>
      <c r="M131" s="14"/>
      <c r="N131" s="14"/>
      <c r="O131" s="14"/>
      <c r="P131" s="14"/>
      <c r="Q131" s="14"/>
      <c r="R131" s="14"/>
      <c r="S131" s="14"/>
      <c r="T131" s="14"/>
      <c r="U131" s="14"/>
    </row>
    <row r="132" spans="1:21">
      <c r="A132" s="15"/>
      <c r="B132" s="5"/>
      <c r="C132" s="5"/>
      <c r="D132" s="5">
        <f>D131-D130</f>
        <v>5.8780000000000001</v>
      </c>
      <c r="E132" s="5"/>
      <c r="F132" s="5">
        <f>F131-E131</f>
        <v>2.8000000000000025E-2</v>
      </c>
      <c r="G132" s="5">
        <f>G131-E131</f>
        <v>2.0999999999999908E-2</v>
      </c>
      <c r="H132" s="5">
        <f>H131-E131</f>
        <v>2.7000000000000135E-2</v>
      </c>
      <c r="I132" s="5">
        <f>I131-E131</f>
        <v>7.3999999999999844E-2</v>
      </c>
      <c r="J132" s="5">
        <f>J131-E131</f>
        <v>1.4649999999999999</v>
      </c>
      <c r="K132" s="5">
        <f>K131-E131</f>
        <v>3.278</v>
      </c>
      <c r="L132" s="5">
        <f>L131-E131</f>
        <v>3.8009999999999997</v>
      </c>
      <c r="M132" s="14"/>
      <c r="N132" s="14"/>
      <c r="O132" s="14"/>
      <c r="P132" s="14"/>
      <c r="Q132" s="14"/>
      <c r="R132" s="14"/>
      <c r="S132" s="14"/>
      <c r="T132" s="14"/>
      <c r="U132" s="14"/>
    </row>
    <row r="133" spans="1:21">
      <c r="A133" s="15"/>
      <c r="B133" s="5"/>
      <c r="C133" s="5"/>
      <c r="D133" s="5"/>
      <c r="E133" s="5"/>
      <c r="F133" s="19">
        <f>F132/D132*100</f>
        <v>0.47635250085062991</v>
      </c>
      <c r="G133" s="19">
        <f>G132/D132*100</f>
        <v>0.35726437563797053</v>
      </c>
      <c r="H133" s="19">
        <f>H132/D132*100</f>
        <v>0.4593399115345379</v>
      </c>
      <c r="I133" s="19">
        <f>I132/D132*100</f>
        <v>1.2589316093909466</v>
      </c>
      <c r="J133" s="19">
        <f>J132/D132*100</f>
        <v>24.923443348077576</v>
      </c>
      <c r="K133" s="19">
        <f>K132/D132*100</f>
        <v>55.767267778155841</v>
      </c>
      <c r="L133" s="19">
        <f>L132/D132*100</f>
        <v>64.664851990472954</v>
      </c>
      <c r="M133" s="14"/>
      <c r="N133" s="14"/>
      <c r="O133" s="14"/>
      <c r="P133" s="14"/>
      <c r="Q133" s="14"/>
      <c r="R133" s="14"/>
      <c r="S133" s="14"/>
      <c r="T133" s="14"/>
      <c r="U133" s="14"/>
    </row>
    <row r="134" spans="1:21">
      <c r="A134" s="14"/>
      <c r="B134" s="14"/>
      <c r="C134" s="14"/>
      <c r="D134" s="14"/>
      <c r="E134" s="14"/>
      <c r="F134" s="14"/>
      <c r="G134" s="14"/>
      <c r="H134" s="14"/>
      <c r="I134" s="14"/>
      <c r="J134" s="14"/>
      <c r="K134" s="14"/>
      <c r="L134" s="14"/>
      <c r="M134" s="14"/>
      <c r="N134" s="14"/>
      <c r="O134" s="14"/>
      <c r="P134" s="14"/>
      <c r="Q134" s="14"/>
      <c r="R134" s="14"/>
      <c r="S134" s="14"/>
      <c r="T134" s="14"/>
      <c r="U134" s="14"/>
    </row>
    <row r="135" spans="1:21">
      <c r="A135" s="14"/>
      <c r="B135" s="14"/>
      <c r="C135" s="14"/>
      <c r="D135" s="14"/>
      <c r="E135" s="14"/>
      <c r="F135" s="14"/>
      <c r="G135" s="14"/>
      <c r="H135" s="14"/>
      <c r="I135" s="14"/>
      <c r="J135" s="14"/>
      <c r="K135" s="14"/>
      <c r="L135" s="14"/>
      <c r="M135" s="14"/>
      <c r="N135" s="14"/>
      <c r="O135" s="14"/>
      <c r="P135" s="14"/>
      <c r="Q135" s="14"/>
      <c r="R135" s="14"/>
      <c r="S135" s="14"/>
      <c r="T135" s="14"/>
      <c r="U135" s="14"/>
    </row>
    <row r="136" spans="1:21">
      <c r="A136" s="15" t="s">
        <v>43</v>
      </c>
      <c r="B136" s="5"/>
      <c r="C136" s="5"/>
      <c r="D136" s="5"/>
      <c r="E136" s="5"/>
      <c r="F136" s="5"/>
      <c r="G136" s="5"/>
      <c r="H136" s="5"/>
      <c r="I136" s="5"/>
      <c r="J136" s="5"/>
      <c r="K136" s="5"/>
      <c r="L136" s="5"/>
      <c r="M136" s="14"/>
      <c r="N136" s="22"/>
      <c r="O136" s="18" t="str">
        <f t="shared" ref="O136:U136" si="24">F138</f>
        <v>0.1mM10ul</v>
      </c>
      <c r="P136" s="18" t="str">
        <f t="shared" si="24"/>
        <v>0.1mM20ul</v>
      </c>
      <c r="Q136" s="18" t="str">
        <f t="shared" si="24"/>
        <v>1mM7ul</v>
      </c>
      <c r="R136" s="18" t="str">
        <f t="shared" si="24"/>
        <v>1mM20ul</v>
      </c>
      <c r="S136" s="18" t="str">
        <f t="shared" si="24"/>
        <v>10mM7ul</v>
      </c>
      <c r="T136" s="18" t="str">
        <f t="shared" si="24"/>
        <v>10mM20ul</v>
      </c>
      <c r="U136" s="18" t="str">
        <f t="shared" si="24"/>
        <v>10mM70ul</v>
      </c>
    </row>
    <row r="137" spans="1:21">
      <c r="A137" s="15"/>
      <c r="B137" s="5" t="s">
        <v>39</v>
      </c>
      <c r="C137" s="16" t="s">
        <v>78</v>
      </c>
      <c r="D137" s="5"/>
      <c r="E137" s="5"/>
      <c r="F137" s="5"/>
      <c r="G137" s="5"/>
      <c r="H137" s="5"/>
      <c r="I137" s="5"/>
      <c r="J137" s="5"/>
      <c r="K137" s="5"/>
      <c r="L137" s="5"/>
      <c r="M137" s="14"/>
      <c r="N137" s="22" t="s">
        <v>78</v>
      </c>
      <c r="O137" s="23">
        <f t="shared" ref="O137:U137" si="25">F141</f>
        <v>-1.0812390414962119</v>
      </c>
      <c r="P137" s="23">
        <f t="shared" si="25"/>
        <v>2.4547048509643377</v>
      </c>
      <c r="Q137" s="23">
        <f t="shared" si="25"/>
        <v>4.0619520748100468</v>
      </c>
      <c r="R137" s="23">
        <f t="shared" si="25"/>
        <v>20.806545879602567</v>
      </c>
      <c r="S137" s="23">
        <f t="shared" si="25"/>
        <v>65.721800116890705</v>
      </c>
      <c r="T137" s="23">
        <f t="shared" si="25"/>
        <v>146.58094681472824</v>
      </c>
      <c r="U137" s="23">
        <f t="shared" si="25"/>
        <v>134.97954412624199</v>
      </c>
    </row>
    <row r="138" spans="1:21" ht="15.75">
      <c r="A138" s="15"/>
      <c r="B138" s="5"/>
      <c r="C138" s="5" t="s">
        <v>21</v>
      </c>
      <c r="D138" s="17">
        <v>3.7930000000000001</v>
      </c>
      <c r="E138" s="5" t="s">
        <v>22</v>
      </c>
      <c r="F138" s="18" t="s">
        <v>23</v>
      </c>
      <c r="G138" s="18" t="s">
        <v>24</v>
      </c>
      <c r="H138" s="18" t="s">
        <v>25</v>
      </c>
      <c r="I138" s="18" t="s">
        <v>26</v>
      </c>
      <c r="J138" s="18" t="s">
        <v>27</v>
      </c>
      <c r="K138" s="18" t="s">
        <v>28</v>
      </c>
      <c r="L138" s="18" t="s">
        <v>29</v>
      </c>
      <c r="M138" s="14"/>
      <c r="N138" s="22" t="s">
        <v>7</v>
      </c>
      <c r="O138" s="23">
        <f t="shared" ref="O138:U138" si="26">AVERAGE(F147,F153)</f>
        <v>4.104475516058498</v>
      </c>
      <c r="P138" s="23">
        <f t="shared" si="26"/>
        <v>6.1161775227854784</v>
      </c>
      <c r="Q138" s="23">
        <f t="shared" si="26"/>
        <v>20.58547480056437</v>
      </c>
      <c r="R138" s="23">
        <f t="shared" si="26"/>
        <v>59.975058008519056</v>
      </c>
      <c r="S138" s="23">
        <f t="shared" si="26"/>
        <v>86.805766748915062</v>
      </c>
      <c r="T138" s="23">
        <f t="shared" si="26"/>
        <v>110.65775976783218</v>
      </c>
      <c r="U138" s="23">
        <f t="shared" si="26"/>
        <v>120.46763893625413</v>
      </c>
    </row>
    <row r="139" spans="1:21" ht="15.75">
      <c r="A139" s="15"/>
      <c r="B139" s="5"/>
      <c r="C139" s="5" t="s">
        <v>30</v>
      </c>
      <c r="D139" s="17">
        <v>7.2149999999999999</v>
      </c>
      <c r="E139" s="17">
        <v>3.5670000000000002</v>
      </c>
      <c r="F139" s="17">
        <v>3.53</v>
      </c>
      <c r="G139" s="17">
        <v>3.6509999999999998</v>
      </c>
      <c r="H139" s="17">
        <v>3.706</v>
      </c>
      <c r="I139" s="17">
        <v>4.2789999999999999</v>
      </c>
      <c r="J139" s="17">
        <v>5.8159999999999998</v>
      </c>
      <c r="K139" s="17">
        <v>8.5830000000000002</v>
      </c>
      <c r="L139" s="17">
        <v>8.1859999999999999</v>
      </c>
      <c r="M139" s="14"/>
      <c r="N139" s="14"/>
      <c r="O139" s="14"/>
      <c r="P139" s="14"/>
      <c r="Q139" s="14"/>
      <c r="R139" s="14"/>
      <c r="S139" s="14"/>
      <c r="T139" s="14"/>
      <c r="U139" s="14"/>
    </row>
    <row r="140" spans="1:21">
      <c r="A140" s="15"/>
      <c r="B140" s="5"/>
      <c r="C140" s="5"/>
      <c r="D140" s="5">
        <f>D139-D138</f>
        <v>3.4219999999999997</v>
      </c>
      <c r="E140" s="5"/>
      <c r="F140" s="5">
        <f>F139-E139</f>
        <v>-3.7000000000000366E-2</v>
      </c>
      <c r="G140" s="5">
        <f>G139-E139</f>
        <v>8.3999999999999631E-2</v>
      </c>
      <c r="H140" s="5">
        <f>H139-E139</f>
        <v>0.13899999999999979</v>
      </c>
      <c r="I140" s="5">
        <f>I139-E139</f>
        <v>0.71199999999999974</v>
      </c>
      <c r="J140" s="5">
        <f>J139-E139</f>
        <v>2.2489999999999997</v>
      </c>
      <c r="K140" s="5">
        <f>K139-E139</f>
        <v>5.016</v>
      </c>
      <c r="L140" s="5">
        <f>L139-E139</f>
        <v>4.6189999999999998</v>
      </c>
      <c r="M140" s="14"/>
      <c r="N140" s="14"/>
      <c r="O140" s="14"/>
      <c r="P140" s="14"/>
      <c r="Q140" s="14"/>
      <c r="R140" s="14"/>
      <c r="S140" s="14"/>
      <c r="T140" s="14"/>
      <c r="U140" s="14"/>
    </row>
    <row r="141" spans="1:21">
      <c r="A141" s="15"/>
      <c r="B141" s="5"/>
      <c r="C141" s="5"/>
      <c r="D141" s="5"/>
      <c r="E141" s="5"/>
      <c r="F141" s="19">
        <f>F140/D140*100</f>
        <v>-1.0812390414962119</v>
      </c>
      <c r="G141" s="19">
        <f>G140/D140*100</f>
        <v>2.4547048509643377</v>
      </c>
      <c r="H141" s="19">
        <f>H140/D140*100</f>
        <v>4.0619520748100468</v>
      </c>
      <c r="I141" s="19">
        <f>I140/D140*100</f>
        <v>20.806545879602567</v>
      </c>
      <c r="J141" s="19">
        <f>J140/D140*100</f>
        <v>65.721800116890705</v>
      </c>
      <c r="K141" s="19">
        <f>K140/D140*100</f>
        <v>146.58094681472824</v>
      </c>
      <c r="L141" s="19">
        <f>L140/D140*100</f>
        <v>134.97954412624199</v>
      </c>
      <c r="M141" s="14"/>
      <c r="N141" s="22" t="s">
        <v>31</v>
      </c>
      <c r="O141" s="5" t="s">
        <v>78</v>
      </c>
      <c r="P141" s="5" t="s">
        <v>7</v>
      </c>
      <c r="Q141" s="14"/>
      <c r="R141" s="14"/>
      <c r="S141" s="14"/>
      <c r="T141" s="14"/>
      <c r="U141" s="14"/>
    </row>
    <row r="142" spans="1:21">
      <c r="A142" s="15"/>
      <c r="B142" s="5"/>
      <c r="C142" s="5"/>
      <c r="D142" s="5"/>
      <c r="E142" s="5"/>
      <c r="F142" s="5"/>
      <c r="G142" s="5"/>
      <c r="H142" s="5"/>
      <c r="I142" s="5"/>
      <c r="J142" s="5"/>
      <c r="K142" s="5"/>
      <c r="L142" s="5"/>
      <c r="M142" s="14"/>
      <c r="N142" s="18" t="s">
        <v>23</v>
      </c>
      <c r="O142" s="23">
        <f>O137</f>
        <v>-1.0812390414962119</v>
      </c>
      <c r="P142" s="23">
        <f>O138</f>
        <v>4.104475516058498</v>
      </c>
      <c r="Q142" s="14"/>
      <c r="R142" s="14"/>
      <c r="S142" s="14"/>
      <c r="T142" s="14"/>
      <c r="U142" s="14"/>
    </row>
    <row r="143" spans="1:21">
      <c r="A143" s="15"/>
      <c r="B143" s="5" t="s">
        <v>40</v>
      </c>
      <c r="C143" s="16" t="s">
        <v>20</v>
      </c>
      <c r="D143" s="5"/>
      <c r="E143" s="5"/>
      <c r="F143" s="5"/>
      <c r="G143" s="5"/>
      <c r="H143" s="5"/>
      <c r="I143" s="5"/>
      <c r="J143" s="5"/>
      <c r="K143" s="5"/>
      <c r="L143" s="5"/>
      <c r="M143" s="14"/>
      <c r="N143" s="18" t="s">
        <v>24</v>
      </c>
      <c r="O143" s="23">
        <f>P137</f>
        <v>2.4547048509643377</v>
      </c>
      <c r="P143" s="23">
        <f>P138</f>
        <v>6.1161775227854784</v>
      </c>
      <c r="Q143" s="14"/>
      <c r="R143" s="14"/>
      <c r="S143" s="14"/>
      <c r="T143" s="14"/>
      <c r="U143" s="14"/>
    </row>
    <row r="144" spans="1:21" ht="15.75">
      <c r="A144" s="15"/>
      <c r="B144" s="5"/>
      <c r="C144" s="5" t="s">
        <v>21</v>
      </c>
      <c r="D144" s="17">
        <v>4.2469999999999999</v>
      </c>
      <c r="E144" s="5" t="s">
        <v>22</v>
      </c>
      <c r="F144" s="18" t="s">
        <v>23</v>
      </c>
      <c r="G144" s="18" t="s">
        <v>24</v>
      </c>
      <c r="H144" s="18" t="s">
        <v>25</v>
      </c>
      <c r="I144" s="18" t="s">
        <v>26</v>
      </c>
      <c r="J144" s="18" t="s">
        <v>27</v>
      </c>
      <c r="K144" s="18" t="s">
        <v>28</v>
      </c>
      <c r="L144" s="18" t="s">
        <v>29</v>
      </c>
      <c r="M144" s="14"/>
      <c r="N144" s="18" t="s">
        <v>25</v>
      </c>
      <c r="O144" s="23">
        <f>Q137</f>
        <v>4.0619520748100468</v>
      </c>
      <c r="P144" s="23">
        <f>Q138</f>
        <v>20.58547480056437</v>
      </c>
      <c r="Q144" s="14"/>
      <c r="R144" s="14"/>
      <c r="S144" s="14"/>
      <c r="T144" s="14"/>
      <c r="U144" s="14"/>
    </row>
    <row r="145" spans="1:21" ht="15.75">
      <c r="A145" s="15"/>
      <c r="B145" s="5"/>
      <c r="C145" s="5" t="s">
        <v>30</v>
      </c>
      <c r="D145" s="17">
        <v>10.172000000000001</v>
      </c>
      <c r="E145" s="17">
        <v>2.8420000000000001</v>
      </c>
      <c r="F145" s="17">
        <v>3.0880000000000001</v>
      </c>
      <c r="G145" s="17">
        <v>3.24</v>
      </c>
      <c r="H145" s="17">
        <v>4.41</v>
      </c>
      <c r="I145" s="17">
        <v>6.2869999999999999</v>
      </c>
      <c r="J145" s="17">
        <v>7.6879999999999997</v>
      </c>
      <c r="K145" s="17">
        <v>8.09</v>
      </c>
      <c r="L145" s="17">
        <v>9.4290000000000003</v>
      </c>
      <c r="M145" s="14"/>
      <c r="N145" s="18" t="s">
        <v>26</v>
      </c>
      <c r="O145" s="23">
        <f>R137</f>
        <v>20.806545879602567</v>
      </c>
      <c r="P145" s="23">
        <f>R138</f>
        <v>59.975058008519056</v>
      </c>
      <c r="Q145" s="14"/>
      <c r="R145" s="14"/>
      <c r="S145" s="14"/>
      <c r="T145" s="14"/>
      <c r="U145" s="14"/>
    </row>
    <row r="146" spans="1:21">
      <c r="A146" s="15"/>
      <c r="B146" s="5"/>
      <c r="C146" s="5"/>
      <c r="D146" s="5">
        <f>D145-D144</f>
        <v>5.9250000000000007</v>
      </c>
      <c r="E146" s="5"/>
      <c r="F146" s="5">
        <f>F145-E145</f>
        <v>0.246</v>
      </c>
      <c r="G146" s="5">
        <f>G145-E145</f>
        <v>0.39800000000000013</v>
      </c>
      <c r="H146" s="5">
        <f>H145-E145</f>
        <v>1.5680000000000001</v>
      </c>
      <c r="I146" s="5">
        <f>I145-E145</f>
        <v>3.4449999999999998</v>
      </c>
      <c r="J146" s="5">
        <f>J145-E145</f>
        <v>4.8460000000000001</v>
      </c>
      <c r="K146" s="5">
        <f>K145-E145</f>
        <v>5.2479999999999993</v>
      </c>
      <c r="L146" s="5">
        <f>L145-E145</f>
        <v>6.5869999999999997</v>
      </c>
      <c r="M146" s="14"/>
      <c r="N146" s="18" t="s">
        <v>27</v>
      </c>
      <c r="O146" s="23">
        <f>S137</f>
        <v>65.721800116890705</v>
      </c>
      <c r="P146" s="23">
        <f>S138</f>
        <v>86.805766748915062</v>
      </c>
      <c r="Q146" s="14"/>
      <c r="R146" s="14"/>
      <c r="S146" s="14"/>
      <c r="T146" s="14"/>
      <c r="U146" s="14"/>
    </row>
    <row r="147" spans="1:21">
      <c r="A147" s="15"/>
      <c r="B147" s="5"/>
      <c r="C147" s="5"/>
      <c r="D147" s="5"/>
      <c r="E147" s="5"/>
      <c r="F147" s="19">
        <f>F146/D146*100</f>
        <v>4.1518987341772142</v>
      </c>
      <c r="G147" s="19">
        <f>G146/D146*100</f>
        <v>6.7172995780590732</v>
      </c>
      <c r="H147" s="19">
        <f>H146/D146*100</f>
        <v>26.464135021097047</v>
      </c>
      <c r="I147" s="19">
        <f>I146/D146*100</f>
        <v>58.143459915611807</v>
      </c>
      <c r="J147" s="19">
        <f>J146/D146*100</f>
        <v>81.789029535864969</v>
      </c>
      <c r="K147" s="19">
        <f>K146/D146*100</f>
        <v>88.573839662447241</v>
      </c>
      <c r="L147" s="19">
        <f>L146/D146*100</f>
        <v>111.1729957805907</v>
      </c>
      <c r="M147" s="14"/>
      <c r="N147" s="18" t="s">
        <v>28</v>
      </c>
      <c r="O147" s="23">
        <f>T137</f>
        <v>146.58094681472824</v>
      </c>
      <c r="P147" s="23">
        <f>T138</f>
        <v>110.65775976783218</v>
      </c>
      <c r="Q147" s="14"/>
      <c r="R147" s="14"/>
      <c r="S147" s="14"/>
      <c r="T147" s="14"/>
      <c r="U147" s="14"/>
    </row>
    <row r="148" spans="1:21">
      <c r="A148" s="15"/>
      <c r="B148" s="5"/>
      <c r="C148" s="5"/>
      <c r="D148" s="5"/>
      <c r="E148" s="5"/>
      <c r="F148" s="5"/>
      <c r="G148" s="5"/>
      <c r="H148" s="5"/>
      <c r="I148" s="5"/>
      <c r="J148" s="5"/>
      <c r="K148" s="5"/>
      <c r="L148" s="5"/>
      <c r="M148" s="14"/>
      <c r="N148" s="18" t="s">
        <v>29</v>
      </c>
      <c r="O148" s="23">
        <f>U137</f>
        <v>134.97954412624199</v>
      </c>
      <c r="P148" s="23">
        <f>U138</f>
        <v>120.46763893625413</v>
      </c>
      <c r="Q148" s="14"/>
      <c r="R148" s="14"/>
      <c r="S148" s="14"/>
      <c r="T148" s="14"/>
      <c r="U148" s="14"/>
    </row>
    <row r="149" spans="1:21">
      <c r="A149" s="15"/>
      <c r="B149" s="5" t="s">
        <v>41</v>
      </c>
      <c r="C149" s="16" t="s">
        <v>20</v>
      </c>
      <c r="D149" s="5"/>
      <c r="E149" s="5"/>
      <c r="F149" s="5"/>
      <c r="G149" s="5"/>
      <c r="H149" s="5"/>
      <c r="I149" s="5"/>
      <c r="J149" s="5"/>
      <c r="K149" s="5"/>
      <c r="L149" s="5"/>
      <c r="M149" s="14"/>
      <c r="N149" s="14"/>
      <c r="O149" s="14"/>
      <c r="P149" s="14"/>
      <c r="Q149" s="14"/>
      <c r="R149" s="14"/>
      <c r="S149" s="14"/>
      <c r="T149" s="14"/>
      <c r="U149" s="14"/>
    </row>
    <row r="150" spans="1:21" ht="15.75">
      <c r="A150" s="15"/>
      <c r="B150" s="5"/>
      <c r="C150" s="5" t="s">
        <v>21</v>
      </c>
      <c r="D150" s="17">
        <v>3.9249999999999998</v>
      </c>
      <c r="E150" s="5" t="s">
        <v>22</v>
      </c>
      <c r="F150" s="18" t="s">
        <v>23</v>
      </c>
      <c r="G150" s="18" t="s">
        <v>24</v>
      </c>
      <c r="H150" s="18" t="s">
        <v>25</v>
      </c>
      <c r="I150" s="18" t="s">
        <v>26</v>
      </c>
      <c r="J150" s="18" t="s">
        <v>27</v>
      </c>
      <c r="K150" s="18" t="s">
        <v>28</v>
      </c>
      <c r="L150" s="18" t="s">
        <v>29</v>
      </c>
      <c r="M150" s="14"/>
      <c r="N150" s="14"/>
      <c r="O150" s="14"/>
      <c r="P150" s="14"/>
      <c r="Q150" s="14"/>
      <c r="R150" s="14"/>
      <c r="S150" s="14"/>
      <c r="T150" s="14"/>
      <c r="U150" s="14"/>
    </row>
    <row r="151" spans="1:21" ht="15.75">
      <c r="A151" s="15"/>
      <c r="B151" s="5"/>
      <c r="C151" s="5" t="s">
        <v>30</v>
      </c>
      <c r="D151" s="17">
        <v>7.08</v>
      </c>
      <c r="E151" s="17">
        <v>3.2069999999999999</v>
      </c>
      <c r="F151" s="17">
        <v>3.335</v>
      </c>
      <c r="G151" s="17">
        <v>3.3809999999999998</v>
      </c>
      <c r="H151" s="17">
        <v>3.6709999999999998</v>
      </c>
      <c r="I151" s="17">
        <v>5.157</v>
      </c>
      <c r="J151" s="17">
        <v>6.1040000000000001</v>
      </c>
      <c r="K151" s="17">
        <v>7.3949999999999996</v>
      </c>
      <c r="L151" s="17">
        <v>7.3010000000000002</v>
      </c>
      <c r="M151" s="14"/>
      <c r="N151" s="14"/>
      <c r="O151" s="14"/>
      <c r="P151" s="14"/>
      <c r="Q151" s="14"/>
      <c r="R151" s="14"/>
      <c r="S151" s="14"/>
      <c r="T151" s="14"/>
      <c r="U151" s="14"/>
    </row>
    <row r="152" spans="1:21">
      <c r="A152" s="15"/>
      <c r="B152" s="5"/>
      <c r="C152" s="5"/>
      <c r="D152" s="5">
        <f>D151-D150</f>
        <v>3.1550000000000002</v>
      </c>
      <c r="E152" s="5"/>
      <c r="F152" s="5">
        <f>F151-E151</f>
        <v>0.12800000000000011</v>
      </c>
      <c r="G152" s="5">
        <f>G151-E151</f>
        <v>0.17399999999999993</v>
      </c>
      <c r="H152" s="5">
        <f>H151-E151</f>
        <v>0.46399999999999997</v>
      </c>
      <c r="I152" s="5">
        <f>I151-E151</f>
        <v>1.9500000000000002</v>
      </c>
      <c r="J152" s="5">
        <f>J151-E151</f>
        <v>2.8970000000000002</v>
      </c>
      <c r="K152" s="5">
        <f>K151-E151</f>
        <v>4.1879999999999997</v>
      </c>
      <c r="L152" s="5">
        <f>L151-E151</f>
        <v>4.0940000000000003</v>
      </c>
      <c r="M152" s="14"/>
      <c r="N152" s="14"/>
      <c r="O152" s="14"/>
      <c r="P152" s="14"/>
      <c r="Q152" s="14"/>
      <c r="R152" s="14"/>
      <c r="S152" s="14"/>
      <c r="T152" s="14"/>
      <c r="U152" s="14"/>
    </row>
    <row r="153" spans="1:21">
      <c r="A153" s="15"/>
      <c r="B153" s="5"/>
      <c r="C153" s="5"/>
      <c r="D153" s="5"/>
      <c r="E153" s="5"/>
      <c r="F153" s="19">
        <f>F152/D152*100</f>
        <v>4.0570522979397818</v>
      </c>
      <c r="G153" s="19">
        <f>G152/D152*100</f>
        <v>5.5150554675118837</v>
      </c>
      <c r="H153" s="19">
        <f>H152/D152*100</f>
        <v>14.706814580031693</v>
      </c>
      <c r="I153" s="19">
        <f>I152/D152*100</f>
        <v>61.806656101426306</v>
      </c>
      <c r="J153" s="19">
        <f>J152/D152*100</f>
        <v>91.82250396196514</v>
      </c>
      <c r="K153" s="19">
        <f>K152/D152*100</f>
        <v>132.74167987321709</v>
      </c>
      <c r="L153" s="19">
        <f>L152/D152*100</f>
        <v>129.76228209191757</v>
      </c>
      <c r="M153" s="14"/>
      <c r="N153" s="14"/>
      <c r="O153" s="14"/>
      <c r="P153" s="14"/>
      <c r="Q153" s="14"/>
      <c r="R153" s="14"/>
      <c r="S153" s="14"/>
      <c r="T153" s="14"/>
      <c r="U153" s="14"/>
    </row>
    <row r="154" spans="1:21">
      <c r="A154" s="15"/>
      <c r="B154" s="5"/>
      <c r="C154" s="5"/>
      <c r="D154" s="5"/>
      <c r="E154" s="5"/>
      <c r="F154" s="5"/>
      <c r="G154" s="5"/>
      <c r="H154" s="5"/>
      <c r="I154" s="5"/>
      <c r="J154" s="5"/>
      <c r="K154" s="5"/>
      <c r="L154" s="5"/>
      <c r="M154" s="14"/>
      <c r="N154" s="14"/>
      <c r="O154" s="14"/>
      <c r="P154" s="14"/>
      <c r="Q154" s="14"/>
      <c r="R154" s="14"/>
      <c r="S154" s="14"/>
      <c r="T154" s="14"/>
      <c r="U154" s="14"/>
    </row>
    <row r="155" spans="1:21">
      <c r="A155" s="15"/>
      <c r="B155" s="5" t="s">
        <v>42</v>
      </c>
      <c r="C155" s="16" t="s">
        <v>78</v>
      </c>
      <c r="D155" s="5"/>
      <c r="E155" s="5"/>
      <c r="F155" s="5"/>
      <c r="G155" s="5"/>
      <c r="H155" s="5"/>
      <c r="I155" s="5"/>
      <c r="J155" s="5"/>
      <c r="K155" s="5"/>
      <c r="L155" s="5"/>
      <c r="M155" s="14"/>
      <c r="N155" s="14"/>
      <c r="O155" s="14"/>
      <c r="P155" s="14"/>
      <c r="Q155" s="14"/>
      <c r="R155" s="14"/>
      <c r="S155" s="14"/>
      <c r="T155" s="14"/>
      <c r="U155" s="14"/>
    </row>
    <row r="156" spans="1:21" ht="15.75">
      <c r="A156" s="15"/>
      <c r="B156" s="5"/>
      <c r="C156" s="5" t="s">
        <v>21</v>
      </c>
      <c r="D156" s="17"/>
      <c r="E156" s="5" t="s">
        <v>22</v>
      </c>
      <c r="F156" s="18" t="s">
        <v>23</v>
      </c>
      <c r="G156" s="18" t="s">
        <v>24</v>
      </c>
      <c r="H156" s="18" t="s">
        <v>25</v>
      </c>
      <c r="I156" s="18" t="s">
        <v>26</v>
      </c>
      <c r="J156" s="18" t="s">
        <v>27</v>
      </c>
      <c r="K156" s="18" t="s">
        <v>28</v>
      </c>
      <c r="L156" s="18" t="s">
        <v>29</v>
      </c>
      <c r="M156" s="14"/>
      <c r="N156" s="14"/>
      <c r="O156" s="14"/>
      <c r="P156" s="14"/>
      <c r="Q156" s="14"/>
      <c r="R156" s="14"/>
      <c r="S156" s="14"/>
      <c r="T156" s="14"/>
      <c r="U156" s="14"/>
    </row>
    <row r="157" spans="1:21" ht="15.75">
      <c r="A157" s="15"/>
      <c r="B157" s="5"/>
      <c r="C157" s="5" t="s">
        <v>30</v>
      </c>
      <c r="D157" s="17"/>
      <c r="E157" s="17"/>
      <c r="F157" s="17"/>
      <c r="G157" s="17"/>
      <c r="H157" s="17"/>
      <c r="I157" s="17"/>
      <c r="J157" s="17"/>
      <c r="K157" s="17"/>
      <c r="L157" s="17"/>
      <c r="M157" s="14"/>
      <c r="N157" s="14"/>
      <c r="O157" s="14"/>
      <c r="P157" s="14"/>
      <c r="Q157" s="14"/>
      <c r="R157" s="14"/>
      <c r="S157" s="14"/>
      <c r="T157" s="14"/>
      <c r="U157" s="14"/>
    </row>
    <row r="158" spans="1:21">
      <c r="A158" s="15"/>
      <c r="B158" s="5"/>
      <c r="C158" s="5"/>
      <c r="D158" s="5"/>
      <c r="E158" s="5"/>
      <c r="F158" s="5"/>
      <c r="G158" s="5"/>
      <c r="H158" s="5"/>
      <c r="I158" s="5"/>
      <c r="J158" s="5"/>
      <c r="K158" s="5"/>
      <c r="L158" s="5"/>
      <c r="M158" s="14"/>
      <c r="N158" s="14"/>
      <c r="O158" s="14"/>
      <c r="P158" s="14"/>
      <c r="Q158" s="14"/>
      <c r="R158" s="14"/>
      <c r="S158" s="14"/>
      <c r="T158" s="14"/>
      <c r="U158" s="14"/>
    </row>
    <row r="159" spans="1:21">
      <c r="A159" s="15"/>
      <c r="B159" s="5"/>
      <c r="C159" s="5"/>
      <c r="D159" s="5"/>
      <c r="E159" s="5"/>
      <c r="F159" s="19"/>
      <c r="G159" s="19"/>
      <c r="H159" s="19"/>
      <c r="I159" s="19"/>
      <c r="J159" s="19"/>
      <c r="K159" s="19"/>
      <c r="L159" s="19"/>
      <c r="M159" s="14"/>
      <c r="N159" s="14"/>
      <c r="O159" s="14"/>
      <c r="P159" s="14"/>
      <c r="Q159" s="14"/>
      <c r="R159" s="14"/>
      <c r="S159" s="14"/>
      <c r="T159" s="14"/>
      <c r="U159" s="14"/>
    </row>
  </sheetData>
  <mergeCells count="5">
    <mergeCell ref="B1:D1"/>
    <mergeCell ref="B2:G2"/>
    <mergeCell ref="A3:F3"/>
    <mergeCell ref="A4:E4"/>
    <mergeCell ref="A5:D5"/>
  </mergeCells>
  <phoneticPr fontId="12" type="noConversion"/>
  <dataValidations count="2">
    <dataValidation type="list" allowBlank="1" showInputMessage="1" showErrorMessage="1" sqref="C32 C1:C5 C34:C38 C40:C44 C46:C50 C52:C58 C60:C64 C66:C70 C72:C76 C78:C84 C86:C90 C92:C96 C98:C102 C104:C110 C112:C116 C118:C122 C124:C128 C130:C136 C138:C142 C144:C148 C150:C154 C156:C159">
      <formula1>"GF 109203X,Control"</formula1>
    </dataValidation>
    <dataValidation type="list" allowBlank="1" showInputMessage="1" showErrorMessage="1" sqref="C33 C39 C45 C51 C59 C65 C71 C77 C85 C91 C97 C103 C111 C117 C123 C129 C137 C143 C149 C155">
      <formula1>"Control,TCS PIM-1 1"</formula1>
    </dataValidation>
  </dataValidations>
  <pageMargins left="0.75" right="0.75" top="1" bottom="1" header="0.5" footer="0.5"/>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86"/>
  <sheetViews>
    <sheetView zoomScale="85" zoomScaleNormal="85" workbookViewId="0">
      <selection activeCell="F23" sqref="F23"/>
    </sheetView>
  </sheetViews>
  <sheetFormatPr baseColWidth="10" defaultColWidth="8.7109375" defaultRowHeight="15"/>
  <cols>
    <col min="1" max="1" width="9.7109375" style="1" customWidth="1"/>
    <col min="2" max="2" width="9.85546875" style="1" customWidth="1"/>
    <col min="3" max="29" width="9.7109375" style="1" customWidth="1"/>
    <col min="30" max="16384" width="8.7109375" style="1"/>
  </cols>
  <sheetData>
    <row r="1" spans="1:15" ht="15.75">
      <c r="A1" s="2" t="s">
        <v>0</v>
      </c>
      <c r="B1" s="63" t="s">
        <v>1</v>
      </c>
      <c r="C1" s="64"/>
      <c r="D1" s="64"/>
      <c r="E1" s="2"/>
      <c r="F1" s="2"/>
      <c r="G1" s="2"/>
    </row>
    <row r="2" spans="1:15" ht="15.75">
      <c r="A2" s="2" t="s">
        <v>2</v>
      </c>
      <c r="B2" s="65" t="s">
        <v>83</v>
      </c>
      <c r="C2" s="66"/>
      <c r="D2" s="66"/>
      <c r="E2" s="66"/>
      <c r="F2" s="66"/>
      <c r="G2" s="66"/>
    </row>
    <row r="3" spans="1:15">
      <c r="A3" s="67" t="s">
        <v>84</v>
      </c>
      <c r="B3" s="67"/>
      <c r="C3" s="67"/>
      <c r="D3" s="67"/>
      <c r="E3" s="67"/>
      <c r="F3" s="67"/>
      <c r="G3" s="2"/>
    </row>
    <row r="4" spans="1:15">
      <c r="A4" s="67" t="s">
        <v>54</v>
      </c>
      <c r="B4" s="67"/>
      <c r="C4" s="67"/>
      <c r="D4" s="67"/>
      <c r="E4" s="67"/>
      <c r="F4" s="2"/>
      <c r="G4" s="2"/>
    </row>
    <row r="5" spans="1:15">
      <c r="A5" s="67" t="s">
        <v>55</v>
      </c>
      <c r="B5" s="67"/>
      <c r="C5" s="67"/>
      <c r="D5" s="67"/>
      <c r="E5" s="2"/>
      <c r="F5" s="2"/>
      <c r="G5" s="2"/>
    </row>
    <row r="8" spans="1:15">
      <c r="A8" s="3" t="s">
        <v>7</v>
      </c>
      <c r="B8" s="3" t="s">
        <v>56</v>
      </c>
      <c r="C8" s="3" t="s">
        <v>9</v>
      </c>
      <c r="D8" s="3" t="s">
        <v>10</v>
      </c>
      <c r="E8" s="3" t="s">
        <v>11</v>
      </c>
      <c r="F8" s="3" t="s">
        <v>12</v>
      </c>
      <c r="G8" s="3" t="s">
        <v>13</v>
      </c>
      <c r="H8" s="3" t="s">
        <v>85</v>
      </c>
      <c r="I8" s="3" t="s">
        <v>86</v>
      </c>
      <c r="J8" s="3" t="s">
        <v>87</v>
      </c>
      <c r="K8" s="3" t="s">
        <v>88</v>
      </c>
      <c r="L8" s="3" t="s">
        <v>89</v>
      </c>
      <c r="M8" s="3"/>
      <c r="N8" s="3" t="s">
        <v>14</v>
      </c>
      <c r="O8" s="3" t="s">
        <v>15</v>
      </c>
    </row>
    <row r="9" spans="1:15">
      <c r="A9" s="3"/>
      <c r="B9" s="3"/>
      <c r="C9" s="3"/>
      <c r="D9" s="3"/>
      <c r="E9" s="3"/>
      <c r="F9" s="3"/>
      <c r="G9" s="3"/>
      <c r="H9" s="3"/>
      <c r="I9" s="3"/>
      <c r="J9" s="3"/>
      <c r="K9" s="3"/>
      <c r="L9" s="3"/>
      <c r="M9" s="3"/>
      <c r="N9" s="3"/>
      <c r="O9" s="3"/>
    </row>
    <row r="10" spans="1:15">
      <c r="A10" s="3"/>
      <c r="B10" s="3">
        <v>2</v>
      </c>
      <c r="C10" s="3">
        <v>6.1296281318888504</v>
      </c>
      <c r="D10" s="3">
        <v>10.573214757418301</v>
      </c>
      <c r="E10" s="3">
        <v>15.878551423174599</v>
      </c>
      <c r="F10" s="3">
        <v>58.611652695043297</v>
      </c>
      <c r="G10" s="3">
        <v>13.2510209778274</v>
      </c>
      <c r="H10" s="3">
        <v>9.7978705247479301</v>
      </c>
      <c r="I10" s="3">
        <v>9.0373884150048998</v>
      </c>
      <c r="J10" s="3">
        <v>20.7411835026898</v>
      </c>
      <c r="K10" s="3">
        <v>31.865448754749998</v>
      </c>
      <c r="L10" s="3">
        <v>4.7802575163175298</v>
      </c>
      <c r="M10" s="3"/>
      <c r="N10" s="3">
        <f t="shared" ref="N10:N14" si="0">AVERAGE(C10:L10)</f>
        <v>18.06662166988626</v>
      </c>
      <c r="O10" s="3">
        <f t="shared" ref="O10:O14" si="1">STDEV(C10:L10)</f>
        <v>16.311236226570394</v>
      </c>
    </row>
    <row r="11" spans="1:15">
      <c r="A11" s="3"/>
      <c r="B11" s="3">
        <v>4</v>
      </c>
      <c r="C11" s="3">
        <v>12.2142305210534</v>
      </c>
      <c r="D11" s="3">
        <v>23.213656775556899</v>
      </c>
      <c r="E11" s="3">
        <v>13.53680713867</v>
      </c>
      <c r="F11" s="3">
        <v>73.603922105930593</v>
      </c>
      <c r="G11" s="3">
        <v>39.5805590175855</v>
      </c>
      <c r="H11" s="3">
        <v>15.617944556246</v>
      </c>
      <c r="I11" s="3">
        <v>15.1729200302905</v>
      </c>
      <c r="J11" s="3">
        <v>22.582187686790199</v>
      </c>
      <c r="K11" s="3">
        <v>47.084392684327</v>
      </c>
      <c r="L11" s="3">
        <v>16.473366680418899</v>
      </c>
      <c r="M11" s="3"/>
      <c r="N11" s="3">
        <f t="shared" si="0"/>
        <v>27.907998719686901</v>
      </c>
      <c r="O11" s="3">
        <f t="shared" si="1"/>
        <v>19.830686801388207</v>
      </c>
    </row>
    <row r="12" spans="1:15">
      <c r="A12" s="3"/>
      <c r="B12" s="3">
        <v>8</v>
      </c>
      <c r="C12" s="3">
        <v>41.669862444190002</v>
      </c>
      <c r="D12" s="3">
        <v>60.287487892929498</v>
      </c>
      <c r="E12" s="3">
        <v>43.017872728457</v>
      </c>
      <c r="F12" s="3">
        <v>82.520498816477499</v>
      </c>
      <c r="G12" s="3">
        <v>124.118056506256</v>
      </c>
      <c r="H12" s="3">
        <v>29.658274655336601</v>
      </c>
      <c r="I12" s="3">
        <v>28.1723675625217</v>
      </c>
      <c r="J12" s="3">
        <v>93.078302450687403</v>
      </c>
      <c r="K12" s="3">
        <v>56.044793460728798</v>
      </c>
      <c r="L12" s="3">
        <v>76.709424661056701</v>
      </c>
      <c r="M12" s="3"/>
      <c r="N12" s="3">
        <f t="shared" si="0"/>
        <v>63.527694117864108</v>
      </c>
      <c r="O12" s="3">
        <f t="shared" si="1"/>
        <v>30.624902948994265</v>
      </c>
    </row>
    <row r="13" spans="1:15">
      <c r="A13" s="3"/>
      <c r="B13" s="3">
        <v>16</v>
      </c>
      <c r="C13" s="3">
        <v>57.736403369426597</v>
      </c>
      <c r="D13" s="3">
        <v>94.942546447125196</v>
      </c>
      <c r="E13" s="3">
        <v>55.546225493388903</v>
      </c>
      <c r="F13" s="3">
        <v>92.106056688693698</v>
      </c>
      <c r="G13" s="3">
        <v>214.59811610255801</v>
      </c>
      <c r="H13" s="3">
        <v>50.642694619119602</v>
      </c>
      <c r="I13" s="3">
        <v>70.674998928403099</v>
      </c>
      <c r="J13" s="3">
        <v>113.855349671249</v>
      </c>
      <c r="K13" s="3">
        <v>84.024132699089606</v>
      </c>
      <c r="L13" s="3">
        <v>100.633793991828</v>
      </c>
      <c r="M13" s="3"/>
      <c r="N13" s="3">
        <f t="shared" si="0"/>
        <v>93.476031801088169</v>
      </c>
      <c r="O13" s="3">
        <f t="shared" si="1"/>
        <v>47.493915957488568</v>
      </c>
    </row>
    <row r="14" spans="1:15">
      <c r="A14" s="3"/>
      <c r="B14" s="3">
        <v>32</v>
      </c>
      <c r="C14" s="3">
        <v>80.294644453035303</v>
      </c>
      <c r="D14" s="3">
        <v>130.625165096416</v>
      </c>
      <c r="E14" s="3">
        <v>77.071985931088406</v>
      </c>
      <c r="F14" s="3">
        <v>106.887734189268</v>
      </c>
      <c r="G14" s="3">
        <v>282.18058106395</v>
      </c>
      <c r="H14" s="3">
        <v>83.464405026269006</v>
      </c>
      <c r="I14" s="3">
        <v>117.97389589792699</v>
      </c>
      <c r="J14" s="3">
        <v>99.760908547519406</v>
      </c>
      <c r="K14" s="3">
        <v>103.13995051805701</v>
      </c>
      <c r="L14" s="3">
        <v>60.924201700229403</v>
      </c>
      <c r="M14" s="3"/>
      <c r="N14" s="3">
        <f t="shared" si="0"/>
        <v>114.23234724237595</v>
      </c>
      <c r="O14" s="3">
        <f t="shared" si="1"/>
        <v>62.536056109852545</v>
      </c>
    </row>
    <row r="15" spans="1:15">
      <c r="A15" s="3"/>
      <c r="B15" s="3"/>
      <c r="C15" s="3"/>
      <c r="D15" s="3"/>
      <c r="E15" s="3"/>
      <c r="F15" s="3"/>
      <c r="G15" s="3"/>
      <c r="H15" s="3"/>
      <c r="I15" s="3"/>
      <c r="J15" s="3"/>
      <c r="K15" s="3"/>
      <c r="L15" s="3"/>
      <c r="M15" s="3"/>
      <c r="N15" s="3"/>
      <c r="O15" s="3"/>
    </row>
    <row r="16" spans="1:15">
      <c r="A16" s="3"/>
      <c r="B16" s="3"/>
      <c r="C16" s="3"/>
      <c r="D16" s="3"/>
      <c r="E16" s="3"/>
      <c r="F16" s="3"/>
      <c r="G16" s="3"/>
      <c r="H16" s="3"/>
      <c r="I16" s="3"/>
      <c r="J16" s="3"/>
      <c r="K16" s="3"/>
      <c r="L16" s="3"/>
      <c r="M16" s="3"/>
      <c r="N16" s="3"/>
      <c r="O16" s="3"/>
    </row>
    <row r="17" spans="1:29">
      <c r="A17" s="3" t="s">
        <v>77</v>
      </c>
      <c r="B17" s="3" t="s">
        <v>56</v>
      </c>
      <c r="C17" s="3" t="s">
        <v>9</v>
      </c>
      <c r="D17" s="3" t="s">
        <v>10</v>
      </c>
      <c r="E17" s="3" t="s">
        <v>11</v>
      </c>
      <c r="F17" s="3" t="s">
        <v>12</v>
      </c>
      <c r="G17" s="3" t="s">
        <v>13</v>
      </c>
      <c r="H17" s="3" t="s">
        <v>85</v>
      </c>
      <c r="I17" s="3" t="s">
        <v>86</v>
      </c>
      <c r="J17" s="3" t="s">
        <v>87</v>
      </c>
      <c r="K17" s="3" t="s">
        <v>88</v>
      </c>
      <c r="L17" s="3" t="s">
        <v>89</v>
      </c>
      <c r="M17" s="3"/>
      <c r="N17" s="3" t="s">
        <v>14</v>
      </c>
      <c r="O17" s="3" t="s">
        <v>15</v>
      </c>
      <c r="Q17" s="3" t="s">
        <v>64</v>
      </c>
    </row>
    <row r="18" spans="1:29">
      <c r="A18" s="3"/>
      <c r="B18" s="3"/>
      <c r="C18" s="3"/>
      <c r="D18" s="3"/>
      <c r="E18" s="3"/>
      <c r="F18" s="3"/>
      <c r="G18" s="3"/>
      <c r="H18" s="3"/>
      <c r="I18" s="3"/>
      <c r="J18" s="3"/>
      <c r="K18" s="3"/>
      <c r="L18" s="3"/>
      <c r="M18" s="3"/>
      <c r="N18" s="3"/>
      <c r="O18" s="3"/>
      <c r="AB18" s="1" t="s">
        <v>14</v>
      </c>
      <c r="AC18" s="1" t="s">
        <v>15</v>
      </c>
    </row>
    <row r="19" spans="1:29">
      <c r="A19" s="3"/>
      <c r="B19" s="3">
        <v>2</v>
      </c>
      <c r="C19" s="3">
        <v>4.5017758910836703</v>
      </c>
      <c r="D19" s="3">
        <v>5.9366950663760401</v>
      </c>
      <c r="E19" s="3">
        <v>26.959011283934899</v>
      </c>
      <c r="F19" s="3">
        <v>12.435063136558799</v>
      </c>
      <c r="G19" s="3">
        <v>10.306630489186301</v>
      </c>
      <c r="H19" s="3">
        <v>1.31902491748856</v>
      </c>
      <c r="I19" s="3">
        <v>6.7473754203385301</v>
      </c>
      <c r="J19" s="3">
        <v>17.687885406891901</v>
      </c>
      <c r="K19" s="3">
        <v>23.9603084014879</v>
      </c>
      <c r="L19" s="3">
        <v>8.2026836753933203</v>
      </c>
      <c r="M19" s="3"/>
      <c r="N19" s="3">
        <f t="shared" ref="N19:N23" si="2">AVERAGE(C19:L19)</f>
        <v>11.805645368873993</v>
      </c>
      <c r="O19" s="3">
        <f t="shared" ref="O19:O23" si="3">STDEV(C19:L19)</f>
        <v>8.5044564495650263</v>
      </c>
      <c r="Q19" s="1">
        <f>100-C19/C10*100</f>
        <v>26.557112532429528</v>
      </c>
      <c r="R19" s="1">
        <f t="shared" ref="R19:Z23" si="4">100-D19/D10*100</f>
        <v>43.851560735482273</v>
      </c>
      <c r="S19" s="1">
        <f t="shared" si="4"/>
        <v>-69.782561176131424</v>
      </c>
      <c r="T19" s="1">
        <f t="shared" si="4"/>
        <v>78.783974577105866</v>
      </c>
      <c r="U19" s="1">
        <f t="shared" si="4"/>
        <v>22.220102840134913</v>
      </c>
      <c r="V19" s="1">
        <f t="shared" si="4"/>
        <v>86.537636783861316</v>
      </c>
      <c r="W19" s="1">
        <f t="shared" si="4"/>
        <v>25.339322484626521</v>
      </c>
      <c r="X19" s="1">
        <f t="shared" si="4"/>
        <v>14.720944421527022</v>
      </c>
      <c r="Y19" s="1">
        <f t="shared" si="4"/>
        <v>24.807873926720475</v>
      </c>
      <c r="Z19" s="1">
        <f t="shared" si="4"/>
        <v>-71.595016531918048</v>
      </c>
      <c r="AB19" s="1">
        <f>AVERAGE(Q19:Z19)</f>
        <v>18.14409505938384</v>
      </c>
      <c r="AC19" s="1">
        <f>STDEV(Q19:Z19)</f>
        <v>52.699608120193602</v>
      </c>
    </row>
    <row r="20" spans="1:29">
      <c r="A20" s="3"/>
      <c r="B20" s="3">
        <v>4</v>
      </c>
      <c r="C20" s="3">
        <v>15.6194119642094</v>
      </c>
      <c r="D20" s="3">
        <v>6.0588798626246501</v>
      </c>
      <c r="E20" s="3">
        <v>22.931994042619898</v>
      </c>
      <c r="F20" s="3">
        <v>12.2805705580944</v>
      </c>
      <c r="G20" s="3">
        <v>30.422012065014101</v>
      </c>
      <c r="H20" s="3">
        <v>3.1059620543899902</v>
      </c>
      <c r="I20" s="3">
        <v>9.8242052942120708</v>
      </c>
      <c r="J20" s="3">
        <v>36.856131186109202</v>
      </c>
      <c r="K20" s="3">
        <v>22.452260342675299</v>
      </c>
      <c r="L20" s="3">
        <v>21.647914267303801</v>
      </c>
      <c r="M20" s="3"/>
      <c r="N20" s="3">
        <f t="shared" si="2"/>
        <v>18.119934163725279</v>
      </c>
      <c r="O20" s="3">
        <f t="shared" si="3"/>
        <v>10.733209621339876</v>
      </c>
      <c r="Q20" s="1">
        <f t="shared" ref="Q20:Q23" si="5">100-C20/C11*100</f>
        <v>-27.878804459163959</v>
      </c>
      <c r="R20" s="1">
        <f t="shared" si="4"/>
        <v>73.899502688415637</v>
      </c>
      <c r="S20" s="1">
        <f t="shared" si="4"/>
        <v>-69.404748163332272</v>
      </c>
      <c r="T20" s="1">
        <f t="shared" si="4"/>
        <v>83.315331293867416</v>
      </c>
      <c r="U20" s="1">
        <f t="shared" si="4"/>
        <v>23.139003540860273</v>
      </c>
      <c r="V20" s="1">
        <f t="shared" si="4"/>
        <v>80.11286284693692</v>
      </c>
      <c r="W20" s="1">
        <f t="shared" si="4"/>
        <v>35.251716382874946</v>
      </c>
      <c r="X20" s="1">
        <f t="shared" si="4"/>
        <v>-63.208860440340629</v>
      </c>
      <c r="Y20" s="1">
        <f t="shared" si="4"/>
        <v>52.314856234412069</v>
      </c>
      <c r="Z20" s="1">
        <f t="shared" si="4"/>
        <v>-31.411597199712901</v>
      </c>
      <c r="AB20" s="1">
        <f t="shared" ref="AB20:AB23" si="6">AVERAGE(Q20:Z20)</f>
        <v>15.612926272481753</v>
      </c>
      <c r="AC20" s="1">
        <f t="shared" ref="AC20:AC23" si="7">STDEV(Q20:Z20)</f>
        <v>59.136615382383674</v>
      </c>
    </row>
    <row r="21" spans="1:29">
      <c r="A21" s="3"/>
      <c r="B21" s="3">
        <v>8</v>
      </c>
      <c r="C21" s="3">
        <v>31.042088556317299</v>
      </c>
      <c r="D21" s="3">
        <v>19.023264645664099</v>
      </c>
      <c r="E21" s="3">
        <v>19.9264285954245</v>
      </c>
      <c r="F21" s="3">
        <v>46.6943227455276</v>
      </c>
      <c r="G21" s="3">
        <v>86.536840441505802</v>
      </c>
      <c r="H21" s="3">
        <v>8.7658508810870295</v>
      </c>
      <c r="I21" s="3">
        <v>17.423802644477</v>
      </c>
      <c r="J21" s="3">
        <v>81.462285890915894</v>
      </c>
      <c r="K21" s="3">
        <v>26.800869108597698</v>
      </c>
      <c r="L21" s="3">
        <v>85.886018681065906</v>
      </c>
      <c r="M21" s="3"/>
      <c r="N21" s="3">
        <f t="shared" si="2"/>
        <v>42.356177219058281</v>
      </c>
      <c r="O21" s="3">
        <f t="shared" si="3"/>
        <v>30.844256287070195</v>
      </c>
      <c r="Q21" s="1">
        <f t="shared" si="5"/>
        <v>25.504701154477942</v>
      </c>
      <c r="R21" s="1">
        <f t="shared" si="4"/>
        <v>68.445750004628835</v>
      </c>
      <c r="S21" s="1">
        <f t="shared" si="4"/>
        <v>53.678721583452791</v>
      </c>
      <c r="T21" s="1">
        <f t="shared" si="4"/>
        <v>43.4148806475661</v>
      </c>
      <c r="U21" s="1">
        <f t="shared" si="4"/>
        <v>30.278605001244088</v>
      </c>
      <c r="V21" s="1">
        <f t="shared" si="4"/>
        <v>70.443827286123891</v>
      </c>
      <c r="W21" s="1">
        <f t="shared" si="4"/>
        <v>38.152863419060822</v>
      </c>
      <c r="X21" s="1">
        <f t="shared" si="4"/>
        <v>12.479832843885006</v>
      </c>
      <c r="Y21" s="1">
        <f t="shared" si="4"/>
        <v>52.179555934348549</v>
      </c>
      <c r="Z21" s="1">
        <f t="shared" si="4"/>
        <v>-11.962798652911701</v>
      </c>
      <c r="AB21" s="1">
        <f t="shared" si="6"/>
        <v>38.261593922187629</v>
      </c>
      <c r="AC21" s="1">
        <f t="shared" si="7"/>
        <v>25.426146516326067</v>
      </c>
    </row>
    <row r="22" spans="1:29">
      <c r="A22" s="3"/>
      <c r="B22" s="3">
        <v>16</v>
      </c>
      <c r="C22" s="3">
        <v>63.922711686976903</v>
      </c>
      <c r="D22" s="3">
        <v>26.459612971402098</v>
      </c>
      <c r="E22" s="3">
        <v>42.739163055284898</v>
      </c>
      <c r="F22" s="3">
        <v>67.053105840289106</v>
      </c>
      <c r="G22" s="3">
        <v>155.94985643160101</v>
      </c>
      <c r="H22" s="3">
        <v>23.557671150913901</v>
      </c>
      <c r="I22" s="3">
        <v>48.514492238892899</v>
      </c>
      <c r="J22" s="3">
        <v>87.4616091848617</v>
      </c>
      <c r="K22" s="3">
        <v>65.485084599735202</v>
      </c>
      <c r="L22" s="3">
        <v>143.23822902523901</v>
      </c>
      <c r="M22" s="3"/>
      <c r="N22" s="3">
        <f t="shared" si="2"/>
        <v>72.438153618519664</v>
      </c>
      <c r="O22" s="3">
        <f t="shared" si="3"/>
        <v>45.117273658915728</v>
      </c>
      <c r="Q22" s="1">
        <f t="shared" si="5"/>
        <v>-10.71474486896453</v>
      </c>
      <c r="R22" s="1">
        <f t="shared" si="4"/>
        <v>72.130921318675803</v>
      </c>
      <c r="S22" s="1">
        <f t="shared" si="4"/>
        <v>23.056584537194709</v>
      </c>
      <c r="T22" s="1">
        <f t="shared" si="4"/>
        <v>27.200112293462155</v>
      </c>
      <c r="U22" s="1">
        <f t="shared" si="4"/>
        <v>27.329345073527378</v>
      </c>
      <c r="V22" s="1">
        <f t="shared" si="4"/>
        <v>53.482587512197746</v>
      </c>
      <c r="W22" s="1">
        <f t="shared" si="4"/>
        <v>31.355510471191906</v>
      </c>
      <c r="X22" s="1">
        <f t="shared" si="4"/>
        <v>23.181818476336645</v>
      </c>
      <c r="Y22" s="1">
        <f t="shared" si="4"/>
        <v>22.063956513240228</v>
      </c>
      <c r="Z22" s="1">
        <f t="shared" si="4"/>
        <v>-42.336111303595203</v>
      </c>
      <c r="AB22" s="1">
        <f t="shared" si="6"/>
        <v>22.674998002326682</v>
      </c>
      <c r="AC22" s="1">
        <f t="shared" si="7"/>
        <v>31.36626272213471</v>
      </c>
    </row>
    <row r="23" spans="1:29">
      <c r="A23" s="3"/>
      <c r="B23" s="3">
        <v>32</v>
      </c>
      <c r="C23" s="3">
        <v>105.163656048513</v>
      </c>
      <c r="D23" s="3">
        <v>43.986939435968502</v>
      </c>
      <c r="E23" s="3">
        <v>64.382817661616301</v>
      </c>
      <c r="F23" s="3">
        <v>97.1167396860168</v>
      </c>
      <c r="G23" s="3">
        <v>220.857261399858</v>
      </c>
      <c r="H23" s="3">
        <v>41.823850147652102</v>
      </c>
      <c r="I23" s="3">
        <v>90.317023390033796</v>
      </c>
      <c r="J23" s="3">
        <v>79.270534326362593</v>
      </c>
      <c r="K23" s="3">
        <v>87.243378706839295</v>
      </c>
      <c r="L23" s="3">
        <v>102.86755131935701</v>
      </c>
      <c r="M23" s="3"/>
      <c r="N23" s="3">
        <f t="shared" si="2"/>
        <v>93.302975212221739</v>
      </c>
      <c r="O23" s="3">
        <f t="shared" si="3"/>
        <v>50.19726510972739</v>
      </c>
      <c r="Q23" s="1">
        <f t="shared" si="5"/>
        <v>-30.972192186520857</v>
      </c>
      <c r="R23" s="1">
        <f t="shared" si="4"/>
        <v>66.325830552251389</v>
      </c>
      <c r="S23" s="1">
        <f t="shared" si="4"/>
        <v>16.464047365819454</v>
      </c>
      <c r="T23" s="1">
        <f t="shared" si="4"/>
        <v>9.1413618011113726</v>
      </c>
      <c r="U23" s="1">
        <f t="shared" si="4"/>
        <v>21.731941805802151</v>
      </c>
      <c r="V23" s="1">
        <f t="shared" si="4"/>
        <v>49.890195545647565</v>
      </c>
      <c r="W23" s="1">
        <f t="shared" si="4"/>
        <v>23.443213685019259</v>
      </c>
      <c r="X23" s="1">
        <f t="shared" si="4"/>
        <v>20.539482367882172</v>
      </c>
      <c r="Y23" s="1">
        <f t="shared" si="4"/>
        <v>15.41262307318506</v>
      </c>
      <c r="Z23" s="1">
        <f>100-L23/L14*100</f>
        <v>-68.845136166912908</v>
      </c>
      <c r="AB23" s="1">
        <f t="shared" si="6"/>
        <v>12.313136784328467</v>
      </c>
      <c r="AC23" s="1">
        <f t="shared" si="7"/>
        <v>38.161722675017174</v>
      </c>
    </row>
    <row r="24" spans="1:29">
      <c r="A24" s="3"/>
      <c r="B24" s="3"/>
      <c r="C24" s="3"/>
      <c r="D24" s="3"/>
      <c r="E24" s="3"/>
      <c r="F24" s="3"/>
      <c r="G24" s="3"/>
      <c r="H24" s="3"/>
      <c r="I24" s="3"/>
      <c r="J24" s="3"/>
      <c r="K24" s="3"/>
      <c r="L24" s="3"/>
      <c r="M24" s="3"/>
      <c r="N24" s="3"/>
      <c r="O24" s="3"/>
    </row>
    <row r="25" spans="1:29">
      <c r="A25" s="3"/>
      <c r="B25" s="3"/>
      <c r="C25" s="3"/>
      <c r="D25" s="3"/>
      <c r="E25" s="3"/>
      <c r="F25" s="3"/>
      <c r="G25" s="3"/>
      <c r="H25" s="3"/>
      <c r="I25" s="3"/>
      <c r="J25" s="3"/>
      <c r="K25" s="3"/>
      <c r="L25" s="3"/>
      <c r="M25" s="3"/>
      <c r="N25" s="3"/>
      <c r="O25" s="3"/>
    </row>
    <row r="26" spans="1:29">
      <c r="A26" s="3"/>
      <c r="B26" s="3"/>
      <c r="C26" s="3"/>
      <c r="D26" s="3"/>
      <c r="E26" s="3"/>
      <c r="F26" s="3"/>
      <c r="G26" s="3"/>
      <c r="H26" s="3"/>
      <c r="I26" s="3"/>
      <c r="J26" s="3"/>
      <c r="K26" s="3"/>
      <c r="L26" s="3"/>
      <c r="M26" s="3"/>
      <c r="N26" s="3"/>
      <c r="O26" s="3"/>
    </row>
    <row r="27" spans="1:29">
      <c r="A27" s="3"/>
      <c r="B27" s="3"/>
      <c r="C27" s="3"/>
      <c r="D27" s="3"/>
      <c r="E27" s="3"/>
      <c r="F27" s="3"/>
      <c r="G27" s="3"/>
      <c r="H27" s="3"/>
      <c r="I27" s="3"/>
      <c r="J27" s="3"/>
      <c r="K27" s="3"/>
      <c r="L27" s="3"/>
      <c r="M27" s="3"/>
      <c r="N27" s="3"/>
      <c r="O27" s="3"/>
    </row>
    <row r="28" spans="1:29">
      <c r="A28" s="4" t="s">
        <v>18</v>
      </c>
      <c r="B28" s="6"/>
      <c r="C28" s="6"/>
      <c r="D28" s="6"/>
      <c r="E28" s="6"/>
      <c r="F28" s="6"/>
      <c r="G28" s="6"/>
      <c r="H28" s="6"/>
      <c r="I28" s="6"/>
      <c r="J28" s="6"/>
      <c r="K28" s="11"/>
      <c r="L28" s="12"/>
      <c r="M28" s="9" t="str">
        <f t="shared" ref="M28:Q28" si="8">F30</f>
        <v>2HZ</v>
      </c>
      <c r="N28" s="9" t="str">
        <f t="shared" si="8"/>
        <v>4HZ</v>
      </c>
      <c r="O28" s="9" t="str">
        <f t="shared" si="8"/>
        <v>8HZ</v>
      </c>
      <c r="P28" s="9" t="str">
        <f t="shared" si="8"/>
        <v>16HZ</v>
      </c>
      <c r="Q28" s="9" t="str">
        <f t="shared" si="8"/>
        <v>32HZ</v>
      </c>
    </row>
    <row r="29" spans="1:29">
      <c r="A29" s="4"/>
      <c r="B29" s="6" t="s">
        <v>19</v>
      </c>
      <c r="C29" s="7" t="s">
        <v>78</v>
      </c>
      <c r="D29" s="6"/>
      <c r="E29" s="6"/>
      <c r="F29" s="6"/>
      <c r="G29" s="6"/>
      <c r="H29" s="6"/>
      <c r="I29" s="6"/>
      <c r="J29" s="6"/>
      <c r="K29" s="11"/>
      <c r="L29" s="12" t="s">
        <v>78</v>
      </c>
      <c r="M29" s="13">
        <f t="shared" ref="M29:Q29" si="9">AVERAGE(F33,F39)</f>
        <v>4.5017758910836694</v>
      </c>
      <c r="N29" s="13">
        <f t="shared" si="9"/>
        <v>15.619411964209352</v>
      </c>
      <c r="O29" s="13">
        <f t="shared" si="9"/>
        <v>31.042088556317285</v>
      </c>
      <c r="P29" s="13">
        <f t="shared" si="9"/>
        <v>63.922711686976896</v>
      </c>
      <c r="Q29" s="13">
        <f t="shared" si="9"/>
        <v>105.16365604851279</v>
      </c>
    </row>
    <row r="30" spans="1:29" ht="15.75">
      <c r="A30" s="4"/>
      <c r="B30" s="6"/>
      <c r="C30" s="6" t="s">
        <v>21</v>
      </c>
      <c r="D30" s="8">
        <v>3.9140000000000001</v>
      </c>
      <c r="E30" s="6" t="s">
        <v>22</v>
      </c>
      <c r="F30" s="9" t="s">
        <v>57</v>
      </c>
      <c r="G30" s="9" t="s">
        <v>58</v>
      </c>
      <c r="H30" s="9" t="s">
        <v>59</v>
      </c>
      <c r="I30" s="9" t="s">
        <v>60</v>
      </c>
      <c r="J30" s="9" t="s">
        <v>61</v>
      </c>
      <c r="K30" s="11"/>
      <c r="L30" s="12" t="s">
        <v>7</v>
      </c>
      <c r="M30" s="13">
        <f t="shared" ref="M30:Q30" si="10">AVERAGE(F45,F51)</f>
        <v>6.129628131888845</v>
      </c>
      <c r="N30" s="13">
        <f t="shared" si="10"/>
        <v>12.214230521053411</v>
      </c>
      <c r="O30" s="13">
        <f t="shared" si="10"/>
        <v>41.669862444189988</v>
      </c>
      <c r="P30" s="13">
        <f t="shared" si="10"/>
        <v>57.736403369426597</v>
      </c>
      <c r="Q30" s="13">
        <f t="shared" si="10"/>
        <v>80.294644453035318</v>
      </c>
    </row>
    <row r="31" spans="1:29" ht="15.75">
      <c r="A31" s="4"/>
      <c r="B31" s="6"/>
      <c r="C31" s="6" t="s">
        <v>30</v>
      </c>
      <c r="D31" s="8">
        <v>12.637</v>
      </c>
      <c r="E31" s="8">
        <v>3.1120000000000001</v>
      </c>
      <c r="F31" s="8">
        <v>3.5350000000000001</v>
      </c>
      <c r="G31" s="8">
        <v>4.7549999999999999</v>
      </c>
      <c r="H31" s="8">
        <v>6.2169999999999996</v>
      </c>
      <c r="I31" s="8">
        <v>8.2449999999999992</v>
      </c>
      <c r="J31" s="8">
        <v>9.452</v>
      </c>
      <c r="K31" s="11"/>
      <c r="L31" s="11"/>
      <c r="M31" s="11"/>
      <c r="N31" s="11"/>
      <c r="O31" s="11"/>
      <c r="P31" s="11"/>
      <c r="Q31" s="11"/>
    </row>
    <row r="32" spans="1:29">
      <c r="A32" s="4"/>
      <c r="B32" s="6"/>
      <c r="C32" s="6"/>
      <c r="D32" s="6">
        <f>D31-D30</f>
        <v>8.7230000000000008</v>
      </c>
      <c r="E32" s="6"/>
      <c r="F32" s="6">
        <f>F31-E31</f>
        <v>0.42300000000000004</v>
      </c>
      <c r="G32" s="6">
        <f>G31-E31</f>
        <v>1.6429999999999998</v>
      </c>
      <c r="H32" s="6">
        <f>H31-E31</f>
        <v>3.1049999999999995</v>
      </c>
      <c r="I32" s="6">
        <f>I31-E31</f>
        <v>5.1329999999999991</v>
      </c>
      <c r="J32" s="6">
        <f>J31-E31</f>
        <v>6.34</v>
      </c>
      <c r="K32" s="11"/>
      <c r="L32" s="11"/>
      <c r="M32" s="11"/>
      <c r="N32" s="11"/>
      <c r="O32" s="11"/>
      <c r="P32" s="11"/>
      <c r="Q32" s="11"/>
    </row>
    <row r="33" spans="1:17">
      <c r="A33" s="4"/>
      <c r="B33" s="6"/>
      <c r="C33" s="6"/>
      <c r="D33" s="6"/>
      <c r="E33" s="6"/>
      <c r="F33" s="10">
        <f>F32/D32*100</f>
        <v>4.8492491115441929</v>
      </c>
      <c r="G33" s="10">
        <f>G32/D32*100</f>
        <v>18.835263097558176</v>
      </c>
      <c r="H33" s="10">
        <f>H32/D32*100</f>
        <v>35.595551988994607</v>
      </c>
      <c r="I33" s="10">
        <f>I32/D32*100</f>
        <v>58.844434254270304</v>
      </c>
      <c r="J33" s="10">
        <f>J32/D32*100</f>
        <v>72.681416943712023</v>
      </c>
      <c r="K33" s="11"/>
      <c r="L33" s="12" t="s">
        <v>31</v>
      </c>
      <c r="M33" s="6" t="s">
        <v>78</v>
      </c>
      <c r="N33" s="6" t="s">
        <v>7</v>
      </c>
      <c r="O33" s="11"/>
      <c r="P33" s="11"/>
      <c r="Q33" s="11"/>
    </row>
    <row r="34" spans="1:17">
      <c r="A34" s="4"/>
      <c r="B34" s="6"/>
      <c r="C34" s="6"/>
      <c r="D34" s="6"/>
      <c r="E34" s="6"/>
      <c r="F34" s="6"/>
      <c r="G34" s="6"/>
      <c r="H34" s="6"/>
      <c r="I34" s="6"/>
      <c r="J34" s="6"/>
      <c r="K34" s="11"/>
      <c r="L34" s="9" t="s">
        <v>57</v>
      </c>
      <c r="M34" s="13">
        <f>M29</f>
        <v>4.5017758910836694</v>
      </c>
      <c r="N34" s="13">
        <f>M30</f>
        <v>6.129628131888845</v>
      </c>
      <c r="O34" s="11"/>
      <c r="P34" s="11"/>
      <c r="Q34" s="11"/>
    </row>
    <row r="35" spans="1:17">
      <c r="A35" s="4"/>
      <c r="B35" s="6" t="s">
        <v>32</v>
      </c>
      <c r="C35" s="7" t="s">
        <v>78</v>
      </c>
      <c r="D35" s="6"/>
      <c r="E35" s="6"/>
      <c r="F35" s="6"/>
      <c r="G35" s="6"/>
      <c r="H35" s="6"/>
      <c r="I35" s="6"/>
      <c r="J35" s="6"/>
      <c r="K35" s="11"/>
      <c r="L35" s="9" t="s">
        <v>58</v>
      </c>
      <c r="M35" s="13">
        <f>N29</f>
        <v>15.619411964209352</v>
      </c>
      <c r="N35" s="13">
        <f>N30</f>
        <v>12.214230521053411</v>
      </c>
      <c r="O35" s="11"/>
      <c r="P35" s="11" t="s">
        <v>62</v>
      </c>
      <c r="Q35" s="11"/>
    </row>
    <row r="36" spans="1:17" ht="15.75">
      <c r="A36" s="4"/>
      <c r="B36" s="6"/>
      <c r="C36" s="6" t="s">
        <v>21</v>
      </c>
      <c r="D36" s="8">
        <v>3.028</v>
      </c>
      <c r="E36" s="6" t="s">
        <v>22</v>
      </c>
      <c r="F36" s="9" t="s">
        <v>57</v>
      </c>
      <c r="G36" s="9" t="s">
        <v>58</v>
      </c>
      <c r="H36" s="9" t="s">
        <v>59</v>
      </c>
      <c r="I36" s="9" t="s">
        <v>60</v>
      </c>
      <c r="J36" s="9" t="s">
        <v>61</v>
      </c>
      <c r="K36" s="11"/>
      <c r="L36" s="9" t="s">
        <v>59</v>
      </c>
      <c r="M36" s="13">
        <f>O29</f>
        <v>31.042088556317285</v>
      </c>
      <c r="N36" s="13">
        <f>O30</f>
        <v>41.669862444189988</v>
      </c>
      <c r="O36" s="11"/>
      <c r="P36" s="11"/>
      <c r="Q36" s="11"/>
    </row>
    <row r="37" spans="1:17" ht="15.75">
      <c r="A37" s="4"/>
      <c r="B37" s="6"/>
      <c r="C37" s="6" t="s">
        <v>30</v>
      </c>
      <c r="D37" s="8">
        <v>8.0830000000000002</v>
      </c>
      <c r="E37" s="8">
        <v>1.3740000000000001</v>
      </c>
      <c r="F37" s="8">
        <v>1.5840000000000001</v>
      </c>
      <c r="G37" s="8">
        <v>2.0009999999999999</v>
      </c>
      <c r="H37" s="8">
        <v>2.7130000000000001</v>
      </c>
      <c r="I37" s="8">
        <v>4.8620000000000001</v>
      </c>
      <c r="J37" s="8">
        <v>8.3320000000000007</v>
      </c>
      <c r="K37" s="11"/>
      <c r="L37" s="9" t="s">
        <v>60</v>
      </c>
      <c r="M37" s="13">
        <f>P29</f>
        <v>63.922711686976896</v>
      </c>
      <c r="N37" s="13">
        <f>P30</f>
        <v>57.736403369426597</v>
      </c>
      <c r="O37" s="11"/>
      <c r="P37" s="11"/>
      <c r="Q37" s="11"/>
    </row>
    <row r="38" spans="1:17">
      <c r="A38" s="4"/>
      <c r="B38" s="6"/>
      <c r="C38" s="6"/>
      <c r="D38" s="6">
        <f>D37-D36</f>
        <v>5.0549999999999997</v>
      </c>
      <c r="E38" s="6"/>
      <c r="F38" s="6">
        <f>F37-E37</f>
        <v>0.20999999999999996</v>
      </c>
      <c r="G38" s="6">
        <f>G37-E37</f>
        <v>0.62699999999999978</v>
      </c>
      <c r="H38" s="6">
        <f>H37-E37</f>
        <v>1.339</v>
      </c>
      <c r="I38" s="6">
        <f>I37-E37</f>
        <v>3.488</v>
      </c>
      <c r="J38" s="6">
        <f>J37-E37</f>
        <v>6.9580000000000002</v>
      </c>
      <c r="K38" s="11"/>
      <c r="L38" s="9" t="s">
        <v>61</v>
      </c>
      <c r="M38" s="13">
        <f>Q29</f>
        <v>105.16365604851279</v>
      </c>
      <c r="N38" s="13">
        <f>Q30</f>
        <v>80.294644453035318</v>
      </c>
      <c r="O38" s="11"/>
      <c r="P38" s="11"/>
      <c r="Q38" s="11"/>
    </row>
    <row r="39" spans="1:17">
      <c r="A39" s="4"/>
      <c r="B39" s="6"/>
      <c r="C39" s="6"/>
      <c r="D39" s="6"/>
      <c r="E39" s="6"/>
      <c r="F39" s="10">
        <f>F38/D38*100</f>
        <v>4.154302670623145</v>
      </c>
      <c r="G39" s="10">
        <f>G38/D38*100</f>
        <v>12.403560830860529</v>
      </c>
      <c r="H39" s="10">
        <f>H38/D38*100</f>
        <v>26.488625123639963</v>
      </c>
      <c r="I39" s="10">
        <f>I38/D38*100</f>
        <v>69.000989119683481</v>
      </c>
      <c r="J39" s="10">
        <f>J38/D38*100</f>
        <v>137.64589515331355</v>
      </c>
      <c r="K39" s="11"/>
      <c r="L39" s="11"/>
      <c r="M39" s="11"/>
      <c r="N39" s="11"/>
      <c r="O39" s="11"/>
      <c r="P39" s="11"/>
      <c r="Q39" s="11"/>
    </row>
    <row r="40" spans="1:17">
      <c r="A40" s="4"/>
      <c r="B40" s="6"/>
      <c r="C40" s="6"/>
      <c r="D40" s="6"/>
      <c r="E40" s="6"/>
      <c r="F40" s="6"/>
      <c r="G40" s="6"/>
      <c r="H40" s="6"/>
      <c r="I40" s="6"/>
      <c r="J40" s="6"/>
      <c r="K40" s="11"/>
      <c r="L40" s="11"/>
      <c r="M40" s="11"/>
      <c r="N40" s="11"/>
      <c r="O40" s="11"/>
      <c r="P40" s="11"/>
      <c r="Q40" s="11"/>
    </row>
    <row r="41" spans="1:17">
      <c r="A41" s="6"/>
      <c r="B41" s="6" t="s">
        <v>33</v>
      </c>
      <c r="C41" s="7" t="s">
        <v>7</v>
      </c>
      <c r="D41" s="6"/>
      <c r="E41" s="6"/>
      <c r="F41" s="6"/>
      <c r="G41" s="6"/>
      <c r="H41" s="6"/>
      <c r="I41" s="6"/>
      <c r="J41" s="6"/>
      <c r="K41" s="11"/>
      <c r="L41" s="11"/>
      <c r="M41" s="11"/>
      <c r="N41" s="11"/>
      <c r="O41" s="11"/>
      <c r="P41" s="11"/>
      <c r="Q41" s="11"/>
    </row>
    <row r="42" spans="1:17" ht="15.75">
      <c r="A42" s="6"/>
      <c r="B42" s="6"/>
      <c r="C42" s="6" t="s">
        <v>21</v>
      </c>
      <c r="D42" s="8">
        <v>2.81</v>
      </c>
      <c r="E42" s="6" t="s">
        <v>22</v>
      </c>
      <c r="F42" s="9" t="s">
        <v>57</v>
      </c>
      <c r="G42" s="9" t="s">
        <v>58</v>
      </c>
      <c r="H42" s="9" t="s">
        <v>59</v>
      </c>
      <c r="I42" s="9" t="s">
        <v>60</v>
      </c>
      <c r="J42" s="9" t="s">
        <v>61</v>
      </c>
      <c r="K42" s="11"/>
      <c r="L42" s="11"/>
      <c r="M42" s="11"/>
      <c r="N42" s="11"/>
      <c r="O42" s="11"/>
      <c r="P42" s="11"/>
      <c r="Q42" s="11"/>
    </row>
    <row r="43" spans="1:17" ht="15.75">
      <c r="A43" s="6"/>
      <c r="B43" s="6"/>
      <c r="C43" s="6" t="s">
        <v>30</v>
      </c>
      <c r="D43" s="8">
        <v>12.839</v>
      </c>
      <c r="E43" s="8">
        <v>0.83</v>
      </c>
      <c r="F43" s="8">
        <v>2.0219999999999998</v>
      </c>
      <c r="G43" s="8">
        <v>3.05</v>
      </c>
      <c r="H43" s="8">
        <v>6.0830000000000002</v>
      </c>
      <c r="I43" s="8">
        <v>8.032</v>
      </c>
      <c r="J43" s="8">
        <v>11.113</v>
      </c>
      <c r="K43" s="11"/>
      <c r="L43" s="11"/>
      <c r="M43" s="11"/>
      <c r="N43" s="11"/>
      <c r="O43" s="11"/>
      <c r="P43" s="11"/>
      <c r="Q43" s="11"/>
    </row>
    <row r="44" spans="1:17">
      <c r="A44" s="6"/>
      <c r="B44" s="6"/>
      <c r="C44" s="6"/>
      <c r="D44" s="6">
        <f>D43-D42</f>
        <v>10.029</v>
      </c>
      <c r="E44" s="6"/>
      <c r="F44" s="6">
        <f>F43-E43</f>
        <v>1.1919999999999997</v>
      </c>
      <c r="G44" s="6">
        <f>G43-E43</f>
        <v>2.2199999999999998</v>
      </c>
      <c r="H44" s="6">
        <f>H43-E43</f>
        <v>5.2530000000000001</v>
      </c>
      <c r="I44" s="6">
        <f>I43-E43</f>
        <v>7.202</v>
      </c>
      <c r="J44" s="6">
        <f>J43-E43</f>
        <v>10.282999999999999</v>
      </c>
      <c r="K44" s="11"/>
      <c r="L44" s="11"/>
      <c r="M44" s="11"/>
      <c r="N44" s="11"/>
      <c r="O44" s="11"/>
      <c r="P44" s="11"/>
      <c r="Q44" s="11"/>
    </row>
    <row r="45" spans="1:17">
      <c r="A45" s="6"/>
      <c r="B45" s="6"/>
      <c r="C45" s="6"/>
      <c r="D45" s="6"/>
      <c r="E45" s="6"/>
      <c r="F45" s="10">
        <f>F44/D44*100</f>
        <v>11.885531957323758</v>
      </c>
      <c r="G45" s="10">
        <f>G44/D44*100</f>
        <v>22.135806162129821</v>
      </c>
      <c r="H45" s="10">
        <f>H44/D44*100</f>
        <v>52.37810349985044</v>
      </c>
      <c r="I45" s="10">
        <f>I44/D44*100</f>
        <v>71.811745936783339</v>
      </c>
      <c r="J45" s="10">
        <f>J44/D44*100</f>
        <v>102.53265529963107</v>
      </c>
      <c r="K45" s="11"/>
      <c r="L45" s="11"/>
      <c r="M45" s="11"/>
      <c r="N45" s="11"/>
      <c r="O45" s="11"/>
      <c r="P45" s="11"/>
      <c r="Q45" s="11"/>
    </row>
    <row r="46" spans="1:17">
      <c r="A46" s="6"/>
      <c r="B46" s="6"/>
      <c r="C46" s="6"/>
      <c r="D46" s="6"/>
      <c r="E46" s="6"/>
      <c r="F46" s="6"/>
      <c r="G46" s="6"/>
      <c r="H46" s="6"/>
      <c r="I46" s="6"/>
      <c r="J46" s="6"/>
      <c r="K46" s="11"/>
      <c r="L46" s="11"/>
      <c r="M46" s="11"/>
      <c r="N46" s="11"/>
      <c r="O46" s="11"/>
      <c r="P46" s="11"/>
      <c r="Q46" s="11"/>
    </row>
    <row r="47" spans="1:17">
      <c r="A47" s="6"/>
      <c r="B47" s="6" t="s">
        <v>34</v>
      </c>
      <c r="C47" s="7" t="s">
        <v>20</v>
      </c>
      <c r="D47" s="6"/>
      <c r="E47" s="6"/>
      <c r="F47" s="6"/>
      <c r="G47" s="6"/>
      <c r="H47" s="6"/>
      <c r="I47" s="6"/>
      <c r="J47" s="6"/>
      <c r="K47" s="11"/>
      <c r="L47" s="11"/>
      <c r="M47" s="11"/>
      <c r="N47" s="11"/>
      <c r="O47" s="11"/>
      <c r="P47" s="11"/>
      <c r="Q47" s="11"/>
    </row>
    <row r="48" spans="1:17" ht="15.75">
      <c r="A48" s="4"/>
      <c r="B48" s="6"/>
      <c r="C48" s="6" t="s">
        <v>21</v>
      </c>
      <c r="D48" s="8">
        <v>1.6319999999999999</v>
      </c>
      <c r="E48" s="6" t="s">
        <v>22</v>
      </c>
      <c r="F48" s="9" t="s">
        <v>57</v>
      </c>
      <c r="G48" s="9" t="s">
        <v>58</v>
      </c>
      <c r="H48" s="9" t="s">
        <v>59</v>
      </c>
      <c r="I48" s="9" t="s">
        <v>60</v>
      </c>
      <c r="J48" s="9" t="s">
        <v>61</v>
      </c>
      <c r="K48" s="11"/>
      <c r="L48" s="11"/>
      <c r="M48" s="11"/>
      <c r="N48" s="11"/>
      <c r="O48" s="11"/>
      <c r="P48" s="11"/>
      <c r="Q48" s="11"/>
    </row>
    <row r="49" spans="1:17" ht="15.75">
      <c r="A49" s="4"/>
      <c r="B49" s="6"/>
      <c r="C49" s="6" t="s">
        <v>30</v>
      </c>
      <c r="D49" s="8">
        <v>15.545999999999999</v>
      </c>
      <c r="E49" s="8">
        <v>-1.075</v>
      </c>
      <c r="F49" s="8">
        <v>-1.0229999999999999</v>
      </c>
      <c r="G49" s="8">
        <v>-0.75600000000000001</v>
      </c>
      <c r="H49" s="8">
        <v>3.2330000000000001</v>
      </c>
      <c r="I49" s="8">
        <v>5</v>
      </c>
      <c r="J49" s="8">
        <v>7.0030000000000001</v>
      </c>
      <c r="K49" s="11"/>
      <c r="L49" s="11"/>
      <c r="M49" s="11"/>
      <c r="N49" s="11"/>
      <c r="O49" s="11"/>
      <c r="P49" s="11"/>
      <c r="Q49" s="11"/>
    </row>
    <row r="50" spans="1:17">
      <c r="A50" s="4"/>
      <c r="B50" s="6"/>
      <c r="C50" s="6"/>
      <c r="D50" s="6">
        <f>D49-D48</f>
        <v>13.914</v>
      </c>
      <c r="E50" s="6"/>
      <c r="F50" s="6">
        <f>F49-E49</f>
        <v>5.2000000000000046E-2</v>
      </c>
      <c r="G50" s="6">
        <f>G49-E49</f>
        <v>0.31899999999999995</v>
      </c>
      <c r="H50" s="6">
        <f>H49-E49</f>
        <v>4.3079999999999998</v>
      </c>
      <c r="I50" s="6">
        <f>I49-E49</f>
        <v>6.0750000000000002</v>
      </c>
      <c r="J50" s="6">
        <f>J49-E49</f>
        <v>8.0779999999999994</v>
      </c>
      <c r="K50" s="11"/>
      <c r="L50" s="11"/>
      <c r="M50" s="11"/>
      <c r="N50" s="11"/>
      <c r="O50" s="11"/>
      <c r="P50" s="11"/>
      <c r="Q50" s="11"/>
    </row>
    <row r="51" spans="1:17">
      <c r="A51" s="4"/>
      <c r="B51" s="6"/>
      <c r="C51" s="6"/>
      <c r="D51" s="6"/>
      <c r="E51" s="6"/>
      <c r="F51" s="10">
        <f>F50/D50*100</f>
        <v>0.37372430645393168</v>
      </c>
      <c r="G51" s="10">
        <f>G50/D50*100</f>
        <v>2.2926548799770012</v>
      </c>
      <c r="H51" s="10">
        <f>H50/D50*100</f>
        <v>30.961621388529537</v>
      </c>
      <c r="I51" s="10">
        <f>I50/D50*100</f>
        <v>43.661060802069862</v>
      </c>
      <c r="J51" s="10">
        <f>J50/D50*100</f>
        <v>58.056633606439554</v>
      </c>
      <c r="K51" s="11"/>
      <c r="L51" s="11"/>
      <c r="M51" s="11"/>
      <c r="N51" s="11"/>
      <c r="O51" s="11"/>
      <c r="P51" s="11"/>
      <c r="Q51" s="11"/>
    </row>
    <row r="52" spans="1:17">
      <c r="A52" s="11"/>
      <c r="B52" s="11"/>
      <c r="C52" s="11"/>
      <c r="D52" s="11"/>
      <c r="E52" s="11"/>
      <c r="F52" s="11"/>
      <c r="G52" s="11"/>
      <c r="H52" s="11"/>
      <c r="I52" s="11"/>
      <c r="J52" s="11"/>
      <c r="K52" s="11"/>
      <c r="L52" s="11"/>
      <c r="M52" s="11"/>
      <c r="N52" s="11"/>
      <c r="O52" s="11"/>
      <c r="P52" s="11"/>
      <c r="Q52" s="11"/>
    </row>
    <row r="53" spans="1:17">
      <c r="A53" s="11"/>
      <c r="B53" s="11"/>
      <c r="C53" s="11"/>
      <c r="D53" s="11"/>
      <c r="E53" s="11"/>
      <c r="F53" s="11"/>
      <c r="G53" s="11"/>
      <c r="H53" s="11"/>
      <c r="I53" s="11"/>
      <c r="J53" s="11"/>
      <c r="K53" s="11"/>
      <c r="L53" s="11"/>
      <c r="M53" s="11"/>
      <c r="N53" s="11"/>
      <c r="O53" s="11"/>
      <c r="P53" s="11"/>
      <c r="Q53" s="11"/>
    </row>
    <row r="54" spans="1:17">
      <c r="A54" s="4" t="s">
        <v>35</v>
      </c>
      <c r="B54" s="6"/>
      <c r="C54" s="6"/>
      <c r="D54" s="6"/>
      <c r="E54" s="6"/>
      <c r="F54" s="6"/>
      <c r="G54" s="6"/>
      <c r="H54" s="6"/>
      <c r="I54" s="6"/>
      <c r="J54" s="6"/>
      <c r="K54" s="11"/>
      <c r="L54" s="12"/>
      <c r="M54" s="9" t="str">
        <f t="shared" ref="M54:Q54" si="11">F56</f>
        <v>2HZ</v>
      </c>
      <c r="N54" s="9" t="str">
        <f t="shared" si="11"/>
        <v>4HZ</v>
      </c>
      <c r="O54" s="9" t="str">
        <f t="shared" si="11"/>
        <v>8HZ</v>
      </c>
      <c r="P54" s="9" t="str">
        <f t="shared" si="11"/>
        <v>16HZ</v>
      </c>
      <c r="Q54" s="9" t="str">
        <f t="shared" si="11"/>
        <v>32HZ</v>
      </c>
    </row>
    <row r="55" spans="1:17">
      <c r="A55" s="4"/>
      <c r="B55" s="6" t="s">
        <v>39</v>
      </c>
      <c r="C55" s="7" t="s">
        <v>78</v>
      </c>
      <c r="D55" s="6"/>
      <c r="E55" s="6"/>
      <c r="F55" s="6"/>
      <c r="G55" s="6"/>
      <c r="H55" s="6"/>
      <c r="I55" s="6"/>
      <c r="J55" s="6"/>
      <c r="K55" s="11"/>
      <c r="L55" s="12" t="s">
        <v>78</v>
      </c>
      <c r="M55" s="13">
        <f t="shared" ref="M55:Q55" si="12">AVERAGE(F65,F59)</f>
        <v>5.9366950663760356</v>
      </c>
      <c r="N55" s="13">
        <f t="shared" si="12"/>
        <v>6.0588798626246509</v>
      </c>
      <c r="O55" s="13">
        <f t="shared" si="12"/>
        <v>19.023264645664064</v>
      </c>
      <c r="P55" s="13">
        <f t="shared" si="12"/>
        <v>26.459612971402112</v>
      </c>
      <c r="Q55" s="13">
        <f t="shared" si="12"/>
        <v>43.986939435968523</v>
      </c>
    </row>
    <row r="56" spans="1:17" ht="15.75">
      <c r="A56" s="4"/>
      <c r="B56" s="6"/>
      <c r="C56" s="6" t="s">
        <v>21</v>
      </c>
      <c r="D56" s="8">
        <v>3.859</v>
      </c>
      <c r="E56" s="6" t="s">
        <v>22</v>
      </c>
      <c r="F56" s="9" t="s">
        <v>57</v>
      </c>
      <c r="G56" s="9" t="s">
        <v>58</v>
      </c>
      <c r="H56" s="9" t="s">
        <v>59</v>
      </c>
      <c r="I56" s="9" t="s">
        <v>60</v>
      </c>
      <c r="J56" s="9" t="s">
        <v>61</v>
      </c>
      <c r="K56" s="11"/>
      <c r="L56" s="12" t="s">
        <v>7</v>
      </c>
      <c r="M56" s="13">
        <f t="shared" ref="M56:Q56" si="13">AVERAGE(F71,F77)</f>
        <v>10.573214757418326</v>
      </c>
      <c r="N56" s="13">
        <f t="shared" si="13"/>
        <v>23.21365677555692</v>
      </c>
      <c r="O56" s="13">
        <f t="shared" si="13"/>
        <v>60.287487892929519</v>
      </c>
      <c r="P56" s="13">
        <f t="shared" si="13"/>
        <v>94.942546447125181</v>
      </c>
      <c r="Q56" s="13">
        <f t="shared" si="13"/>
        <v>130.62516509641637</v>
      </c>
    </row>
    <row r="57" spans="1:17" ht="15.75">
      <c r="A57" s="4"/>
      <c r="B57" s="6"/>
      <c r="C57" s="6" t="s">
        <v>30</v>
      </c>
      <c r="D57" s="8">
        <v>6.3310000000000004</v>
      </c>
      <c r="E57" s="8">
        <v>2.4380000000000002</v>
      </c>
      <c r="F57" s="8">
        <v>2.6179999999999999</v>
      </c>
      <c r="G57" s="8">
        <v>2.7879999999999998</v>
      </c>
      <c r="H57" s="8">
        <v>3.2650000000000001</v>
      </c>
      <c r="I57" s="8">
        <v>3.7839999999999998</v>
      </c>
      <c r="J57" s="8">
        <v>4.0830000000000002</v>
      </c>
      <c r="K57" s="11"/>
      <c r="L57" s="11"/>
      <c r="M57" s="11"/>
      <c r="N57" s="11"/>
      <c r="O57" s="11"/>
      <c r="P57" s="11"/>
      <c r="Q57" s="11"/>
    </row>
    <row r="58" spans="1:17">
      <c r="A58" s="4"/>
      <c r="B58" s="6"/>
      <c r="C58" s="6"/>
      <c r="D58" s="6">
        <f>D57-D56</f>
        <v>2.4720000000000004</v>
      </c>
      <c r="E58" s="6"/>
      <c r="F58" s="6">
        <f>F57-E57</f>
        <v>0.17999999999999972</v>
      </c>
      <c r="G58" s="6">
        <f>G57-E57</f>
        <v>0.34999999999999964</v>
      </c>
      <c r="H58" s="6">
        <f>H57-E57</f>
        <v>0.82699999999999996</v>
      </c>
      <c r="I58" s="6">
        <f>I57-E57</f>
        <v>1.3459999999999996</v>
      </c>
      <c r="J58" s="6">
        <f>J57-E57</f>
        <v>1.645</v>
      </c>
      <c r="K58" s="11"/>
      <c r="L58" s="11"/>
      <c r="M58" s="11"/>
      <c r="N58" s="11"/>
      <c r="O58" s="11"/>
      <c r="P58" s="11"/>
      <c r="Q58" s="11"/>
    </row>
    <row r="59" spans="1:17">
      <c r="A59" s="4"/>
      <c r="B59" s="6"/>
      <c r="C59" s="6"/>
      <c r="D59" s="6"/>
      <c r="E59" s="6"/>
      <c r="F59" s="10">
        <f>F58/D58*100</f>
        <v>7.2815533980582394</v>
      </c>
      <c r="G59" s="10">
        <f>G58/D58*100</f>
        <v>14.158576051779919</v>
      </c>
      <c r="H59" s="10">
        <f>H58/D58*100</f>
        <v>33.454692556634299</v>
      </c>
      <c r="I59" s="10">
        <f>I58/D58*100</f>
        <v>54.449838187702241</v>
      </c>
      <c r="J59" s="10">
        <f>J58/D58*100</f>
        <v>66.545307443365687</v>
      </c>
      <c r="K59" s="11"/>
      <c r="L59" s="12" t="s">
        <v>31</v>
      </c>
      <c r="M59" s="6" t="s">
        <v>78</v>
      </c>
      <c r="N59" s="6" t="s">
        <v>7</v>
      </c>
      <c r="O59" s="11"/>
      <c r="P59" s="11"/>
      <c r="Q59" s="11"/>
    </row>
    <row r="60" spans="1:17">
      <c r="A60" s="4"/>
      <c r="B60" s="6"/>
      <c r="C60" s="6"/>
      <c r="D60" s="6"/>
      <c r="E60" s="6"/>
      <c r="F60" s="6"/>
      <c r="G60" s="6"/>
      <c r="H60" s="6"/>
      <c r="I60" s="6"/>
      <c r="J60" s="6"/>
      <c r="K60" s="11"/>
      <c r="L60" s="9" t="s">
        <v>57</v>
      </c>
      <c r="M60" s="13">
        <f>M55</f>
        <v>5.9366950663760356</v>
      </c>
      <c r="N60" s="13">
        <f>M56</f>
        <v>10.573214757418326</v>
      </c>
      <c r="O60" s="11"/>
      <c r="P60" s="11"/>
      <c r="Q60" s="11"/>
    </row>
    <row r="61" spans="1:17">
      <c r="A61" s="4"/>
      <c r="B61" s="6" t="s">
        <v>40</v>
      </c>
      <c r="C61" s="7" t="s">
        <v>78</v>
      </c>
      <c r="D61" s="6"/>
      <c r="E61" s="6"/>
      <c r="F61" s="6"/>
      <c r="G61" s="6"/>
      <c r="H61" s="6"/>
      <c r="I61" s="6"/>
      <c r="J61" s="6"/>
      <c r="K61" s="11"/>
      <c r="L61" s="9" t="s">
        <v>58</v>
      </c>
      <c r="M61" s="13">
        <f>N55</f>
        <v>6.0588798626246509</v>
      </c>
      <c r="N61" s="13">
        <f>N56</f>
        <v>23.21365677555692</v>
      </c>
      <c r="O61" s="11"/>
      <c r="P61" s="11"/>
      <c r="Q61" s="11"/>
    </row>
    <row r="62" spans="1:17" ht="15.75">
      <c r="A62" s="4"/>
      <c r="B62" s="6"/>
      <c r="C62" s="6" t="s">
        <v>21</v>
      </c>
      <c r="D62" s="8">
        <v>4.1050000000000004</v>
      </c>
      <c r="E62" s="6" t="s">
        <v>22</v>
      </c>
      <c r="F62" s="9" t="s">
        <v>57</v>
      </c>
      <c r="G62" s="9" t="s">
        <v>58</v>
      </c>
      <c r="H62" s="9" t="s">
        <v>59</v>
      </c>
      <c r="I62" s="9" t="s">
        <v>60</v>
      </c>
      <c r="J62" s="9" t="s">
        <v>61</v>
      </c>
      <c r="K62" s="11"/>
      <c r="L62" s="9" t="s">
        <v>59</v>
      </c>
      <c r="M62" s="13">
        <f>O55</f>
        <v>19.023264645664064</v>
      </c>
      <c r="N62" s="13">
        <f>O56</f>
        <v>60.287487892929519</v>
      </c>
      <c r="O62" s="11"/>
      <c r="P62" s="11"/>
      <c r="Q62" s="11"/>
    </row>
    <row r="63" spans="1:17" ht="15.75">
      <c r="A63" s="4"/>
      <c r="B63" s="6"/>
      <c r="C63" s="6" t="s">
        <v>30</v>
      </c>
      <c r="D63" s="8">
        <v>4.3010000000000002</v>
      </c>
      <c r="E63" s="8">
        <v>2.6070000000000002</v>
      </c>
      <c r="F63" s="8">
        <v>2.6160000000000001</v>
      </c>
      <c r="G63" s="8">
        <v>2.6030000000000002</v>
      </c>
      <c r="H63" s="8">
        <v>2.6160000000000001</v>
      </c>
      <c r="I63" s="8">
        <v>2.6040000000000001</v>
      </c>
      <c r="J63" s="8">
        <v>2.649</v>
      </c>
      <c r="K63" s="11"/>
      <c r="L63" s="9" t="s">
        <v>60</v>
      </c>
      <c r="M63" s="13">
        <f>P55</f>
        <v>26.459612971402112</v>
      </c>
      <c r="N63" s="13">
        <f>P56</f>
        <v>94.942546447125181</v>
      </c>
      <c r="O63" s="11"/>
      <c r="P63" s="11"/>
      <c r="Q63" s="11"/>
    </row>
    <row r="64" spans="1:17">
      <c r="A64" s="4"/>
      <c r="B64" s="6"/>
      <c r="C64" s="6"/>
      <c r="D64" s="6">
        <f>D63-D62</f>
        <v>0.19599999999999973</v>
      </c>
      <c r="E64" s="6"/>
      <c r="F64" s="6">
        <f>F63-E63</f>
        <v>8.999999999999897E-3</v>
      </c>
      <c r="G64" s="6">
        <f>G63-E63</f>
        <v>-4.0000000000000036E-3</v>
      </c>
      <c r="H64" s="6">
        <f>H63-E63</f>
        <v>8.999999999999897E-3</v>
      </c>
      <c r="I64" s="6">
        <f>I63-E63</f>
        <v>-3.0000000000001137E-3</v>
      </c>
      <c r="J64" s="6">
        <f>J63-E63</f>
        <v>4.1999999999999815E-2</v>
      </c>
      <c r="K64" s="11"/>
      <c r="L64" s="9" t="s">
        <v>61</v>
      </c>
      <c r="M64" s="13">
        <f>Q55</f>
        <v>43.986939435968523</v>
      </c>
      <c r="N64" s="13">
        <f>Q56</f>
        <v>130.62516509641637</v>
      </c>
      <c r="O64" s="11"/>
      <c r="P64" s="11"/>
      <c r="Q64" s="11"/>
    </row>
    <row r="65" spans="1:17">
      <c r="A65" s="4"/>
      <c r="B65" s="6"/>
      <c r="C65" s="6"/>
      <c r="D65" s="6"/>
      <c r="E65" s="6"/>
      <c r="F65" s="10">
        <f>F64/D64*100</f>
        <v>4.5918367346938309</v>
      </c>
      <c r="G65" s="10">
        <f>G64/D64*100</f>
        <v>-2.0408163265306167</v>
      </c>
      <c r="H65" s="10">
        <f>H64/D64*100</f>
        <v>4.5918367346938309</v>
      </c>
      <c r="I65" s="10">
        <f>I64/D64*100</f>
        <v>-1.5306122448980193</v>
      </c>
      <c r="J65" s="10">
        <f>J64/D64*100</f>
        <v>21.428571428571363</v>
      </c>
      <c r="K65" s="11"/>
      <c r="L65" s="11"/>
      <c r="M65" s="11"/>
      <c r="N65" s="11"/>
      <c r="O65" s="11"/>
      <c r="P65" s="11"/>
      <c r="Q65" s="11"/>
    </row>
    <row r="66" spans="1:17">
      <c r="A66" s="4"/>
      <c r="B66" s="6"/>
      <c r="C66" s="6"/>
      <c r="D66" s="6"/>
      <c r="E66" s="6"/>
      <c r="F66" s="6"/>
      <c r="G66" s="6"/>
      <c r="H66" s="6"/>
      <c r="I66" s="6"/>
      <c r="J66" s="6"/>
      <c r="K66" s="11"/>
      <c r="L66" s="11"/>
      <c r="M66" s="11"/>
      <c r="N66" s="11"/>
      <c r="O66" s="11"/>
      <c r="P66" s="11"/>
      <c r="Q66" s="11"/>
    </row>
    <row r="67" spans="1:17">
      <c r="A67" s="6"/>
      <c r="B67" s="6" t="s">
        <v>41</v>
      </c>
      <c r="C67" s="7" t="s">
        <v>20</v>
      </c>
      <c r="D67" s="6"/>
      <c r="E67" s="6"/>
      <c r="F67" s="6"/>
      <c r="G67" s="6"/>
      <c r="H67" s="6"/>
      <c r="I67" s="6"/>
      <c r="J67" s="6"/>
      <c r="K67" s="11"/>
      <c r="L67" s="11"/>
      <c r="M67" s="11"/>
      <c r="N67" s="11"/>
      <c r="O67" s="11"/>
      <c r="P67" s="11"/>
      <c r="Q67" s="11"/>
    </row>
    <row r="68" spans="1:17" ht="15.75">
      <c r="A68" s="6"/>
      <c r="B68" s="6"/>
      <c r="C68" s="6" t="s">
        <v>21</v>
      </c>
      <c r="D68" s="8">
        <v>3.835</v>
      </c>
      <c r="E68" s="6" t="s">
        <v>22</v>
      </c>
      <c r="F68" s="9" t="s">
        <v>57</v>
      </c>
      <c r="G68" s="9" t="s">
        <v>58</v>
      </c>
      <c r="H68" s="9" t="s">
        <v>59</v>
      </c>
      <c r="I68" s="9" t="s">
        <v>60</v>
      </c>
      <c r="J68" s="9" t="s">
        <v>61</v>
      </c>
      <c r="K68" s="11"/>
      <c r="L68" s="11"/>
      <c r="M68" s="11"/>
      <c r="N68" s="11"/>
      <c r="O68" s="11"/>
      <c r="P68" s="11"/>
      <c r="Q68" s="11"/>
    </row>
    <row r="69" spans="1:17" ht="15.75">
      <c r="A69" s="6"/>
      <c r="B69" s="6"/>
      <c r="C69" s="6" t="s">
        <v>30</v>
      </c>
      <c r="D69" s="8">
        <v>4.9429999999999996</v>
      </c>
      <c r="E69" s="8">
        <v>2.8860000000000001</v>
      </c>
      <c r="F69" s="8">
        <v>2.8959999999999999</v>
      </c>
      <c r="G69" s="8">
        <v>2.9409999999999998</v>
      </c>
      <c r="H69" s="8">
        <v>3.0910000000000002</v>
      </c>
      <c r="I69" s="8">
        <v>3.4089999999999998</v>
      </c>
      <c r="J69" s="8">
        <v>3.8929999999999998</v>
      </c>
      <c r="K69" s="11"/>
      <c r="L69" s="11"/>
      <c r="M69" s="11"/>
      <c r="N69" s="11"/>
      <c r="O69" s="11"/>
      <c r="P69" s="11"/>
      <c r="Q69" s="11"/>
    </row>
    <row r="70" spans="1:17">
      <c r="A70" s="6"/>
      <c r="B70" s="6"/>
      <c r="C70" s="6"/>
      <c r="D70" s="6">
        <f>D69-D68</f>
        <v>1.1079999999999997</v>
      </c>
      <c r="E70" s="6"/>
      <c r="F70" s="6">
        <f>F69-E69</f>
        <v>9.9999999999997868E-3</v>
      </c>
      <c r="G70" s="6">
        <f>G69-E69</f>
        <v>5.4999999999999716E-2</v>
      </c>
      <c r="H70" s="6">
        <f>H69-E69</f>
        <v>0.20500000000000007</v>
      </c>
      <c r="I70" s="6">
        <f>I69-E69</f>
        <v>0.52299999999999969</v>
      </c>
      <c r="J70" s="6">
        <f>J69-E69</f>
        <v>1.0069999999999997</v>
      </c>
      <c r="K70" s="11"/>
      <c r="L70" s="11"/>
      <c r="M70" s="11"/>
      <c r="N70" s="11"/>
      <c r="O70" s="11"/>
      <c r="P70" s="11"/>
      <c r="Q70" s="11"/>
    </row>
    <row r="71" spans="1:17">
      <c r="A71" s="6"/>
      <c r="B71" s="6"/>
      <c r="C71" s="6"/>
      <c r="D71" s="6"/>
      <c r="E71" s="6"/>
      <c r="F71" s="10">
        <f>F70/D70*100</f>
        <v>0.90252707581225544</v>
      </c>
      <c r="G71" s="10">
        <f>G70/D70*100</f>
        <v>4.9638989169674854</v>
      </c>
      <c r="H71" s="10">
        <f>H70/D70*100</f>
        <v>18.501805054151639</v>
      </c>
      <c r="I71" s="10">
        <f>I70/D70*100</f>
        <v>47.202166064981938</v>
      </c>
      <c r="J71" s="10">
        <f>J70/D70*100</f>
        <v>90.884476534296027</v>
      </c>
      <c r="K71" s="11"/>
      <c r="L71" s="11"/>
      <c r="M71" s="11"/>
      <c r="N71" s="11"/>
      <c r="O71" s="11"/>
      <c r="P71" s="11"/>
      <c r="Q71" s="11"/>
    </row>
    <row r="72" spans="1:17">
      <c r="A72" s="6"/>
      <c r="B72" s="6"/>
      <c r="C72" s="6"/>
      <c r="D72" s="6"/>
      <c r="E72" s="6"/>
      <c r="F72" s="6"/>
      <c r="G72" s="6"/>
      <c r="H72" s="6"/>
      <c r="I72" s="6"/>
      <c r="J72" s="6"/>
      <c r="K72" s="11"/>
      <c r="L72" s="11"/>
      <c r="M72" s="11"/>
      <c r="N72" s="11"/>
      <c r="O72" s="11"/>
      <c r="P72" s="11"/>
      <c r="Q72" s="11"/>
    </row>
    <row r="73" spans="1:17">
      <c r="A73" s="6"/>
      <c r="B73" s="6" t="s">
        <v>42</v>
      </c>
      <c r="C73" s="7" t="s">
        <v>20</v>
      </c>
      <c r="D73" s="6"/>
      <c r="E73" s="6"/>
      <c r="F73" s="6"/>
      <c r="G73" s="6"/>
      <c r="H73" s="6"/>
      <c r="I73" s="6"/>
      <c r="J73" s="6"/>
      <c r="K73" s="11"/>
      <c r="L73" s="11"/>
      <c r="M73" s="11"/>
      <c r="N73" s="11"/>
      <c r="O73" s="11"/>
      <c r="P73" s="11"/>
      <c r="Q73" s="11"/>
    </row>
    <row r="74" spans="1:17" ht="15.75">
      <c r="A74" s="4"/>
      <c r="B74" s="6"/>
      <c r="C74" s="6" t="s">
        <v>21</v>
      </c>
      <c r="D74" s="8">
        <v>4.4640000000000004</v>
      </c>
      <c r="E74" s="6" t="s">
        <v>22</v>
      </c>
      <c r="F74" s="9" t="s">
        <v>57</v>
      </c>
      <c r="G74" s="9" t="s">
        <v>58</v>
      </c>
      <c r="H74" s="9" t="s">
        <v>59</v>
      </c>
      <c r="I74" s="9" t="s">
        <v>60</v>
      </c>
      <c r="J74" s="9" t="s">
        <v>61</v>
      </c>
      <c r="K74" s="11"/>
      <c r="L74" s="11"/>
      <c r="M74" s="11"/>
      <c r="N74" s="11"/>
      <c r="O74" s="11"/>
      <c r="P74" s="11"/>
      <c r="Q74" s="11"/>
    </row>
    <row r="75" spans="1:17" ht="15.75">
      <c r="A75" s="4"/>
      <c r="B75" s="6"/>
      <c r="C75" s="6" t="s">
        <v>30</v>
      </c>
      <c r="D75" s="8">
        <v>5.2839999999999998</v>
      </c>
      <c r="E75" s="8">
        <v>2.778</v>
      </c>
      <c r="F75" s="8">
        <v>2.944</v>
      </c>
      <c r="G75" s="8">
        <v>3.1179999999999999</v>
      </c>
      <c r="H75" s="8">
        <v>3.6150000000000002</v>
      </c>
      <c r="I75" s="8">
        <v>3.948</v>
      </c>
      <c r="J75" s="8">
        <v>4.1749999999999998</v>
      </c>
      <c r="K75" s="11"/>
      <c r="L75" s="11"/>
      <c r="M75" s="11"/>
      <c r="N75" s="11"/>
      <c r="O75" s="11"/>
      <c r="P75" s="11"/>
      <c r="Q75" s="11"/>
    </row>
    <row r="76" spans="1:17">
      <c r="A76" s="4"/>
      <c r="B76" s="6"/>
      <c r="C76" s="6"/>
      <c r="D76" s="6">
        <f>D75-D74</f>
        <v>0.8199999999999994</v>
      </c>
      <c r="E76" s="6"/>
      <c r="F76" s="6">
        <f>F75-E75</f>
        <v>0.16599999999999993</v>
      </c>
      <c r="G76" s="6">
        <f>G75-E75</f>
        <v>0.33999999999999986</v>
      </c>
      <c r="H76" s="6">
        <f>H75-E75</f>
        <v>0.83700000000000019</v>
      </c>
      <c r="I76" s="6">
        <f>I75-E75</f>
        <v>1.17</v>
      </c>
      <c r="J76" s="6">
        <f>J75-E75</f>
        <v>1.3969999999999998</v>
      </c>
      <c r="K76" s="11"/>
      <c r="L76" s="11"/>
      <c r="M76" s="11"/>
      <c r="N76" s="11"/>
      <c r="O76" s="11"/>
      <c r="P76" s="11"/>
      <c r="Q76" s="11"/>
    </row>
    <row r="77" spans="1:17">
      <c r="A77" s="4"/>
      <c r="B77" s="6"/>
      <c r="C77" s="6"/>
      <c r="D77" s="6"/>
      <c r="E77" s="6"/>
      <c r="F77" s="10">
        <f>F76/D76*100</f>
        <v>20.243902439024396</v>
      </c>
      <c r="G77" s="10">
        <f>G76/D76*100</f>
        <v>41.463414634146353</v>
      </c>
      <c r="H77" s="10">
        <f>H76/D76*100</f>
        <v>102.07317073170741</v>
      </c>
      <c r="I77" s="10">
        <f>I76/D76*100</f>
        <v>142.68292682926841</v>
      </c>
      <c r="J77" s="10">
        <f>J76/D76*100</f>
        <v>170.36585365853668</v>
      </c>
      <c r="K77" s="11"/>
      <c r="L77" s="11"/>
      <c r="M77" s="11"/>
      <c r="N77" s="11"/>
      <c r="O77" s="11"/>
      <c r="P77" s="11"/>
      <c r="Q77" s="11"/>
    </row>
    <row r="78" spans="1:17">
      <c r="A78" s="11"/>
      <c r="B78" s="11"/>
      <c r="C78" s="11"/>
      <c r="D78" s="11"/>
      <c r="E78" s="11"/>
      <c r="F78" s="11"/>
      <c r="G78" s="11"/>
      <c r="H78" s="11"/>
      <c r="I78" s="11"/>
      <c r="J78" s="11"/>
      <c r="K78" s="11"/>
      <c r="L78" s="11"/>
      <c r="M78" s="11"/>
      <c r="N78" s="11"/>
      <c r="O78" s="11"/>
      <c r="P78" s="11"/>
      <c r="Q78" s="11"/>
    </row>
    <row r="79" spans="1:17">
      <c r="A79" s="11"/>
      <c r="B79" s="11"/>
      <c r="C79" s="11"/>
      <c r="D79" s="11"/>
      <c r="E79" s="11"/>
      <c r="F79" s="11"/>
      <c r="G79" s="11"/>
      <c r="H79" s="11"/>
      <c r="I79" s="11"/>
      <c r="J79" s="11"/>
      <c r="K79" s="11"/>
      <c r="L79" s="11"/>
      <c r="M79" s="11"/>
      <c r="N79" s="11"/>
      <c r="O79" s="11"/>
      <c r="P79" s="11"/>
      <c r="Q79" s="11"/>
    </row>
    <row r="80" spans="1:17">
      <c r="A80" s="4" t="s">
        <v>36</v>
      </c>
      <c r="B80" s="6"/>
      <c r="C80" s="6"/>
      <c r="D80" s="6"/>
      <c r="E80" s="6"/>
      <c r="F80" s="6"/>
      <c r="G80" s="6"/>
      <c r="H80" s="6"/>
      <c r="I80" s="6"/>
      <c r="J80" s="6"/>
      <c r="K80" s="11"/>
      <c r="L80" s="12"/>
      <c r="M80" s="9" t="str">
        <f t="shared" ref="M80:Q80" si="14">F82</f>
        <v>2HZ</v>
      </c>
      <c r="N80" s="9" t="str">
        <f t="shared" si="14"/>
        <v>4HZ</v>
      </c>
      <c r="O80" s="9" t="str">
        <f t="shared" si="14"/>
        <v>8HZ</v>
      </c>
      <c r="P80" s="9" t="str">
        <f t="shared" si="14"/>
        <v>16HZ</v>
      </c>
      <c r="Q80" s="9" t="str">
        <f t="shared" si="14"/>
        <v>32HZ</v>
      </c>
    </row>
    <row r="81" spans="1:17">
      <c r="A81" s="4"/>
      <c r="B81" s="6" t="s">
        <v>19</v>
      </c>
      <c r="C81" s="7" t="s">
        <v>78</v>
      </c>
      <c r="D81" s="6"/>
      <c r="E81" s="6"/>
      <c r="F81" s="6"/>
      <c r="G81" s="6"/>
      <c r="H81" s="6"/>
      <c r="I81" s="6"/>
      <c r="J81" s="6"/>
      <c r="K81" s="11"/>
      <c r="L81" s="12" t="s">
        <v>78</v>
      </c>
      <c r="M81" s="13">
        <f t="shared" ref="M81:Q81" si="15">AVERAGE(F85,F91)</f>
        <v>26.959011283934856</v>
      </c>
      <c r="N81" s="13">
        <f t="shared" si="15"/>
        <v>22.931994042619884</v>
      </c>
      <c r="O81" s="13">
        <f t="shared" si="15"/>
        <v>19.926428595424461</v>
      </c>
      <c r="P81" s="13">
        <f t="shared" si="15"/>
        <v>42.739163055284934</v>
      </c>
      <c r="Q81" s="13">
        <f t="shared" si="15"/>
        <v>64.382817661616315</v>
      </c>
    </row>
    <row r="82" spans="1:17" ht="15.75">
      <c r="A82" s="4"/>
      <c r="B82" s="6"/>
      <c r="C82" s="6" t="s">
        <v>21</v>
      </c>
      <c r="D82" s="8">
        <v>3.1720000000000002</v>
      </c>
      <c r="E82" s="6" t="s">
        <v>22</v>
      </c>
      <c r="F82" s="9" t="s">
        <v>57</v>
      </c>
      <c r="G82" s="9" t="s">
        <v>58</v>
      </c>
      <c r="H82" s="9" t="s">
        <v>59</v>
      </c>
      <c r="I82" s="9" t="s">
        <v>60</v>
      </c>
      <c r="J82" s="9" t="s">
        <v>61</v>
      </c>
      <c r="K82" s="11"/>
      <c r="L82" s="12" t="s">
        <v>7</v>
      </c>
      <c r="M82" s="13">
        <f t="shared" ref="M82:Q82" si="16">AVERAGE(F97,F103)</f>
        <v>15.878551423174621</v>
      </c>
      <c r="N82" s="13">
        <f t="shared" si="16"/>
        <v>13.53680713866996</v>
      </c>
      <c r="O82" s="13">
        <f t="shared" si="16"/>
        <v>43.017872728456979</v>
      </c>
      <c r="P82" s="13">
        <f t="shared" si="16"/>
        <v>55.546225493388903</v>
      </c>
      <c r="Q82" s="13">
        <f t="shared" si="16"/>
        <v>77.071985931088392</v>
      </c>
    </row>
    <row r="83" spans="1:17" ht="15.75">
      <c r="A83" s="4"/>
      <c r="B83" s="6"/>
      <c r="C83" s="6" t="s">
        <v>30</v>
      </c>
      <c r="D83" s="8">
        <v>4.0990000000000002</v>
      </c>
      <c r="E83" s="8">
        <v>2.68</v>
      </c>
      <c r="F83" s="8">
        <v>3.0590000000000002</v>
      </c>
      <c r="G83" s="8">
        <v>3.01</v>
      </c>
      <c r="H83" s="8">
        <v>2.95</v>
      </c>
      <c r="I83" s="8">
        <v>3.1419999999999999</v>
      </c>
      <c r="J83" s="8">
        <v>3.4</v>
      </c>
      <c r="K83" s="11"/>
      <c r="L83" s="11"/>
      <c r="M83" s="11"/>
      <c r="N83" s="11"/>
      <c r="O83" s="11"/>
      <c r="P83" s="11"/>
      <c r="Q83" s="11"/>
    </row>
    <row r="84" spans="1:17">
      <c r="A84" s="4"/>
      <c r="B84" s="6"/>
      <c r="C84" s="6"/>
      <c r="D84" s="6">
        <f>D83-D82</f>
        <v>0.92700000000000005</v>
      </c>
      <c r="E84" s="6"/>
      <c r="F84" s="6">
        <f>F83-E83</f>
        <v>0.379</v>
      </c>
      <c r="G84" s="6">
        <f>G83-E83</f>
        <v>0.32999999999999963</v>
      </c>
      <c r="H84" s="6">
        <f>H83-E83</f>
        <v>0.27</v>
      </c>
      <c r="I84" s="6">
        <f>I83-E83</f>
        <v>0.46199999999999974</v>
      </c>
      <c r="J84" s="6">
        <f>J83-E83</f>
        <v>0.71999999999999975</v>
      </c>
      <c r="K84" s="11"/>
      <c r="L84" s="11"/>
      <c r="M84" s="11"/>
      <c r="N84" s="11"/>
      <c r="O84" s="11"/>
      <c r="P84" s="11"/>
      <c r="Q84" s="11"/>
    </row>
    <row r="85" spans="1:17">
      <c r="A85" s="4"/>
      <c r="B85" s="6"/>
      <c r="C85" s="6"/>
      <c r="D85" s="6"/>
      <c r="E85" s="6"/>
      <c r="F85" s="10">
        <f>F84/D84*100</f>
        <v>40.884573894282632</v>
      </c>
      <c r="G85" s="10">
        <f>G84/D84*100</f>
        <v>35.598705501618085</v>
      </c>
      <c r="H85" s="10">
        <f>H84/D84*100</f>
        <v>29.126213592233007</v>
      </c>
      <c r="I85" s="10">
        <f>I84/D84*100</f>
        <v>49.838187702265344</v>
      </c>
      <c r="J85" s="10">
        <f>J84/D84*100</f>
        <v>77.669902912621325</v>
      </c>
      <c r="K85" s="11"/>
      <c r="L85" s="12" t="s">
        <v>31</v>
      </c>
      <c r="M85" s="6" t="s">
        <v>78</v>
      </c>
      <c r="N85" s="6" t="s">
        <v>7</v>
      </c>
      <c r="O85" s="11"/>
      <c r="P85" s="11"/>
      <c r="Q85" s="11"/>
    </row>
    <row r="86" spans="1:17">
      <c r="A86" s="4"/>
      <c r="B86" s="6"/>
      <c r="C86" s="6"/>
      <c r="D86" s="6"/>
      <c r="E86" s="6"/>
      <c r="F86" s="6"/>
      <c r="G86" s="6"/>
      <c r="H86" s="6"/>
      <c r="I86" s="6"/>
      <c r="J86" s="6"/>
      <c r="K86" s="11"/>
      <c r="L86" s="9" t="s">
        <v>57</v>
      </c>
      <c r="M86" s="13">
        <f>M81</f>
        <v>26.959011283934856</v>
      </c>
      <c r="N86" s="13">
        <f>M82</f>
        <v>15.878551423174621</v>
      </c>
      <c r="O86" s="11"/>
      <c r="P86" s="11"/>
      <c r="Q86" s="11"/>
    </row>
    <row r="87" spans="1:17">
      <c r="A87" s="4"/>
      <c r="B87" s="6" t="s">
        <v>32</v>
      </c>
      <c r="C87" s="7" t="s">
        <v>78</v>
      </c>
      <c r="D87" s="6"/>
      <c r="E87" s="6"/>
      <c r="F87" s="6"/>
      <c r="G87" s="6"/>
      <c r="H87" s="6"/>
      <c r="I87" s="6"/>
      <c r="J87" s="6"/>
      <c r="K87" s="11"/>
      <c r="L87" s="9" t="s">
        <v>58</v>
      </c>
      <c r="M87" s="13">
        <f>N81</f>
        <v>22.931994042619884</v>
      </c>
      <c r="N87" s="13">
        <f>N82</f>
        <v>13.53680713866996</v>
      </c>
      <c r="O87" s="11"/>
      <c r="P87" s="11"/>
      <c r="Q87" s="11"/>
    </row>
    <row r="88" spans="1:17" ht="15.75">
      <c r="A88" s="4"/>
      <c r="B88" s="6"/>
      <c r="C88" s="6" t="s">
        <v>21</v>
      </c>
      <c r="D88" s="8">
        <v>4.7210000000000001</v>
      </c>
      <c r="E88" s="6" t="s">
        <v>22</v>
      </c>
      <c r="F88" s="9" t="s">
        <v>57</v>
      </c>
      <c r="G88" s="9" t="s">
        <v>58</v>
      </c>
      <c r="H88" s="9" t="s">
        <v>59</v>
      </c>
      <c r="I88" s="9" t="s">
        <v>60</v>
      </c>
      <c r="J88" s="9" t="s">
        <v>61</v>
      </c>
      <c r="K88" s="11"/>
      <c r="L88" s="9" t="s">
        <v>59</v>
      </c>
      <c r="M88" s="13">
        <f>O81</f>
        <v>19.926428595424461</v>
      </c>
      <c r="N88" s="13">
        <f>O82</f>
        <v>43.017872728456979</v>
      </c>
      <c r="O88" s="11"/>
      <c r="P88" s="11"/>
      <c r="Q88" s="11"/>
    </row>
    <row r="89" spans="1:17" ht="15.75">
      <c r="A89" s="4"/>
      <c r="B89" s="6"/>
      <c r="C89" s="6" t="s">
        <v>30</v>
      </c>
      <c r="D89" s="8">
        <v>6.4550000000000001</v>
      </c>
      <c r="E89" s="8">
        <v>3.7629999999999999</v>
      </c>
      <c r="F89" s="8">
        <v>3.9889999999999999</v>
      </c>
      <c r="G89" s="8">
        <v>3.9409999999999998</v>
      </c>
      <c r="H89" s="8">
        <v>3.9489999999999998</v>
      </c>
      <c r="I89" s="8">
        <v>4.3810000000000002</v>
      </c>
      <c r="J89" s="8">
        <v>4.649</v>
      </c>
      <c r="K89" s="11"/>
      <c r="L89" s="9" t="s">
        <v>60</v>
      </c>
      <c r="M89" s="13">
        <f>P81</f>
        <v>42.739163055284934</v>
      </c>
      <c r="N89" s="13">
        <f>P82</f>
        <v>55.546225493388903</v>
      </c>
      <c r="O89" s="11"/>
      <c r="P89" s="11"/>
      <c r="Q89" s="11"/>
    </row>
    <row r="90" spans="1:17">
      <c r="A90" s="4"/>
      <c r="B90" s="6"/>
      <c r="C90" s="6"/>
      <c r="D90" s="6">
        <f>D89-D88</f>
        <v>1.734</v>
      </c>
      <c r="E90" s="6"/>
      <c r="F90" s="6">
        <f>F89-E89</f>
        <v>0.22599999999999998</v>
      </c>
      <c r="G90" s="6">
        <f>G89-E89</f>
        <v>0.17799999999999994</v>
      </c>
      <c r="H90" s="6">
        <f>H89-E89</f>
        <v>0.18599999999999994</v>
      </c>
      <c r="I90" s="6">
        <f>I89-E89</f>
        <v>0.61800000000000033</v>
      </c>
      <c r="J90" s="6">
        <f>J89-E89</f>
        <v>0.88600000000000012</v>
      </c>
      <c r="K90" s="11"/>
      <c r="L90" s="9" t="s">
        <v>61</v>
      </c>
      <c r="M90" s="13">
        <f>Q81</f>
        <v>64.382817661616315</v>
      </c>
      <c r="N90" s="13">
        <f>Q82</f>
        <v>77.071985931088392</v>
      </c>
      <c r="O90" s="11"/>
      <c r="P90" s="11"/>
      <c r="Q90" s="11"/>
    </row>
    <row r="91" spans="1:17">
      <c r="A91" s="4"/>
      <c r="B91" s="6"/>
      <c r="C91" s="6"/>
      <c r="D91" s="6"/>
      <c r="E91" s="6"/>
      <c r="F91" s="10">
        <f>F90/D90*100</f>
        <v>13.033448673587081</v>
      </c>
      <c r="G91" s="10">
        <f>G90/D90*100</f>
        <v>10.26528258362168</v>
      </c>
      <c r="H91" s="10">
        <f>H90/D90*100</f>
        <v>10.726643598615913</v>
      </c>
      <c r="I91" s="10">
        <f>I90/D90*100</f>
        <v>35.640138408304516</v>
      </c>
      <c r="J91" s="10">
        <f>J90/D90*100</f>
        <v>51.095732410611305</v>
      </c>
      <c r="K91" s="11"/>
      <c r="L91" s="11"/>
      <c r="M91" s="11"/>
      <c r="N91" s="11"/>
      <c r="O91" s="11"/>
      <c r="P91" s="11"/>
      <c r="Q91" s="11"/>
    </row>
    <row r="92" spans="1:17">
      <c r="A92" s="4"/>
      <c r="B92" s="6"/>
      <c r="C92" s="6"/>
      <c r="D92" s="6"/>
      <c r="E92" s="6"/>
      <c r="F92" s="6"/>
      <c r="G92" s="6"/>
      <c r="H92" s="6"/>
      <c r="I92" s="6"/>
      <c r="J92" s="6"/>
      <c r="K92" s="11"/>
      <c r="L92" s="11"/>
      <c r="M92" s="11"/>
      <c r="N92" s="11"/>
      <c r="O92" s="11"/>
      <c r="P92" s="11"/>
      <c r="Q92" s="11"/>
    </row>
    <row r="93" spans="1:17">
      <c r="A93" s="6"/>
      <c r="B93" s="6" t="s">
        <v>33</v>
      </c>
      <c r="C93" s="7" t="s">
        <v>20</v>
      </c>
      <c r="D93" s="6"/>
      <c r="E93" s="6"/>
      <c r="F93" s="6"/>
      <c r="G93" s="6"/>
      <c r="H93" s="6"/>
      <c r="I93" s="6"/>
      <c r="J93" s="6"/>
      <c r="K93" s="11"/>
      <c r="L93" s="11"/>
      <c r="M93" s="11"/>
      <c r="N93" s="11"/>
      <c r="O93" s="11"/>
      <c r="P93" s="11"/>
      <c r="Q93" s="11"/>
    </row>
    <row r="94" spans="1:17" ht="15.75">
      <c r="A94" s="6"/>
      <c r="B94" s="6"/>
      <c r="C94" s="6" t="s">
        <v>21</v>
      </c>
      <c r="D94" s="8">
        <v>3.262</v>
      </c>
      <c r="E94" s="6" t="s">
        <v>22</v>
      </c>
      <c r="F94" s="9" t="s">
        <v>57</v>
      </c>
      <c r="G94" s="9" t="s">
        <v>58</v>
      </c>
      <c r="H94" s="9" t="s">
        <v>59</v>
      </c>
      <c r="I94" s="9" t="s">
        <v>60</v>
      </c>
      <c r="J94" s="9" t="s">
        <v>61</v>
      </c>
      <c r="K94" s="11"/>
      <c r="L94" s="11"/>
      <c r="M94" s="11"/>
      <c r="N94" s="11"/>
      <c r="O94" s="11"/>
      <c r="P94" s="11"/>
      <c r="Q94" s="11"/>
    </row>
    <row r="95" spans="1:17" ht="15.75">
      <c r="A95" s="6"/>
      <c r="B95" s="6"/>
      <c r="C95" s="6" t="s">
        <v>30</v>
      </c>
      <c r="D95" s="8">
        <v>6.5119999999999996</v>
      </c>
      <c r="E95" s="8">
        <v>2.7280000000000002</v>
      </c>
      <c r="F95" s="8">
        <v>2.8849999999999998</v>
      </c>
      <c r="G95" s="8">
        <v>3.0409999999999999</v>
      </c>
      <c r="H95" s="8">
        <v>3.4849999999999999</v>
      </c>
      <c r="I95" s="8">
        <v>3.8039999999999998</v>
      </c>
      <c r="J95" s="8">
        <v>4.2290000000000001</v>
      </c>
      <c r="K95" s="11"/>
      <c r="L95" s="11"/>
      <c r="M95" s="11"/>
      <c r="N95" s="11"/>
      <c r="O95" s="11"/>
      <c r="P95" s="11"/>
      <c r="Q95" s="11"/>
    </row>
    <row r="96" spans="1:17">
      <c r="A96" s="6"/>
      <c r="B96" s="6"/>
      <c r="C96" s="6"/>
      <c r="D96" s="6">
        <f>D95-D94</f>
        <v>3.2499999999999996</v>
      </c>
      <c r="E96" s="6"/>
      <c r="F96" s="6">
        <f>F95-E95</f>
        <v>0.15699999999999958</v>
      </c>
      <c r="G96" s="6">
        <f>G95-E95</f>
        <v>0.31299999999999972</v>
      </c>
      <c r="H96" s="6">
        <f>H95-E95</f>
        <v>0.75699999999999967</v>
      </c>
      <c r="I96" s="6">
        <f>I95-E95</f>
        <v>1.0759999999999996</v>
      </c>
      <c r="J96" s="6">
        <f>J95-E95</f>
        <v>1.5009999999999999</v>
      </c>
      <c r="K96" s="11"/>
      <c r="L96" s="11"/>
      <c r="M96" s="11"/>
      <c r="N96" s="11"/>
      <c r="O96" s="11"/>
      <c r="P96" s="11"/>
      <c r="Q96" s="11"/>
    </row>
    <row r="97" spans="1:17">
      <c r="A97" s="6"/>
      <c r="B97" s="6"/>
      <c r="C97" s="6"/>
      <c r="D97" s="6"/>
      <c r="E97" s="6"/>
      <c r="F97" s="10">
        <f>F96/D96*100</f>
        <v>4.830769230769218</v>
      </c>
      <c r="G97" s="10">
        <f>G96/D96*100</f>
        <v>9.6307692307692232</v>
      </c>
      <c r="H97" s="10">
        <f>H96/D96*100</f>
        <v>23.292307692307684</v>
      </c>
      <c r="I97" s="10">
        <f>I96/D96*100</f>
        <v>33.107692307692297</v>
      </c>
      <c r="J97" s="10">
        <f>J96/D96*100</f>
        <v>46.184615384615384</v>
      </c>
      <c r="K97" s="11"/>
      <c r="L97" s="11"/>
      <c r="M97" s="11"/>
      <c r="N97" s="11"/>
      <c r="O97" s="11"/>
      <c r="P97" s="11"/>
      <c r="Q97" s="11"/>
    </row>
    <row r="98" spans="1:17">
      <c r="A98" s="6"/>
      <c r="B98" s="6"/>
      <c r="C98" s="6"/>
      <c r="D98" s="6"/>
      <c r="E98" s="6"/>
      <c r="F98" s="6"/>
      <c r="G98" s="6"/>
      <c r="H98" s="6"/>
      <c r="I98" s="6"/>
      <c r="J98" s="6"/>
      <c r="K98" s="11"/>
      <c r="L98" s="11"/>
      <c r="M98" s="11"/>
      <c r="N98" s="11"/>
      <c r="O98" s="11"/>
      <c r="P98" s="11"/>
      <c r="Q98" s="11"/>
    </row>
    <row r="99" spans="1:17">
      <c r="A99" s="6"/>
      <c r="B99" s="6" t="s">
        <v>34</v>
      </c>
      <c r="C99" s="7" t="s">
        <v>20</v>
      </c>
      <c r="D99" s="6"/>
      <c r="E99" s="6"/>
      <c r="F99" s="6"/>
      <c r="G99" s="6"/>
      <c r="H99" s="6"/>
      <c r="I99" s="6"/>
      <c r="J99" s="6"/>
      <c r="K99" s="11"/>
      <c r="L99" s="11"/>
      <c r="M99" s="11"/>
      <c r="N99" s="11"/>
      <c r="O99" s="11"/>
      <c r="P99" s="11"/>
      <c r="Q99" s="11"/>
    </row>
    <row r="100" spans="1:17" ht="15.75">
      <c r="A100" s="4"/>
      <c r="B100" s="6"/>
      <c r="C100" s="6" t="s">
        <v>21</v>
      </c>
      <c r="D100" s="8">
        <v>4.13</v>
      </c>
      <c r="E100" s="6" t="s">
        <v>22</v>
      </c>
      <c r="F100" s="9" t="s">
        <v>57</v>
      </c>
      <c r="G100" s="9" t="s">
        <v>58</v>
      </c>
      <c r="H100" s="9" t="s">
        <v>59</v>
      </c>
      <c r="I100" s="9" t="s">
        <v>60</v>
      </c>
      <c r="J100" s="9" t="s">
        <v>61</v>
      </c>
      <c r="K100" s="11"/>
      <c r="L100" s="11"/>
      <c r="M100" s="11"/>
      <c r="N100" s="11"/>
      <c r="O100" s="11"/>
      <c r="P100" s="11"/>
      <c r="Q100" s="11"/>
    </row>
    <row r="101" spans="1:17" ht="15.75">
      <c r="A101" s="4"/>
      <c r="B101" s="6"/>
      <c r="C101" s="6" t="s">
        <v>30</v>
      </c>
      <c r="D101" s="8">
        <v>5.3109999999999999</v>
      </c>
      <c r="E101" s="8">
        <v>3.3919999999999999</v>
      </c>
      <c r="F101" s="8">
        <v>3.71</v>
      </c>
      <c r="G101" s="8">
        <v>3.5979999999999999</v>
      </c>
      <c r="H101" s="8">
        <v>4.133</v>
      </c>
      <c r="I101" s="8">
        <v>4.3129999999999997</v>
      </c>
      <c r="J101" s="8">
        <v>4.6669999999999998</v>
      </c>
      <c r="K101" s="11"/>
      <c r="L101" s="11"/>
      <c r="M101" s="11"/>
      <c r="N101" s="11"/>
      <c r="O101" s="11"/>
      <c r="P101" s="11"/>
      <c r="Q101" s="11"/>
    </row>
    <row r="102" spans="1:17">
      <c r="A102" s="4"/>
      <c r="B102" s="6"/>
      <c r="C102" s="6"/>
      <c r="D102" s="6">
        <f>D101-D100</f>
        <v>1.181</v>
      </c>
      <c r="E102" s="6"/>
      <c r="F102" s="6">
        <f>F101-E101</f>
        <v>0.31800000000000006</v>
      </c>
      <c r="G102" s="6">
        <f>G101-E101</f>
        <v>0.20599999999999996</v>
      </c>
      <c r="H102" s="6">
        <f>H101-E101</f>
        <v>0.7410000000000001</v>
      </c>
      <c r="I102" s="6">
        <f>I101-E101</f>
        <v>0.92099999999999982</v>
      </c>
      <c r="J102" s="6">
        <f>J101-E101</f>
        <v>1.2749999999999999</v>
      </c>
      <c r="K102" s="11"/>
      <c r="L102" s="11"/>
      <c r="M102" s="11"/>
      <c r="N102" s="11"/>
      <c r="O102" s="11"/>
      <c r="P102" s="11"/>
      <c r="Q102" s="11"/>
    </row>
    <row r="103" spans="1:17">
      <c r="A103" s="4"/>
      <c r="B103" s="6"/>
      <c r="C103" s="6"/>
      <c r="D103" s="6"/>
      <c r="E103" s="6"/>
      <c r="F103" s="10">
        <f>F102/D102*100</f>
        <v>26.926333615580024</v>
      </c>
      <c r="G103" s="10">
        <f>G102/D102*100</f>
        <v>17.442845046570699</v>
      </c>
      <c r="H103" s="10">
        <f>H102/D102*100</f>
        <v>62.74343776460627</v>
      </c>
      <c r="I103" s="10">
        <f>I102/D102*100</f>
        <v>77.984758679085502</v>
      </c>
      <c r="J103" s="10">
        <f>J102/D102*100</f>
        <v>107.95935647756139</v>
      </c>
      <c r="K103" s="11"/>
      <c r="L103" s="11"/>
      <c r="M103" s="11"/>
      <c r="N103" s="11"/>
      <c r="O103" s="11"/>
      <c r="P103" s="11"/>
      <c r="Q103" s="11"/>
    </row>
    <row r="104" spans="1:17">
      <c r="A104" s="11"/>
      <c r="B104" s="11"/>
      <c r="C104" s="11"/>
      <c r="D104" s="11"/>
      <c r="E104" s="11"/>
      <c r="F104" s="11"/>
      <c r="G104" s="11"/>
      <c r="H104" s="11"/>
      <c r="I104" s="11"/>
      <c r="J104" s="11"/>
      <c r="K104" s="11"/>
      <c r="L104" s="11"/>
      <c r="M104" s="11"/>
      <c r="N104" s="11"/>
      <c r="O104" s="11"/>
      <c r="P104" s="11"/>
      <c r="Q104" s="11"/>
    </row>
    <row r="105" spans="1:17">
      <c r="A105" s="11"/>
      <c r="B105" s="11"/>
      <c r="C105" s="11"/>
      <c r="D105" s="11"/>
      <c r="E105" s="11"/>
      <c r="F105" s="11"/>
      <c r="G105" s="11"/>
      <c r="H105" s="11"/>
      <c r="I105" s="11"/>
      <c r="J105" s="11"/>
      <c r="K105" s="11"/>
      <c r="L105" s="11"/>
      <c r="M105" s="11"/>
      <c r="N105" s="11"/>
      <c r="O105" s="11"/>
      <c r="P105" s="11"/>
      <c r="Q105" s="11"/>
    </row>
    <row r="106" spans="1:17">
      <c r="A106" s="4" t="s">
        <v>38</v>
      </c>
      <c r="B106" s="6"/>
      <c r="C106" s="6"/>
      <c r="D106" s="6"/>
      <c r="E106" s="6"/>
      <c r="F106" s="6"/>
      <c r="G106" s="6"/>
      <c r="H106" s="6"/>
      <c r="I106" s="6"/>
      <c r="J106" s="6"/>
      <c r="K106" s="11"/>
      <c r="L106" s="12"/>
      <c r="M106" s="9" t="str">
        <f t="shared" ref="M106:Q106" si="17">F108</f>
        <v>2HZ</v>
      </c>
      <c r="N106" s="9" t="str">
        <f t="shared" si="17"/>
        <v>4HZ</v>
      </c>
      <c r="O106" s="9" t="str">
        <f t="shared" si="17"/>
        <v>8HZ</v>
      </c>
      <c r="P106" s="9" t="str">
        <f t="shared" si="17"/>
        <v>16HZ</v>
      </c>
      <c r="Q106" s="9" t="str">
        <f t="shared" si="17"/>
        <v>32HZ</v>
      </c>
    </row>
    <row r="107" spans="1:17">
      <c r="A107" s="4"/>
      <c r="B107" s="6" t="s">
        <v>19</v>
      </c>
      <c r="C107" s="7" t="s">
        <v>78</v>
      </c>
      <c r="D107" s="6"/>
      <c r="E107" s="6"/>
      <c r="F107" s="6"/>
      <c r="G107" s="6"/>
      <c r="H107" s="6"/>
      <c r="I107" s="6"/>
      <c r="J107" s="6"/>
      <c r="K107" s="11"/>
      <c r="L107" s="12" t="s">
        <v>78</v>
      </c>
      <c r="M107" s="13">
        <f t="shared" ref="M107:Q107" si="18">AVERAGE(F129,F111)</f>
        <v>12.435063136558774</v>
      </c>
      <c r="N107" s="13">
        <f t="shared" si="18"/>
        <v>12.28057055809445</v>
      </c>
      <c r="O107" s="13">
        <f t="shared" si="18"/>
        <v>46.694322745527572</v>
      </c>
      <c r="P107" s="13">
        <f t="shared" si="18"/>
        <v>67.053105840289064</v>
      </c>
      <c r="Q107" s="13">
        <f t="shared" si="18"/>
        <v>97.116739686016814</v>
      </c>
    </row>
    <row r="108" spans="1:17" ht="15.75">
      <c r="A108" s="4"/>
      <c r="B108" s="6"/>
      <c r="C108" s="6" t="s">
        <v>21</v>
      </c>
      <c r="D108" s="8">
        <v>3.7690000000000001</v>
      </c>
      <c r="E108" s="6" t="s">
        <v>22</v>
      </c>
      <c r="F108" s="9" t="s">
        <v>57</v>
      </c>
      <c r="G108" s="9" t="s">
        <v>58</v>
      </c>
      <c r="H108" s="9" t="s">
        <v>59</v>
      </c>
      <c r="I108" s="9" t="s">
        <v>60</v>
      </c>
      <c r="J108" s="9" t="s">
        <v>61</v>
      </c>
      <c r="K108" s="11"/>
      <c r="L108" s="12" t="s">
        <v>7</v>
      </c>
      <c r="M108" s="13">
        <f t="shared" ref="M108:Q108" si="19">AVERAGE(F117,F123)</f>
        <v>58.611652695043318</v>
      </c>
      <c r="N108" s="13">
        <f t="shared" si="19"/>
        <v>73.603922105930579</v>
      </c>
      <c r="O108" s="13">
        <f t="shared" si="19"/>
        <v>82.520498816477499</v>
      </c>
      <c r="P108" s="13">
        <f t="shared" si="19"/>
        <v>92.106056688693741</v>
      </c>
      <c r="Q108" s="13">
        <f t="shared" si="19"/>
        <v>106.88773418926846</v>
      </c>
    </row>
    <row r="109" spans="1:17" ht="15.75">
      <c r="A109" s="4"/>
      <c r="B109" s="6"/>
      <c r="C109" s="6" t="s">
        <v>30</v>
      </c>
      <c r="D109" s="8">
        <v>6.3209999999999997</v>
      </c>
      <c r="E109" s="8">
        <v>3.2909999999999999</v>
      </c>
      <c r="F109" s="8">
        <v>3.8809999999999998</v>
      </c>
      <c r="G109" s="8">
        <v>3.819</v>
      </c>
      <c r="H109" s="8">
        <v>5.35</v>
      </c>
      <c r="I109" s="8">
        <v>5.8</v>
      </c>
      <c r="J109" s="8">
        <v>6.3940000000000001</v>
      </c>
      <c r="K109" s="11"/>
      <c r="L109" s="11"/>
      <c r="M109" s="11"/>
      <c r="N109" s="11"/>
      <c r="O109" s="11"/>
      <c r="P109" s="11"/>
      <c r="Q109" s="11"/>
    </row>
    <row r="110" spans="1:17">
      <c r="A110" s="4"/>
      <c r="B110" s="6"/>
      <c r="C110" s="6"/>
      <c r="D110" s="6">
        <f>D109-D108</f>
        <v>2.5519999999999996</v>
      </c>
      <c r="E110" s="6"/>
      <c r="F110" s="6">
        <f>F109-E109</f>
        <v>0.58999999999999986</v>
      </c>
      <c r="G110" s="6">
        <f>G109-E109</f>
        <v>0.52800000000000002</v>
      </c>
      <c r="H110" s="6">
        <f>H109-E109</f>
        <v>2.0589999999999997</v>
      </c>
      <c r="I110" s="6">
        <f>I109-E109</f>
        <v>2.5089999999999999</v>
      </c>
      <c r="J110" s="6">
        <f>J109-E109</f>
        <v>3.1030000000000002</v>
      </c>
      <c r="K110" s="11"/>
      <c r="L110" s="11"/>
      <c r="M110" s="11"/>
      <c r="N110" s="11"/>
      <c r="O110" s="11"/>
      <c r="P110" s="11"/>
      <c r="Q110" s="11"/>
    </row>
    <row r="111" spans="1:17">
      <c r="A111" s="4"/>
      <c r="B111" s="6"/>
      <c r="C111" s="6"/>
      <c r="D111" s="6"/>
      <c r="E111" s="6"/>
      <c r="F111" s="10">
        <f>F110/D110*100</f>
        <v>23.119122257053291</v>
      </c>
      <c r="G111" s="10">
        <f>G110/D110*100</f>
        <v>20.689655172413797</v>
      </c>
      <c r="H111" s="10">
        <f>H110/D110*100</f>
        <v>80.681818181818187</v>
      </c>
      <c r="I111" s="10">
        <f>I110/D110*100</f>
        <v>98.315047021943585</v>
      </c>
      <c r="J111" s="10">
        <f>J110/D110*100</f>
        <v>121.59090909090912</v>
      </c>
      <c r="K111" s="11"/>
      <c r="L111" s="12" t="s">
        <v>31</v>
      </c>
      <c r="M111" s="6" t="s">
        <v>78</v>
      </c>
      <c r="N111" s="6" t="s">
        <v>7</v>
      </c>
      <c r="O111" s="11"/>
      <c r="P111" s="11"/>
      <c r="Q111" s="11"/>
    </row>
    <row r="112" spans="1:17">
      <c r="A112" s="4"/>
      <c r="B112" s="6"/>
      <c r="C112" s="6"/>
      <c r="D112" s="6"/>
      <c r="E112" s="6"/>
      <c r="F112" s="6"/>
      <c r="G112" s="6"/>
      <c r="H112" s="6"/>
      <c r="I112" s="6"/>
      <c r="J112" s="6"/>
      <c r="K112" s="11"/>
      <c r="L112" s="9" t="s">
        <v>57</v>
      </c>
      <c r="M112" s="13">
        <f>M107</f>
        <v>12.435063136558774</v>
      </c>
      <c r="N112" s="13">
        <f>M108</f>
        <v>58.611652695043318</v>
      </c>
      <c r="O112" s="11"/>
      <c r="P112" s="11"/>
      <c r="Q112" s="11"/>
    </row>
    <row r="113" spans="1:17">
      <c r="A113" s="4"/>
      <c r="B113" s="6" t="s">
        <v>32</v>
      </c>
      <c r="C113" s="7" t="s">
        <v>20</v>
      </c>
      <c r="D113" s="6"/>
      <c r="E113" s="6"/>
      <c r="F113" s="6"/>
      <c r="G113" s="6"/>
      <c r="H113" s="6"/>
      <c r="I113" s="6"/>
      <c r="J113" s="6"/>
      <c r="K113" s="11"/>
      <c r="L113" s="9" t="s">
        <v>58</v>
      </c>
      <c r="M113" s="13">
        <f>N107</f>
        <v>12.28057055809445</v>
      </c>
      <c r="N113" s="13">
        <f>N108</f>
        <v>73.603922105930579</v>
      </c>
      <c r="O113" s="11"/>
      <c r="P113" s="11"/>
      <c r="Q113" s="11"/>
    </row>
    <row r="114" spans="1:17" ht="15.75">
      <c r="A114" s="4"/>
      <c r="B114" s="6"/>
      <c r="C114" s="6" t="s">
        <v>21</v>
      </c>
      <c r="D114" s="8">
        <v>3.786</v>
      </c>
      <c r="E114" s="6" t="s">
        <v>22</v>
      </c>
      <c r="F114" s="9" t="s">
        <v>57</v>
      </c>
      <c r="G114" s="9" t="s">
        <v>58</v>
      </c>
      <c r="H114" s="9" t="s">
        <v>59</v>
      </c>
      <c r="I114" s="9" t="s">
        <v>60</v>
      </c>
      <c r="J114" s="9" t="s">
        <v>61</v>
      </c>
      <c r="K114" s="11"/>
      <c r="L114" s="9" t="s">
        <v>59</v>
      </c>
      <c r="M114" s="13">
        <f>O107</f>
        <v>46.694322745527572</v>
      </c>
      <c r="N114" s="13">
        <f>O108</f>
        <v>82.520498816477499</v>
      </c>
      <c r="O114" s="11"/>
      <c r="P114" s="11"/>
      <c r="Q114" s="11"/>
    </row>
    <row r="115" spans="1:17" ht="15.75">
      <c r="A115" s="4"/>
      <c r="B115" s="6"/>
      <c r="C115" s="6" t="s">
        <v>30</v>
      </c>
      <c r="D115" s="8">
        <v>7.6029999999999998</v>
      </c>
      <c r="E115" s="8">
        <v>2.8039999999999998</v>
      </c>
      <c r="F115" s="8">
        <v>5.0810000000000004</v>
      </c>
      <c r="G115" s="8">
        <v>5.694</v>
      </c>
      <c r="H115" s="8">
        <v>5.5629999999999997</v>
      </c>
      <c r="I115" s="8">
        <v>5.9059999999999997</v>
      </c>
      <c r="J115" s="8">
        <v>6.55</v>
      </c>
      <c r="K115" s="11"/>
      <c r="L115" s="9" t="s">
        <v>60</v>
      </c>
      <c r="M115" s="13">
        <f>P107</f>
        <v>67.053105840289064</v>
      </c>
      <c r="N115" s="13">
        <f>P108</f>
        <v>92.106056688693741</v>
      </c>
      <c r="O115" s="11"/>
      <c r="P115" s="11"/>
      <c r="Q115" s="11"/>
    </row>
    <row r="116" spans="1:17">
      <c r="A116" s="4"/>
      <c r="B116" s="6"/>
      <c r="C116" s="6"/>
      <c r="D116" s="6">
        <f>D115-D114</f>
        <v>3.8169999999999997</v>
      </c>
      <c r="E116" s="6"/>
      <c r="F116" s="6">
        <f>F115-E115</f>
        <v>2.2770000000000006</v>
      </c>
      <c r="G116" s="6">
        <f>G115-E115</f>
        <v>2.89</v>
      </c>
      <c r="H116" s="6">
        <f>H115-E115</f>
        <v>2.7589999999999999</v>
      </c>
      <c r="I116" s="6">
        <f>I115-E115</f>
        <v>3.1019999999999999</v>
      </c>
      <c r="J116" s="6">
        <f>J115-E115</f>
        <v>3.746</v>
      </c>
      <c r="K116" s="11"/>
      <c r="L116" s="9" t="s">
        <v>61</v>
      </c>
      <c r="M116" s="13">
        <f>Q107</f>
        <v>97.116739686016814</v>
      </c>
      <c r="N116" s="13">
        <f>Q108</f>
        <v>106.88773418926846</v>
      </c>
      <c r="O116" s="11"/>
      <c r="P116" s="11"/>
      <c r="Q116" s="11"/>
    </row>
    <row r="117" spans="1:17">
      <c r="A117" s="4"/>
      <c r="B117" s="6"/>
      <c r="C117" s="6"/>
      <c r="D117" s="6"/>
      <c r="E117" s="6"/>
      <c r="F117" s="10">
        <f>F116/D116*100</f>
        <v>59.654178674351598</v>
      </c>
      <c r="G117" s="10">
        <f>G116/D116*100</f>
        <v>75.713911448781772</v>
      </c>
      <c r="H117" s="10">
        <f>H116/D116*100</f>
        <v>72.281896777574019</v>
      </c>
      <c r="I117" s="10">
        <f>I116/D116*100</f>
        <v>81.268011527377524</v>
      </c>
      <c r="J117" s="10">
        <f>J116/D116*100</f>
        <v>98.139900445375957</v>
      </c>
      <c r="K117" s="11"/>
      <c r="L117" s="11"/>
      <c r="M117" s="11"/>
      <c r="N117" s="11"/>
      <c r="O117" s="11"/>
      <c r="P117" s="11"/>
      <c r="Q117" s="11"/>
    </row>
    <row r="118" spans="1:17">
      <c r="A118" s="4"/>
      <c r="B118" s="6"/>
      <c r="C118" s="6"/>
      <c r="D118" s="6"/>
      <c r="E118" s="6"/>
      <c r="F118" s="6"/>
      <c r="G118" s="6"/>
      <c r="H118" s="6"/>
      <c r="I118" s="6"/>
      <c r="J118" s="6"/>
      <c r="K118" s="11"/>
      <c r="L118" s="11"/>
      <c r="M118" s="11"/>
      <c r="N118" s="11"/>
      <c r="O118" s="11"/>
      <c r="P118" s="11"/>
      <c r="Q118" s="11"/>
    </row>
    <row r="119" spans="1:17">
      <c r="A119" s="6"/>
      <c r="B119" s="56" t="s">
        <v>116</v>
      </c>
      <c r="C119" s="7" t="s">
        <v>20</v>
      </c>
      <c r="D119" s="6"/>
      <c r="E119" s="6"/>
      <c r="F119" s="6"/>
      <c r="G119" s="6"/>
      <c r="H119" s="6"/>
      <c r="I119" s="6"/>
      <c r="J119" s="6"/>
      <c r="K119" s="11"/>
      <c r="L119" s="11"/>
      <c r="M119" s="11"/>
      <c r="N119" s="11"/>
      <c r="O119" s="11"/>
      <c r="P119" s="11"/>
      <c r="Q119" s="11"/>
    </row>
    <row r="120" spans="1:17" ht="15.75">
      <c r="A120" s="6"/>
      <c r="B120" s="6"/>
      <c r="C120" s="6" t="s">
        <v>21</v>
      </c>
      <c r="D120" s="8">
        <v>3.169</v>
      </c>
      <c r="E120" s="6" t="s">
        <v>22</v>
      </c>
      <c r="F120" s="9" t="s">
        <v>57</v>
      </c>
      <c r="G120" s="9" t="s">
        <v>58</v>
      </c>
      <c r="H120" s="9" t="s">
        <v>59</v>
      </c>
      <c r="I120" s="9" t="s">
        <v>60</v>
      </c>
      <c r="J120" s="9" t="s">
        <v>61</v>
      </c>
      <c r="K120" s="11"/>
      <c r="L120" s="11"/>
      <c r="M120" s="11"/>
      <c r="N120" s="11"/>
      <c r="O120" s="11"/>
      <c r="P120" s="11"/>
      <c r="Q120" s="11"/>
    </row>
    <row r="121" spans="1:17" ht="15.75">
      <c r="A121" s="6"/>
      <c r="B121" s="6"/>
      <c r="C121" s="6" t="s">
        <v>30</v>
      </c>
      <c r="D121" s="8">
        <v>8.1959999999999997</v>
      </c>
      <c r="E121" s="8">
        <v>2.15</v>
      </c>
      <c r="F121" s="8">
        <v>5.0439999999999996</v>
      </c>
      <c r="G121" s="8">
        <v>5.7439999999999998</v>
      </c>
      <c r="H121" s="8">
        <v>6.8129999999999997</v>
      </c>
      <c r="I121" s="8">
        <v>7.3250000000000002</v>
      </c>
      <c r="J121" s="8">
        <v>7.9630000000000001</v>
      </c>
      <c r="K121" s="11"/>
      <c r="L121" s="11"/>
      <c r="M121" s="11"/>
      <c r="N121" s="11"/>
      <c r="O121" s="11"/>
      <c r="P121" s="11"/>
      <c r="Q121" s="11"/>
    </row>
    <row r="122" spans="1:17">
      <c r="A122" s="6"/>
      <c r="B122" s="6"/>
      <c r="C122" s="6"/>
      <c r="D122" s="6">
        <f>D121-D120</f>
        <v>5.0269999999999992</v>
      </c>
      <c r="E122" s="6"/>
      <c r="F122" s="6">
        <f>F121-E121</f>
        <v>2.8939999999999997</v>
      </c>
      <c r="G122" s="6">
        <f>G121-E121</f>
        <v>3.5939999999999999</v>
      </c>
      <c r="H122" s="6">
        <f>H121-E121</f>
        <v>4.6630000000000003</v>
      </c>
      <c r="I122" s="6">
        <f>I121-E121</f>
        <v>5.1750000000000007</v>
      </c>
      <c r="J122" s="6">
        <f>J121-E121</f>
        <v>5.8130000000000006</v>
      </c>
      <c r="K122" s="11"/>
      <c r="L122" s="11"/>
      <c r="M122" s="11"/>
      <c r="N122" s="11"/>
      <c r="O122" s="11"/>
      <c r="P122" s="11"/>
      <c r="Q122" s="11"/>
    </row>
    <row r="123" spans="1:17">
      <c r="A123" s="6"/>
      <c r="B123" s="6"/>
      <c r="C123" s="6"/>
      <c r="D123" s="6"/>
      <c r="E123" s="6"/>
      <c r="F123" s="10">
        <f>F122/D122*100</f>
        <v>57.569126715735031</v>
      </c>
      <c r="G123" s="10">
        <f>G122/D122*100</f>
        <v>71.493932763079385</v>
      </c>
      <c r="H123" s="10">
        <f>H122/D122*100</f>
        <v>92.759100855380964</v>
      </c>
      <c r="I123" s="10">
        <f>I122/D122*100</f>
        <v>102.94410185000997</v>
      </c>
      <c r="J123" s="10">
        <f>J122/D122*100</f>
        <v>115.63556793316097</v>
      </c>
      <c r="K123" s="11"/>
      <c r="L123" s="11"/>
      <c r="M123" s="11"/>
      <c r="N123" s="11"/>
      <c r="O123" s="11"/>
      <c r="P123" s="11"/>
      <c r="Q123" s="11"/>
    </row>
    <row r="124" spans="1:17">
      <c r="A124" s="6"/>
      <c r="B124" s="6"/>
      <c r="C124" s="6"/>
      <c r="D124" s="6"/>
      <c r="E124" s="6"/>
      <c r="F124" s="6"/>
      <c r="G124" s="6"/>
      <c r="H124" s="6"/>
      <c r="I124" s="6"/>
      <c r="J124" s="6"/>
      <c r="K124" s="11"/>
      <c r="L124" s="11"/>
      <c r="M124" s="11"/>
      <c r="N124" s="11"/>
      <c r="O124" s="11"/>
      <c r="P124" s="11"/>
      <c r="Q124" s="11"/>
    </row>
    <row r="125" spans="1:17">
      <c r="A125" s="6"/>
      <c r="B125" s="6" t="s">
        <v>34</v>
      </c>
      <c r="C125" s="7" t="s">
        <v>78</v>
      </c>
      <c r="D125" s="6"/>
      <c r="E125" s="6"/>
      <c r="F125" s="6"/>
      <c r="G125" s="6"/>
      <c r="H125" s="6"/>
      <c r="I125" s="6"/>
      <c r="J125" s="6"/>
      <c r="K125" s="11"/>
      <c r="L125" s="11"/>
      <c r="M125" s="11"/>
      <c r="N125" s="11"/>
      <c r="O125" s="11"/>
      <c r="P125" s="11"/>
      <c r="Q125" s="11"/>
    </row>
    <row r="126" spans="1:17" ht="15.75">
      <c r="A126" s="4"/>
      <c r="B126" s="6"/>
      <c r="C126" s="6" t="s">
        <v>21</v>
      </c>
      <c r="D126" s="8">
        <v>2.923</v>
      </c>
      <c r="E126" s="6" t="s">
        <v>22</v>
      </c>
      <c r="F126" s="9" t="s">
        <v>57</v>
      </c>
      <c r="G126" s="9" t="s">
        <v>58</v>
      </c>
      <c r="H126" s="9" t="s">
        <v>59</v>
      </c>
      <c r="I126" s="9" t="s">
        <v>60</v>
      </c>
      <c r="J126" s="9" t="s">
        <v>61</v>
      </c>
      <c r="K126" s="11"/>
      <c r="L126" s="11"/>
      <c r="M126" s="11"/>
      <c r="N126" s="11"/>
      <c r="O126" s="11"/>
      <c r="P126" s="11"/>
      <c r="Q126" s="11"/>
    </row>
    <row r="127" spans="1:17" ht="15.75">
      <c r="A127" s="4"/>
      <c r="B127" s="6"/>
      <c r="C127" s="6" t="s">
        <v>30</v>
      </c>
      <c r="D127" s="8">
        <v>9.1479999999999997</v>
      </c>
      <c r="E127" s="8">
        <v>2.1469999999999998</v>
      </c>
      <c r="F127" s="8">
        <v>2.2559999999999998</v>
      </c>
      <c r="G127" s="8">
        <v>2.3879999999999999</v>
      </c>
      <c r="H127" s="8">
        <v>2.9380000000000002</v>
      </c>
      <c r="I127" s="8">
        <v>4.375</v>
      </c>
      <c r="J127" s="8">
        <v>6.6689999999999996</v>
      </c>
      <c r="K127" s="11"/>
      <c r="L127" s="11"/>
      <c r="M127" s="11"/>
      <c r="N127" s="11"/>
      <c r="O127" s="11"/>
      <c r="P127" s="11"/>
      <c r="Q127" s="11"/>
    </row>
    <row r="128" spans="1:17">
      <c r="A128" s="4"/>
      <c r="B128" s="6"/>
      <c r="C128" s="6"/>
      <c r="D128" s="6">
        <f>D127-D126</f>
        <v>6.2249999999999996</v>
      </c>
      <c r="E128" s="6"/>
      <c r="F128" s="6">
        <f>F127-E127</f>
        <v>0.10899999999999999</v>
      </c>
      <c r="G128" s="6">
        <f>G127-E127</f>
        <v>0.2410000000000001</v>
      </c>
      <c r="H128" s="6">
        <f>H127-E127</f>
        <v>0.79100000000000037</v>
      </c>
      <c r="I128" s="6">
        <f>I127-E127</f>
        <v>2.2280000000000002</v>
      </c>
      <c r="J128" s="6">
        <f>J127-E127</f>
        <v>4.5220000000000002</v>
      </c>
      <c r="K128" s="11"/>
      <c r="L128" s="11"/>
      <c r="M128" s="11"/>
      <c r="N128" s="11"/>
      <c r="O128" s="11"/>
      <c r="P128" s="11"/>
      <c r="Q128" s="11"/>
    </row>
    <row r="129" spans="1:17">
      <c r="A129" s="4"/>
      <c r="B129" s="6"/>
      <c r="C129" s="6"/>
      <c r="D129" s="6"/>
      <c r="E129" s="6"/>
      <c r="F129" s="10">
        <f>F128/D128*100</f>
        <v>1.751004016064257</v>
      </c>
      <c r="G129" s="10">
        <f>G128/D128*100</f>
        <v>3.8714859437751019</v>
      </c>
      <c r="H129" s="10">
        <f>H128/D128*100</f>
        <v>12.706827309236953</v>
      </c>
      <c r="I129" s="10">
        <f>I128/D128*100</f>
        <v>35.791164658634543</v>
      </c>
      <c r="J129" s="10">
        <f>J128/D128*100</f>
        <v>72.642570281124506</v>
      </c>
      <c r="K129" s="11"/>
      <c r="L129" s="11"/>
      <c r="M129" s="11"/>
      <c r="N129" s="11"/>
      <c r="O129" s="11"/>
      <c r="P129" s="11"/>
      <c r="Q129" s="11"/>
    </row>
    <row r="130" spans="1:17">
      <c r="A130" s="11"/>
      <c r="B130" s="11"/>
      <c r="C130" s="11"/>
      <c r="D130" s="11"/>
      <c r="E130" s="11"/>
      <c r="F130" s="11"/>
      <c r="G130" s="11"/>
      <c r="H130" s="11"/>
      <c r="I130" s="11"/>
      <c r="J130" s="11"/>
      <c r="K130" s="11"/>
      <c r="L130" s="11"/>
      <c r="M130" s="11"/>
      <c r="N130" s="11"/>
      <c r="O130" s="11"/>
      <c r="P130" s="11"/>
      <c r="Q130" s="11"/>
    </row>
    <row r="131" spans="1:17">
      <c r="A131" s="11"/>
      <c r="B131" s="11"/>
      <c r="C131" s="11"/>
      <c r="D131" s="11"/>
      <c r="E131" s="11"/>
      <c r="F131" s="11"/>
      <c r="G131" s="11"/>
      <c r="H131" s="11"/>
      <c r="I131" s="11"/>
      <c r="J131" s="11"/>
      <c r="K131" s="11"/>
      <c r="L131" s="11"/>
      <c r="M131" s="11"/>
      <c r="N131" s="11"/>
      <c r="O131" s="11"/>
      <c r="P131" s="11"/>
      <c r="Q131" s="11"/>
    </row>
    <row r="132" spans="1:17">
      <c r="A132" s="4" t="s">
        <v>43</v>
      </c>
      <c r="B132" s="6"/>
      <c r="C132" s="6"/>
      <c r="D132" s="6"/>
      <c r="E132" s="6"/>
      <c r="F132" s="6"/>
      <c r="G132" s="6"/>
      <c r="H132" s="6"/>
      <c r="I132" s="6"/>
      <c r="J132" s="6"/>
      <c r="K132" s="11"/>
      <c r="L132" s="12"/>
      <c r="M132" s="9" t="str">
        <f t="shared" ref="M132:Q132" si="20">F134</f>
        <v>2HZ</v>
      </c>
      <c r="N132" s="9" t="str">
        <f t="shared" si="20"/>
        <v>4HZ</v>
      </c>
      <c r="O132" s="9" t="str">
        <f t="shared" si="20"/>
        <v>8HZ</v>
      </c>
      <c r="P132" s="9" t="str">
        <f t="shared" si="20"/>
        <v>16HZ</v>
      </c>
      <c r="Q132" s="9" t="str">
        <f t="shared" si="20"/>
        <v>32HZ</v>
      </c>
    </row>
    <row r="133" spans="1:17">
      <c r="A133" s="4"/>
      <c r="B133" s="6" t="s">
        <v>39</v>
      </c>
      <c r="C133" s="7" t="s">
        <v>78</v>
      </c>
      <c r="D133" s="6"/>
      <c r="E133" s="6"/>
      <c r="F133" s="6"/>
      <c r="G133" s="6"/>
      <c r="H133" s="6"/>
      <c r="I133" s="6"/>
      <c r="J133" s="6"/>
      <c r="K133" s="11"/>
      <c r="L133" s="12" t="s">
        <v>78</v>
      </c>
      <c r="M133" s="13">
        <f t="shared" ref="M133:Q133" si="21">AVERAGE(F137,F149)</f>
        <v>10.306630489186269</v>
      </c>
      <c r="N133" s="13">
        <f t="shared" si="21"/>
        <v>30.422012065014094</v>
      </c>
      <c r="O133" s="13">
        <f t="shared" si="21"/>
        <v>86.536840441505774</v>
      </c>
      <c r="P133" s="13">
        <f t="shared" si="21"/>
        <v>155.94985643160089</v>
      </c>
      <c r="Q133" s="13">
        <f t="shared" si="21"/>
        <v>220.85726139985775</v>
      </c>
    </row>
    <row r="134" spans="1:17" ht="15.75">
      <c r="A134" s="4"/>
      <c r="B134" s="6"/>
      <c r="C134" s="6" t="s">
        <v>21</v>
      </c>
      <c r="D134" s="8">
        <v>2.2610000000000001</v>
      </c>
      <c r="E134" s="6" t="s">
        <v>22</v>
      </c>
      <c r="F134" s="9" t="s">
        <v>57</v>
      </c>
      <c r="G134" s="9" t="s">
        <v>58</v>
      </c>
      <c r="H134" s="9" t="s">
        <v>59</v>
      </c>
      <c r="I134" s="9" t="s">
        <v>60</v>
      </c>
      <c r="J134" s="9" t="s">
        <v>61</v>
      </c>
      <c r="K134" s="11"/>
      <c r="L134" s="12" t="s">
        <v>7</v>
      </c>
      <c r="M134" s="13">
        <f t="shared" ref="M134:Q134" si="22">AVERAGE(F143,F155)</f>
        <v>13.251020977827405</v>
      </c>
      <c r="N134" s="13">
        <f t="shared" si="22"/>
        <v>39.580559017585543</v>
      </c>
      <c r="O134" s="13">
        <f t="shared" si="22"/>
        <v>124.11805650625567</v>
      </c>
      <c r="P134" s="13">
        <f t="shared" si="22"/>
        <v>214.59811610255824</v>
      </c>
      <c r="Q134" s="13">
        <f t="shared" si="22"/>
        <v>282.18058106395046</v>
      </c>
    </row>
    <row r="135" spans="1:17" ht="15.75">
      <c r="A135" s="4"/>
      <c r="B135" s="6"/>
      <c r="C135" s="6" t="s">
        <v>30</v>
      </c>
      <c r="D135" s="8">
        <v>4.2329999999999997</v>
      </c>
      <c r="E135" s="8">
        <v>1.4610000000000001</v>
      </c>
      <c r="F135" s="8">
        <v>1.7050000000000001</v>
      </c>
      <c r="G135" s="8">
        <v>2.161</v>
      </c>
      <c r="H135" s="8">
        <v>3.431</v>
      </c>
      <c r="I135" s="8">
        <v>4.7380000000000004</v>
      </c>
      <c r="J135" s="8">
        <v>5.9980000000000002</v>
      </c>
      <c r="K135" s="11"/>
      <c r="L135" s="11"/>
      <c r="M135" s="11"/>
      <c r="N135" s="11"/>
      <c r="O135" s="11"/>
      <c r="P135" s="11"/>
      <c r="Q135" s="11"/>
    </row>
    <row r="136" spans="1:17">
      <c r="A136" s="4"/>
      <c r="B136" s="6"/>
      <c r="C136" s="6"/>
      <c r="D136" s="6">
        <f>D135-D134</f>
        <v>1.9719999999999995</v>
      </c>
      <c r="E136" s="6"/>
      <c r="F136" s="6">
        <f>F135-E135</f>
        <v>0.24399999999999999</v>
      </c>
      <c r="G136" s="6">
        <f>G135-E135</f>
        <v>0.7</v>
      </c>
      <c r="H136" s="6">
        <f>H135-E135</f>
        <v>1.97</v>
      </c>
      <c r="I136" s="6">
        <f>I135-E135</f>
        <v>3.2770000000000001</v>
      </c>
      <c r="J136" s="6">
        <f>J135-E135</f>
        <v>4.5369999999999999</v>
      </c>
      <c r="K136" s="11"/>
      <c r="L136" s="11"/>
      <c r="M136" s="11"/>
      <c r="N136" s="11"/>
      <c r="O136" s="11"/>
      <c r="P136" s="11"/>
      <c r="Q136" s="11"/>
    </row>
    <row r="137" spans="1:17">
      <c r="A137" s="4"/>
      <c r="B137" s="6"/>
      <c r="C137" s="6"/>
      <c r="D137" s="6"/>
      <c r="E137" s="6"/>
      <c r="F137" s="10">
        <f>F136/D136*100</f>
        <v>12.37322515212982</v>
      </c>
      <c r="G137" s="10">
        <f>G136/D136*100</f>
        <v>35.496957403651116</v>
      </c>
      <c r="H137" s="10">
        <f>H136/D136*100</f>
        <v>99.898580121703873</v>
      </c>
      <c r="I137" s="10">
        <f>I136/D136*100</f>
        <v>166.17647058823536</v>
      </c>
      <c r="J137" s="10">
        <f>J136/D136*100</f>
        <v>230.07099391480733</v>
      </c>
      <c r="K137" s="11"/>
      <c r="L137" s="12" t="s">
        <v>31</v>
      </c>
      <c r="M137" s="6" t="s">
        <v>78</v>
      </c>
      <c r="N137" s="6" t="s">
        <v>7</v>
      </c>
      <c r="O137" s="11"/>
      <c r="P137" s="11"/>
      <c r="Q137" s="11"/>
    </row>
    <row r="138" spans="1:17">
      <c r="A138" s="4"/>
      <c r="B138" s="6"/>
      <c r="C138" s="6"/>
      <c r="D138" s="6"/>
      <c r="E138" s="6"/>
      <c r="F138" s="6"/>
      <c r="G138" s="6"/>
      <c r="H138" s="6"/>
      <c r="I138" s="6"/>
      <c r="J138" s="6"/>
      <c r="K138" s="11"/>
      <c r="L138" s="9" t="s">
        <v>57</v>
      </c>
      <c r="M138" s="13">
        <f>M133</f>
        <v>10.306630489186269</v>
      </c>
      <c r="N138" s="13">
        <f>M134</f>
        <v>13.251020977827405</v>
      </c>
      <c r="O138" s="11"/>
      <c r="P138" s="11"/>
      <c r="Q138" s="11"/>
    </row>
    <row r="139" spans="1:17">
      <c r="A139" s="4"/>
      <c r="B139" s="6" t="s">
        <v>40</v>
      </c>
      <c r="C139" s="7" t="s">
        <v>20</v>
      </c>
      <c r="D139" s="6"/>
      <c r="E139" s="6"/>
      <c r="F139" s="6"/>
      <c r="G139" s="6"/>
      <c r="H139" s="6"/>
      <c r="I139" s="6"/>
      <c r="J139" s="6"/>
      <c r="K139" s="11"/>
      <c r="L139" s="9" t="s">
        <v>58</v>
      </c>
      <c r="M139" s="13">
        <f>N133</f>
        <v>30.422012065014094</v>
      </c>
      <c r="N139" s="13">
        <f>N134</f>
        <v>39.580559017585543</v>
      </c>
      <c r="O139" s="11"/>
      <c r="P139" s="11" t="s">
        <v>90</v>
      </c>
      <c r="Q139" s="11"/>
    </row>
    <row r="140" spans="1:17" ht="15.75">
      <c r="A140" s="4"/>
      <c r="B140" s="6"/>
      <c r="C140" s="6" t="s">
        <v>21</v>
      </c>
      <c r="D140" s="8">
        <v>2.956</v>
      </c>
      <c r="E140" s="6" t="s">
        <v>22</v>
      </c>
      <c r="F140" s="9" t="s">
        <v>57</v>
      </c>
      <c r="G140" s="9" t="s">
        <v>58</v>
      </c>
      <c r="H140" s="9" t="s">
        <v>59</v>
      </c>
      <c r="I140" s="9" t="s">
        <v>60</v>
      </c>
      <c r="J140" s="9" t="s">
        <v>61</v>
      </c>
      <c r="K140" s="11"/>
      <c r="L140" s="9" t="s">
        <v>59</v>
      </c>
      <c r="M140" s="13">
        <f>O133</f>
        <v>86.536840441505774</v>
      </c>
      <c r="N140" s="13">
        <f>O134</f>
        <v>124.11805650625567</v>
      </c>
      <c r="O140" s="11"/>
      <c r="P140" s="11"/>
      <c r="Q140" s="11"/>
    </row>
    <row r="141" spans="1:17" ht="15.75">
      <c r="A141" s="4"/>
      <c r="B141" s="6"/>
      <c r="C141" s="6" t="s">
        <v>30</v>
      </c>
      <c r="D141" s="8">
        <v>3.6989999999999998</v>
      </c>
      <c r="E141" s="8">
        <v>1.607</v>
      </c>
      <c r="F141" s="8">
        <v>1.6930000000000001</v>
      </c>
      <c r="G141" s="8">
        <v>1.806</v>
      </c>
      <c r="H141" s="8">
        <v>2.1190000000000002</v>
      </c>
      <c r="I141" s="8">
        <v>2.1120000000000001</v>
      </c>
      <c r="J141" s="8">
        <v>2.0960000000000001</v>
      </c>
      <c r="K141" s="11"/>
      <c r="L141" s="9" t="s">
        <v>60</v>
      </c>
      <c r="M141" s="13">
        <f>P133</f>
        <v>155.94985643160089</v>
      </c>
      <c r="N141" s="13">
        <f>P134</f>
        <v>214.59811610255824</v>
      </c>
      <c r="O141" s="11"/>
      <c r="P141" s="11"/>
      <c r="Q141" s="11"/>
    </row>
    <row r="142" spans="1:17">
      <c r="A142" s="4"/>
      <c r="B142" s="6"/>
      <c r="C142" s="6"/>
      <c r="D142" s="6">
        <f>D141-D140</f>
        <v>0.74299999999999988</v>
      </c>
      <c r="E142" s="6"/>
      <c r="F142" s="6">
        <f>F141-E141</f>
        <v>8.6000000000000076E-2</v>
      </c>
      <c r="G142" s="6">
        <f>G141-E141</f>
        <v>0.19900000000000007</v>
      </c>
      <c r="H142" s="6">
        <f>H141-E141</f>
        <v>0.51200000000000023</v>
      </c>
      <c r="I142" s="6">
        <f>I141-E141</f>
        <v>0.50500000000000012</v>
      </c>
      <c r="J142" s="6">
        <f>J141-E141</f>
        <v>0.4890000000000001</v>
      </c>
      <c r="K142" s="11"/>
      <c r="L142" s="9" t="s">
        <v>61</v>
      </c>
      <c r="M142" s="13">
        <f>Q133</f>
        <v>220.85726139985775</v>
      </c>
      <c r="N142" s="13">
        <f>Q134</f>
        <v>282.18058106395046</v>
      </c>
      <c r="O142" s="11"/>
      <c r="P142" s="11"/>
      <c r="Q142" s="11"/>
    </row>
    <row r="143" spans="1:17">
      <c r="A143" s="4"/>
      <c r="B143" s="6"/>
      <c r="C143" s="6"/>
      <c r="D143" s="6"/>
      <c r="E143" s="6"/>
      <c r="F143" s="10">
        <f>F142/D142*100</f>
        <v>11.57469717362047</v>
      </c>
      <c r="G143" s="10">
        <f>G142/D142*100</f>
        <v>26.783310901749672</v>
      </c>
      <c r="H143" s="10">
        <f>H142/D142*100</f>
        <v>68.909825033647422</v>
      </c>
      <c r="I143" s="10">
        <f>I142/D142*100</f>
        <v>67.967698519515508</v>
      </c>
      <c r="J143" s="10">
        <f>J142/D142*100</f>
        <v>65.814266487214027</v>
      </c>
      <c r="K143" s="11"/>
      <c r="L143" s="11"/>
      <c r="M143" s="11"/>
      <c r="N143" s="11"/>
      <c r="O143" s="11"/>
      <c r="P143" s="11"/>
      <c r="Q143" s="11"/>
    </row>
    <row r="144" spans="1:17">
      <c r="A144" s="4"/>
      <c r="B144" s="6"/>
      <c r="C144" s="6"/>
      <c r="D144" s="6"/>
      <c r="E144" s="6"/>
      <c r="F144" s="6"/>
      <c r="G144" s="6"/>
      <c r="H144" s="6"/>
      <c r="I144" s="6"/>
      <c r="J144" s="6"/>
      <c r="K144" s="11"/>
      <c r="L144" s="11"/>
      <c r="M144" s="11"/>
      <c r="N144" s="11"/>
      <c r="O144" s="11"/>
      <c r="P144" s="11"/>
      <c r="Q144" s="11"/>
    </row>
    <row r="145" spans="1:17">
      <c r="A145" s="6"/>
      <c r="B145" s="6" t="s">
        <v>41</v>
      </c>
      <c r="C145" s="7" t="s">
        <v>78</v>
      </c>
      <c r="D145" s="6"/>
      <c r="E145" s="6"/>
      <c r="F145" s="6"/>
      <c r="G145" s="6"/>
      <c r="H145" s="6"/>
      <c r="I145" s="6"/>
      <c r="J145" s="6"/>
      <c r="K145" s="11"/>
      <c r="L145" s="11"/>
      <c r="M145" s="11"/>
      <c r="N145" s="11"/>
      <c r="O145" s="11"/>
      <c r="P145" s="11"/>
      <c r="Q145" s="11"/>
    </row>
    <row r="146" spans="1:17" ht="15.75">
      <c r="A146" s="6"/>
      <c r="B146" s="6"/>
      <c r="C146" s="6" t="s">
        <v>21</v>
      </c>
      <c r="D146" s="8">
        <v>3.0870000000000002</v>
      </c>
      <c r="E146" s="6" t="s">
        <v>22</v>
      </c>
      <c r="F146" s="9" t="s">
        <v>57</v>
      </c>
      <c r="G146" s="9" t="s">
        <v>58</v>
      </c>
      <c r="H146" s="9" t="s">
        <v>59</v>
      </c>
      <c r="I146" s="9" t="s">
        <v>60</v>
      </c>
      <c r="J146" s="9" t="s">
        <v>61</v>
      </c>
      <c r="K146" s="11"/>
      <c r="L146" s="11"/>
      <c r="M146" s="11"/>
      <c r="N146" s="11"/>
      <c r="O146" s="11"/>
      <c r="P146" s="11"/>
      <c r="Q146" s="11"/>
    </row>
    <row r="147" spans="1:17" ht="15.75">
      <c r="A147" s="6"/>
      <c r="B147" s="6"/>
      <c r="C147" s="6" t="s">
        <v>30</v>
      </c>
      <c r="D147" s="8">
        <v>5.32</v>
      </c>
      <c r="E147" s="8">
        <v>1.877</v>
      </c>
      <c r="F147" s="8">
        <v>2.0609999999999999</v>
      </c>
      <c r="G147" s="8">
        <v>2.4430000000000001</v>
      </c>
      <c r="H147" s="8">
        <v>3.5110000000000001</v>
      </c>
      <c r="I147" s="8">
        <v>5.1310000000000002</v>
      </c>
      <c r="J147" s="8">
        <v>6.6029999999999998</v>
      </c>
      <c r="K147" s="11"/>
      <c r="L147" s="11"/>
      <c r="M147" s="11"/>
      <c r="N147" s="11"/>
      <c r="O147" s="11"/>
      <c r="P147" s="11"/>
      <c r="Q147" s="11"/>
    </row>
    <row r="148" spans="1:17">
      <c r="A148" s="6"/>
      <c r="B148" s="6"/>
      <c r="C148" s="6"/>
      <c r="D148" s="6">
        <f>D147-D146</f>
        <v>2.2330000000000001</v>
      </c>
      <c r="E148" s="6"/>
      <c r="F148" s="6">
        <f>F147-E147</f>
        <v>0.18399999999999994</v>
      </c>
      <c r="G148" s="6">
        <f>G147-E147</f>
        <v>0.56600000000000006</v>
      </c>
      <c r="H148" s="6">
        <f>H147-E147</f>
        <v>1.6340000000000001</v>
      </c>
      <c r="I148" s="6">
        <f>I147-E147</f>
        <v>3.2540000000000004</v>
      </c>
      <c r="J148" s="6">
        <f>J147-E147</f>
        <v>4.726</v>
      </c>
      <c r="K148" s="11"/>
      <c r="L148" s="11"/>
      <c r="M148" s="11"/>
      <c r="N148" s="11"/>
      <c r="O148" s="11"/>
      <c r="P148" s="11"/>
      <c r="Q148" s="11"/>
    </row>
    <row r="149" spans="1:17">
      <c r="A149" s="6"/>
      <c r="B149" s="6"/>
      <c r="C149" s="6"/>
      <c r="D149" s="6"/>
      <c r="E149" s="6"/>
      <c r="F149" s="10">
        <f>F148/D148*100</f>
        <v>8.2400358262427194</v>
      </c>
      <c r="G149" s="10">
        <f>G148/D148*100</f>
        <v>25.347066726377072</v>
      </c>
      <c r="H149" s="10">
        <f>H148/D148*100</f>
        <v>73.175100761307661</v>
      </c>
      <c r="I149" s="10">
        <f>I148/D148*100</f>
        <v>145.72324227496642</v>
      </c>
      <c r="J149" s="10">
        <f>J148/D148*100</f>
        <v>211.64352888490819</v>
      </c>
      <c r="K149" s="11"/>
      <c r="L149" s="11"/>
      <c r="M149" s="11"/>
      <c r="N149" s="11"/>
      <c r="O149" s="11"/>
      <c r="P149" s="11"/>
      <c r="Q149" s="11"/>
    </row>
    <row r="150" spans="1:17">
      <c r="A150" s="6"/>
      <c r="B150" s="6"/>
      <c r="C150" s="6"/>
      <c r="D150" s="6"/>
      <c r="E150" s="6"/>
      <c r="F150" s="6"/>
      <c r="G150" s="6"/>
      <c r="H150" s="6"/>
      <c r="I150" s="6"/>
      <c r="J150" s="6"/>
      <c r="K150" s="11"/>
      <c r="L150" s="11"/>
      <c r="M150" s="11"/>
      <c r="N150" s="11"/>
      <c r="O150" s="11"/>
      <c r="P150" s="11"/>
      <c r="Q150" s="11"/>
    </row>
    <row r="151" spans="1:17">
      <c r="A151" s="6"/>
      <c r="B151" s="6" t="s">
        <v>42</v>
      </c>
      <c r="C151" s="7" t="s">
        <v>20</v>
      </c>
      <c r="D151" s="6"/>
      <c r="E151" s="6"/>
      <c r="F151" s="6"/>
      <c r="G151" s="6"/>
      <c r="H151" s="6"/>
      <c r="I151" s="6"/>
      <c r="J151" s="6"/>
      <c r="K151" s="11"/>
      <c r="L151" s="11"/>
      <c r="M151" s="11"/>
      <c r="N151" s="11"/>
      <c r="O151" s="11"/>
      <c r="P151" s="11"/>
      <c r="Q151" s="11"/>
    </row>
    <row r="152" spans="1:17" ht="15.75">
      <c r="A152" s="4"/>
      <c r="B152" s="6"/>
      <c r="C152" s="6" t="s">
        <v>21</v>
      </c>
      <c r="D152" s="8">
        <v>3.181</v>
      </c>
      <c r="E152" s="6" t="s">
        <v>22</v>
      </c>
      <c r="F152" s="9" t="s">
        <v>57</v>
      </c>
      <c r="G152" s="9" t="s">
        <v>58</v>
      </c>
      <c r="H152" s="9" t="s">
        <v>59</v>
      </c>
      <c r="I152" s="9" t="s">
        <v>60</v>
      </c>
      <c r="J152" s="9" t="s">
        <v>61</v>
      </c>
      <c r="K152" s="11"/>
      <c r="L152" s="11"/>
      <c r="M152" s="11"/>
      <c r="N152" s="11"/>
      <c r="O152" s="11"/>
      <c r="P152" s="11"/>
      <c r="Q152" s="11"/>
    </row>
    <row r="153" spans="1:17" ht="15.75">
      <c r="A153" s="4"/>
      <c r="B153" s="6"/>
      <c r="C153" s="6" t="s">
        <v>30</v>
      </c>
      <c r="D153" s="8">
        <v>4.6950000000000003</v>
      </c>
      <c r="E153" s="8">
        <v>2.254</v>
      </c>
      <c r="F153" s="8">
        <v>2.48</v>
      </c>
      <c r="G153" s="8">
        <v>3.0470000000000002</v>
      </c>
      <c r="H153" s="8">
        <v>4.9690000000000003</v>
      </c>
      <c r="I153" s="8">
        <v>7.7229999999999999</v>
      </c>
      <c r="J153" s="8">
        <v>9.8019999999999996</v>
      </c>
      <c r="K153" s="11"/>
      <c r="L153" s="11"/>
      <c r="M153" s="11"/>
      <c r="N153" s="11"/>
      <c r="O153" s="11"/>
      <c r="P153" s="11"/>
      <c r="Q153" s="11"/>
    </row>
    <row r="154" spans="1:17">
      <c r="A154" s="4"/>
      <c r="B154" s="6"/>
      <c r="C154" s="6"/>
      <c r="D154" s="6">
        <f>D153-D152</f>
        <v>1.5140000000000002</v>
      </c>
      <c r="E154" s="6"/>
      <c r="F154" s="6">
        <f>F153-E153</f>
        <v>0.22599999999999998</v>
      </c>
      <c r="G154" s="6">
        <f>G153-E153</f>
        <v>0.79300000000000015</v>
      </c>
      <c r="H154" s="6">
        <f>H153-E153</f>
        <v>2.7150000000000003</v>
      </c>
      <c r="I154" s="6">
        <f>I153-E153</f>
        <v>5.4689999999999994</v>
      </c>
      <c r="J154" s="6">
        <f>J153-E153</f>
        <v>7.548</v>
      </c>
      <c r="K154" s="11"/>
      <c r="L154" s="11"/>
      <c r="M154" s="11"/>
      <c r="N154" s="11"/>
      <c r="O154" s="11"/>
      <c r="P154" s="11"/>
      <c r="Q154" s="11"/>
    </row>
    <row r="155" spans="1:17">
      <c r="A155" s="4"/>
      <c r="B155" s="6"/>
      <c r="C155" s="6"/>
      <c r="D155" s="6"/>
      <c r="E155" s="6"/>
      <c r="F155" s="10">
        <f>F154/D154*100</f>
        <v>14.927344782034343</v>
      </c>
      <c r="G155" s="10">
        <f>G154/D154*100</f>
        <v>52.377807133421406</v>
      </c>
      <c r="H155" s="10">
        <f>H154/D154*100</f>
        <v>179.32628797886392</v>
      </c>
      <c r="I155" s="10">
        <f>I154/D154*100</f>
        <v>361.22853368560095</v>
      </c>
      <c r="J155" s="10">
        <f>J154/D154*100</f>
        <v>498.54689564068684</v>
      </c>
      <c r="K155" s="11"/>
      <c r="L155" s="11"/>
      <c r="M155" s="11"/>
      <c r="N155" s="11"/>
      <c r="O155" s="11"/>
      <c r="P155" s="11"/>
      <c r="Q155" s="11"/>
    </row>
    <row r="156" spans="1:17">
      <c r="A156" s="14"/>
      <c r="B156" s="14"/>
      <c r="C156" s="14"/>
      <c r="D156" s="14"/>
      <c r="E156" s="14"/>
      <c r="F156" s="14"/>
      <c r="G156" s="14"/>
      <c r="H156" s="14"/>
      <c r="I156" s="14"/>
      <c r="J156" s="14"/>
      <c r="K156" s="14"/>
      <c r="L156" s="14"/>
      <c r="M156" s="14"/>
      <c r="N156" s="14"/>
      <c r="O156" s="14"/>
      <c r="P156" s="14"/>
      <c r="Q156" s="14"/>
    </row>
    <row r="157" spans="1:17">
      <c r="A157" s="14"/>
      <c r="B157" s="14"/>
      <c r="C157" s="14"/>
      <c r="D157" s="14"/>
      <c r="E157" s="14"/>
      <c r="F157" s="14"/>
      <c r="G157" s="14"/>
      <c r="H157" s="14"/>
      <c r="I157" s="14"/>
      <c r="J157" s="14"/>
      <c r="K157" s="14"/>
      <c r="L157" s="14"/>
      <c r="M157" s="14"/>
      <c r="N157" s="14"/>
      <c r="O157" s="14"/>
      <c r="P157" s="14"/>
      <c r="Q157" s="14"/>
    </row>
    <row r="158" spans="1:17">
      <c r="A158" s="4" t="s">
        <v>91</v>
      </c>
      <c r="B158" s="6"/>
      <c r="C158" s="6"/>
      <c r="D158" s="6"/>
      <c r="E158" s="6"/>
      <c r="F158" s="6"/>
      <c r="G158" s="6"/>
      <c r="H158" s="6"/>
      <c r="I158" s="6"/>
      <c r="J158" s="6"/>
      <c r="K158" s="11"/>
      <c r="L158" s="12"/>
      <c r="M158" s="9" t="str">
        <f t="shared" ref="M158:Q158" si="23">F160</f>
        <v>2HZ</v>
      </c>
      <c r="N158" s="9" t="str">
        <f t="shared" si="23"/>
        <v>4HZ</v>
      </c>
      <c r="O158" s="9" t="str">
        <f t="shared" si="23"/>
        <v>8HZ</v>
      </c>
      <c r="P158" s="9" t="str">
        <f t="shared" si="23"/>
        <v>16HZ</v>
      </c>
      <c r="Q158" s="9" t="str">
        <f t="shared" si="23"/>
        <v>32HZ</v>
      </c>
    </row>
    <row r="159" spans="1:17">
      <c r="A159" s="4"/>
      <c r="B159" s="6" t="s">
        <v>19</v>
      </c>
      <c r="C159" s="7" t="s">
        <v>78</v>
      </c>
      <c r="D159" s="6"/>
      <c r="E159" s="6"/>
      <c r="F159" s="6"/>
      <c r="G159" s="6"/>
      <c r="H159" s="6"/>
      <c r="I159" s="6"/>
      <c r="J159" s="6"/>
      <c r="K159" s="11"/>
      <c r="L159" s="12" t="s">
        <v>78</v>
      </c>
      <c r="M159" s="13">
        <f t="shared" ref="M159:Q159" si="24">AVERAGE(F163,F175)</f>
        <v>1.3190249174885589</v>
      </c>
      <c r="N159" s="13">
        <f t="shared" si="24"/>
        <v>3.1059620543899928</v>
      </c>
      <c r="O159" s="13">
        <f t="shared" si="24"/>
        <v>8.7658508810870295</v>
      </c>
      <c r="P159" s="13">
        <f t="shared" si="24"/>
        <v>23.557671150913901</v>
      </c>
      <c r="Q159" s="13">
        <f t="shared" si="24"/>
        <v>41.823850147652053</v>
      </c>
    </row>
    <row r="160" spans="1:17" ht="15.75">
      <c r="A160" s="4"/>
      <c r="B160" s="6"/>
      <c r="C160" s="6" t="s">
        <v>21</v>
      </c>
      <c r="D160" s="8">
        <v>4.3600000000000003</v>
      </c>
      <c r="E160" s="6" t="s">
        <v>22</v>
      </c>
      <c r="F160" s="9" t="s">
        <v>57</v>
      </c>
      <c r="G160" s="9" t="s">
        <v>58</v>
      </c>
      <c r="H160" s="9" t="s">
        <v>59</v>
      </c>
      <c r="I160" s="9" t="s">
        <v>60</v>
      </c>
      <c r="J160" s="9" t="s">
        <v>61</v>
      </c>
      <c r="K160" s="11"/>
      <c r="L160" s="12" t="s">
        <v>7</v>
      </c>
      <c r="M160" s="13">
        <f t="shared" ref="M160:Q160" si="25">AVERAGE(F169,F181)</f>
        <v>9.7978705247479265</v>
      </c>
      <c r="N160" s="13">
        <f t="shared" si="25"/>
        <v>15.617944556246016</v>
      </c>
      <c r="O160" s="13">
        <f t="shared" si="25"/>
        <v>29.658274655336601</v>
      </c>
      <c r="P160" s="13">
        <f t="shared" si="25"/>
        <v>50.642694619119553</v>
      </c>
      <c r="Q160" s="13">
        <f t="shared" si="25"/>
        <v>83.464405026268992</v>
      </c>
    </row>
    <row r="161" spans="1:17" ht="15.75">
      <c r="A161" s="4"/>
      <c r="B161" s="6"/>
      <c r="C161" s="6" t="s">
        <v>30</v>
      </c>
      <c r="D161" s="8">
        <v>9.6199999999999992</v>
      </c>
      <c r="E161" s="8">
        <v>3.5670000000000002</v>
      </c>
      <c r="F161" s="8">
        <v>3.6309999999999998</v>
      </c>
      <c r="G161" s="8">
        <v>3.7250000000000001</v>
      </c>
      <c r="H161" s="8">
        <v>4.0940000000000003</v>
      </c>
      <c r="I161" s="8">
        <v>5.2560000000000002</v>
      </c>
      <c r="J161" s="8">
        <v>6.65</v>
      </c>
      <c r="K161" s="11"/>
      <c r="L161" s="11"/>
      <c r="M161" s="11"/>
      <c r="N161" s="11"/>
      <c r="O161" s="11"/>
      <c r="P161" s="11"/>
      <c r="Q161" s="11"/>
    </row>
    <row r="162" spans="1:17">
      <c r="A162" s="4"/>
      <c r="B162" s="6"/>
      <c r="C162" s="6"/>
      <c r="D162" s="6">
        <f>D161-D160</f>
        <v>5.2599999999999989</v>
      </c>
      <c r="E162" s="6"/>
      <c r="F162" s="6">
        <f>F161-E161</f>
        <v>6.3999999999999613E-2</v>
      </c>
      <c r="G162" s="6">
        <f>G161-E161</f>
        <v>0.15799999999999992</v>
      </c>
      <c r="H162" s="6">
        <f>H161-E161</f>
        <v>0.52700000000000014</v>
      </c>
      <c r="I162" s="6">
        <f>I161-E161</f>
        <v>1.6890000000000001</v>
      </c>
      <c r="J162" s="6">
        <f>J161-E161</f>
        <v>3.0830000000000002</v>
      </c>
      <c r="K162" s="11"/>
      <c r="L162" s="11"/>
      <c r="M162" s="11"/>
      <c r="N162" s="11"/>
      <c r="O162" s="11"/>
      <c r="P162" s="11"/>
      <c r="Q162" s="11"/>
    </row>
    <row r="163" spans="1:17">
      <c r="A163" s="4"/>
      <c r="B163" s="6"/>
      <c r="C163" s="6"/>
      <c r="D163" s="6"/>
      <c r="E163" s="6"/>
      <c r="F163" s="10">
        <f>F162/D162*100</f>
        <v>1.2167300380228065</v>
      </c>
      <c r="G163" s="10">
        <f>G162/D162*100</f>
        <v>3.0038022813688205</v>
      </c>
      <c r="H163" s="10">
        <f>H162/D162*100</f>
        <v>10.019011406844111</v>
      </c>
      <c r="I163" s="10">
        <f>I162/D162*100</f>
        <v>32.110266159695826</v>
      </c>
      <c r="J163" s="10">
        <f>J162/D162*100</f>
        <v>58.61216730038025</v>
      </c>
      <c r="K163" s="11"/>
      <c r="L163" s="12" t="s">
        <v>31</v>
      </c>
      <c r="M163" s="6" t="s">
        <v>78</v>
      </c>
      <c r="N163" s="6" t="s">
        <v>7</v>
      </c>
      <c r="O163" s="11"/>
      <c r="P163" s="11"/>
      <c r="Q163" s="11"/>
    </row>
    <row r="164" spans="1:17">
      <c r="A164" s="4"/>
      <c r="B164" s="6"/>
      <c r="C164" s="6"/>
      <c r="D164" s="6"/>
      <c r="E164" s="6"/>
      <c r="F164" s="6"/>
      <c r="G164" s="6"/>
      <c r="H164" s="6"/>
      <c r="I164" s="6"/>
      <c r="J164" s="6"/>
      <c r="K164" s="11"/>
      <c r="L164" s="9" t="s">
        <v>57</v>
      </c>
      <c r="M164" s="13">
        <f>M159</f>
        <v>1.3190249174885589</v>
      </c>
      <c r="N164" s="13">
        <f>M160</f>
        <v>9.7978705247479265</v>
      </c>
      <c r="O164" s="11"/>
      <c r="P164" s="11"/>
      <c r="Q164" s="11"/>
    </row>
    <row r="165" spans="1:17">
      <c r="A165" s="4"/>
      <c r="B165" s="6" t="s">
        <v>32</v>
      </c>
      <c r="C165" s="7" t="s">
        <v>20</v>
      </c>
      <c r="D165" s="6"/>
      <c r="E165" s="6"/>
      <c r="F165" s="6"/>
      <c r="G165" s="6"/>
      <c r="H165" s="6"/>
      <c r="I165" s="6"/>
      <c r="J165" s="6"/>
      <c r="K165" s="11"/>
      <c r="L165" s="9" t="s">
        <v>58</v>
      </c>
      <c r="M165" s="13">
        <f>N159</f>
        <v>3.1059620543899928</v>
      </c>
      <c r="N165" s="13">
        <f>N160</f>
        <v>15.617944556246016</v>
      </c>
      <c r="O165" s="11"/>
      <c r="P165" s="11"/>
      <c r="Q165" s="11"/>
    </row>
    <row r="166" spans="1:17" ht="15.75">
      <c r="A166" s="4"/>
      <c r="B166" s="6"/>
      <c r="C166" s="6" t="s">
        <v>21</v>
      </c>
      <c r="D166" s="8">
        <v>3.835</v>
      </c>
      <c r="E166" s="6" t="s">
        <v>22</v>
      </c>
      <c r="F166" s="9" t="s">
        <v>57</v>
      </c>
      <c r="G166" s="9" t="s">
        <v>58</v>
      </c>
      <c r="H166" s="9" t="s">
        <v>59</v>
      </c>
      <c r="I166" s="9" t="s">
        <v>60</v>
      </c>
      <c r="J166" s="9" t="s">
        <v>61</v>
      </c>
      <c r="K166" s="11"/>
      <c r="L166" s="9" t="s">
        <v>59</v>
      </c>
      <c r="M166" s="13">
        <f>O159</f>
        <v>8.7658508810870295</v>
      </c>
      <c r="N166" s="13">
        <f>O160</f>
        <v>29.658274655336601</v>
      </c>
      <c r="O166" s="11"/>
      <c r="P166" s="11"/>
      <c r="Q166" s="11"/>
    </row>
    <row r="167" spans="1:17" ht="15.75">
      <c r="A167" s="4"/>
      <c r="B167" s="6"/>
      <c r="C167" s="6" t="s">
        <v>30</v>
      </c>
      <c r="D167" s="8">
        <v>11.669</v>
      </c>
      <c r="E167" s="8">
        <v>3.4550000000000001</v>
      </c>
      <c r="F167" s="8">
        <v>4.1440000000000001</v>
      </c>
      <c r="G167" s="8">
        <v>4.5999999999999996</v>
      </c>
      <c r="H167" s="8">
        <v>5.7750000000000004</v>
      </c>
      <c r="I167" s="8">
        <v>8.0380000000000003</v>
      </c>
      <c r="J167" s="8">
        <v>10.85</v>
      </c>
      <c r="K167" s="11"/>
      <c r="L167" s="9" t="s">
        <v>60</v>
      </c>
      <c r="M167" s="13">
        <f>P159</f>
        <v>23.557671150913901</v>
      </c>
      <c r="N167" s="13">
        <f>P160</f>
        <v>50.642694619119553</v>
      </c>
      <c r="O167" s="11"/>
      <c r="P167" s="11"/>
      <c r="Q167" s="11"/>
    </row>
    <row r="168" spans="1:17">
      <c r="A168" s="4"/>
      <c r="B168" s="6"/>
      <c r="C168" s="6"/>
      <c r="D168" s="6">
        <f>D167-D166</f>
        <v>7.8340000000000005</v>
      </c>
      <c r="E168" s="6"/>
      <c r="F168" s="6">
        <f>F167-E167</f>
        <v>0.68900000000000006</v>
      </c>
      <c r="G168" s="6">
        <f>G167-E167</f>
        <v>1.1449999999999996</v>
      </c>
      <c r="H168" s="6">
        <f>H167-E167</f>
        <v>2.3200000000000003</v>
      </c>
      <c r="I168" s="6">
        <f>I167-E167</f>
        <v>4.5830000000000002</v>
      </c>
      <c r="J168" s="6">
        <f>J167-E167</f>
        <v>7.3949999999999996</v>
      </c>
      <c r="K168" s="11"/>
      <c r="L168" s="9" t="s">
        <v>61</v>
      </c>
      <c r="M168" s="13">
        <f>Q159</f>
        <v>41.823850147652053</v>
      </c>
      <c r="N168" s="13">
        <f>Q160</f>
        <v>83.464405026268992</v>
      </c>
      <c r="O168" s="11"/>
      <c r="P168" s="11"/>
      <c r="Q168" s="11"/>
    </row>
    <row r="169" spans="1:17">
      <c r="A169" s="4"/>
      <c r="B169" s="6"/>
      <c r="C169" s="6"/>
      <c r="D169" s="6"/>
      <c r="E169" s="6"/>
      <c r="F169" s="10">
        <f>F168/D168*100</f>
        <v>8.7949961705386777</v>
      </c>
      <c r="G169" s="10">
        <f>G168/D168*100</f>
        <v>14.615777380648447</v>
      </c>
      <c r="H169" s="10">
        <f>H168/D168*100</f>
        <v>29.614500893540978</v>
      </c>
      <c r="I169" s="10">
        <f>I168/D168*100</f>
        <v>58.501404135818227</v>
      </c>
      <c r="J169" s="10">
        <f>J168/D168*100</f>
        <v>94.396221598161844</v>
      </c>
      <c r="K169" s="11"/>
      <c r="L169" s="11"/>
      <c r="M169" s="11"/>
      <c r="N169" s="11"/>
      <c r="O169" s="11"/>
      <c r="P169" s="11"/>
      <c r="Q169" s="11"/>
    </row>
    <row r="170" spans="1:17">
      <c r="A170" s="4"/>
      <c r="B170" s="6"/>
      <c r="C170" s="6"/>
      <c r="D170" s="6"/>
      <c r="E170" s="6"/>
      <c r="F170" s="6"/>
      <c r="G170" s="6"/>
      <c r="H170" s="6"/>
      <c r="I170" s="6"/>
      <c r="J170" s="6"/>
      <c r="K170" s="11"/>
      <c r="L170" s="11"/>
      <c r="M170" s="11"/>
      <c r="N170" s="11"/>
      <c r="O170" s="11"/>
      <c r="P170" s="11"/>
      <c r="Q170" s="11"/>
    </row>
    <row r="171" spans="1:17">
      <c r="A171" s="6"/>
      <c r="B171" s="6" t="s">
        <v>33</v>
      </c>
      <c r="C171" s="7" t="s">
        <v>78</v>
      </c>
      <c r="D171" s="6"/>
      <c r="E171" s="6"/>
      <c r="F171" s="6"/>
      <c r="G171" s="6"/>
      <c r="H171" s="6"/>
      <c r="I171" s="6"/>
      <c r="J171" s="6"/>
      <c r="K171" s="11"/>
      <c r="L171" s="11"/>
      <c r="M171" s="11"/>
      <c r="N171" s="11"/>
      <c r="O171" s="11"/>
      <c r="P171" s="11"/>
      <c r="Q171" s="11"/>
    </row>
    <row r="172" spans="1:17" ht="15.75">
      <c r="A172" s="6"/>
      <c r="B172" s="6"/>
      <c r="C172" s="6" t="s">
        <v>21</v>
      </c>
      <c r="D172" s="8">
        <v>3.073</v>
      </c>
      <c r="E172" s="6" t="s">
        <v>22</v>
      </c>
      <c r="F172" s="9" t="s">
        <v>57</v>
      </c>
      <c r="G172" s="9" t="s">
        <v>58</v>
      </c>
      <c r="H172" s="9" t="s">
        <v>59</v>
      </c>
      <c r="I172" s="9" t="s">
        <v>60</v>
      </c>
      <c r="J172" s="9" t="s">
        <v>61</v>
      </c>
      <c r="K172" s="11"/>
      <c r="L172" s="11"/>
      <c r="M172" s="11"/>
      <c r="N172" s="11"/>
      <c r="O172" s="11"/>
      <c r="P172" s="11"/>
      <c r="Q172" s="11"/>
    </row>
    <row r="173" spans="1:17" ht="15.75">
      <c r="A173" s="6"/>
      <c r="B173" s="6"/>
      <c r="C173" s="6" t="s">
        <v>30</v>
      </c>
      <c r="D173" s="8">
        <v>7.9980000000000002</v>
      </c>
      <c r="E173" s="8">
        <v>2.08</v>
      </c>
      <c r="F173" s="8">
        <v>2.15</v>
      </c>
      <c r="G173" s="8">
        <v>2.238</v>
      </c>
      <c r="H173" s="8">
        <v>2.4500000000000002</v>
      </c>
      <c r="I173" s="8">
        <v>2.819</v>
      </c>
      <c r="J173" s="8">
        <v>3.3130000000000002</v>
      </c>
      <c r="K173" s="11"/>
      <c r="L173" s="11"/>
      <c r="M173" s="11"/>
      <c r="N173" s="11"/>
      <c r="O173" s="11"/>
      <c r="P173" s="11"/>
      <c r="Q173" s="11"/>
    </row>
    <row r="174" spans="1:17">
      <c r="A174" s="6"/>
      <c r="B174" s="6"/>
      <c r="C174" s="6"/>
      <c r="D174" s="6">
        <f>D173-D172</f>
        <v>4.9250000000000007</v>
      </c>
      <c r="E174" s="6"/>
      <c r="F174" s="6">
        <f>F173-E173</f>
        <v>6.999999999999984E-2</v>
      </c>
      <c r="G174" s="6">
        <f>G173-E173</f>
        <v>0.15799999999999992</v>
      </c>
      <c r="H174" s="6">
        <f>H173-E173</f>
        <v>0.37000000000000011</v>
      </c>
      <c r="I174" s="6">
        <f>I173-E173</f>
        <v>0.73899999999999988</v>
      </c>
      <c r="J174" s="6">
        <f>J173-E173</f>
        <v>1.2330000000000001</v>
      </c>
      <c r="K174" s="11"/>
      <c r="L174" s="11"/>
      <c r="M174" s="11"/>
      <c r="N174" s="11"/>
      <c r="O174" s="11"/>
      <c r="P174" s="11"/>
      <c r="Q174" s="11"/>
    </row>
    <row r="175" spans="1:17">
      <c r="A175" s="6"/>
      <c r="B175" s="6"/>
      <c r="C175" s="6"/>
      <c r="D175" s="6"/>
      <c r="E175" s="6"/>
      <c r="F175" s="10">
        <f>F174/D174*100</f>
        <v>1.4213197969543112</v>
      </c>
      <c r="G175" s="10">
        <f>G174/D174*100</f>
        <v>3.2081218274111651</v>
      </c>
      <c r="H175" s="10">
        <f>H174/D174*100</f>
        <v>7.5126903553299496</v>
      </c>
      <c r="I175" s="10">
        <f>I174/D174*100</f>
        <v>15.005076142131976</v>
      </c>
      <c r="J175" s="10">
        <f>J174/D174*100</f>
        <v>25.035532994923855</v>
      </c>
      <c r="K175" s="11"/>
      <c r="L175" s="11"/>
      <c r="M175" s="11"/>
      <c r="N175" s="11"/>
      <c r="O175" s="11"/>
      <c r="P175" s="11"/>
      <c r="Q175" s="11"/>
    </row>
    <row r="176" spans="1:17">
      <c r="A176" s="6"/>
      <c r="B176" s="6"/>
      <c r="C176" s="6"/>
      <c r="D176" s="6"/>
      <c r="E176" s="6"/>
      <c r="F176" s="6"/>
      <c r="G176" s="6"/>
      <c r="H176" s="6"/>
      <c r="I176" s="6"/>
      <c r="J176" s="6"/>
      <c r="K176" s="11"/>
      <c r="L176" s="11"/>
      <c r="M176" s="11"/>
      <c r="N176" s="11"/>
      <c r="O176" s="11"/>
      <c r="P176" s="11"/>
      <c r="Q176" s="11"/>
    </row>
    <row r="177" spans="1:17">
      <c r="A177" s="6"/>
      <c r="B177" s="6" t="s">
        <v>34</v>
      </c>
      <c r="C177" s="7" t="s">
        <v>20</v>
      </c>
      <c r="D177" s="6"/>
      <c r="E177" s="6"/>
      <c r="F177" s="6"/>
      <c r="G177" s="6"/>
      <c r="H177" s="6"/>
      <c r="I177" s="6"/>
      <c r="J177" s="6"/>
      <c r="K177" s="11"/>
      <c r="L177" s="11"/>
      <c r="M177" s="11"/>
      <c r="N177" s="11"/>
      <c r="O177" s="11"/>
      <c r="P177" s="11"/>
      <c r="Q177" s="11"/>
    </row>
    <row r="178" spans="1:17" ht="15.75">
      <c r="A178" s="4"/>
      <c r="B178" s="6"/>
      <c r="C178" s="6" t="s">
        <v>21</v>
      </c>
      <c r="D178" s="8">
        <v>4.2039999999999997</v>
      </c>
      <c r="E178" s="6" t="s">
        <v>22</v>
      </c>
      <c r="F178" s="9" t="s">
        <v>57</v>
      </c>
      <c r="G178" s="9" t="s">
        <v>58</v>
      </c>
      <c r="H178" s="9" t="s">
        <v>59</v>
      </c>
      <c r="I178" s="9" t="s">
        <v>60</v>
      </c>
      <c r="J178" s="9" t="s">
        <v>61</v>
      </c>
      <c r="K178" s="11"/>
      <c r="L178" s="11"/>
      <c r="M178" s="11"/>
      <c r="N178" s="11"/>
      <c r="O178" s="11"/>
      <c r="P178" s="11"/>
      <c r="Q178" s="11"/>
    </row>
    <row r="179" spans="1:17" ht="15.75">
      <c r="A179" s="4"/>
      <c r="B179" s="6"/>
      <c r="C179" s="6" t="s">
        <v>30</v>
      </c>
      <c r="D179" s="8">
        <v>6.3520000000000003</v>
      </c>
      <c r="E179" s="8">
        <v>3.2309999999999999</v>
      </c>
      <c r="F179" s="8">
        <v>3.4630000000000001</v>
      </c>
      <c r="G179" s="8">
        <v>3.5880000000000001</v>
      </c>
      <c r="H179" s="8">
        <v>3.8690000000000002</v>
      </c>
      <c r="I179" s="8">
        <v>4.1500000000000004</v>
      </c>
      <c r="J179" s="8">
        <v>4.7889999999999997</v>
      </c>
      <c r="K179" s="11"/>
      <c r="L179" s="11"/>
      <c r="M179" s="11"/>
      <c r="N179" s="11"/>
      <c r="O179" s="11"/>
      <c r="P179" s="11"/>
      <c r="Q179" s="11"/>
    </row>
    <row r="180" spans="1:17">
      <c r="A180" s="4"/>
      <c r="B180" s="6"/>
      <c r="C180" s="6"/>
      <c r="D180" s="6">
        <f>D179-D178</f>
        <v>2.1480000000000006</v>
      </c>
      <c r="E180" s="6"/>
      <c r="F180" s="6">
        <f>F179-E179</f>
        <v>0.23200000000000021</v>
      </c>
      <c r="G180" s="6">
        <f>G179-E179</f>
        <v>0.35700000000000021</v>
      </c>
      <c r="H180" s="6">
        <f>H179-E179</f>
        <v>0.63800000000000034</v>
      </c>
      <c r="I180" s="6">
        <f>I179-E179</f>
        <v>0.91900000000000048</v>
      </c>
      <c r="J180" s="6">
        <f>J179-E179</f>
        <v>1.5579999999999998</v>
      </c>
      <c r="K180" s="11"/>
      <c r="L180" s="11"/>
      <c r="M180" s="11"/>
      <c r="N180" s="11"/>
      <c r="O180" s="11"/>
      <c r="P180" s="11"/>
      <c r="Q180" s="11"/>
    </row>
    <row r="181" spans="1:17">
      <c r="A181" s="4"/>
      <c r="B181" s="6"/>
      <c r="C181" s="6"/>
      <c r="D181" s="6"/>
      <c r="E181" s="6"/>
      <c r="F181" s="10">
        <f>F180/D180*100</f>
        <v>10.800744878957175</v>
      </c>
      <c r="G181" s="10">
        <f>G180/D180*100</f>
        <v>16.620111731843583</v>
      </c>
      <c r="H181" s="10">
        <f>H180/D180*100</f>
        <v>29.702048417132225</v>
      </c>
      <c r="I181" s="10">
        <f>I180/D180*100</f>
        <v>42.783985102420871</v>
      </c>
      <c r="J181" s="10">
        <f>J180/D180*100</f>
        <v>72.532588454376139</v>
      </c>
      <c r="K181" s="11"/>
      <c r="L181" s="11"/>
      <c r="M181" s="11"/>
      <c r="N181" s="11"/>
      <c r="O181" s="11"/>
      <c r="P181" s="11"/>
      <c r="Q181" s="11"/>
    </row>
    <row r="182" spans="1:17">
      <c r="A182" s="14"/>
      <c r="B182" s="14"/>
      <c r="C182" s="14"/>
      <c r="D182" s="14"/>
      <c r="E182" s="14"/>
      <c r="F182" s="14"/>
      <c r="G182" s="14"/>
      <c r="H182" s="14"/>
      <c r="I182" s="14"/>
      <c r="J182" s="14"/>
      <c r="K182" s="14"/>
      <c r="L182" s="14"/>
      <c r="M182" s="14"/>
      <c r="N182" s="14"/>
      <c r="O182" s="14"/>
      <c r="P182" s="14"/>
      <c r="Q182" s="14"/>
    </row>
    <row r="183" spans="1:17">
      <c r="A183" s="14"/>
      <c r="B183" s="14"/>
      <c r="C183" s="14"/>
      <c r="D183" s="14"/>
      <c r="E183" s="14"/>
      <c r="F183" s="14"/>
      <c r="G183" s="14"/>
      <c r="H183" s="14"/>
      <c r="I183" s="14"/>
      <c r="J183" s="14"/>
      <c r="K183" s="14"/>
      <c r="L183" s="14"/>
      <c r="M183" s="14"/>
      <c r="N183" s="14"/>
      <c r="O183" s="14"/>
      <c r="P183" s="14"/>
      <c r="Q183" s="14"/>
    </row>
    <row r="184" spans="1:17">
      <c r="A184" s="4" t="s">
        <v>92</v>
      </c>
      <c r="B184" s="6"/>
      <c r="C184" s="6"/>
      <c r="D184" s="6"/>
      <c r="E184" s="6"/>
      <c r="F184" s="6"/>
      <c r="G184" s="6"/>
      <c r="H184" s="6"/>
      <c r="I184" s="6"/>
      <c r="J184" s="6"/>
      <c r="K184" s="11"/>
      <c r="L184" s="12"/>
      <c r="M184" s="9" t="str">
        <f t="shared" ref="M184:Q184" si="26">F186</f>
        <v>2HZ</v>
      </c>
      <c r="N184" s="9" t="str">
        <f t="shared" si="26"/>
        <v>4HZ</v>
      </c>
      <c r="O184" s="9" t="str">
        <f t="shared" si="26"/>
        <v>8HZ</v>
      </c>
      <c r="P184" s="9" t="str">
        <f t="shared" si="26"/>
        <v>16HZ</v>
      </c>
      <c r="Q184" s="9" t="str">
        <f t="shared" si="26"/>
        <v>32HZ</v>
      </c>
    </row>
    <row r="185" spans="1:17">
      <c r="A185" s="4"/>
      <c r="B185" s="6" t="s">
        <v>39</v>
      </c>
      <c r="C185" s="7" t="s">
        <v>78</v>
      </c>
      <c r="D185" s="6"/>
      <c r="E185" s="6"/>
      <c r="F185" s="6"/>
      <c r="G185" s="6"/>
      <c r="H185" s="6"/>
      <c r="I185" s="6"/>
      <c r="J185" s="6"/>
      <c r="K185" s="11"/>
      <c r="L185" s="12" t="s">
        <v>78</v>
      </c>
      <c r="M185" s="13">
        <f t="shared" ref="M185:Q185" si="27">AVERAGE(F189,F201)</f>
        <v>6.747375420338531</v>
      </c>
      <c r="N185" s="13">
        <f t="shared" si="27"/>
        <v>9.8242052942120726</v>
      </c>
      <c r="O185" s="13">
        <f t="shared" si="27"/>
        <v>17.423802644477</v>
      </c>
      <c r="P185" s="13">
        <f t="shared" si="27"/>
        <v>48.514492238892871</v>
      </c>
      <c r="Q185" s="13">
        <f t="shared" si="27"/>
        <v>90.317023390033796</v>
      </c>
    </row>
    <row r="186" spans="1:17" ht="15.75">
      <c r="A186" s="4"/>
      <c r="B186" s="6"/>
      <c r="C186" s="6" t="s">
        <v>21</v>
      </c>
      <c r="D186" s="8">
        <v>2.7309999999999999</v>
      </c>
      <c r="E186" s="6" t="s">
        <v>22</v>
      </c>
      <c r="F186" s="9" t="s">
        <v>57</v>
      </c>
      <c r="G186" s="9" t="s">
        <v>58</v>
      </c>
      <c r="H186" s="9" t="s">
        <v>59</v>
      </c>
      <c r="I186" s="9" t="s">
        <v>60</v>
      </c>
      <c r="J186" s="9" t="s">
        <v>61</v>
      </c>
      <c r="K186" s="11"/>
      <c r="L186" s="12" t="s">
        <v>7</v>
      </c>
      <c r="M186" s="13">
        <f t="shared" ref="M186:Q186" si="28">AVERAGE(F195,F207)</f>
        <v>9.0373884150048998</v>
      </c>
      <c r="N186" s="13">
        <f t="shared" si="28"/>
        <v>15.172920030290479</v>
      </c>
      <c r="O186" s="13">
        <f t="shared" si="28"/>
        <v>28.172367562521735</v>
      </c>
      <c r="P186" s="13">
        <f t="shared" si="28"/>
        <v>70.674998928403056</v>
      </c>
      <c r="Q186" s="13">
        <f t="shared" si="28"/>
        <v>117.97389589792684</v>
      </c>
    </row>
    <row r="187" spans="1:17" ht="15.75">
      <c r="A187" s="4"/>
      <c r="B187" s="6"/>
      <c r="C187" s="6" t="s">
        <v>30</v>
      </c>
      <c r="D187" s="8">
        <v>9.468</v>
      </c>
      <c r="E187" s="8">
        <v>1.4450000000000001</v>
      </c>
      <c r="F187" s="8">
        <v>1.55</v>
      </c>
      <c r="G187" s="8">
        <v>1.5940000000000001</v>
      </c>
      <c r="H187" s="8">
        <v>1.925</v>
      </c>
      <c r="I187" s="8">
        <v>3.0310000000000001</v>
      </c>
      <c r="J187" s="8">
        <v>6.0250000000000004</v>
      </c>
      <c r="K187" s="11"/>
      <c r="L187" s="11"/>
      <c r="M187" s="11"/>
      <c r="N187" s="11"/>
      <c r="O187" s="11"/>
      <c r="P187" s="11"/>
      <c r="Q187" s="11"/>
    </row>
    <row r="188" spans="1:17">
      <c r="A188" s="4"/>
      <c r="B188" s="6"/>
      <c r="C188" s="6"/>
      <c r="D188" s="6">
        <f>D187-D186</f>
        <v>6.7370000000000001</v>
      </c>
      <c r="E188" s="6"/>
      <c r="F188" s="6">
        <f>F187-E187</f>
        <v>0.10499999999999998</v>
      </c>
      <c r="G188" s="6">
        <f>G187-E187</f>
        <v>0.14900000000000002</v>
      </c>
      <c r="H188" s="6">
        <f>H187-E187</f>
        <v>0.48</v>
      </c>
      <c r="I188" s="6">
        <f>I187-E187</f>
        <v>1.5860000000000001</v>
      </c>
      <c r="J188" s="6">
        <f>J187-E187</f>
        <v>4.58</v>
      </c>
      <c r="K188" s="11"/>
      <c r="L188" s="11"/>
      <c r="M188" s="11"/>
      <c r="N188" s="11"/>
      <c r="O188" s="11"/>
      <c r="P188" s="11"/>
      <c r="Q188" s="11"/>
    </row>
    <row r="189" spans="1:17">
      <c r="A189" s="4"/>
      <c r="B189" s="6"/>
      <c r="C189" s="6"/>
      <c r="D189" s="6"/>
      <c r="E189" s="6"/>
      <c r="F189" s="10">
        <f>F188/D188*100</f>
        <v>1.5585572213151251</v>
      </c>
      <c r="G189" s="10">
        <f>G188/D188*100</f>
        <v>2.211666914056702</v>
      </c>
      <c r="H189" s="10">
        <f>H188/D188*100</f>
        <v>7.1248330117262881</v>
      </c>
      <c r="I189" s="10">
        <f>I188/D188*100</f>
        <v>23.541635742912277</v>
      </c>
      <c r="J189" s="10">
        <f>J188/D188*100</f>
        <v>67.982781653554994</v>
      </c>
      <c r="K189" s="11"/>
      <c r="L189" s="12" t="s">
        <v>31</v>
      </c>
      <c r="M189" s="6" t="s">
        <v>78</v>
      </c>
      <c r="N189" s="6" t="s">
        <v>7</v>
      </c>
      <c r="O189" s="11"/>
      <c r="P189" s="11"/>
      <c r="Q189" s="11"/>
    </row>
    <row r="190" spans="1:17">
      <c r="A190" s="4"/>
      <c r="B190" s="6"/>
      <c r="C190" s="6"/>
      <c r="D190" s="6"/>
      <c r="E190" s="6"/>
      <c r="F190" s="6"/>
      <c r="G190" s="6"/>
      <c r="H190" s="6"/>
      <c r="I190" s="6"/>
      <c r="J190" s="6"/>
      <c r="K190" s="11"/>
      <c r="L190" s="9" t="s">
        <v>57</v>
      </c>
      <c r="M190" s="13">
        <f>M185</f>
        <v>6.747375420338531</v>
      </c>
      <c r="N190" s="13">
        <f>M186</f>
        <v>9.0373884150048998</v>
      </c>
      <c r="O190" s="11"/>
      <c r="P190" s="11"/>
      <c r="Q190" s="11"/>
    </row>
    <row r="191" spans="1:17">
      <c r="A191" s="4"/>
      <c r="B191" s="6" t="s">
        <v>40</v>
      </c>
      <c r="C191" s="7" t="s">
        <v>20</v>
      </c>
      <c r="D191" s="6"/>
      <c r="E191" s="6"/>
      <c r="F191" s="6"/>
      <c r="G191" s="6"/>
      <c r="H191" s="6"/>
      <c r="I191" s="6"/>
      <c r="J191" s="6"/>
      <c r="K191" s="11"/>
      <c r="L191" s="9" t="s">
        <v>58</v>
      </c>
      <c r="M191" s="13">
        <f>N185</f>
        <v>9.8242052942120726</v>
      </c>
      <c r="N191" s="13">
        <f>N186</f>
        <v>15.172920030290479</v>
      </c>
      <c r="O191" s="11"/>
      <c r="P191" s="11"/>
      <c r="Q191" s="11"/>
    </row>
    <row r="192" spans="1:17" ht="15.75">
      <c r="A192" s="4"/>
      <c r="B192" s="6"/>
      <c r="C192" s="6" t="s">
        <v>21</v>
      </c>
      <c r="D192" s="8">
        <v>2.7989999999999999</v>
      </c>
      <c r="E192" s="6" t="s">
        <v>22</v>
      </c>
      <c r="F192" s="9" t="s">
        <v>57</v>
      </c>
      <c r="G192" s="9" t="s">
        <v>58</v>
      </c>
      <c r="H192" s="9" t="s">
        <v>59</v>
      </c>
      <c r="I192" s="9" t="s">
        <v>60</v>
      </c>
      <c r="J192" s="9" t="s">
        <v>61</v>
      </c>
      <c r="K192" s="11"/>
      <c r="L192" s="9" t="s">
        <v>59</v>
      </c>
      <c r="M192" s="13">
        <f>O185</f>
        <v>17.423802644477</v>
      </c>
      <c r="N192" s="13">
        <f>O186</f>
        <v>28.172367562521735</v>
      </c>
      <c r="O192" s="11"/>
      <c r="P192" s="11"/>
      <c r="Q192" s="11"/>
    </row>
    <row r="193" spans="1:17" ht="15.75">
      <c r="A193" s="4"/>
      <c r="B193" s="6"/>
      <c r="C193" s="6" t="s">
        <v>30</v>
      </c>
      <c r="D193" s="8">
        <v>10.619</v>
      </c>
      <c r="E193" s="8">
        <v>1.68</v>
      </c>
      <c r="F193" s="8">
        <v>1.744</v>
      </c>
      <c r="G193" s="8">
        <v>1.825</v>
      </c>
      <c r="H193" s="8">
        <v>2.431</v>
      </c>
      <c r="I193" s="8">
        <v>5.8310000000000004</v>
      </c>
      <c r="J193" s="8">
        <v>11.35</v>
      </c>
      <c r="K193" s="11"/>
      <c r="L193" s="9" t="s">
        <v>60</v>
      </c>
      <c r="M193" s="13">
        <f>P185</f>
        <v>48.514492238892871</v>
      </c>
      <c r="N193" s="13">
        <f>P186</f>
        <v>70.674998928403056</v>
      </c>
      <c r="O193" s="11"/>
      <c r="P193" s="11"/>
      <c r="Q193" s="11"/>
    </row>
    <row r="194" spans="1:17">
      <c r="A194" s="4"/>
      <c r="B194" s="6"/>
      <c r="C194" s="6"/>
      <c r="D194" s="6">
        <f>D193-D192</f>
        <v>7.82</v>
      </c>
      <c r="E194" s="6"/>
      <c r="F194" s="6">
        <f>F193-E193</f>
        <v>6.4000000000000057E-2</v>
      </c>
      <c r="G194" s="6">
        <f>G193-E193</f>
        <v>0.14500000000000002</v>
      </c>
      <c r="H194" s="6">
        <f>H193-E193</f>
        <v>0.75100000000000011</v>
      </c>
      <c r="I194" s="6">
        <f>I193-E193</f>
        <v>4.1510000000000007</v>
      </c>
      <c r="J194" s="6">
        <f>J193-E193</f>
        <v>9.67</v>
      </c>
      <c r="K194" s="11"/>
      <c r="L194" s="9" t="s">
        <v>61</v>
      </c>
      <c r="M194" s="13">
        <f>Q185</f>
        <v>90.317023390033796</v>
      </c>
      <c r="N194" s="13">
        <f>Q186</f>
        <v>117.97389589792684</v>
      </c>
      <c r="O194" s="11"/>
      <c r="P194" s="11"/>
      <c r="Q194" s="11"/>
    </row>
    <row r="195" spans="1:17">
      <c r="A195" s="4"/>
      <c r="B195" s="6"/>
      <c r="C195" s="6"/>
      <c r="D195" s="6"/>
      <c r="E195" s="6"/>
      <c r="F195" s="10">
        <f>F194/D194*100</f>
        <v>0.81841432225064004</v>
      </c>
      <c r="G195" s="10">
        <f>G194/D194*100</f>
        <v>1.8542199488491049</v>
      </c>
      <c r="H195" s="10">
        <f>H194/D194*100</f>
        <v>9.6035805626598467</v>
      </c>
      <c r="I195" s="10">
        <f>I194/D194*100</f>
        <v>53.081841432225076</v>
      </c>
      <c r="J195" s="10">
        <f>J194/D194*100</f>
        <v>123.65728900255755</v>
      </c>
      <c r="K195" s="11"/>
      <c r="L195" s="11"/>
      <c r="M195" s="11"/>
      <c r="N195" s="11"/>
      <c r="O195" s="11"/>
      <c r="P195" s="11"/>
      <c r="Q195" s="11"/>
    </row>
    <row r="196" spans="1:17">
      <c r="A196" s="4"/>
      <c r="B196" s="6"/>
      <c r="C196" s="6"/>
      <c r="D196" s="6"/>
      <c r="E196" s="6"/>
      <c r="F196" s="6"/>
      <c r="G196" s="6"/>
      <c r="H196" s="6"/>
      <c r="I196" s="6"/>
      <c r="J196" s="6"/>
      <c r="K196" s="11"/>
      <c r="L196" s="11"/>
      <c r="M196" s="11"/>
      <c r="N196" s="11"/>
      <c r="O196" s="11"/>
      <c r="P196" s="11"/>
      <c r="Q196" s="11"/>
    </row>
    <row r="197" spans="1:17">
      <c r="A197" s="6"/>
      <c r="B197" s="6" t="s">
        <v>41</v>
      </c>
      <c r="C197" s="7" t="s">
        <v>78</v>
      </c>
      <c r="D197" s="6"/>
      <c r="E197" s="6"/>
      <c r="F197" s="6"/>
      <c r="G197" s="6"/>
      <c r="H197" s="6"/>
      <c r="I197" s="6"/>
      <c r="J197" s="6"/>
      <c r="K197" s="11"/>
      <c r="L197" s="11"/>
      <c r="M197" s="11"/>
      <c r="N197" s="11"/>
      <c r="O197" s="11"/>
      <c r="P197" s="11"/>
      <c r="Q197" s="11"/>
    </row>
    <row r="198" spans="1:17" ht="15.75">
      <c r="A198" s="6"/>
      <c r="B198" s="6"/>
      <c r="C198" s="6" t="s">
        <v>21</v>
      </c>
      <c r="D198" s="8">
        <v>4.0289999999999999</v>
      </c>
      <c r="E198" s="6" t="s">
        <v>22</v>
      </c>
      <c r="F198" s="9" t="s">
        <v>57</v>
      </c>
      <c r="G198" s="9" t="s">
        <v>58</v>
      </c>
      <c r="H198" s="9" t="s">
        <v>59</v>
      </c>
      <c r="I198" s="9" t="s">
        <v>60</v>
      </c>
      <c r="J198" s="9" t="s">
        <v>61</v>
      </c>
      <c r="K198" s="11"/>
      <c r="L198" s="11"/>
      <c r="M198" s="11"/>
      <c r="N198" s="11"/>
      <c r="O198" s="11"/>
      <c r="P198" s="11"/>
      <c r="Q198" s="11"/>
    </row>
    <row r="199" spans="1:17" ht="15.75">
      <c r="A199" s="6"/>
      <c r="B199" s="6"/>
      <c r="C199" s="6" t="s">
        <v>30</v>
      </c>
      <c r="D199" s="8">
        <v>5.8470000000000004</v>
      </c>
      <c r="E199" s="8">
        <v>3.552</v>
      </c>
      <c r="F199" s="8">
        <v>3.7690000000000001</v>
      </c>
      <c r="G199" s="8">
        <v>3.8690000000000002</v>
      </c>
      <c r="H199" s="8">
        <v>4.056</v>
      </c>
      <c r="I199" s="8">
        <v>4.8879999999999999</v>
      </c>
      <c r="J199" s="8">
        <v>5.6</v>
      </c>
      <c r="K199" s="11"/>
      <c r="L199" s="11"/>
      <c r="M199" s="11"/>
      <c r="N199" s="11"/>
      <c r="O199" s="11"/>
      <c r="P199" s="11"/>
      <c r="Q199" s="11"/>
    </row>
    <row r="200" spans="1:17">
      <c r="A200" s="6"/>
      <c r="B200" s="6"/>
      <c r="C200" s="6"/>
      <c r="D200" s="6">
        <f>D199-D198</f>
        <v>1.8180000000000005</v>
      </c>
      <c r="E200" s="6"/>
      <c r="F200" s="6">
        <f>F199-E199</f>
        <v>0.21700000000000008</v>
      </c>
      <c r="G200" s="6">
        <f>G199-E199</f>
        <v>0.31700000000000017</v>
      </c>
      <c r="H200" s="6">
        <f>H199-E199</f>
        <v>0.504</v>
      </c>
      <c r="I200" s="6">
        <f>I199-E199</f>
        <v>1.3359999999999999</v>
      </c>
      <c r="J200" s="6">
        <f>J199-E199</f>
        <v>2.0479999999999996</v>
      </c>
      <c r="K200" s="11"/>
      <c r="L200" s="11"/>
      <c r="M200" s="11"/>
      <c r="N200" s="11"/>
      <c r="O200" s="11"/>
      <c r="P200" s="11"/>
      <c r="Q200" s="11"/>
    </row>
    <row r="201" spans="1:17">
      <c r="A201" s="6"/>
      <c r="B201" s="6"/>
      <c r="C201" s="6"/>
      <c r="D201" s="6"/>
      <c r="E201" s="6"/>
      <c r="F201" s="10">
        <f>F200/D200*100</f>
        <v>11.936193619361937</v>
      </c>
      <c r="G201" s="10">
        <f>G200/D200*100</f>
        <v>17.436743674367442</v>
      </c>
      <c r="H201" s="10">
        <f>H200/D200*100</f>
        <v>27.722772277227715</v>
      </c>
      <c r="I201" s="10">
        <f>I200/D200*100</f>
        <v>73.487348734873464</v>
      </c>
      <c r="J201" s="10">
        <f>J200/D200*100</f>
        <v>112.6512651265126</v>
      </c>
      <c r="K201" s="11"/>
      <c r="L201" s="11"/>
      <c r="M201" s="11"/>
      <c r="N201" s="11"/>
      <c r="O201" s="11"/>
      <c r="P201" s="11"/>
      <c r="Q201" s="11"/>
    </row>
    <row r="202" spans="1:17">
      <c r="A202" s="6"/>
      <c r="B202" s="6"/>
      <c r="C202" s="6"/>
      <c r="D202" s="6"/>
      <c r="E202" s="6"/>
      <c r="F202" s="6"/>
      <c r="G202" s="6"/>
      <c r="H202" s="6"/>
      <c r="I202" s="6"/>
      <c r="J202" s="6"/>
      <c r="K202" s="11"/>
      <c r="L202" s="11"/>
      <c r="M202" s="11"/>
      <c r="N202" s="11"/>
      <c r="O202" s="11"/>
      <c r="P202" s="11"/>
      <c r="Q202" s="11"/>
    </row>
    <row r="203" spans="1:17">
      <c r="A203" s="6"/>
      <c r="B203" s="6" t="s">
        <v>42</v>
      </c>
      <c r="C203" s="7" t="s">
        <v>20</v>
      </c>
      <c r="D203" s="6"/>
      <c r="E203" s="6"/>
      <c r="F203" s="6"/>
      <c r="G203" s="6"/>
      <c r="H203" s="6"/>
      <c r="I203" s="6"/>
      <c r="J203" s="6"/>
      <c r="K203" s="11"/>
      <c r="L203" s="11"/>
      <c r="M203" s="11"/>
      <c r="N203" s="11"/>
      <c r="O203" s="11"/>
      <c r="P203" s="11"/>
      <c r="Q203" s="11"/>
    </row>
    <row r="204" spans="1:17" ht="15.75">
      <c r="A204" s="4"/>
      <c r="B204" s="6"/>
      <c r="C204" s="6" t="s">
        <v>21</v>
      </c>
      <c r="D204" s="8">
        <v>3.9630000000000001</v>
      </c>
      <c r="E204" s="6" t="s">
        <v>22</v>
      </c>
      <c r="F204" s="9" t="s">
        <v>57</v>
      </c>
      <c r="G204" s="9" t="s">
        <v>58</v>
      </c>
      <c r="H204" s="9" t="s">
        <v>59</v>
      </c>
      <c r="I204" s="9" t="s">
        <v>60</v>
      </c>
      <c r="J204" s="9" t="s">
        <v>61</v>
      </c>
      <c r="K204" s="11"/>
      <c r="L204" s="11"/>
      <c r="M204" s="11"/>
      <c r="N204" s="11"/>
      <c r="O204" s="11"/>
      <c r="P204" s="11"/>
      <c r="Q204" s="11"/>
    </row>
    <row r="205" spans="1:17" ht="15.75">
      <c r="A205" s="4"/>
      <c r="B205" s="6"/>
      <c r="C205" s="6" t="s">
        <v>30</v>
      </c>
      <c r="D205" s="8">
        <v>5.5739999999999998</v>
      </c>
      <c r="E205" s="8">
        <v>2.6909999999999998</v>
      </c>
      <c r="F205" s="8">
        <v>2.9689999999999999</v>
      </c>
      <c r="G205" s="8">
        <v>3.15</v>
      </c>
      <c r="H205" s="8">
        <v>3.444</v>
      </c>
      <c r="I205" s="8">
        <v>4.1130000000000004</v>
      </c>
      <c r="J205" s="8">
        <v>4.5</v>
      </c>
      <c r="K205" s="11"/>
      <c r="L205" s="11"/>
      <c r="M205" s="11"/>
      <c r="N205" s="11"/>
      <c r="O205" s="11"/>
      <c r="P205" s="11"/>
      <c r="Q205" s="11"/>
    </row>
    <row r="206" spans="1:17">
      <c r="A206" s="4"/>
      <c r="B206" s="6"/>
      <c r="C206" s="6"/>
      <c r="D206" s="6">
        <f>D205-D204</f>
        <v>1.6109999999999998</v>
      </c>
      <c r="E206" s="6"/>
      <c r="F206" s="6">
        <f>F205-E205</f>
        <v>0.27800000000000002</v>
      </c>
      <c r="G206" s="6">
        <f>G205-E205</f>
        <v>0.45900000000000007</v>
      </c>
      <c r="H206" s="6">
        <f>H205-E205</f>
        <v>0.75300000000000011</v>
      </c>
      <c r="I206" s="6">
        <f>I205-E205</f>
        <v>1.4220000000000006</v>
      </c>
      <c r="J206" s="6">
        <f>J205-E205</f>
        <v>1.8090000000000002</v>
      </c>
      <c r="K206" s="11"/>
      <c r="L206" s="11"/>
      <c r="M206" s="11"/>
      <c r="N206" s="11"/>
      <c r="O206" s="11"/>
      <c r="P206" s="11"/>
      <c r="Q206" s="11"/>
    </row>
    <row r="207" spans="1:17">
      <c r="A207" s="4"/>
      <c r="B207" s="6"/>
      <c r="C207" s="6"/>
      <c r="D207" s="6"/>
      <c r="E207" s="6"/>
      <c r="F207" s="10">
        <f>F206/D206*100</f>
        <v>17.25636250775916</v>
      </c>
      <c r="G207" s="10">
        <f>G206/D206*100</f>
        <v>28.491620111731851</v>
      </c>
      <c r="H207" s="10">
        <f>H206/D206*100</f>
        <v>46.741154562383628</v>
      </c>
      <c r="I207" s="10">
        <f>I206/D206*100</f>
        <v>88.268156424581051</v>
      </c>
      <c r="J207" s="10">
        <f>J206/D206*100</f>
        <v>112.29050279329611</v>
      </c>
      <c r="K207" s="11"/>
      <c r="L207" s="11"/>
      <c r="M207" s="11"/>
      <c r="N207" s="11"/>
      <c r="O207" s="11"/>
      <c r="P207" s="11"/>
      <c r="Q207" s="11"/>
    </row>
    <row r="208" spans="1:17">
      <c r="A208" s="11"/>
      <c r="B208" s="11"/>
      <c r="C208" s="11"/>
      <c r="D208" s="11"/>
      <c r="E208" s="11"/>
      <c r="F208" s="11"/>
      <c r="G208" s="11"/>
      <c r="H208" s="11"/>
      <c r="I208" s="11"/>
      <c r="J208" s="11"/>
      <c r="K208" s="11"/>
      <c r="L208" s="11"/>
      <c r="M208" s="11"/>
      <c r="N208" s="11"/>
      <c r="O208" s="11"/>
      <c r="P208" s="11"/>
      <c r="Q208" s="11"/>
    </row>
    <row r="209" spans="1:17">
      <c r="A209" s="11"/>
      <c r="B209" s="11"/>
      <c r="C209" s="11"/>
      <c r="D209" s="11"/>
      <c r="E209" s="11"/>
      <c r="F209" s="11"/>
      <c r="G209" s="11"/>
      <c r="H209" s="11"/>
      <c r="I209" s="11"/>
      <c r="J209" s="11"/>
      <c r="K209" s="11"/>
      <c r="L209" s="11"/>
      <c r="M209" s="11"/>
      <c r="N209" s="11"/>
      <c r="O209" s="11"/>
      <c r="P209" s="11"/>
      <c r="Q209" s="11"/>
    </row>
    <row r="210" spans="1:17">
      <c r="A210" s="4" t="s">
        <v>93</v>
      </c>
      <c r="B210" s="6"/>
      <c r="C210" s="6"/>
      <c r="D210" s="6"/>
      <c r="E210" s="6"/>
      <c r="F210" s="6"/>
      <c r="G210" s="6"/>
      <c r="H210" s="6"/>
      <c r="I210" s="6"/>
      <c r="J210" s="6"/>
      <c r="K210" s="11"/>
      <c r="L210" s="12"/>
      <c r="M210" s="9" t="str">
        <f t="shared" ref="M210:Q210" si="29">F212</f>
        <v>2HZ</v>
      </c>
      <c r="N210" s="9" t="str">
        <f t="shared" si="29"/>
        <v>4HZ</v>
      </c>
      <c r="O210" s="9" t="str">
        <f t="shared" si="29"/>
        <v>8HZ</v>
      </c>
      <c r="P210" s="9" t="str">
        <f t="shared" si="29"/>
        <v>16HZ</v>
      </c>
      <c r="Q210" s="9" t="str">
        <f t="shared" si="29"/>
        <v>32HZ</v>
      </c>
    </row>
    <row r="211" spans="1:17">
      <c r="A211" s="4"/>
      <c r="B211" s="6" t="s">
        <v>19</v>
      </c>
      <c r="C211" s="7" t="s">
        <v>20</v>
      </c>
      <c r="D211" s="6"/>
      <c r="E211" s="6"/>
      <c r="F211" s="6"/>
      <c r="G211" s="6"/>
      <c r="H211" s="6"/>
      <c r="I211" s="6"/>
      <c r="J211" s="6"/>
      <c r="K211" s="11"/>
      <c r="L211" s="12" t="s">
        <v>78</v>
      </c>
      <c r="M211" s="13">
        <f t="shared" ref="M211:Q211" si="30">AVERAGE(F233,F227)</f>
        <v>17.687885406891915</v>
      </c>
      <c r="N211" s="13">
        <f t="shared" si="30"/>
        <v>36.856131186109188</v>
      </c>
      <c r="O211" s="13">
        <f t="shared" si="30"/>
        <v>81.462285890915936</v>
      </c>
      <c r="P211" s="13">
        <f t="shared" si="30"/>
        <v>87.4616091848617</v>
      </c>
      <c r="Q211" s="13">
        <f t="shared" si="30"/>
        <v>79.270534326362565</v>
      </c>
    </row>
    <row r="212" spans="1:17" ht="15.75">
      <c r="A212" s="4"/>
      <c r="B212" s="6"/>
      <c r="C212" s="6" t="s">
        <v>21</v>
      </c>
      <c r="D212" s="8">
        <v>4.1980000000000004</v>
      </c>
      <c r="E212" s="6" t="s">
        <v>22</v>
      </c>
      <c r="F212" s="9" t="s">
        <v>57</v>
      </c>
      <c r="G212" s="9" t="s">
        <v>58</v>
      </c>
      <c r="H212" s="9" t="s">
        <v>59</v>
      </c>
      <c r="I212" s="9" t="s">
        <v>60</v>
      </c>
      <c r="J212" s="9" t="s">
        <v>61</v>
      </c>
      <c r="K212" s="11"/>
      <c r="L212" s="12" t="s">
        <v>7</v>
      </c>
      <c r="M212" s="13">
        <f t="shared" ref="M212:Q212" si="31">F215</f>
        <v>20.741183502689783</v>
      </c>
      <c r="N212" s="13">
        <f t="shared" si="31"/>
        <v>22.582187686790199</v>
      </c>
      <c r="O212" s="13">
        <f t="shared" si="31"/>
        <v>93.078302450687389</v>
      </c>
      <c r="P212" s="13">
        <f t="shared" si="31"/>
        <v>113.85534967124926</v>
      </c>
      <c r="Q212" s="13">
        <f t="shared" si="31"/>
        <v>99.760908547519406</v>
      </c>
    </row>
    <row r="213" spans="1:17" ht="15.75">
      <c r="A213" s="4"/>
      <c r="B213" s="6"/>
      <c r="C213" s="6" t="s">
        <v>30</v>
      </c>
      <c r="D213" s="8">
        <v>12.563000000000001</v>
      </c>
      <c r="E213" s="8">
        <v>2.867</v>
      </c>
      <c r="F213" s="8">
        <v>4.6020000000000003</v>
      </c>
      <c r="G213" s="8">
        <v>4.7560000000000002</v>
      </c>
      <c r="H213" s="8">
        <v>10.653</v>
      </c>
      <c r="I213" s="8">
        <v>12.391</v>
      </c>
      <c r="J213" s="8">
        <v>11.212</v>
      </c>
      <c r="K213" s="11"/>
      <c r="L213" s="11"/>
      <c r="M213" s="11"/>
      <c r="N213" s="11"/>
      <c r="O213" s="11"/>
      <c r="P213" s="11"/>
      <c r="Q213" s="11"/>
    </row>
    <row r="214" spans="1:17">
      <c r="A214" s="4"/>
      <c r="B214" s="6"/>
      <c r="C214" s="6"/>
      <c r="D214" s="6">
        <f>D213-D212</f>
        <v>8.3650000000000002</v>
      </c>
      <c r="E214" s="6"/>
      <c r="F214" s="6">
        <f>F213-E213</f>
        <v>1.7350000000000003</v>
      </c>
      <c r="G214" s="6">
        <f>G213-E213</f>
        <v>1.8890000000000002</v>
      </c>
      <c r="H214" s="6">
        <f>H213-E213</f>
        <v>7.7860000000000005</v>
      </c>
      <c r="I214" s="6">
        <f>I213-E213</f>
        <v>9.5240000000000009</v>
      </c>
      <c r="J214" s="6">
        <f>J213-E213</f>
        <v>8.3449999999999989</v>
      </c>
      <c r="K214" s="11"/>
      <c r="L214" s="11"/>
      <c r="M214" s="11"/>
      <c r="N214" s="11"/>
      <c r="O214" s="11"/>
      <c r="P214" s="11"/>
      <c r="Q214" s="11"/>
    </row>
    <row r="215" spans="1:17">
      <c r="A215" s="4"/>
      <c r="B215" s="6"/>
      <c r="C215" s="6"/>
      <c r="D215" s="6"/>
      <c r="E215" s="6"/>
      <c r="F215" s="10">
        <f>F214/D214*100</f>
        <v>20.741183502689783</v>
      </c>
      <c r="G215" s="10">
        <f>G214/D214*100</f>
        <v>22.582187686790199</v>
      </c>
      <c r="H215" s="10">
        <f>H214/D214*100</f>
        <v>93.078302450687389</v>
      </c>
      <c r="I215" s="10">
        <f>I214/D214*100</f>
        <v>113.85534967124926</v>
      </c>
      <c r="J215" s="10">
        <f>J214/D214*100</f>
        <v>99.760908547519406</v>
      </c>
      <c r="K215" s="11"/>
      <c r="L215" s="12" t="s">
        <v>31</v>
      </c>
      <c r="M215" s="6" t="s">
        <v>78</v>
      </c>
      <c r="N215" s="6" t="s">
        <v>7</v>
      </c>
      <c r="O215" s="11"/>
      <c r="P215" s="11"/>
      <c r="Q215" s="11"/>
    </row>
    <row r="216" spans="1:17">
      <c r="A216" s="4"/>
      <c r="B216" s="6"/>
      <c r="C216" s="6"/>
      <c r="D216" s="6"/>
      <c r="E216" s="6"/>
      <c r="F216" s="6"/>
      <c r="G216" s="6"/>
      <c r="H216" s="6"/>
      <c r="I216" s="6"/>
      <c r="J216" s="6"/>
      <c r="K216" s="11"/>
      <c r="L216" s="9" t="s">
        <v>57</v>
      </c>
      <c r="M216" s="13">
        <f>M211</f>
        <v>17.687885406891915</v>
      </c>
      <c r="N216" s="13">
        <f>M212</f>
        <v>20.741183502689783</v>
      </c>
      <c r="O216" s="11"/>
      <c r="P216" s="11"/>
      <c r="Q216" s="11"/>
    </row>
    <row r="217" spans="1:17">
      <c r="A217" s="4"/>
      <c r="B217" s="6" t="s">
        <v>32</v>
      </c>
      <c r="C217" s="7" t="s">
        <v>20</v>
      </c>
      <c r="D217" s="6"/>
      <c r="E217" s="6"/>
      <c r="F217" s="6"/>
      <c r="G217" s="6"/>
      <c r="H217" s="6"/>
      <c r="I217" s="6"/>
      <c r="J217" s="6"/>
      <c r="K217" s="11"/>
      <c r="L217" s="9" t="s">
        <v>58</v>
      </c>
      <c r="M217" s="13">
        <f>N211</f>
        <v>36.856131186109188</v>
      </c>
      <c r="N217" s="13">
        <f>N212</f>
        <v>22.582187686790199</v>
      </c>
      <c r="O217" s="11"/>
      <c r="P217" s="11"/>
      <c r="Q217" s="11"/>
    </row>
    <row r="218" spans="1:17" ht="15.75">
      <c r="A218" s="4"/>
      <c r="B218" s="6"/>
      <c r="C218" s="6" t="s">
        <v>21</v>
      </c>
      <c r="D218" s="8"/>
      <c r="E218" s="6" t="s">
        <v>22</v>
      </c>
      <c r="F218" s="9" t="s">
        <v>57</v>
      </c>
      <c r="G218" s="9" t="s">
        <v>58</v>
      </c>
      <c r="H218" s="9" t="s">
        <v>59</v>
      </c>
      <c r="I218" s="9" t="s">
        <v>60</v>
      </c>
      <c r="J218" s="9" t="s">
        <v>61</v>
      </c>
      <c r="K218" s="11"/>
      <c r="L218" s="9" t="s">
        <v>59</v>
      </c>
      <c r="M218" s="13">
        <f>O211</f>
        <v>81.462285890915936</v>
      </c>
      <c r="N218" s="13">
        <f>O212</f>
        <v>93.078302450687389</v>
      </c>
      <c r="O218" s="11"/>
      <c r="P218" s="11"/>
      <c r="Q218" s="11"/>
    </row>
    <row r="219" spans="1:17" ht="15.75">
      <c r="A219" s="4"/>
      <c r="B219" s="6"/>
      <c r="C219" s="6" t="s">
        <v>30</v>
      </c>
      <c r="D219" s="8"/>
      <c r="E219" s="8"/>
      <c r="F219" s="8"/>
      <c r="G219" s="8"/>
      <c r="H219" s="8"/>
      <c r="I219" s="8"/>
      <c r="J219" s="8"/>
      <c r="K219" s="11"/>
      <c r="L219" s="9" t="s">
        <v>60</v>
      </c>
      <c r="M219" s="13">
        <f>P211</f>
        <v>87.4616091848617</v>
      </c>
      <c r="N219" s="13">
        <f>P212</f>
        <v>113.85534967124926</v>
      </c>
      <c r="O219" s="11"/>
      <c r="P219" s="11"/>
      <c r="Q219" s="11"/>
    </row>
    <row r="220" spans="1:17">
      <c r="A220" s="4"/>
      <c r="B220" s="6"/>
      <c r="C220" s="6"/>
      <c r="D220" s="6"/>
      <c r="E220" s="6"/>
      <c r="F220" s="6"/>
      <c r="G220" s="6"/>
      <c r="H220" s="6"/>
      <c r="I220" s="6"/>
      <c r="J220" s="6"/>
      <c r="K220" s="11"/>
      <c r="L220" s="9" t="s">
        <v>61</v>
      </c>
      <c r="M220" s="13">
        <f>Q211</f>
        <v>79.270534326362565</v>
      </c>
      <c r="N220" s="13">
        <f>Q212</f>
        <v>99.760908547519406</v>
      </c>
      <c r="O220" s="11"/>
      <c r="P220" s="11"/>
      <c r="Q220" s="11"/>
    </row>
    <row r="221" spans="1:17">
      <c r="A221" s="4"/>
      <c r="B221" s="6"/>
      <c r="C221" s="6"/>
      <c r="D221" s="6"/>
      <c r="E221" s="6"/>
      <c r="F221" s="10"/>
      <c r="G221" s="10"/>
      <c r="H221" s="10"/>
      <c r="I221" s="10"/>
      <c r="J221" s="10"/>
      <c r="K221" s="11"/>
      <c r="L221" s="11"/>
      <c r="M221" s="11"/>
      <c r="N221" s="11"/>
      <c r="O221" s="11"/>
      <c r="P221" s="11"/>
      <c r="Q221" s="11"/>
    </row>
    <row r="222" spans="1:17">
      <c r="A222" s="4"/>
      <c r="B222" s="6"/>
      <c r="C222" s="6"/>
      <c r="D222" s="6"/>
      <c r="E222" s="6"/>
      <c r="F222" s="6"/>
      <c r="G222" s="6"/>
      <c r="H222" s="6"/>
      <c r="I222" s="6"/>
      <c r="J222" s="6"/>
      <c r="K222" s="11"/>
      <c r="L222" s="11"/>
      <c r="M222" s="11"/>
      <c r="N222" s="11"/>
      <c r="O222" s="11"/>
      <c r="P222" s="11"/>
      <c r="Q222" s="11"/>
    </row>
    <row r="223" spans="1:17">
      <c r="A223" s="6"/>
      <c r="B223" s="6" t="s">
        <v>33</v>
      </c>
      <c r="C223" s="7" t="s">
        <v>78</v>
      </c>
      <c r="D223" s="6"/>
      <c r="E223" s="6"/>
      <c r="F223" s="6"/>
      <c r="G223" s="6"/>
      <c r="H223" s="6"/>
      <c r="I223" s="6"/>
      <c r="J223" s="6"/>
      <c r="K223" s="11"/>
      <c r="L223" s="11"/>
      <c r="M223" s="11"/>
      <c r="N223" s="11"/>
      <c r="O223" s="11"/>
      <c r="P223" s="11"/>
      <c r="Q223" s="11"/>
    </row>
    <row r="224" spans="1:17" ht="15.75">
      <c r="A224" s="6"/>
      <c r="B224" s="6"/>
      <c r="C224" s="6" t="s">
        <v>21</v>
      </c>
      <c r="D224" s="8">
        <v>3.8159999999999998</v>
      </c>
      <c r="E224" s="6" t="s">
        <v>22</v>
      </c>
      <c r="F224" s="9" t="s">
        <v>57</v>
      </c>
      <c r="G224" s="9" t="s">
        <v>58</v>
      </c>
      <c r="H224" s="9" t="s">
        <v>59</v>
      </c>
      <c r="I224" s="9" t="s">
        <v>60</v>
      </c>
      <c r="J224" s="9" t="s">
        <v>61</v>
      </c>
      <c r="K224" s="11"/>
      <c r="L224" s="11"/>
      <c r="M224" s="11"/>
      <c r="N224" s="11"/>
      <c r="O224" s="11"/>
      <c r="P224" s="11"/>
      <c r="Q224" s="11"/>
    </row>
    <row r="225" spans="1:18" ht="15.75">
      <c r="A225" s="6"/>
      <c r="B225" s="6"/>
      <c r="C225" s="6" t="s">
        <v>30</v>
      </c>
      <c r="D225" s="8">
        <v>8.4269999999999996</v>
      </c>
      <c r="E225" s="8">
        <v>2.4649999999999999</v>
      </c>
      <c r="F225" s="8">
        <v>3.0270000000000001</v>
      </c>
      <c r="G225" s="8">
        <v>3.1970000000000001</v>
      </c>
      <c r="H225" s="8">
        <v>4.9779999999999998</v>
      </c>
      <c r="I225" s="8">
        <v>5.69</v>
      </c>
      <c r="J225" s="8">
        <v>5.7329999999999997</v>
      </c>
      <c r="K225" s="11"/>
      <c r="L225" s="11"/>
      <c r="M225" s="11"/>
      <c r="N225" s="11"/>
      <c r="O225" s="11"/>
      <c r="P225" s="11"/>
      <c r="Q225" s="11"/>
    </row>
    <row r="226" spans="1:18">
      <c r="A226" s="6"/>
      <c r="B226" s="6"/>
      <c r="C226" s="6"/>
      <c r="D226" s="6">
        <f>D225-D224</f>
        <v>4.6109999999999998</v>
      </c>
      <c r="E226" s="6"/>
      <c r="F226" s="6">
        <f>F225-E225</f>
        <v>0.56200000000000028</v>
      </c>
      <c r="G226" s="6">
        <f>G225-E225</f>
        <v>0.73200000000000021</v>
      </c>
      <c r="H226" s="6">
        <f>H225-E225</f>
        <v>2.5129999999999999</v>
      </c>
      <c r="I226" s="6">
        <f>I225-E225</f>
        <v>3.2250000000000005</v>
      </c>
      <c r="J226" s="6">
        <f>J225-E225</f>
        <v>3.2679999999999998</v>
      </c>
      <c r="K226" s="11"/>
      <c r="L226" s="11"/>
      <c r="M226" s="11"/>
      <c r="N226" s="11"/>
      <c r="O226" s="11"/>
      <c r="P226" s="11"/>
      <c r="Q226" s="11"/>
    </row>
    <row r="227" spans="1:18">
      <c r="A227" s="6"/>
      <c r="B227" s="6"/>
      <c r="C227" s="6"/>
      <c r="D227" s="6"/>
      <c r="E227" s="6"/>
      <c r="F227" s="10">
        <f>F226/D226*100</f>
        <v>12.18824549989157</v>
      </c>
      <c r="G227" s="10">
        <f>G226/D226*100</f>
        <v>15.875081327260904</v>
      </c>
      <c r="H227" s="10">
        <f>H226/D226*100</f>
        <v>54.500108436347858</v>
      </c>
      <c r="I227" s="10">
        <f>I226/D226*100</f>
        <v>69.941444372153555</v>
      </c>
      <c r="J227" s="10">
        <f>J226/D226*100</f>
        <v>70.873996963782261</v>
      </c>
      <c r="K227" s="11"/>
      <c r="L227" s="11"/>
      <c r="M227" s="11"/>
      <c r="N227" s="11"/>
      <c r="O227" s="11"/>
      <c r="P227" s="11"/>
      <c r="Q227" s="11"/>
    </row>
    <row r="228" spans="1:18">
      <c r="A228" s="6"/>
      <c r="B228" s="6"/>
      <c r="C228" s="6"/>
      <c r="D228" s="6"/>
      <c r="E228" s="6"/>
      <c r="F228" s="6"/>
      <c r="G228" s="6"/>
      <c r="H228" s="6"/>
      <c r="I228" s="6"/>
      <c r="J228" s="6"/>
      <c r="K228" s="11"/>
      <c r="L228" s="11"/>
      <c r="M228" s="11"/>
      <c r="N228" s="11"/>
      <c r="O228" s="11"/>
      <c r="P228" s="11"/>
      <c r="Q228" s="11"/>
    </row>
    <row r="229" spans="1:18">
      <c r="A229" s="6"/>
      <c r="B229" s="6" t="s">
        <v>34</v>
      </c>
      <c r="C229" s="7" t="s">
        <v>78</v>
      </c>
      <c r="D229" s="6"/>
      <c r="E229" s="6"/>
      <c r="F229" s="6"/>
      <c r="G229" s="6"/>
      <c r="H229" s="6"/>
      <c r="I229" s="6"/>
      <c r="J229" s="6"/>
      <c r="K229" s="11"/>
      <c r="L229" s="11"/>
      <c r="M229" s="11"/>
      <c r="N229" s="11"/>
      <c r="O229" s="11"/>
      <c r="P229" s="11"/>
      <c r="Q229" s="11"/>
    </row>
    <row r="230" spans="1:18" ht="15.75">
      <c r="A230" s="4"/>
      <c r="B230" s="6"/>
      <c r="C230" s="6" t="s">
        <v>21</v>
      </c>
      <c r="D230" s="8">
        <v>3.21</v>
      </c>
      <c r="E230" s="6" t="s">
        <v>22</v>
      </c>
      <c r="F230" s="9" t="s">
        <v>57</v>
      </c>
      <c r="G230" s="9" t="s">
        <v>58</v>
      </c>
      <c r="H230" s="9" t="s">
        <v>59</v>
      </c>
      <c r="I230" s="9" t="s">
        <v>60</v>
      </c>
      <c r="J230" s="9" t="s">
        <v>61</v>
      </c>
      <c r="K230" s="11"/>
      <c r="L230" s="11"/>
      <c r="M230" s="11"/>
      <c r="N230" s="11"/>
      <c r="O230" s="11"/>
      <c r="P230" s="11"/>
      <c r="Q230" s="11"/>
    </row>
    <row r="231" spans="1:18" ht="15.75">
      <c r="A231" s="4"/>
      <c r="B231" s="6"/>
      <c r="C231" s="6" t="s">
        <v>30</v>
      </c>
      <c r="D231" s="8">
        <v>8.1479999999999997</v>
      </c>
      <c r="E231" s="8">
        <v>1.9450000000000001</v>
      </c>
      <c r="F231" s="8">
        <v>3.09</v>
      </c>
      <c r="G231" s="8">
        <v>4.8010000000000002</v>
      </c>
      <c r="H231" s="8">
        <v>7.2990000000000004</v>
      </c>
      <c r="I231" s="8">
        <v>7.1289999999999996</v>
      </c>
      <c r="J231" s="8">
        <v>6.274</v>
      </c>
      <c r="K231" s="11"/>
      <c r="L231" s="11"/>
      <c r="M231" s="11"/>
      <c r="N231" s="11"/>
      <c r="O231" s="11"/>
      <c r="P231" s="11"/>
      <c r="Q231" s="11"/>
    </row>
    <row r="232" spans="1:18">
      <c r="A232" s="4"/>
      <c r="B232" s="6"/>
      <c r="C232" s="6"/>
      <c r="D232" s="6">
        <f>D231-D230</f>
        <v>4.9379999999999997</v>
      </c>
      <c r="E232" s="6"/>
      <c r="F232" s="6">
        <f>F231-E231</f>
        <v>1.1449999999999998</v>
      </c>
      <c r="G232" s="6">
        <f>G231-E231</f>
        <v>2.8559999999999999</v>
      </c>
      <c r="H232" s="6">
        <f>H231-E231</f>
        <v>5.3540000000000001</v>
      </c>
      <c r="I232" s="6">
        <f>I231-E231</f>
        <v>5.1839999999999993</v>
      </c>
      <c r="J232" s="6">
        <f>J231-E231</f>
        <v>4.3289999999999997</v>
      </c>
      <c r="K232" s="11"/>
      <c r="L232" s="11"/>
      <c r="M232" s="11"/>
      <c r="N232" s="11"/>
      <c r="O232" s="11"/>
      <c r="P232" s="11"/>
      <c r="Q232" s="11"/>
    </row>
    <row r="233" spans="1:18">
      <c r="A233" s="4"/>
      <c r="B233" s="6"/>
      <c r="C233" s="6"/>
      <c r="D233" s="6"/>
      <c r="E233" s="6"/>
      <c r="F233" s="10">
        <f>F232/D232*100</f>
        <v>23.187525313892259</v>
      </c>
      <c r="G233" s="10">
        <f>G232/D232*100</f>
        <v>57.837181044957475</v>
      </c>
      <c r="H233" s="10">
        <f>H232/D232*100</f>
        <v>108.42446334548401</v>
      </c>
      <c r="I233" s="10">
        <f>I232/D232*100</f>
        <v>104.98177399756985</v>
      </c>
      <c r="J233" s="10">
        <f>J232/D232*100</f>
        <v>87.667071688942883</v>
      </c>
      <c r="K233" s="11"/>
      <c r="L233" s="11"/>
      <c r="M233" s="11"/>
      <c r="N233" s="11"/>
      <c r="O233" s="11"/>
      <c r="P233" s="11"/>
      <c r="Q233" s="11"/>
    </row>
    <row r="234" spans="1:18">
      <c r="A234" s="14"/>
      <c r="B234" s="14"/>
      <c r="C234" s="14"/>
      <c r="D234" s="14"/>
      <c r="E234" s="14"/>
      <c r="F234" s="14"/>
      <c r="G234" s="14"/>
      <c r="H234" s="14"/>
      <c r="I234" s="14"/>
      <c r="J234" s="14"/>
      <c r="K234" s="14"/>
      <c r="L234" s="14"/>
      <c r="M234" s="14"/>
      <c r="N234" s="14"/>
      <c r="O234" s="14"/>
      <c r="P234" s="14"/>
      <c r="Q234" s="14"/>
      <c r="R234" s="33"/>
    </row>
    <row r="235" spans="1:18">
      <c r="A235" s="14"/>
      <c r="B235" s="14"/>
      <c r="C235" s="14"/>
      <c r="D235" s="14"/>
      <c r="E235" s="14"/>
      <c r="F235" s="14"/>
      <c r="G235" s="14"/>
      <c r="H235" s="14"/>
      <c r="I235" s="14"/>
      <c r="J235" s="14"/>
      <c r="K235" s="14"/>
      <c r="L235" s="14"/>
      <c r="M235" s="14"/>
      <c r="N235" s="14"/>
      <c r="O235" s="14"/>
      <c r="P235" s="14"/>
      <c r="Q235" s="14"/>
      <c r="R235" s="33"/>
    </row>
    <row r="236" spans="1:18">
      <c r="A236" s="4" t="s">
        <v>94</v>
      </c>
      <c r="B236" s="6"/>
      <c r="C236" s="6"/>
      <c r="D236" s="6"/>
      <c r="E236" s="6"/>
      <c r="F236" s="6"/>
      <c r="G236" s="6"/>
      <c r="H236" s="6"/>
      <c r="I236" s="6"/>
      <c r="J236" s="6"/>
      <c r="K236" s="11"/>
      <c r="L236" s="12"/>
      <c r="M236" s="9" t="str">
        <f t="shared" ref="M236:Q236" si="32">F238</f>
        <v>2HZ</v>
      </c>
      <c r="N236" s="9" t="str">
        <f t="shared" si="32"/>
        <v>4HZ</v>
      </c>
      <c r="O236" s="9" t="str">
        <f t="shared" si="32"/>
        <v>8HZ</v>
      </c>
      <c r="P236" s="9" t="str">
        <f t="shared" si="32"/>
        <v>16HZ</v>
      </c>
      <c r="Q236" s="9" t="str">
        <f t="shared" si="32"/>
        <v>32HZ</v>
      </c>
      <c r="R236" s="33"/>
    </row>
    <row r="237" spans="1:18">
      <c r="A237" s="4"/>
      <c r="B237" s="6" t="s">
        <v>19</v>
      </c>
      <c r="C237" s="7" t="s">
        <v>78</v>
      </c>
      <c r="D237" s="6"/>
      <c r="E237" s="6"/>
      <c r="F237" s="6"/>
      <c r="G237" s="6"/>
      <c r="H237" s="6"/>
      <c r="I237" s="6"/>
      <c r="J237" s="6"/>
      <c r="K237" s="11"/>
      <c r="L237" s="12" t="s">
        <v>78</v>
      </c>
      <c r="M237" s="13">
        <f t="shared" ref="M237:Q237" si="33">AVERAGE(F241,F253)</f>
        <v>23.960308401487936</v>
      </c>
      <c r="N237" s="13">
        <f t="shared" si="33"/>
        <v>22.452260342675302</v>
      </c>
      <c r="O237" s="13">
        <f t="shared" si="33"/>
        <v>26.800869108597716</v>
      </c>
      <c r="P237" s="13">
        <f t="shared" si="33"/>
        <v>65.485084599735217</v>
      </c>
      <c r="Q237" s="13">
        <f t="shared" si="33"/>
        <v>87.243378706839337</v>
      </c>
      <c r="R237" s="33"/>
    </row>
    <row r="238" spans="1:18" ht="15.75">
      <c r="A238" s="4"/>
      <c r="B238" s="6"/>
      <c r="C238" s="6" t="s">
        <v>21</v>
      </c>
      <c r="D238" s="8">
        <v>3.8959999999999999</v>
      </c>
      <c r="E238" s="6" t="s">
        <v>22</v>
      </c>
      <c r="F238" s="9" t="s">
        <v>57</v>
      </c>
      <c r="G238" s="9" t="s">
        <v>58</v>
      </c>
      <c r="H238" s="9" t="s">
        <v>59</v>
      </c>
      <c r="I238" s="9" t="s">
        <v>60</v>
      </c>
      <c r="J238" s="9" t="s">
        <v>61</v>
      </c>
      <c r="K238" s="11"/>
      <c r="L238" s="12" t="s">
        <v>7</v>
      </c>
      <c r="M238" s="13">
        <f t="shared" ref="M238:Q238" si="34">AVERAGE(F259,F247)</f>
        <v>31.865448754749973</v>
      </c>
      <c r="N238" s="13">
        <f t="shared" si="34"/>
        <v>47.084392684327042</v>
      </c>
      <c r="O238" s="13">
        <f t="shared" si="34"/>
        <v>56.044793460728791</v>
      </c>
      <c r="P238" s="13">
        <f t="shared" si="34"/>
        <v>84.02413269908962</v>
      </c>
      <c r="Q238" s="13">
        <f t="shared" si="34"/>
        <v>103.13995051805679</v>
      </c>
      <c r="R238" s="33"/>
    </row>
    <row r="239" spans="1:18" ht="15.75">
      <c r="A239" s="4"/>
      <c r="B239" s="6"/>
      <c r="C239" s="6" t="s">
        <v>30</v>
      </c>
      <c r="D239" s="8">
        <v>4.83</v>
      </c>
      <c r="E239" s="8">
        <v>3.53</v>
      </c>
      <c r="F239" s="8">
        <v>3.8610000000000002</v>
      </c>
      <c r="G239" s="8">
        <v>3.8149999999999999</v>
      </c>
      <c r="H239" s="8">
        <v>3.84</v>
      </c>
      <c r="I239" s="8">
        <v>4.2169999999999996</v>
      </c>
      <c r="J239" s="8">
        <v>4.3559999999999999</v>
      </c>
      <c r="K239" s="11"/>
      <c r="L239" s="11"/>
      <c r="M239" s="11"/>
      <c r="N239" s="11"/>
      <c r="O239" s="11"/>
      <c r="P239" s="11"/>
      <c r="Q239" s="11"/>
      <c r="R239" s="33"/>
    </row>
    <row r="240" spans="1:18">
      <c r="A240" s="4"/>
      <c r="B240" s="6"/>
      <c r="C240" s="6"/>
      <c r="D240" s="6">
        <f>D239-D238</f>
        <v>0.93400000000000016</v>
      </c>
      <c r="E240" s="6"/>
      <c r="F240" s="6">
        <f>F239-E239</f>
        <v>0.33100000000000041</v>
      </c>
      <c r="G240" s="6">
        <f>G239-E239</f>
        <v>0.28500000000000014</v>
      </c>
      <c r="H240" s="6">
        <f>H239-E239</f>
        <v>0.31000000000000005</v>
      </c>
      <c r="I240" s="6">
        <f>I239-E239</f>
        <v>0.68699999999999983</v>
      </c>
      <c r="J240" s="6">
        <f>J239-E239</f>
        <v>0.82600000000000007</v>
      </c>
      <c r="K240" s="11"/>
      <c r="L240" s="11"/>
      <c r="M240" s="11"/>
      <c r="N240" s="11"/>
      <c r="O240" s="11"/>
      <c r="P240" s="11"/>
      <c r="Q240" s="11"/>
      <c r="R240" s="33"/>
    </row>
    <row r="241" spans="1:18">
      <c r="A241" s="4"/>
      <c r="B241" s="6"/>
      <c r="C241" s="6"/>
      <c r="D241" s="6"/>
      <c r="E241" s="6"/>
      <c r="F241" s="10">
        <f>F240/D240*100</f>
        <v>35.438972162740932</v>
      </c>
      <c r="G241" s="10">
        <f>G240/D240*100</f>
        <v>30.513918629550329</v>
      </c>
      <c r="H241" s="10">
        <f>H240/D240*100</f>
        <v>33.190578158458244</v>
      </c>
      <c r="I241" s="10">
        <f>I240/D240*100</f>
        <v>73.554603854389683</v>
      </c>
      <c r="J241" s="10">
        <f>J240/D240*100</f>
        <v>88.43683083511776</v>
      </c>
      <c r="K241" s="11"/>
      <c r="L241" s="12" t="s">
        <v>31</v>
      </c>
      <c r="M241" s="6" t="s">
        <v>78</v>
      </c>
      <c r="N241" s="6" t="s">
        <v>7</v>
      </c>
      <c r="O241" s="11"/>
      <c r="P241" s="11"/>
      <c r="Q241" s="11"/>
      <c r="R241" s="33"/>
    </row>
    <row r="242" spans="1:18">
      <c r="A242" s="4"/>
      <c r="B242" s="6"/>
      <c r="C242" s="6"/>
      <c r="D242" s="6"/>
      <c r="E242" s="6"/>
      <c r="F242" s="6"/>
      <c r="G242" s="6"/>
      <c r="H242" s="6"/>
      <c r="I242" s="6"/>
      <c r="J242" s="6"/>
      <c r="K242" s="11"/>
      <c r="L242" s="9" t="s">
        <v>57</v>
      </c>
      <c r="M242" s="13">
        <f>M237</f>
        <v>23.960308401487936</v>
      </c>
      <c r="N242" s="13">
        <f>M238</f>
        <v>31.865448754749973</v>
      </c>
      <c r="O242" s="11"/>
      <c r="P242" s="11"/>
      <c r="Q242" s="11"/>
      <c r="R242" s="33"/>
    </row>
    <row r="243" spans="1:18">
      <c r="A243" s="4"/>
      <c r="B243" s="6" t="s">
        <v>32</v>
      </c>
      <c r="C243" s="7" t="s">
        <v>20</v>
      </c>
      <c r="D243" s="6"/>
      <c r="E243" s="6"/>
      <c r="F243" s="6"/>
      <c r="G243" s="6"/>
      <c r="H243" s="6"/>
      <c r="I243" s="6"/>
      <c r="J243" s="6"/>
      <c r="K243" s="11"/>
      <c r="L243" s="9" t="s">
        <v>58</v>
      </c>
      <c r="M243" s="13">
        <f>N237</f>
        <v>22.452260342675302</v>
      </c>
      <c r="N243" s="13">
        <f>N238</f>
        <v>47.084392684327042</v>
      </c>
      <c r="O243" s="11"/>
      <c r="P243" s="11"/>
      <c r="Q243" s="11"/>
      <c r="R243" s="33"/>
    </row>
    <row r="244" spans="1:18" ht="15.75">
      <c r="A244" s="4"/>
      <c r="B244" s="6"/>
      <c r="C244" s="6" t="s">
        <v>21</v>
      </c>
      <c r="D244" s="8">
        <v>4.6239999999999997</v>
      </c>
      <c r="E244" s="6" t="s">
        <v>22</v>
      </c>
      <c r="F244" s="9" t="s">
        <v>57</v>
      </c>
      <c r="G244" s="9" t="s">
        <v>58</v>
      </c>
      <c r="H244" s="9" t="s">
        <v>59</v>
      </c>
      <c r="I244" s="9" t="s">
        <v>60</v>
      </c>
      <c r="J244" s="9" t="s">
        <v>61</v>
      </c>
      <c r="K244" s="11"/>
      <c r="L244" s="9" t="s">
        <v>59</v>
      </c>
      <c r="M244" s="13">
        <f>O237</f>
        <v>26.800869108597716</v>
      </c>
      <c r="N244" s="13">
        <f>O238</f>
        <v>56.044793460728791</v>
      </c>
      <c r="O244" s="11"/>
      <c r="P244" s="11"/>
      <c r="Q244" s="11"/>
      <c r="R244" s="33"/>
    </row>
    <row r="245" spans="1:18" ht="15.75">
      <c r="A245" s="4"/>
      <c r="B245" s="6"/>
      <c r="C245" s="6" t="s">
        <v>30</v>
      </c>
      <c r="D245" s="8">
        <v>5.3360000000000003</v>
      </c>
      <c r="E245" s="8">
        <v>3.8479999999999999</v>
      </c>
      <c r="F245" s="8">
        <v>4.1189999999999998</v>
      </c>
      <c r="G245" s="8">
        <v>4.3079999999999998</v>
      </c>
      <c r="H245" s="8">
        <v>4.3099999999999996</v>
      </c>
      <c r="I245" s="8">
        <v>4.5170000000000003</v>
      </c>
      <c r="J245" s="8">
        <v>4.6870000000000003</v>
      </c>
      <c r="K245" s="11"/>
      <c r="L245" s="9" t="s">
        <v>60</v>
      </c>
      <c r="M245" s="13">
        <f>P237</f>
        <v>65.485084599735217</v>
      </c>
      <c r="N245" s="13">
        <f>P238</f>
        <v>84.02413269908962</v>
      </c>
      <c r="O245" s="11"/>
      <c r="P245" s="11"/>
      <c r="Q245" s="11"/>
      <c r="R245" s="33"/>
    </row>
    <row r="246" spans="1:18">
      <c r="A246" s="4"/>
      <c r="B246" s="6"/>
      <c r="C246" s="6"/>
      <c r="D246" s="6">
        <f>D245-D244</f>
        <v>0.71200000000000063</v>
      </c>
      <c r="E246" s="6"/>
      <c r="F246" s="6">
        <f>F245-E245</f>
        <v>0.27099999999999991</v>
      </c>
      <c r="G246" s="6">
        <f>G245-E245</f>
        <v>0.45999999999999996</v>
      </c>
      <c r="H246" s="6">
        <f>H245-E245</f>
        <v>0.46199999999999974</v>
      </c>
      <c r="I246" s="6">
        <f>I245-E245</f>
        <v>0.66900000000000048</v>
      </c>
      <c r="J246" s="6">
        <f>J245-E245</f>
        <v>0.83900000000000041</v>
      </c>
      <c r="K246" s="11"/>
      <c r="L246" s="9" t="s">
        <v>61</v>
      </c>
      <c r="M246" s="13">
        <f>Q237</f>
        <v>87.243378706839337</v>
      </c>
      <c r="N246" s="13">
        <f>Q238</f>
        <v>103.13995051805679</v>
      </c>
      <c r="O246" s="11"/>
      <c r="P246" s="11"/>
      <c r="Q246" s="11"/>
      <c r="R246" s="33"/>
    </row>
    <row r="247" spans="1:18">
      <c r="A247" s="4"/>
      <c r="B247" s="6"/>
      <c r="C247" s="6"/>
      <c r="D247" s="6"/>
      <c r="E247" s="6"/>
      <c r="F247" s="10">
        <f>F246/D246*100</f>
        <v>38.061797752808943</v>
      </c>
      <c r="G247" s="10">
        <f>G246/D246*100</f>
        <v>64.606741573033645</v>
      </c>
      <c r="H247" s="10">
        <f>H246/D246*100</f>
        <v>64.887640449438109</v>
      </c>
      <c r="I247" s="10">
        <f>I246/D246*100</f>
        <v>93.960674157303359</v>
      </c>
      <c r="J247" s="10">
        <f>J246/D246*100</f>
        <v>117.83707865168536</v>
      </c>
      <c r="K247" s="11"/>
      <c r="L247" s="11"/>
      <c r="M247" s="11"/>
      <c r="N247" s="11"/>
      <c r="O247" s="11"/>
      <c r="P247" s="11"/>
      <c r="Q247" s="11"/>
      <c r="R247" s="33"/>
    </row>
    <row r="248" spans="1:18">
      <c r="A248" s="4"/>
      <c r="B248" s="6"/>
      <c r="C248" s="6"/>
      <c r="D248" s="6"/>
      <c r="E248" s="6"/>
      <c r="F248" s="6"/>
      <c r="G248" s="6"/>
      <c r="H248" s="6"/>
      <c r="I248" s="6"/>
      <c r="J248" s="6"/>
      <c r="K248" s="11"/>
      <c r="L248" s="11"/>
      <c r="M248" s="11"/>
      <c r="N248" s="11"/>
      <c r="O248" s="11"/>
      <c r="P248" s="11"/>
      <c r="Q248" s="11"/>
      <c r="R248" s="33"/>
    </row>
    <row r="249" spans="1:18">
      <c r="A249" s="6"/>
      <c r="B249" s="6" t="s">
        <v>33</v>
      </c>
      <c r="C249" s="7" t="s">
        <v>78</v>
      </c>
      <c r="D249" s="6"/>
      <c r="E249" s="6"/>
      <c r="F249" s="6"/>
      <c r="G249" s="6"/>
      <c r="H249" s="6"/>
      <c r="I249" s="6"/>
      <c r="J249" s="6"/>
      <c r="K249" s="11"/>
      <c r="L249" s="11"/>
      <c r="M249" s="11"/>
      <c r="N249" s="11"/>
      <c r="O249" s="11"/>
      <c r="P249" s="11"/>
      <c r="Q249" s="11"/>
      <c r="R249" s="33"/>
    </row>
    <row r="250" spans="1:18" ht="15.75">
      <c r="A250" s="6"/>
      <c r="B250" s="6"/>
      <c r="C250" s="6" t="s">
        <v>21</v>
      </c>
      <c r="D250" s="8">
        <v>4.5469999999999997</v>
      </c>
      <c r="E250" s="6" t="s">
        <v>22</v>
      </c>
      <c r="F250" s="9" t="s">
        <v>57</v>
      </c>
      <c r="G250" s="9" t="s">
        <v>58</v>
      </c>
      <c r="H250" s="9" t="s">
        <v>59</v>
      </c>
      <c r="I250" s="9" t="s">
        <v>60</v>
      </c>
      <c r="J250" s="9" t="s">
        <v>61</v>
      </c>
      <c r="K250" s="11"/>
      <c r="L250" s="11"/>
      <c r="M250" s="11"/>
      <c r="N250" s="11"/>
      <c r="O250" s="11"/>
      <c r="P250" s="11"/>
      <c r="Q250" s="11"/>
      <c r="R250" s="33"/>
    </row>
    <row r="251" spans="1:18" ht="15.75">
      <c r="A251" s="6"/>
      <c r="B251" s="6"/>
      <c r="C251" s="6" t="s">
        <v>30</v>
      </c>
      <c r="D251" s="8">
        <v>5.2279999999999998</v>
      </c>
      <c r="E251" s="8">
        <v>3.21</v>
      </c>
      <c r="F251" s="8">
        <v>3.2949999999999999</v>
      </c>
      <c r="G251" s="8">
        <v>3.3079999999999998</v>
      </c>
      <c r="H251" s="8">
        <v>3.3490000000000002</v>
      </c>
      <c r="I251" s="8">
        <v>3.601</v>
      </c>
      <c r="J251" s="8">
        <v>3.7959999999999998</v>
      </c>
      <c r="K251" s="11"/>
      <c r="L251" s="11"/>
      <c r="M251" s="11"/>
      <c r="N251" s="11"/>
      <c r="O251" s="11"/>
      <c r="P251" s="11"/>
      <c r="Q251" s="11"/>
      <c r="R251" s="33"/>
    </row>
    <row r="252" spans="1:18">
      <c r="A252" s="6"/>
      <c r="B252" s="6"/>
      <c r="C252" s="6"/>
      <c r="D252" s="6">
        <f>D251-D250</f>
        <v>0.68100000000000005</v>
      </c>
      <c r="E252" s="6"/>
      <c r="F252" s="6">
        <f>F251-E251</f>
        <v>8.4999999999999964E-2</v>
      </c>
      <c r="G252" s="6">
        <f>G251-E251</f>
        <v>9.7999999999999865E-2</v>
      </c>
      <c r="H252" s="6">
        <f>H251-E251</f>
        <v>0.13900000000000023</v>
      </c>
      <c r="I252" s="6">
        <f>I251-E251</f>
        <v>0.39100000000000001</v>
      </c>
      <c r="J252" s="6">
        <f>J251-E251</f>
        <v>0.58599999999999985</v>
      </c>
      <c r="K252" s="11"/>
      <c r="L252" s="11"/>
      <c r="M252" s="11"/>
      <c r="N252" s="11"/>
      <c r="O252" s="11"/>
      <c r="P252" s="11"/>
      <c r="Q252" s="11"/>
      <c r="R252" s="33"/>
    </row>
    <row r="253" spans="1:18">
      <c r="A253" s="6"/>
      <c r="B253" s="6"/>
      <c r="C253" s="6"/>
      <c r="D253" s="6"/>
      <c r="E253" s="6"/>
      <c r="F253" s="10">
        <f>F252/D252*100</f>
        <v>12.481644640234943</v>
      </c>
      <c r="G253" s="10">
        <f>G252/D252*100</f>
        <v>14.390602055800272</v>
      </c>
      <c r="H253" s="10">
        <f>H252/D252*100</f>
        <v>20.411160058737185</v>
      </c>
      <c r="I253" s="10">
        <f>I252/D252*100</f>
        <v>57.415565345080765</v>
      </c>
      <c r="J253" s="10">
        <f>J252/D252*100</f>
        <v>86.049926578560914</v>
      </c>
      <c r="K253" s="11"/>
      <c r="L253" s="11"/>
      <c r="M253" s="11"/>
      <c r="N253" s="11"/>
      <c r="O253" s="11"/>
      <c r="P253" s="11"/>
      <c r="Q253" s="11"/>
      <c r="R253" s="33"/>
    </row>
    <row r="254" spans="1:18">
      <c r="A254" s="6"/>
      <c r="B254" s="6"/>
      <c r="C254" s="6"/>
      <c r="D254" s="6"/>
      <c r="E254" s="6"/>
      <c r="F254" s="6"/>
      <c r="G254" s="6"/>
      <c r="H254" s="6"/>
      <c r="I254" s="6"/>
      <c r="J254" s="6"/>
      <c r="K254" s="11"/>
      <c r="L254" s="11"/>
      <c r="M254" s="11"/>
      <c r="N254" s="11"/>
      <c r="O254" s="11"/>
      <c r="P254" s="11"/>
      <c r="Q254" s="11"/>
      <c r="R254" s="33"/>
    </row>
    <row r="255" spans="1:18">
      <c r="A255" s="6"/>
      <c r="B255" s="6" t="s">
        <v>34</v>
      </c>
      <c r="C255" s="7" t="s">
        <v>20</v>
      </c>
      <c r="D255" s="6"/>
      <c r="E255" s="6"/>
      <c r="F255" s="6"/>
      <c r="G255" s="6"/>
      <c r="H255" s="6"/>
      <c r="I255" s="6"/>
      <c r="J255" s="6"/>
      <c r="K255" s="11"/>
      <c r="L255" s="11"/>
      <c r="M255" s="11"/>
      <c r="N255" s="11"/>
      <c r="O255" s="11"/>
      <c r="P255" s="11"/>
      <c r="Q255" s="11"/>
      <c r="R255" s="33"/>
    </row>
    <row r="256" spans="1:18" ht="15.75">
      <c r="A256" s="4"/>
      <c r="B256" s="6"/>
      <c r="C256" s="6" t="s">
        <v>21</v>
      </c>
      <c r="D256" s="8">
        <v>2.2229999999999999</v>
      </c>
      <c r="E256" s="6" t="s">
        <v>22</v>
      </c>
      <c r="F256" s="9" t="s">
        <v>57</v>
      </c>
      <c r="G256" s="9" t="s">
        <v>58</v>
      </c>
      <c r="H256" s="9" t="s">
        <v>59</v>
      </c>
      <c r="I256" s="9" t="s">
        <v>60</v>
      </c>
      <c r="J256" s="9" t="s">
        <v>61</v>
      </c>
      <c r="K256" s="11"/>
      <c r="L256" s="11"/>
      <c r="M256" s="11"/>
      <c r="N256" s="11"/>
      <c r="O256" s="11"/>
      <c r="P256" s="11"/>
      <c r="Q256" s="11"/>
      <c r="R256" s="33"/>
    </row>
    <row r="257" spans="1:18" ht="15.75">
      <c r="A257" s="4"/>
      <c r="B257" s="6"/>
      <c r="C257" s="6" t="s">
        <v>30</v>
      </c>
      <c r="D257" s="8">
        <v>3.0449999999999999</v>
      </c>
      <c r="E257" s="8">
        <v>1.9610000000000001</v>
      </c>
      <c r="F257" s="8">
        <v>2.1720000000000002</v>
      </c>
      <c r="G257" s="8">
        <v>2.2040000000000002</v>
      </c>
      <c r="H257" s="8">
        <v>2.3490000000000002</v>
      </c>
      <c r="I257" s="8">
        <v>2.57</v>
      </c>
      <c r="J257" s="8">
        <v>2.6880000000000002</v>
      </c>
      <c r="K257" s="11"/>
      <c r="L257" s="11"/>
      <c r="M257" s="11"/>
      <c r="N257" s="11"/>
      <c r="O257" s="11"/>
      <c r="P257" s="11"/>
      <c r="Q257" s="11"/>
      <c r="R257" s="33"/>
    </row>
    <row r="258" spans="1:18">
      <c r="A258" s="4"/>
      <c r="B258" s="6"/>
      <c r="C258" s="6"/>
      <c r="D258" s="6">
        <f>D257-D256</f>
        <v>0.82200000000000006</v>
      </c>
      <c r="E258" s="6"/>
      <c r="F258" s="6">
        <f>F257-E257</f>
        <v>0.21100000000000008</v>
      </c>
      <c r="G258" s="6">
        <f>G257-E257</f>
        <v>0.2430000000000001</v>
      </c>
      <c r="H258" s="6">
        <f>H257-E257</f>
        <v>0.38800000000000012</v>
      </c>
      <c r="I258" s="6">
        <f>I257-E257</f>
        <v>0.60899999999999976</v>
      </c>
      <c r="J258" s="6">
        <f>J257-E257</f>
        <v>0.72700000000000009</v>
      </c>
      <c r="K258" s="11"/>
      <c r="L258" s="11"/>
      <c r="M258" s="11"/>
      <c r="N258" s="11"/>
      <c r="O258" s="11"/>
      <c r="P258" s="11"/>
      <c r="Q258" s="11"/>
      <c r="R258" s="33"/>
    </row>
    <row r="259" spans="1:18">
      <c r="A259" s="4"/>
      <c r="B259" s="6"/>
      <c r="C259" s="6"/>
      <c r="D259" s="6"/>
      <c r="E259" s="6"/>
      <c r="F259" s="10">
        <f>F258/D258*100</f>
        <v>25.669099756691004</v>
      </c>
      <c r="G259" s="10">
        <f>G258/D258*100</f>
        <v>29.562043795620447</v>
      </c>
      <c r="H259" s="10">
        <f>H258/D258*100</f>
        <v>47.201946472019472</v>
      </c>
      <c r="I259" s="10">
        <f>I258/D258*100</f>
        <v>74.087591240875881</v>
      </c>
      <c r="J259" s="10">
        <f>J258/D258*100</f>
        <v>88.442822384428226</v>
      </c>
      <c r="K259" s="11"/>
      <c r="L259" s="11"/>
      <c r="M259" s="11"/>
      <c r="N259" s="11"/>
      <c r="O259" s="11"/>
      <c r="P259" s="11"/>
      <c r="Q259" s="11"/>
      <c r="R259" s="33"/>
    </row>
    <row r="260" spans="1:18">
      <c r="A260" s="14"/>
      <c r="B260" s="14"/>
      <c r="C260" s="14"/>
      <c r="D260" s="14"/>
      <c r="E260" s="14"/>
      <c r="F260" s="14"/>
      <c r="G260" s="14"/>
      <c r="H260" s="14"/>
      <c r="I260" s="14"/>
      <c r="J260" s="14"/>
      <c r="K260" s="14"/>
      <c r="L260" s="14"/>
      <c r="M260" s="14"/>
      <c r="N260" s="14"/>
      <c r="O260" s="14"/>
      <c r="P260" s="14"/>
      <c r="Q260" s="14"/>
      <c r="R260" s="33"/>
    </row>
    <row r="261" spans="1:18">
      <c r="A261" s="14"/>
      <c r="B261" s="14"/>
      <c r="C261" s="14"/>
      <c r="D261" s="14"/>
      <c r="E261" s="14"/>
      <c r="F261" s="14"/>
      <c r="G261" s="14"/>
      <c r="H261" s="14"/>
      <c r="I261" s="14"/>
      <c r="J261" s="14"/>
      <c r="K261" s="14"/>
      <c r="L261" s="14"/>
      <c r="M261" s="14"/>
      <c r="N261" s="14"/>
      <c r="O261" s="14"/>
      <c r="P261" s="14"/>
      <c r="Q261" s="14"/>
      <c r="R261" s="33"/>
    </row>
    <row r="262" spans="1:18">
      <c r="A262" s="4" t="s">
        <v>95</v>
      </c>
      <c r="B262" s="6"/>
      <c r="C262" s="6"/>
      <c r="D262" s="6"/>
      <c r="E262" s="6"/>
      <c r="F262" s="6"/>
      <c r="G262" s="6"/>
      <c r="H262" s="6"/>
      <c r="I262" s="6"/>
      <c r="J262" s="6"/>
      <c r="K262" s="11"/>
      <c r="L262" s="12"/>
      <c r="M262" s="9" t="str">
        <f t="shared" ref="M262:Q262" si="35">F264</f>
        <v>2HZ</v>
      </c>
      <c r="N262" s="9" t="str">
        <f t="shared" si="35"/>
        <v>4HZ</v>
      </c>
      <c r="O262" s="9" t="str">
        <f t="shared" si="35"/>
        <v>8HZ</v>
      </c>
      <c r="P262" s="9" t="str">
        <f t="shared" si="35"/>
        <v>16HZ</v>
      </c>
      <c r="Q262" s="9" t="str">
        <f t="shared" si="35"/>
        <v>32HZ</v>
      </c>
    </row>
    <row r="263" spans="1:18">
      <c r="A263" s="4"/>
      <c r="B263" s="6" t="s">
        <v>39</v>
      </c>
      <c r="C263" s="7" t="s">
        <v>78</v>
      </c>
      <c r="D263" s="6"/>
      <c r="E263" s="6"/>
      <c r="F263" s="6"/>
      <c r="G263" s="6"/>
      <c r="H263" s="6"/>
      <c r="I263" s="6"/>
      <c r="J263" s="6"/>
      <c r="K263" s="11"/>
      <c r="L263" s="12" t="s">
        <v>78</v>
      </c>
      <c r="M263" s="13">
        <f t="shared" ref="M263:Q263" si="36">AVERAGE(F267,F279)</f>
        <v>8.2026836753933203</v>
      </c>
      <c r="N263" s="13">
        <f t="shared" si="36"/>
        <v>21.647914267303758</v>
      </c>
      <c r="O263" s="13">
        <f t="shared" si="36"/>
        <v>85.886018681065948</v>
      </c>
      <c r="P263" s="13">
        <f t="shared" si="36"/>
        <v>143.23822902523932</v>
      </c>
      <c r="Q263" s="13">
        <f t="shared" si="36"/>
        <v>102.86755131935732</v>
      </c>
    </row>
    <row r="264" spans="1:18" ht="15.75">
      <c r="A264" s="4"/>
      <c r="B264" s="6"/>
      <c r="C264" s="6" t="s">
        <v>21</v>
      </c>
      <c r="D264" s="8">
        <v>3.91</v>
      </c>
      <c r="E264" s="6" t="s">
        <v>22</v>
      </c>
      <c r="F264" s="9" t="s">
        <v>57</v>
      </c>
      <c r="G264" s="9" t="s">
        <v>58</v>
      </c>
      <c r="H264" s="9" t="s">
        <v>59</v>
      </c>
      <c r="I264" s="9" t="s">
        <v>60</v>
      </c>
      <c r="J264" s="9" t="s">
        <v>61</v>
      </c>
      <c r="K264" s="11"/>
      <c r="L264" s="12" t="s">
        <v>7</v>
      </c>
      <c r="M264" s="13">
        <f t="shared" ref="M264:Q264" si="37">AVERAGE(F285,F273)</f>
        <v>4.7802575163175289</v>
      </c>
      <c r="N264" s="13">
        <f t="shared" si="37"/>
        <v>16.473366680418881</v>
      </c>
      <c r="O264" s="13">
        <f t="shared" si="37"/>
        <v>76.709424661056744</v>
      </c>
      <c r="P264" s="13">
        <f t="shared" si="37"/>
        <v>100.63379399182841</v>
      </c>
      <c r="Q264" s="13">
        <f t="shared" si="37"/>
        <v>60.924201700229389</v>
      </c>
    </row>
    <row r="265" spans="1:18" ht="15.75">
      <c r="A265" s="4"/>
      <c r="B265" s="6"/>
      <c r="C265" s="6" t="s">
        <v>30</v>
      </c>
      <c r="D265" s="8">
        <v>6.8440000000000003</v>
      </c>
      <c r="E265" s="8">
        <v>4.5819999999999999</v>
      </c>
      <c r="F265" s="8">
        <v>4.7270000000000003</v>
      </c>
      <c r="G265" s="8">
        <v>5</v>
      </c>
      <c r="H265" s="8">
        <v>6.8979999999999997</v>
      </c>
      <c r="I265" s="8">
        <v>8.09</v>
      </c>
      <c r="J265" s="8">
        <v>7.1390000000000002</v>
      </c>
      <c r="K265" s="11"/>
      <c r="L265" s="11"/>
      <c r="M265" s="11"/>
      <c r="N265" s="11"/>
      <c r="O265" s="11"/>
      <c r="P265" s="11"/>
      <c r="Q265" s="11"/>
    </row>
    <row r="266" spans="1:18">
      <c r="A266" s="4"/>
      <c r="B266" s="6"/>
      <c r="C266" s="6"/>
      <c r="D266" s="6">
        <f>D265-D264</f>
        <v>2.9340000000000002</v>
      </c>
      <c r="E266" s="6"/>
      <c r="F266" s="6">
        <f>F265-E265</f>
        <v>0.14500000000000046</v>
      </c>
      <c r="G266" s="6">
        <f>G265-E265</f>
        <v>0.41800000000000015</v>
      </c>
      <c r="H266" s="6">
        <f>H265-E265</f>
        <v>2.3159999999999998</v>
      </c>
      <c r="I266" s="6">
        <f>I265-E265</f>
        <v>3.508</v>
      </c>
      <c r="J266" s="6">
        <f>J265-E265</f>
        <v>2.5570000000000004</v>
      </c>
      <c r="K266" s="11"/>
      <c r="L266" s="11"/>
      <c r="M266" s="11"/>
      <c r="N266" s="11"/>
      <c r="O266" s="11"/>
      <c r="P266" s="11"/>
      <c r="Q266" s="11"/>
    </row>
    <row r="267" spans="1:18">
      <c r="A267" s="4"/>
      <c r="B267" s="6"/>
      <c r="C267" s="6"/>
      <c r="D267" s="6"/>
      <c r="E267" s="6"/>
      <c r="F267" s="10">
        <f>F266/D266*100</f>
        <v>4.9420586230402339</v>
      </c>
      <c r="G267" s="10">
        <f>G266/D266*100</f>
        <v>14.246762099522838</v>
      </c>
      <c r="H267" s="10">
        <f>H266/D266*100</f>
        <v>78.936605316973413</v>
      </c>
      <c r="I267" s="10">
        <f>I266/D266*100</f>
        <v>119.56373551465576</v>
      </c>
      <c r="J267" s="10">
        <f>J266/D266*100</f>
        <v>87.150647580095438</v>
      </c>
      <c r="K267" s="11"/>
      <c r="L267" s="12" t="s">
        <v>31</v>
      </c>
      <c r="M267" s="6" t="s">
        <v>78</v>
      </c>
      <c r="N267" s="6" t="s">
        <v>7</v>
      </c>
      <c r="O267" s="11"/>
      <c r="P267" s="11"/>
      <c r="Q267" s="11"/>
    </row>
    <row r="268" spans="1:18">
      <c r="A268" s="4"/>
      <c r="B268" s="6"/>
      <c r="C268" s="6"/>
      <c r="D268" s="6"/>
      <c r="E268" s="6"/>
      <c r="F268" s="6"/>
      <c r="G268" s="6"/>
      <c r="H268" s="6"/>
      <c r="I268" s="6"/>
      <c r="J268" s="6"/>
      <c r="K268" s="11"/>
      <c r="L268" s="9" t="s">
        <v>57</v>
      </c>
      <c r="M268" s="13">
        <f>M263</f>
        <v>8.2026836753933203</v>
      </c>
      <c r="N268" s="13">
        <f>M264</f>
        <v>4.7802575163175289</v>
      </c>
      <c r="O268" s="11"/>
      <c r="P268" s="11"/>
      <c r="Q268" s="11"/>
    </row>
    <row r="269" spans="1:18">
      <c r="A269" s="4"/>
      <c r="B269" s="6" t="s">
        <v>40</v>
      </c>
      <c r="C269" s="7" t="s">
        <v>20</v>
      </c>
      <c r="D269" s="6"/>
      <c r="E269" s="6"/>
      <c r="F269" s="6"/>
      <c r="G269" s="6"/>
      <c r="H269" s="6"/>
      <c r="I269" s="6"/>
      <c r="J269" s="6"/>
      <c r="K269" s="11"/>
      <c r="L269" s="9" t="s">
        <v>58</v>
      </c>
      <c r="M269" s="13">
        <f>N263</f>
        <v>21.647914267303758</v>
      </c>
      <c r="N269" s="13">
        <f>N264</f>
        <v>16.473366680418881</v>
      </c>
      <c r="O269" s="11"/>
      <c r="P269" s="11"/>
      <c r="Q269" s="11"/>
    </row>
    <row r="270" spans="1:18" ht="15.75">
      <c r="A270" s="4"/>
      <c r="B270" s="6"/>
      <c r="C270" s="6" t="s">
        <v>21</v>
      </c>
      <c r="D270" s="8">
        <v>2.7719999999999998</v>
      </c>
      <c r="E270" s="6" t="s">
        <v>22</v>
      </c>
      <c r="F270" s="9" t="s">
        <v>57</v>
      </c>
      <c r="G270" s="9" t="s">
        <v>58</v>
      </c>
      <c r="H270" s="9" t="s">
        <v>59</v>
      </c>
      <c r="I270" s="9" t="s">
        <v>60</v>
      </c>
      <c r="J270" s="9" t="s">
        <v>61</v>
      </c>
      <c r="K270" s="11"/>
      <c r="L270" s="9" t="s">
        <v>59</v>
      </c>
      <c r="M270" s="13">
        <f>O263</f>
        <v>85.886018681065948</v>
      </c>
      <c r="N270" s="13">
        <f>O264</f>
        <v>76.709424661056744</v>
      </c>
      <c r="O270" s="11"/>
      <c r="P270" s="11"/>
      <c r="Q270" s="11"/>
    </row>
    <row r="271" spans="1:18" ht="15.75">
      <c r="A271" s="4"/>
      <c r="B271" s="6"/>
      <c r="C271" s="6" t="s">
        <v>30</v>
      </c>
      <c r="D271" s="8">
        <v>11.218</v>
      </c>
      <c r="E271" s="8">
        <v>5.0590000000000002</v>
      </c>
      <c r="F271" s="8">
        <v>5.2859999999999996</v>
      </c>
      <c r="G271" s="8">
        <v>5.5720000000000001</v>
      </c>
      <c r="H271" s="8">
        <v>7.452</v>
      </c>
      <c r="I271" s="8">
        <v>10.401999999999999</v>
      </c>
      <c r="J271" s="8">
        <v>8.9359999999999999</v>
      </c>
      <c r="K271" s="11"/>
      <c r="L271" s="9" t="s">
        <v>60</v>
      </c>
      <c r="M271" s="13">
        <f>P263</f>
        <v>143.23822902523932</v>
      </c>
      <c r="N271" s="13">
        <f>P264</f>
        <v>100.63379399182841</v>
      </c>
      <c r="O271" s="11"/>
      <c r="P271" s="11"/>
      <c r="Q271" s="11"/>
    </row>
    <row r="272" spans="1:18">
      <c r="A272" s="4"/>
      <c r="B272" s="6"/>
      <c r="C272" s="6"/>
      <c r="D272" s="6">
        <f>D271-D270</f>
        <v>8.4459999999999997</v>
      </c>
      <c r="E272" s="6"/>
      <c r="F272" s="6">
        <f>F271-E271</f>
        <v>0.22699999999999942</v>
      </c>
      <c r="G272" s="6">
        <f>G271-E271</f>
        <v>0.5129999999999999</v>
      </c>
      <c r="H272" s="6">
        <f>H271-E271</f>
        <v>2.3929999999999998</v>
      </c>
      <c r="I272" s="6">
        <f>I271-E271</f>
        <v>5.3429999999999991</v>
      </c>
      <c r="J272" s="6">
        <f>J271-E271</f>
        <v>3.8769999999999998</v>
      </c>
      <c r="K272" s="11"/>
      <c r="L272" s="9" t="s">
        <v>61</v>
      </c>
      <c r="M272" s="13">
        <f>Q263</f>
        <v>102.86755131935732</v>
      </c>
      <c r="N272" s="13">
        <f>Q264</f>
        <v>60.924201700229389</v>
      </c>
      <c r="O272" s="11"/>
      <c r="P272" s="11"/>
      <c r="Q272" s="11"/>
    </row>
    <row r="273" spans="1:18">
      <c r="A273" s="4"/>
      <c r="B273" s="6"/>
      <c r="C273" s="6"/>
      <c r="D273" s="6"/>
      <c r="E273" s="6"/>
      <c r="F273" s="10">
        <f>F272/D272*100</f>
        <v>2.6876627989580801</v>
      </c>
      <c r="G273" s="10">
        <f>G272/D272*100</f>
        <v>6.0738811271607851</v>
      </c>
      <c r="H273" s="10">
        <f>H272/D272*100</f>
        <v>28.332938669192515</v>
      </c>
      <c r="I273" s="10">
        <f>I272/D272*100</f>
        <v>63.260715131423154</v>
      </c>
      <c r="J273" s="10">
        <f>J272/D272*100</f>
        <v>45.903386218328201</v>
      </c>
      <c r="K273" s="11"/>
      <c r="L273" s="11"/>
      <c r="M273" s="11"/>
      <c r="N273" s="11"/>
      <c r="O273" s="11"/>
      <c r="P273" s="11"/>
      <c r="Q273" s="11"/>
    </row>
    <row r="274" spans="1:18">
      <c r="A274" s="4"/>
      <c r="B274" s="6"/>
      <c r="C274" s="6"/>
      <c r="D274" s="6"/>
      <c r="E274" s="6"/>
      <c r="F274" s="6"/>
      <c r="G274" s="6"/>
      <c r="H274" s="6"/>
      <c r="I274" s="6"/>
      <c r="J274" s="6"/>
      <c r="K274" s="11"/>
      <c r="L274" s="11"/>
      <c r="M274" s="11"/>
      <c r="N274" s="11"/>
      <c r="O274" s="11"/>
      <c r="P274" s="11"/>
      <c r="Q274" s="11"/>
    </row>
    <row r="275" spans="1:18">
      <c r="A275" s="6"/>
      <c r="B275" s="6" t="s">
        <v>41</v>
      </c>
      <c r="C275" s="7" t="s">
        <v>78</v>
      </c>
      <c r="D275" s="6"/>
      <c r="E275" s="6"/>
      <c r="F275" s="6"/>
      <c r="G275" s="6"/>
      <c r="H275" s="6"/>
      <c r="I275" s="6"/>
      <c r="J275" s="6"/>
      <c r="K275" s="11"/>
      <c r="L275" s="11"/>
      <c r="M275" s="11"/>
      <c r="N275" s="11"/>
      <c r="O275" s="11"/>
      <c r="P275" s="11"/>
      <c r="Q275" s="11"/>
    </row>
    <row r="276" spans="1:18" ht="15.75">
      <c r="A276" s="6"/>
      <c r="B276" s="6"/>
      <c r="C276" s="6" t="s">
        <v>21</v>
      </c>
      <c r="D276" s="8">
        <v>4.0650000000000004</v>
      </c>
      <c r="E276" s="6" t="s">
        <v>22</v>
      </c>
      <c r="F276" s="9" t="s">
        <v>57</v>
      </c>
      <c r="G276" s="9" t="s">
        <v>58</v>
      </c>
      <c r="H276" s="9" t="s">
        <v>59</v>
      </c>
      <c r="I276" s="9" t="s">
        <v>60</v>
      </c>
      <c r="J276" s="9" t="s">
        <v>61</v>
      </c>
      <c r="K276" s="11"/>
      <c r="L276" s="11"/>
      <c r="M276" s="11"/>
      <c r="N276" s="11"/>
      <c r="O276" s="11"/>
      <c r="P276" s="11"/>
      <c r="Q276" s="11"/>
    </row>
    <row r="277" spans="1:18" ht="15.75">
      <c r="A277" s="6"/>
      <c r="B277" s="6"/>
      <c r="C277" s="6" t="s">
        <v>30</v>
      </c>
      <c r="D277" s="8">
        <v>6.3680000000000003</v>
      </c>
      <c r="E277" s="8">
        <v>2.782</v>
      </c>
      <c r="F277" s="8">
        <v>3.0459999999999998</v>
      </c>
      <c r="G277" s="8">
        <v>3.4510000000000001</v>
      </c>
      <c r="H277" s="8">
        <v>4.92</v>
      </c>
      <c r="I277" s="8">
        <v>6.6260000000000003</v>
      </c>
      <c r="J277" s="8">
        <v>5.5129999999999999</v>
      </c>
      <c r="K277" s="11"/>
      <c r="L277" s="11"/>
      <c r="M277" s="11"/>
      <c r="N277" s="11"/>
      <c r="O277" s="11"/>
      <c r="P277" s="11"/>
      <c r="Q277" s="11"/>
    </row>
    <row r="278" spans="1:18">
      <c r="A278" s="6"/>
      <c r="B278" s="6"/>
      <c r="C278" s="6"/>
      <c r="D278" s="6">
        <f>D277-D276</f>
        <v>2.3029999999999999</v>
      </c>
      <c r="E278" s="6"/>
      <c r="F278" s="6">
        <f>F277-E277</f>
        <v>0.26399999999999979</v>
      </c>
      <c r="G278" s="6">
        <f>G277-E277</f>
        <v>0.66900000000000004</v>
      </c>
      <c r="H278" s="6">
        <f>H277-E277</f>
        <v>2.1379999999999999</v>
      </c>
      <c r="I278" s="6">
        <f>I277-E277</f>
        <v>3.8440000000000003</v>
      </c>
      <c r="J278" s="6">
        <f>J277-E277</f>
        <v>2.7309999999999999</v>
      </c>
      <c r="K278" s="11"/>
      <c r="L278" s="11"/>
      <c r="M278" s="11"/>
      <c r="N278" s="11"/>
      <c r="O278" s="11"/>
      <c r="P278" s="11"/>
      <c r="Q278" s="11"/>
    </row>
    <row r="279" spans="1:18">
      <c r="A279" s="6"/>
      <c r="B279" s="6"/>
      <c r="C279" s="6"/>
      <c r="D279" s="6"/>
      <c r="E279" s="6"/>
      <c r="F279" s="10">
        <f>F278/D278*100</f>
        <v>11.463308727746409</v>
      </c>
      <c r="G279" s="10">
        <f>G278/D278*100</f>
        <v>29.049066435084676</v>
      </c>
      <c r="H279" s="10">
        <f>H278/D278*100</f>
        <v>92.835432045158484</v>
      </c>
      <c r="I279" s="10">
        <f>I278/D278*100</f>
        <v>166.91272253582287</v>
      </c>
      <c r="J279" s="10">
        <f>J278/D278*100</f>
        <v>118.58445505861918</v>
      </c>
      <c r="K279" s="11"/>
      <c r="L279" s="11"/>
      <c r="M279" s="11"/>
      <c r="N279" s="11"/>
      <c r="O279" s="11"/>
      <c r="P279" s="11"/>
      <c r="Q279" s="11"/>
    </row>
    <row r="280" spans="1:18">
      <c r="A280" s="6"/>
      <c r="B280" s="6"/>
      <c r="C280" s="6"/>
      <c r="D280" s="6"/>
      <c r="E280" s="6"/>
      <c r="F280" s="6"/>
      <c r="G280" s="6"/>
      <c r="H280" s="6"/>
      <c r="I280" s="6"/>
      <c r="J280" s="6"/>
      <c r="K280" s="11"/>
      <c r="L280" s="11"/>
      <c r="M280" s="11"/>
      <c r="N280" s="11"/>
      <c r="O280" s="11"/>
      <c r="P280" s="11"/>
      <c r="Q280" s="11"/>
    </row>
    <row r="281" spans="1:18">
      <c r="A281" s="6"/>
      <c r="B281" s="6" t="s">
        <v>42</v>
      </c>
      <c r="C281" s="7" t="s">
        <v>20</v>
      </c>
      <c r="D281" s="6"/>
      <c r="E281" s="6"/>
      <c r="F281" s="6"/>
      <c r="G281" s="6"/>
      <c r="H281" s="6"/>
      <c r="I281" s="6"/>
      <c r="J281" s="6"/>
      <c r="K281" s="11"/>
      <c r="L281" s="11"/>
      <c r="M281" s="11"/>
      <c r="N281" s="11"/>
      <c r="O281" s="11"/>
      <c r="P281" s="11"/>
      <c r="Q281" s="11"/>
    </row>
    <row r="282" spans="1:18" ht="15.75">
      <c r="A282" s="4"/>
      <c r="B282" s="6"/>
      <c r="C282" s="6" t="s">
        <v>21</v>
      </c>
      <c r="D282" s="8">
        <v>3.7949999999999999</v>
      </c>
      <c r="E282" s="6" t="s">
        <v>22</v>
      </c>
      <c r="F282" s="9" t="s">
        <v>57</v>
      </c>
      <c r="G282" s="9" t="s">
        <v>58</v>
      </c>
      <c r="H282" s="9" t="s">
        <v>59</v>
      </c>
      <c r="I282" s="9" t="s">
        <v>60</v>
      </c>
      <c r="J282" s="9" t="s">
        <v>61</v>
      </c>
      <c r="K282" s="11"/>
      <c r="L282" s="11"/>
      <c r="M282" s="11"/>
      <c r="N282" s="11"/>
      <c r="O282" s="11"/>
      <c r="P282" s="11"/>
      <c r="Q282" s="11"/>
    </row>
    <row r="283" spans="1:18" ht="15.75">
      <c r="A283" s="4"/>
      <c r="B283" s="6"/>
      <c r="C283" s="6" t="s">
        <v>30</v>
      </c>
      <c r="D283" s="8">
        <v>5.25</v>
      </c>
      <c r="E283" s="8">
        <v>0.36799999999999999</v>
      </c>
      <c r="F283" s="8">
        <v>0.46800000000000003</v>
      </c>
      <c r="G283" s="8">
        <v>0.75900000000000001</v>
      </c>
      <c r="H283" s="8">
        <v>2.1880000000000002</v>
      </c>
      <c r="I283" s="8">
        <v>2.3759999999999999</v>
      </c>
      <c r="J283" s="8">
        <v>1.4730000000000001</v>
      </c>
      <c r="K283" s="11"/>
      <c r="L283" s="11"/>
      <c r="M283" s="11"/>
      <c r="N283" s="11"/>
      <c r="O283" s="11"/>
      <c r="P283" s="11"/>
      <c r="Q283" s="11"/>
    </row>
    <row r="284" spans="1:18">
      <c r="A284" s="4"/>
      <c r="B284" s="6"/>
      <c r="C284" s="6"/>
      <c r="D284" s="6">
        <f>D283-D282</f>
        <v>1.4550000000000001</v>
      </c>
      <c r="E284" s="6"/>
      <c r="F284" s="6">
        <f>F283-E283</f>
        <v>0.10000000000000003</v>
      </c>
      <c r="G284" s="6">
        <f>G283-E283</f>
        <v>0.39100000000000001</v>
      </c>
      <c r="H284" s="6">
        <f>H283-E283</f>
        <v>1.8200000000000003</v>
      </c>
      <c r="I284" s="6">
        <f>I283-E283</f>
        <v>2.008</v>
      </c>
      <c r="J284" s="6">
        <f>J283-E283</f>
        <v>1.105</v>
      </c>
      <c r="K284" s="11"/>
      <c r="L284" s="11"/>
      <c r="M284" s="11"/>
      <c r="N284" s="11"/>
      <c r="O284" s="11"/>
      <c r="P284" s="11"/>
      <c r="Q284" s="11"/>
    </row>
    <row r="285" spans="1:18">
      <c r="A285" s="4"/>
      <c r="B285" s="6"/>
      <c r="C285" s="6"/>
      <c r="D285" s="6"/>
      <c r="E285" s="6"/>
      <c r="F285" s="10">
        <f>F284/D284*100</f>
        <v>6.8728522336769782</v>
      </c>
      <c r="G285" s="10">
        <f>G284/D284*100</f>
        <v>26.872852233676976</v>
      </c>
      <c r="H285" s="10">
        <f>H284/D284*100</f>
        <v>125.08591065292099</v>
      </c>
      <c r="I285" s="10">
        <f>I284/D284*100</f>
        <v>138.00687285223367</v>
      </c>
      <c r="J285" s="10">
        <f>J284/D284*100</f>
        <v>75.945017182130584</v>
      </c>
      <c r="K285" s="11"/>
      <c r="L285" s="11"/>
      <c r="M285" s="11"/>
      <c r="N285" s="11"/>
      <c r="O285" s="11"/>
      <c r="P285" s="11"/>
      <c r="Q285" s="11"/>
    </row>
    <row r="286" spans="1:18">
      <c r="A286" s="11"/>
      <c r="B286" s="11"/>
      <c r="C286" s="11"/>
      <c r="D286" s="11"/>
      <c r="E286" s="11"/>
      <c r="F286" s="11"/>
      <c r="G286" s="11"/>
      <c r="H286" s="11"/>
      <c r="I286" s="11"/>
      <c r="J286" s="11"/>
      <c r="K286" s="11"/>
      <c r="L286" s="11"/>
      <c r="M286" s="11"/>
      <c r="N286" s="11"/>
      <c r="O286" s="11"/>
      <c r="P286" s="11"/>
      <c r="Q286" s="11"/>
      <c r="R286" s="33"/>
    </row>
  </sheetData>
  <mergeCells count="5">
    <mergeCell ref="B1:D1"/>
    <mergeCell ref="B2:G2"/>
    <mergeCell ref="A3:F3"/>
    <mergeCell ref="A4:E4"/>
    <mergeCell ref="A5:D5"/>
  </mergeCells>
  <phoneticPr fontId="12" type="noConversion"/>
  <dataValidations count="2">
    <dataValidation type="list" allowBlank="1" showInputMessage="1" showErrorMessage="1" sqref="C29 C35 C41 C47 C55 C61 C67 C73 C81 C87 C93 C99 C107 C113 C119 C125 C133 C139 C145 C151 C159 C165 C171 C177 C185 C191 C197 C203 C211 C217 C223 C229 C237 C243 C249 C255 C263 C269 C275 C281">
      <formula1>"Control,TCSPIM-1 1"</formula1>
    </dataValidation>
    <dataValidation type="list" allowBlank="1" showInputMessage="1" showErrorMessage="1" sqref="C42 C68 C94 C120 C146 C172 C192 C198 C224 C250 C276">
      <formula1>"EHT,control"</formula1>
    </dataValidation>
  </dataValidations>
  <pageMargins left="0.75" right="0.75" top="1" bottom="1" header="0.5" footer="0.5"/>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89"/>
  <sheetViews>
    <sheetView topLeftCell="I1" workbookViewId="0">
      <selection activeCell="I18" sqref="I18"/>
    </sheetView>
  </sheetViews>
  <sheetFormatPr baseColWidth="10" defaultColWidth="8.7109375" defaultRowHeight="15"/>
  <cols>
    <col min="1" max="1" width="9.28515625" style="1" bestFit="1" customWidth="1"/>
    <col min="2" max="2" width="10.28515625" style="1" bestFit="1" customWidth="1"/>
    <col min="3" max="12" width="12.42578125" style="1" bestFit="1" customWidth="1"/>
    <col min="13" max="13" width="9.5703125" style="1" customWidth="1"/>
    <col min="14" max="15" width="12.42578125" style="1" bestFit="1" customWidth="1"/>
    <col min="16" max="16" width="10.28515625" style="1" bestFit="1" customWidth="1"/>
    <col min="17" max="19" width="13.5703125" style="1" bestFit="1" customWidth="1"/>
    <col min="20" max="21" width="12.42578125" style="1" bestFit="1" customWidth="1"/>
    <col min="22" max="22" width="13.5703125" style="1" bestFit="1" customWidth="1"/>
    <col min="23" max="23" width="12.42578125" style="1" bestFit="1" customWidth="1"/>
    <col min="24" max="24" width="13.5703125" style="1" bestFit="1" customWidth="1"/>
    <col min="25" max="25" width="12.42578125" style="1" bestFit="1" customWidth="1"/>
    <col min="26" max="26" width="13.5703125" style="1" bestFit="1" customWidth="1"/>
    <col min="27" max="27" width="9.5703125" style="1" customWidth="1"/>
    <col min="28" max="28" width="13.5703125" style="1" bestFit="1" customWidth="1"/>
    <col min="29" max="29" width="12.42578125" style="1" bestFit="1" customWidth="1"/>
    <col min="30" max="16384" width="8.7109375" style="1"/>
  </cols>
  <sheetData>
    <row r="1" spans="1:15" ht="15.75">
      <c r="A1" s="14" t="s">
        <v>0</v>
      </c>
      <c r="B1" s="73" t="s">
        <v>96</v>
      </c>
      <c r="C1" s="74"/>
      <c r="D1" s="74"/>
      <c r="E1" s="14"/>
      <c r="F1" s="14"/>
      <c r="G1" s="14"/>
    </row>
    <row r="2" spans="1:15" ht="15.75">
      <c r="A2" s="14" t="s">
        <v>2</v>
      </c>
      <c r="B2" s="60" t="s">
        <v>3</v>
      </c>
      <c r="C2" s="61"/>
      <c r="D2" s="61"/>
      <c r="E2" s="61"/>
      <c r="F2" s="61"/>
      <c r="G2" s="61"/>
    </row>
    <row r="3" spans="1:15">
      <c r="A3" s="62" t="s">
        <v>63</v>
      </c>
      <c r="B3" s="62"/>
      <c r="C3" s="62"/>
      <c r="D3" s="62"/>
      <c r="E3" s="62"/>
      <c r="F3" s="62"/>
      <c r="G3" s="14"/>
    </row>
    <row r="4" spans="1:15">
      <c r="A4" s="62" t="s">
        <v>5</v>
      </c>
      <c r="B4" s="62"/>
      <c r="C4" s="62"/>
      <c r="D4" s="62"/>
      <c r="E4" s="62"/>
      <c r="F4" s="14"/>
      <c r="G4" s="14"/>
    </row>
    <row r="5" spans="1:15">
      <c r="A5" s="62" t="s">
        <v>6</v>
      </c>
      <c r="B5" s="62"/>
      <c r="C5" s="62"/>
      <c r="D5" s="62"/>
      <c r="E5" s="14"/>
      <c r="F5" s="14"/>
      <c r="G5" s="14"/>
    </row>
    <row r="8" spans="1:15">
      <c r="A8" s="3" t="s">
        <v>7</v>
      </c>
      <c r="B8" s="3" t="s">
        <v>8</v>
      </c>
      <c r="C8" s="3" t="s">
        <v>9</v>
      </c>
      <c r="D8" s="3" t="s">
        <v>10</v>
      </c>
      <c r="E8" s="3" t="s">
        <v>11</v>
      </c>
      <c r="F8" s="3" t="s">
        <v>12</v>
      </c>
      <c r="G8" s="3" t="s">
        <v>13</v>
      </c>
      <c r="H8" s="3" t="s">
        <v>85</v>
      </c>
      <c r="I8" s="3" t="s">
        <v>86</v>
      </c>
      <c r="J8" s="3" t="s">
        <v>87</v>
      </c>
      <c r="K8" s="3" t="s">
        <v>88</v>
      </c>
      <c r="L8" s="3" t="s">
        <v>89</v>
      </c>
      <c r="M8" s="3"/>
      <c r="N8" s="3" t="s">
        <v>14</v>
      </c>
      <c r="O8" s="3" t="s">
        <v>15</v>
      </c>
    </row>
    <row r="9" spans="1:15">
      <c r="A9" s="3"/>
      <c r="B9" s="3"/>
      <c r="C9" s="3"/>
      <c r="D9" s="3"/>
      <c r="E9" s="3"/>
      <c r="F9" s="3"/>
      <c r="G9" s="3"/>
      <c r="H9" s="3"/>
      <c r="I9" s="3"/>
      <c r="J9" s="3"/>
      <c r="K9" s="3"/>
      <c r="L9" s="3"/>
      <c r="M9" s="3"/>
      <c r="N9" s="3"/>
      <c r="O9" s="3"/>
    </row>
    <row r="10" spans="1:15">
      <c r="A10" s="3"/>
      <c r="B10" s="3">
        <v>0.1</v>
      </c>
      <c r="C10" s="3">
        <v>131.08051660683199</v>
      </c>
      <c r="D10" s="3">
        <v>191.00954410674601</v>
      </c>
      <c r="E10" s="3">
        <v>86.456597129890298</v>
      </c>
      <c r="F10" s="3">
        <v>173.24844587633399</v>
      </c>
      <c r="G10" s="3">
        <v>182.596287531314</v>
      </c>
      <c r="H10" s="3">
        <v>93.490904539386094</v>
      </c>
      <c r="I10" s="3">
        <v>82.933766585843898</v>
      </c>
      <c r="J10" s="3">
        <v>8.9691799817368896</v>
      </c>
      <c r="K10" s="3">
        <v>19.353750271484</v>
      </c>
      <c r="L10" s="3">
        <v>48.308119564423002</v>
      </c>
      <c r="M10" s="3"/>
      <c r="N10" s="3">
        <f t="shared" ref="N10:N16" si="0">AVERAGE(C10:L10)</f>
        <v>101.74471121939902</v>
      </c>
      <c r="O10" s="3">
        <f t="shared" ref="O10:O16" si="1">STDEV(C10:L10)</f>
        <v>66.15243650113436</v>
      </c>
    </row>
    <row r="11" spans="1:15">
      <c r="A11" s="3"/>
      <c r="B11" s="3">
        <v>0.3</v>
      </c>
      <c r="C11" s="3">
        <v>466.122674769291</v>
      </c>
      <c r="D11" s="3">
        <v>592.54996233769498</v>
      </c>
      <c r="E11" s="3">
        <v>285.17505726416402</v>
      </c>
      <c r="F11" s="3">
        <v>452.20491295161298</v>
      </c>
      <c r="G11" s="3">
        <v>435.37961558991202</v>
      </c>
      <c r="H11" s="3">
        <v>124.974966622163</v>
      </c>
      <c r="I11" s="3">
        <v>309.64740083072701</v>
      </c>
      <c r="J11" s="3">
        <v>186.46410258943499</v>
      </c>
      <c r="K11" s="3">
        <v>71.434229910470606</v>
      </c>
      <c r="L11" s="3">
        <v>85.010597091281198</v>
      </c>
      <c r="M11" s="3"/>
      <c r="N11" s="3">
        <f t="shared" si="0"/>
        <v>300.89635199567516</v>
      </c>
      <c r="O11" s="3">
        <f t="shared" si="1"/>
        <v>181.6492141801767</v>
      </c>
    </row>
    <row r="12" spans="1:15">
      <c r="A12" s="3"/>
      <c r="B12" s="3">
        <v>1</v>
      </c>
      <c r="C12" s="3">
        <v>1236.3219019234</v>
      </c>
      <c r="D12" s="3">
        <v>940.61423934097104</v>
      </c>
      <c r="E12" s="3">
        <v>358.68495779313702</v>
      </c>
      <c r="F12" s="3">
        <v>739.69017933539396</v>
      </c>
      <c r="G12" s="3">
        <v>938.35881738867602</v>
      </c>
      <c r="H12" s="3">
        <v>225.937221851358</v>
      </c>
      <c r="I12" s="3">
        <v>511.40569392556699</v>
      </c>
      <c r="J12" s="3">
        <v>265.89240021283399</v>
      </c>
      <c r="K12" s="3">
        <v>140.80661777464701</v>
      </c>
      <c r="L12" s="3">
        <v>136.81941094789201</v>
      </c>
      <c r="M12" s="3"/>
      <c r="N12" s="3">
        <f t="shared" si="0"/>
        <v>549.45314404938767</v>
      </c>
      <c r="O12" s="3">
        <f t="shared" si="1"/>
        <v>390.49845400204549</v>
      </c>
    </row>
    <row r="13" spans="1:15">
      <c r="A13" s="3"/>
      <c r="B13" s="3">
        <v>3</v>
      </c>
      <c r="C13" s="3">
        <v>2144.6808785154599</v>
      </c>
      <c r="D13" s="3">
        <v>1089.5135883211001</v>
      </c>
      <c r="E13" s="3">
        <v>435.10865973112698</v>
      </c>
      <c r="F13" s="3">
        <v>914.90168858155698</v>
      </c>
      <c r="G13" s="3">
        <v>1438.64333816719</v>
      </c>
      <c r="H13" s="3">
        <v>406.20438362260899</v>
      </c>
      <c r="I13" s="3">
        <v>845.05267081707598</v>
      </c>
      <c r="J13" s="3">
        <v>383.44060191974103</v>
      </c>
      <c r="K13" s="3">
        <v>342.68297447648098</v>
      </c>
      <c r="L13" s="3">
        <v>231.418548563911</v>
      </c>
      <c r="M13" s="3"/>
      <c r="N13" s="3">
        <f t="shared" si="0"/>
        <v>823.16473327162532</v>
      </c>
      <c r="O13" s="3">
        <f t="shared" si="1"/>
        <v>605.88615792859673</v>
      </c>
    </row>
    <row r="14" spans="1:15">
      <c r="A14" s="3"/>
      <c r="B14" s="3">
        <v>10</v>
      </c>
      <c r="C14" s="3">
        <v>2432.4969437751402</v>
      </c>
      <c r="D14" s="3">
        <v>1118.8678441617501</v>
      </c>
      <c r="E14" s="3">
        <v>454.64269498021298</v>
      </c>
      <c r="F14" s="3">
        <v>923.91167688197402</v>
      </c>
      <c r="G14" s="3">
        <v>1850.56006663486</v>
      </c>
      <c r="H14" s="3">
        <v>453.19968291054801</v>
      </c>
      <c r="I14" s="3">
        <v>1075.70345901206</v>
      </c>
      <c r="J14" s="3">
        <v>471.02726337375998</v>
      </c>
      <c r="K14" s="3">
        <v>637.82660675440695</v>
      </c>
      <c r="L14" s="3">
        <v>245.662500913542</v>
      </c>
      <c r="M14" s="3"/>
      <c r="N14" s="3">
        <f t="shared" si="0"/>
        <v>966.38987393982552</v>
      </c>
      <c r="O14" s="3">
        <f t="shared" si="1"/>
        <v>696.52035851578603</v>
      </c>
    </row>
    <row r="15" spans="1:15">
      <c r="A15" s="3"/>
      <c r="B15" s="3">
        <v>30</v>
      </c>
      <c r="C15" s="3">
        <v>2492.8648842182702</v>
      </c>
      <c r="D15" s="3">
        <v>1102.4527577177901</v>
      </c>
      <c r="E15" s="3">
        <v>450.33607785282499</v>
      </c>
      <c r="F15" s="3">
        <v>920.42941397314303</v>
      </c>
      <c r="G15" s="3">
        <v>1997.25698036382</v>
      </c>
      <c r="H15" s="3">
        <v>481.51090342679203</v>
      </c>
      <c r="I15" s="3">
        <v>1105.5709797352899</v>
      </c>
      <c r="J15" s="3">
        <v>491.97954082590297</v>
      </c>
      <c r="K15" s="3">
        <v>762.241573078898</v>
      </c>
      <c r="L15" s="3">
        <v>241.48943945041299</v>
      </c>
      <c r="M15" s="3"/>
      <c r="N15" s="3">
        <f t="shared" si="0"/>
        <v>1004.6132550643144</v>
      </c>
      <c r="O15" s="3">
        <f t="shared" si="1"/>
        <v>723.55918142599</v>
      </c>
    </row>
    <row r="16" spans="1:15">
      <c r="A16" s="3"/>
      <c r="B16" s="3">
        <v>100</v>
      </c>
      <c r="C16" s="3">
        <v>2459.1203717143499</v>
      </c>
      <c r="D16" s="3">
        <v>1082.74087436333</v>
      </c>
      <c r="E16" s="3">
        <v>447.07886976172398</v>
      </c>
      <c r="F16" s="3">
        <v>923.044248869331</v>
      </c>
      <c r="G16" s="3">
        <v>2012.1241751338</v>
      </c>
      <c r="H16" s="3">
        <v>479.05540720961301</v>
      </c>
      <c r="I16" s="3">
        <v>1087.0519073115299</v>
      </c>
      <c r="J16" s="3">
        <v>468.78592810779401</v>
      </c>
      <c r="K16" s="3">
        <v>756.42395804724401</v>
      </c>
      <c r="L16" s="3">
        <v>210.28283271212501</v>
      </c>
      <c r="M16" s="3"/>
      <c r="N16" s="3">
        <f t="shared" si="0"/>
        <v>992.57085732308406</v>
      </c>
      <c r="O16" s="3">
        <f t="shared" si="1"/>
        <v>723.83990599843389</v>
      </c>
    </row>
    <row r="17" spans="1:29">
      <c r="A17" s="3"/>
      <c r="B17" s="3"/>
      <c r="C17" s="3"/>
      <c r="D17" s="3"/>
      <c r="E17" s="3"/>
      <c r="F17" s="3"/>
      <c r="G17" s="3"/>
      <c r="H17" s="3"/>
      <c r="I17" s="3"/>
      <c r="J17" s="3"/>
      <c r="K17" s="3"/>
      <c r="L17" s="3"/>
      <c r="M17" s="3"/>
      <c r="N17" s="3"/>
      <c r="O17" s="3"/>
    </row>
    <row r="18" spans="1:29">
      <c r="A18" s="3"/>
      <c r="B18" s="3"/>
      <c r="C18" s="3"/>
      <c r="D18" s="3"/>
      <c r="E18" s="3"/>
      <c r="F18" s="3"/>
      <c r="G18" s="3"/>
      <c r="H18" s="3"/>
      <c r="I18" s="3"/>
      <c r="J18" s="3"/>
      <c r="K18" s="3"/>
      <c r="L18" s="3"/>
      <c r="M18" s="3"/>
      <c r="N18" s="3"/>
      <c r="O18" s="3"/>
    </row>
    <row r="19" spans="1:29">
      <c r="A19" s="3"/>
      <c r="B19" s="3"/>
      <c r="C19" s="3"/>
      <c r="D19" s="3"/>
      <c r="E19" s="3"/>
      <c r="F19" s="3"/>
      <c r="G19" s="3"/>
      <c r="H19" s="3"/>
      <c r="I19" s="3"/>
      <c r="J19" s="3"/>
      <c r="K19" s="3"/>
      <c r="L19" s="3"/>
      <c r="M19" s="3"/>
      <c r="N19" s="3"/>
      <c r="O19" s="3"/>
    </row>
    <row r="20" spans="1:29">
      <c r="A20" s="3"/>
      <c r="B20" s="3"/>
      <c r="C20" s="3"/>
      <c r="D20" s="3"/>
      <c r="E20" s="3"/>
      <c r="F20" s="3"/>
      <c r="G20" s="3"/>
      <c r="H20" s="3"/>
      <c r="I20" s="3"/>
      <c r="J20" s="3"/>
      <c r="K20" s="3"/>
      <c r="L20" s="3"/>
      <c r="M20" s="3"/>
      <c r="N20" s="3"/>
      <c r="O20" s="3"/>
    </row>
    <row r="21" spans="1:29">
      <c r="A21" s="3" t="s">
        <v>16</v>
      </c>
      <c r="B21" s="3" t="s">
        <v>8</v>
      </c>
      <c r="C21" s="3" t="s">
        <v>9</v>
      </c>
      <c r="D21" s="3" t="s">
        <v>10</v>
      </c>
      <c r="E21" s="3" t="s">
        <v>11</v>
      </c>
      <c r="F21" s="3" t="s">
        <v>12</v>
      </c>
      <c r="G21" s="3" t="s">
        <v>13</v>
      </c>
      <c r="H21" s="3" t="s">
        <v>85</v>
      </c>
      <c r="I21" s="3" t="s">
        <v>86</v>
      </c>
      <c r="J21" s="3" t="s">
        <v>87</v>
      </c>
      <c r="K21" s="3" t="s">
        <v>88</v>
      </c>
      <c r="L21" s="3" t="s">
        <v>89</v>
      </c>
      <c r="M21" s="3"/>
      <c r="N21" s="3" t="s">
        <v>14</v>
      </c>
      <c r="O21" s="3" t="s">
        <v>15</v>
      </c>
      <c r="Q21" s="3" t="s">
        <v>64</v>
      </c>
      <c r="AB21" s="1" t="s">
        <v>14</v>
      </c>
      <c r="AC21" s="1" t="s">
        <v>15</v>
      </c>
    </row>
    <row r="22" spans="1:29">
      <c r="A22" s="3"/>
      <c r="B22" s="3"/>
      <c r="C22" s="3"/>
      <c r="D22" s="3"/>
      <c r="E22" s="3"/>
      <c r="F22" s="3"/>
      <c r="G22" s="3"/>
      <c r="H22" s="3"/>
      <c r="I22" s="3"/>
      <c r="J22" s="3"/>
      <c r="K22" s="3"/>
      <c r="L22" s="3"/>
      <c r="M22" s="3"/>
      <c r="N22" s="3"/>
      <c r="O22" s="3"/>
    </row>
    <row r="23" spans="1:29">
      <c r="A23" s="3"/>
      <c r="B23" s="3">
        <v>0.1</v>
      </c>
      <c r="C23" s="3">
        <v>184.39949681112299</v>
      </c>
      <c r="D23" s="3">
        <v>188.72384440389001</v>
      </c>
      <c r="E23" s="3">
        <v>73.538532422083193</v>
      </c>
      <c r="F23" s="3">
        <v>146.171426773165</v>
      </c>
      <c r="G23" s="3">
        <v>144.204578620398</v>
      </c>
      <c r="H23" s="3">
        <v>107.020398781406</v>
      </c>
      <c r="I23" s="3">
        <v>57.328526409431703</v>
      </c>
      <c r="J23" s="3">
        <v>17.339667458432299</v>
      </c>
      <c r="K23" s="3">
        <v>17.999823075051498</v>
      </c>
      <c r="L23" s="3">
        <v>58.867415597071499</v>
      </c>
      <c r="M23" s="3"/>
      <c r="N23" s="3">
        <f t="shared" ref="N23:N29" si="2">AVERAGE(C23:L23)</f>
        <v>99.559371035205203</v>
      </c>
      <c r="O23" s="3">
        <f t="shared" ref="O23:O29" si="3">STDEV(C23:L23)</f>
        <v>64.029592572752492</v>
      </c>
      <c r="Q23" s="1">
        <f>100-C23/C10*100</f>
        <v>-40.676510578775037</v>
      </c>
      <c r="R23" s="1">
        <f t="shared" ref="R23:Z29" si="4">100-D23/D10*100</f>
        <v>1.1966416199489061</v>
      </c>
      <c r="S23" s="1">
        <f t="shared" si="4"/>
        <v>14.941676097197444</v>
      </c>
      <c r="T23" s="1">
        <f t="shared" si="4"/>
        <v>15.629011253871084</v>
      </c>
      <c r="U23" s="1">
        <f t="shared" si="4"/>
        <v>21.025459734131829</v>
      </c>
      <c r="V23" s="1">
        <f t="shared" si="4"/>
        <v>-14.471455066861779</v>
      </c>
      <c r="W23" s="1">
        <f t="shared" si="4"/>
        <v>30.874324452523766</v>
      </c>
      <c r="X23" s="1">
        <f t="shared" si="4"/>
        <v>-93.325002884761574</v>
      </c>
      <c r="Y23" s="1">
        <f t="shared" si="4"/>
        <v>6.9956839239958128</v>
      </c>
      <c r="Z23" s="1">
        <f t="shared" si="4"/>
        <v>-21.858222029459824</v>
      </c>
      <c r="AB23" s="1">
        <f>AVERAGE(Q23:Z23)</f>
        <v>-7.9668393478189374</v>
      </c>
      <c r="AC23" s="1">
        <f>STDEV(Q23:Z23)</f>
        <v>37.013239907328803</v>
      </c>
    </row>
    <row r="24" spans="1:29">
      <c r="A24" s="3"/>
      <c r="B24" s="3">
        <v>0.3</v>
      </c>
      <c r="C24" s="3">
        <v>448.89450690707599</v>
      </c>
      <c r="D24" s="3">
        <v>614.64275893102695</v>
      </c>
      <c r="E24" s="3">
        <v>205.38408240806601</v>
      </c>
      <c r="F24" s="3">
        <v>381.82384098405498</v>
      </c>
      <c r="G24" s="3">
        <v>471.58910053666398</v>
      </c>
      <c r="H24" s="3">
        <v>253.150233042991</v>
      </c>
      <c r="I24" s="3">
        <v>162.72395059857999</v>
      </c>
      <c r="J24" s="3">
        <v>157.76722090261299</v>
      </c>
      <c r="K24" s="3">
        <v>63.549037487897898</v>
      </c>
      <c r="L24" s="3">
        <v>286.20996905604898</v>
      </c>
      <c r="M24" s="3"/>
      <c r="N24" s="3">
        <f t="shared" si="2"/>
        <v>304.57347008550187</v>
      </c>
      <c r="O24" s="3">
        <f t="shared" si="3"/>
        <v>171.08139919868452</v>
      </c>
      <c r="Q24" s="1">
        <f t="shared" ref="Q24:Q29" si="5">100-C24/C11*100</f>
        <v>3.6960587404897467</v>
      </c>
      <c r="R24" s="1">
        <f t="shared" si="4"/>
        <v>-3.7284276428223251</v>
      </c>
      <c r="S24" s="1">
        <f t="shared" si="4"/>
        <v>27.9796471758699</v>
      </c>
      <c r="T24" s="1">
        <f t="shared" si="4"/>
        <v>15.563977734821492</v>
      </c>
      <c r="U24" s="1">
        <f t="shared" si="4"/>
        <v>-8.3167616604397949</v>
      </c>
      <c r="V24" s="1">
        <f t="shared" si="4"/>
        <v>-102.56075267324576</v>
      </c>
      <c r="W24" s="1">
        <f t="shared" si="4"/>
        <v>47.448630228439967</v>
      </c>
      <c r="X24" s="1">
        <f t="shared" si="4"/>
        <v>15.390030192571743</v>
      </c>
      <c r="Y24" s="1">
        <f t="shared" si="4"/>
        <v>11.038394943789996</v>
      </c>
      <c r="Z24" s="1">
        <f t="shared" si="4"/>
        <v>-236.67563674294325</v>
      </c>
      <c r="AB24" s="1">
        <f t="shared" ref="AB24:AB29" si="6">AVERAGE(Q24:Z24)</f>
        <v>-23.01648397034683</v>
      </c>
      <c r="AC24" s="1">
        <f t="shared" ref="AC24:AC29" si="7">STDEV(Q24:Z24)</f>
        <v>84.962985393156956</v>
      </c>
    </row>
    <row r="25" spans="1:29">
      <c r="A25" s="3"/>
      <c r="B25" s="3">
        <v>1</v>
      </c>
      <c r="C25" s="3">
        <v>771.82832878041097</v>
      </c>
      <c r="D25" s="3">
        <v>920.051561210969</v>
      </c>
      <c r="E25" s="3">
        <v>558.74064438496703</v>
      </c>
      <c r="F25" s="3">
        <v>727.97766444346996</v>
      </c>
      <c r="G25" s="3">
        <v>725.78176652431102</v>
      </c>
      <c r="H25" s="3">
        <v>404.51636508602098</v>
      </c>
      <c r="I25" s="3">
        <v>267.37364395548798</v>
      </c>
      <c r="J25" s="3">
        <v>334.109263657957</v>
      </c>
      <c r="K25" s="3">
        <v>147.64927695493199</v>
      </c>
      <c r="L25" s="3">
        <v>321.40707393137501</v>
      </c>
      <c r="M25" s="3"/>
      <c r="N25" s="3">
        <f t="shared" si="2"/>
        <v>517.94355889299004</v>
      </c>
      <c r="O25" s="3">
        <f t="shared" si="3"/>
        <v>258.26650188596898</v>
      </c>
      <c r="Q25" s="1">
        <f t="shared" si="5"/>
        <v>37.57060134746105</v>
      </c>
      <c r="R25" s="1">
        <f t="shared" si="4"/>
        <v>2.1860904577001747</v>
      </c>
      <c r="S25" s="1">
        <f t="shared" si="4"/>
        <v>-55.774763408731332</v>
      </c>
      <c r="T25" s="1">
        <f t="shared" si="4"/>
        <v>1.5834352299293215</v>
      </c>
      <c r="U25" s="1">
        <f t="shared" si="4"/>
        <v>22.654132611652528</v>
      </c>
      <c r="V25" s="1">
        <f t="shared" si="4"/>
        <v>-79.039275499345791</v>
      </c>
      <c r="W25" s="1">
        <f t="shared" si="4"/>
        <v>47.71789850380447</v>
      </c>
      <c r="X25" s="1">
        <f t="shared" si="4"/>
        <v>-25.655815431550025</v>
      </c>
      <c r="Y25" s="1">
        <f t="shared" si="4"/>
        <v>-4.8596147598944981</v>
      </c>
      <c r="Z25" s="1">
        <f t="shared" si="4"/>
        <v>-134.91335893397732</v>
      </c>
      <c r="AB25" s="1">
        <f t="shared" si="6"/>
        <v>-18.853066988295144</v>
      </c>
      <c r="AC25" s="1">
        <f t="shared" si="7"/>
        <v>56.662887131077191</v>
      </c>
    </row>
    <row r="26" spans="1:29">
      <c r="A26" s="3"/>
      <c r="B26" s="3">
        <v>3</v>
      </c>
      <c r="C26" s="3">
        <v>1371.23967940936</v>
      </c>
      <c r="D26" s="3">
        <v>1129.51888702782</v>
      </c>
      <c r="E26" s="3">
        <v>841.35677101266401</v>
      </c>
      <c r="F26" s="3">
        <v>856.26604212600898</v>
      </c>
      <c r="G26" s="3">
        <v>908.04202479018898</v>
      </c>
      <c r="H26" s="3">
        <v>482.80543177375802</v>
      </c>
      <c r="I26" s="3">
        <v>427.81889452543197</v>
      </c>
      <c r="J26" s="3">
        <v>497.48218527315902</v>
      </c>
      <c r="K26" s="3">
        <v>427.68542289858101</v>
      </c>
      <c r="L26" s="3">
        <v>388.71492357549403</v>
      </c>
      <c r="M26" s="3"/>
      <c r="N26" s="3">
        <f t="shared" si="2"/>
        <v>733.09302624124678</v>
      </c>
      <c r="O26" s="3">
        <f t="shared" si="3"/>
        <v>340.76761746475063</v>
      </c>
      <c r="Q26" s="1">
        <f t="shared" si="5"/>
        <v>36.06323005227113</v>
      </c>
      <c r="R26" s="1">
        <f t="shared" si="4"/>
        <v>-3.6718494505760759</v>
      </c>
      <c r="S26" s="1">
        <f t="shared" si="4"/>
        <v>-93.367048022573442</v>
      </c>
      <c r="T26" s="1">
        <f t="shared" si="4"/>
        <v>6.4089559771668263</v>
      </c>
      <c r="U26" s="1">
        <f t="shared" si="4"/>
        <v>36.882060987609279</v>
      </c>
      <c r="V26" s="1">
        <f t="shared" si="4"/>
        <v>-18.857760093085687</v>
      </c>
      <c r="W26" s="1">
        <f t="shared" si="4"/>
        <v>49.373700681665596</v>
      </c>
      <c r="X26" s="1">
        <f t="shared" si="4"/>
        <v>-29.741655626048782</v>
      </c>
      <c r="Y26" s="1">
        <f t="shared" si="4"/>
        <v>-24.80498149987136</v>
      </c>
      <c r="Z26" s="1">
        <f t="shared" si="4"/>
        <v>-67.970513162276774</v>
      </c>
      <c r="AB26" s="1">
        <f t="shared" si="6"/>
        <v>-10.96858601557193</v>
      </c>
      <c r="AC26" s="1">
        <f t="shared" si="7"/>
        <v>46.119323890561944</v>
      </c>
    </row>
    <row r="27" spans="1:29">
      <c r="A27" s="3"/>
      <c r="B27" s="3">
        <v>10</v>
      </c>
      <c r="C27" s="3">
        <v>1473.6500734144099</v>
      </c>
      <c r="D27" s="3">
        <v>1157.4618759530999</v>
      </c>
      <c r="E27" s="3">
        <v>923.20859941469996</v>
      </c>
      <c r="F27" s="3">
        <v>894.58870201621903</v>
      </c>
      <c r="G27" s="3">
        <v>950.51268993203803</v>
      </c>
      <c r="H27" s="3">
        <v>493.52514000088001</v>
      </c>
      <c r="I27" s="3">
        <v>579.10230172392801</v>
      </c>
      <c r="J27" s="3">
        <v>479.00237529691202</v>
      </c>
      <c r="K27" s="3">
        <v>483.46728478505997</v>
      </c>
      <c r="L27" s="3">
        <v>404.838110982248</v>
      </c>
      <c r="M27" s="3"/>
      <c r="N27" s="3">
        <f t="shared" si="2"/>
        <v>783.93571535194928</v>
      </c>
      <c r="O27" s="3">
        <f t="shared" si="3"/>
        <v>354.00757044975279</v>
      </c>
      <c r="Q27" s="1">
        <f t="shared" si="5"/>
        <v>39.41821480246702</v>
      </c>
      <c r="R27" s="1">
        <f t="shared" si="4"/>
        <v>-3.4493825157933884</v>
      </c>
      <c r="S27" s="1">
        <f t="shared" si="4"/>
        <v>-103.06245093300794</v>
      </c>
      <c r="T27" s="1">
        <f t="shared" si="4"/>
        <v>3.1737855034708957</v>
      </c>
      <c r="U27" s="1">
        <f t="shared" si="4"/>
        <v>48.63648540409217</v>
      </c>
      <c r="V27" s="1">
        <f t="shared" si="4"/>
        <v>-8.8979446833133267</v>
      </c>
      <c r="W27" s="1">
        <f t="shared" si="4"/>
        <v>46.165246855691713</v>
      </c>
      <c r="X27" s="1">
        <f t="shared" si="4"/>
        <v>-1.6931317024050401</v>
      </c>
      <c r="Y27" s="1">
        <f t="shared" si="4"/>
        <v>24.200828302664789</v>
      </c>
      <c r="Z27" s="1">
        <f t="shared" si="4"/>
        <v>-64.794427100913509</v>
      </c>
      <c r="AB27" s="1">
        <f t="shared" si="6"/>
        <v>-2.0302776067046615</v>
      </c>
      <c r="AC27" s="1">
        <f t="shared" si="7"/>
        <v>48.898069776969734</v>
      </c>
    </row>
    <row r="28" spans="1:29">
      <c r="A28" s="3"/>
      <c r="B28" s="3">
        <v>30</v>
      </c>
      <c r="C28" s="3">
        <v>1509.90505959084</v>
      </c>
      <c r="D28" s="3">
        <v>1109.98250043749</v>
      </c>
      <c r="E28" s="3">
        <v>934.54769621702405</v>
      </c>
      <c r="F28" s="3">
        <v>895.65827542597106</v>
      </c>
      <c r="G28" s="3">
        <v>956.40035976150898</v>
      </c>
      <c r="H28" s="3">
        <v>489.19198594289702</v>
      </c>
      <c r="I28" s="3">
        <v>640.07031758135201</v>
      </c>
      <c r="J28" s="3">
        <v>439.47743467933498</v>
      </c>
      <c r="K28" s="3">
        <v>511.390420611933</v>
      </c>
      <c r="L28" s="3">
        <v>417.05281400906199</v>
      </c>
      <c r="M28" s="3"/>
      <c r="N28" s="3">
        <f t="shared" si="2"/>
        <v>790.36768642574134</v>
      </c>
      <c r="O28" s="3">
        <f t="shared" si="3"/>
        <v>354.79898407557022</v>
      </c>
      <c r="Q28" s="1">
        <f t="shared" si="5"/>
        <v>39.430930687431683</v>
      </c>
      <c r="R28" s="1">
        <f t="shared" si="4"/>
        <v>-0.68299912780729244</v>
      </c>
      <c r="S28" s="1">
        <f t="shared" si="4"/>
        <v>-107.52227995431559</v>
      </c>
      <c r="T28" s="1">
        <f t="shared" si="4"/>
        <v>2.6912589027597846</v>
      </c>
      <c r="U28" s="1">
        <f t="shared" si="4"/>
        <v>52.114306312886626</v>
      </c>
      <c r="V28" s="1">
        <f t="shared" si="4"/>
        <v>-1.5952042750103175</v>
      </c>
      <c r="W28" s="1">
        <f t="shared" si="4"/>
        <v>42.105000102787983</v>
      </c>
      <c r="X28" s="1">
        <f t="shared" si="4"/>
        <v>10.671603550511648</v>
      </c>
      <c r="Y28" s="1">
        <f t="shared" si="4"/>
        <v>32.909665560973011</v>
      </c>
      <c r="Z28" s="1">
        <f t="shared" si="4"/>
        <v>-72.700228613806047</v>
      </c>
      <c r="AB28" s="1">
        <f t="shared" si="6"/>
        <v>-0.25779468535885142</v>
      </c>
      <c r="AC28" s="1">
        <f t="shared" si="7"/>
        <v>51.743397695557633</v>
      </c>
    </row>
    <row r="29" spans="1:29">
      <c r="A29" s="3"/>
      <c r="B29" s="3">
        <v>100</v>
      </c>
      <c r="C29" s="3">
        <v>1511.3620864602799</v>
      </c>
      <c r="D29" s="3">
        <v>1083.94683882903</v>
      </c>
      <c r="E29" s="3">
        <v>940.32513220165799</v>
      </c>
      <c r="F29" s="3">
        <v>880.85737972216305</v>
      </c>
      <c r="G29" s="3">
        <v>938.78111430766796</v>
      </c>
      <c r="H29" s="3">
        <v>480.95094649304099</v>
      </c>
      <c r="I29" s="3">
        <v>636.65880219120402</v>
      </c>
      <c r="J29" s="3">
        <v>413.58669833729198</v>
      </c>
      <c r="K29" s="3">
        <v>508.68721057249002</v>
      </c>
      <c r="L29" s="3">
        <v>382.59714005761498</v>
      </c>
      <c r="M29" s="3"/>
      <c r="N29" s="3">
        <f t="shared" si="2"/>
        <v>777.77533491724387</v>
      </c>
      <c r="O29" s="3">
        <f t="shared" si="3"/>
        <v>359.64301716261116</v>
      </c>
      <c r="Q29" s="1">
        <f t="shared" si="5"/>
        <v>38.540540599618964</v>
      </c>
      <c r="R29" s="1">
        <f t="shared" si="4"/>
        <v>-0.11138070929565913</v>
      </c>
      <c r="S29" s="1">
        <f t="shared" si="4"/>
        <v>-110.32645374244942</v>
      </c>
      <c r="T29" s="1">
        <f t="shared" si="4"/>
        <v>4.570405936534911</v>
      </c>
      <c r="U29" s="1">
        <f t="shared" si="4"/>
        <v>53.343778385583882</v>
      </c>
      <c r="V29" s="1">
        <f t="shared" si="4"/>
        <v>-0.39568268198225098</v>
      </c>
      <c r="W29" s="1">
        <f t="shared" si="4"/>
        <v>41.432529770747294</v>
      </c>
      <c r="X29" s="1">
        <f t="shared" si="4"/>
        <v>11.774933175427861</v>
      </c>
      <c r="Y29" s="1">
        <f t="shared" si="4"/>
        <v>32.751044548390823</v>
      </c>
      <c r="Z29" s="1">
        <f>100-L29/L16*100</f>
        <v>-81.944067959835053</v>
      </c>
      <c r="AB29" s="1">
        <f t="shared" si="6"/>
        <v>-1.0364352677258637</v>
      </c>
      <c r="AC29" s="1">
        <f t="shared" si="7"/>
        <v>53.909325852750683</v>
      </c>
    </row>
    <row r="30" spans="1:29">
      <c r="A30" s="3"/>
      <c r="B30" s="3"/>
      <c r="C30" s="3"/>
      <c r="D30" s="3"/>
      <c r="E30" s="3"/>
      <c r="F30" s="3"/>
      <c r="G30" s="3"/>
      <c r="H30" s="3"/>
      <c r="I30" s="3"/>
      <c r="J30" s="3"/>
      <c r="K30" s="3"/>
      <c r="L30" s="3"/>
      <c r="M30" s="3"/>
      <c r="N30" s="3"/>
      <c r="O30" s="3"/>
    </row>
    <row r="31" spans="1:29">
      <c r="A31" s="3"/>
      <c r="B31" s="3"/>
      <c r="C31" s="3"/>
      <c r="D31" s="3"/>
      <c r="E31" s="3"/>
      <c r="F31" s="3"/>
      <c r="G31" s="3"/>
      <c r="H31" s="3"/>
      <c r="I31" s="3"/>
      <c r="J31" s="3"/>
      <c r="K31" s="3"/>
      <c r="L31" s="3"/>
      <c r="M31" s="3"/>
      <c r="N31" s="3"/>
      <c r="O31" s="3"/>
    </row>
    <row r="32" spans="1:29">
      <c r="A32" s="15" t="s">
        <v>18</v>
      </c>
      <c r="B32" s="5"/>
      <c r="C32" s="5"/>
      <c r="D32" s="5"/>
      <c r="E32" s="5"/>
      <c r="F32" s="5"/>
      <c r="G32" s="5"/>
      <c r="H32" s="5"/>
      <c r="I32" s="5"/>
      <c r="J32" s="5"/>
      <c r="K32" s="5"/>
      <c r="L32" s="5"/>
      <c r="M32" s="14"/>
      <c r="N32" s="22"/>
      <c r="O32" s="18" t="str">
        <f t="shared" ref="O32:U32" si="8">F34</f>
        <v>0.1mM10ul</v>
      </c>
      <c r="P32" s="18" t="str">
        <f t="shared" si="8"/>
        <v>0.1mM20ul</v>
      </c>
      <c r="Q32" s="18" t="str">
        <f t="shared" si="8"/>
        <v>1mM7ul</v>
      </c>
      <c r="R32" s="18" t="str">
        <f t="shared" si="8"/>
        <v>1mM20ul</v>
      </c>
      <c r="S32" s="18" t="str">
        <f t="shared" si="8"/>
        <v>10mM7ul</v>
      </c>
      <c r="T32" s="18" t="str">
        <f t="shared" si="8"/>
        <v>10mM20ul</v>
      </c>
      <c r="U32" s="18" t="str">
        <f t="shared" si="8"/>
        <v>10mM70ul</v>
      </c>
    </row>
    <row r="33" spans="1:21">
      <c r="A33" s="15"/>
      <c r="B33" s="5" t="s">
        <v>19</v>
      </c>
      <c r="C33" s="16" t="s">
        <v>16</v>
      </c>
      <c r="D33" s="5"/>
      <c r="E33" s="5"/>
      <c r="F33" s="5"/>
      <c r="G33" s="5"/>
      <c r="H33" s="5"/>
      <c r="I33" s="5"/>
      <c r="J33" s="5"/>
      <c r="K33" s="5"/>
      <c r="L33" s="5"/>
      <c r="M33" s="14"/>
      <c r="N33" s="22" t="s">
        <v>16</v>
      </c>
      <c r="O33" s="23">
        <f t="shared" ref="O33:U33" si="9">AVERAGE(F37,F49)</f>
        <v>184.39949681112287</v>
      </c>
      <c r="P33" s="23">
        <f t="shared" si="9"/>
        <v>448.89450690707565</v>
      </c>
      <c r="Q33" s="23">
        <f t="shared" si="9"/>
        <v>771.82832878041063</v>
      </c>
      <c r="R33" s="23">
        <f t="shared" si="9"/>
        <v>1371.2396794093574</v>
      </c>
      <c r="S33" s="23">
        <f t="shared" si="9"/>
        <v>1473.6500734144099</v>
      </c>
      <c r="T33" s="23">
        <f t="shared" si="9"/>
        <v>1509.9050595908413</v>
      </c>
      <c r="U33" s="23">
        <f t="shared" si="9"/>
        <v>1511.3620864602797</v>
      </c>
    </row>
    <row r="34" spans="1:21" ht="15.75">
      <c r="A34" s="15"/>
      <c r="B34" s="5"/>
      <c r="C34" s="5" t="s">
        <v>21</v>
      </c>
      <c r="D34" s="17">
        <v>9.1479999999999997</v>
      </c>
      <c r="E34" s="5" t="s">
        <v>22</v>
      </c>
      <c r="F34" s="18" t="s">
        <v>23</v>
      </c>
      <c r="G34" s="18" t="s">
        <v>24</v>
      </c>
      <c r="H34" s="18" t="s">
        <v>25</v>
      </c>
      <c r="I34" s="18" t="s">
        <v>26</v>
      </c>
      <c r="J34" s="18" t="s">
        <v>27</v>
      </c>
      <c r="K34" s="18" t="s">
        <v>28</v>
      </c>
      <c r="L34" s="18" t="s">
        <v>29</v>
      </c>
      <c r="M34" s="14"/>
      <c r="N34" s="22" t="s">
        <v>7</v>
      </c>
      <c r="O34" s="23">
        <f t="shared" ref="O34:U34" si="10">AVERAGE(F43,F55)</f>
        <v>131.08051660683233</v>
      </c>
      <c r="P34" s="23">
        <f t="shared" si="10"/>
        <v>466.12267476929105</v>
      </c>
      <c r="Q34" s="23">
        <f t="shared" si="10"/>
        <v>1236.321901923405</v>
      </c>
      <c r="R34" s="23">
        <f t="shared" si="10"/>
        <v>2144.6808785154631</v>
      </c>
      <c r="S34" s="23">
        <f t="shared" si="10"/>
        <v>2432.4969437751374</v>
      </c>
      <c r="T34" s="23">
        <f t="shared" si="10"/>
        <v>2492.8648842182656</v>
      </c>
      <c r="U34" s="23">
        <f t="shared" si="10"/>
        <v>2459.1203717143544</v>
      </c>
    </row>
    <row r="35" spans="1:21" ht="15.75">
      <c r="A35" s="15"/>
      <c r="B35" s="5"/>
      <c r="C35" s="5" t="s">
        <v>30</v>
      </c>
      <c r="D35" s="17">
        <v>9.8849999999999998</v>
      </c>
      <c r="E35" s="17">
        <v>8.09</v>
      </c>
      <c r="F35" s="17">
        <v>10.08</v>
      </c>
      <c r="G35" s="17">
        <v>12.494</v>
      </c>
      <c r="H35" s="17">
        <v>16.341000000000001</v>
      </c>
      <c r="I35" s="17">
        <v>20.577000000000002</v>
      </c>
      <c r="J35" s="17">
        <v>20.789000000000001</v>
      </c>
      <c r="K35" s="17">
        <v>21.001999999999999</v>
      </c>
      <c r="L35" s="17">
        <v>21.006</v>
      </c>
      <c r="M35" s="14"/>
      <c r="N35" s="14"/>
      <c r="O35" s="14"/>
      <c r="P35" s="14"/>
      <c r="Q35" s="14"/>
      <c r="R35" s="14"/>
      <c r="S35" s="14"/>
      <c r="T35" s="14"/>
      <c r="U35" s="14"/>
    </row>
    <row r="36" spans="1:21">
      <c r="A36" s="15"/>
      <c r="B36" s="5"/>
      <c r="C36" s="5"/>
      <c r="D36" s="5">
        <f>D35-D34</f>
        <v>0.7370000000000001</v>
      </c>
      <c r="E36" s="5"/>
      <c r="F36" s="5">
        <f>F35-E35</f>
        <v>1.9900000000000002</v>
      </c>
      <c r="G36" s="5">
        <f>G35-E35</f>
        <v>4.4039999999999999</v>
      </c>
      <c r="H36" s="5">
        <f>H35-E35</f>
        <v>8.2510000000000012</v>
      </c>
      <c r="I36" s="5">
        <f>I35-E35</f>
        <v>12.487000000000002</v>
      </c>
      <c r="J36" s="5">
        <f>J35-E35</f>
        <v>12.699000000000002</v>
      </c>
      <c r="K36" s="5">
        <f>K35-E35</f>
        <v>12.911999999999999</v>
      </c>
      <c r="L36" s="5">
        <f>L35-E35</f>
        <v>12.916</v>
      </c>
      <c r="M36" s="14"/>
      <c r="N36" s="14"/>
      <c r="O36" s="14"/>
      <c r="P36" s="14"/>
      <c r="Q36" s="14"/>
      <c r="R36" s="14"/>
      <c r="S36" s="14"/>
      <c r="T36" s="14"/>
      <c r="U36" s="14"/>
    </row>
    <row r="37" spans="1:21">
      <c r="A37" s="15"/>
      <c r="B37" s="5"/>
      <c r="C37" s="5"/>
      <c r="D37" s="5"/>
      <c r="E37" s="5"/>
      <c r="F37" s="19">
        <f>F36/D36*100</f>
        <v>270.01356852103117</v>
      </c>
      <c r="G37" s="19">
        <f>G36/D36*100</f>
        <v>597.55766621438249</v>
      </c>
      <c r="H37" s="19">
        <f>H36/D36*100</f>
        <v>1119.5386702849391</v>
      </c>
      <c r="I37" s="19">
        <f>I36/D36*100</f>
        <v>1694.3012211668929</v>
      </c>
      <c r="J37" s="19">
        <f>J36/D36*100</f>
        <v>1723.0664857530528</v>
      </c>
      <c r="K37" s="19">
        <f>K36/D36*100</f>
        <v>1751.9674355495247</v>
      </c>
      <c r="L37" s="19">
        <f>L36/D36*100</f>
        <v>1752.510176390773</v>
      </c>
      <c r="M37" s="14"/>
      <c r="N37" s="22" t="s">
        <v>31</v>
      </c>
      <c r="O37" s="5" t="s">
        <v>16</v>
      </c>
      <c r="P37" s="5" t="s">
        <v>7</v>
      </c>
      <c r="Q37" s="14"/>
      <c r="R37" s="14"/>
      <c r="S37" s="14"/>
      <c r="T37" s="14"/>
      <c r="U37" s="14"/>
    </row>
    <row r="38" spans="1:21">
      <c r="A38" s="15"/>
      <c r="B38" s="5"/>
      <c r="C38" s="5"/>
      <c r="D38" s="5"/>
      <c r="E38" s="5"/>
      <c r="F38" s="5"/>
      <c r="G38" s="5"/>
      <c r="H38" s="5"/>
      <c r="I38" s="5"/>
      <c r="J38" s="5"/>
      <c r="K38" s="5"/>
      <c r="L38" s="5"/>
      <c r="M38" s="14"/>
      <c r="N38" s="18" t="s">
        <v>23</v>
      </c>
      <c r="O38" s="23">
        <f>O33</f>
        <v>184.39949681112287</v>
      </c>
      <c r="P38" s="23">
        <f>O34</f>
        <v>131.08051660683233</v>
      </c>
      <c r="Q38" s="14"/>
      <c r="R38" s="14"/>
      <c r="S38" s="14"/>
      <c r="T38" s="14"/>
      <c r="U38" s="14"/>
    </row>
    <row r="39" spans="1:21">
      <c r="A39" s="15"/>
      <c r="B39" s="5" t="s">
        <v>32</v>
      </c>
      <c r="C39" s="16" t="s">
        <v>20</v>
      </c>
      <c r="D39" s="5"/>
      <c r="E39" s="5"/>
      <c r="F39" s="5"/>
      <c r="G39" s="5"/>
      <c r="H39" s="5"/>
      <c r="I39" s="5"/>
      <c r="J39" s="5"/>
      <c r="K39" s="5"/>
      <c r="L39" s="5"/>
      <c r="M39" s="14"/>
      <c r="N39" s="18" t="s">
        <v>24</v>
      </c>
      <c r="O39" s="23">
        <f>P33</f>
        <v>448.89450690707565</v>
      </c>
      <c r="P39" s="23">
        <f>P34</f>
        <v>466.12267476929105</v>
      </c>
      <c r="Q39" s="14"/>
      <c r="R39" s="14"/>
      <c r="S39" s="14"/>
      <c r="T39" s="14"/>
      <c r="U39" s="14"/>
    </row>
    <row r="40" spans="1:21" ht="15.75">
      <c r="A40" s="15"/>
      <c r="B40" s="5"/>
      <c r="C40" s="5" t="s">
        <v>21</v>
      </c>
      <c r="D40" s="17">
        <v>10.808999999999999</v>
      </c>
      <c r="E40" s="5" t="s">
        <v>22</v>
      </c>
      <c r="F40" s="18" t="s">
        <v>23</v>
      </c>
      <c r="G40" s="18" t="s">
        <v>24</v>
      </c>
      <c r="H40" s="18" t="s">
        <v>25</v>
      </c>
      <c r="I40" s="18" t="s">
        <v>26</v>
      </c>
      <c r="J40" s="18" t="s">
        <v>27</v>
      </c>
      <c r="K40" s="18" t="s">
        <v>28</v>
      </c>
      <c r="L40" s="18" t="s">
        <v>29</v>
      </c>
      <c r="M40" s="14"/>
      <c r="N40" s="18" t="s">
        <v>25</v>
      </c>
      <c r="O40" s="23">
        <f>Q33</f>
        <v>771.82832878041063</v>
      </c>
      <c r="P40" s="23">
        <f>Q34</f>
        <v>1236.321901923405</v>
      </c>
      <c r="Q40" s="14"/>
      <c r="R40" s="14"/>
      <c r="S40" s="14"/>
      <c r="T40" s="14"/>
      <c r="U40" s="14"/>
    </row>
    <row r="41" spans="1:21" ht="15.75">
      <c r="A41" s="15"/>
      <c r="B41" s="5"/>
      <c r="C41" s="5" t="s">
        <v>30</v>
      </c>
      <c r="D41" s="17">
        <v>11.74</v>
      </c>
      <c r="E41" s="17">
        <v>8.1679999999999993</v>
      </c>
      <c r="F41" s="17">
        <v>10.023</v>
      </c>
      <c r="G41" s="17">
        <v>14.057</v>
      </c>
      <c r="H41" s="17">
        <v>18.097000000000001</v>
      </c>
      <c r="I41" s="17">
        <v>23.867999999999999</v>
      </c>
      <c r="J41" s="17">
        <v>27.189</v>
      </c>
      <c r="K41" s="17">
        <v>28.081</v>
      </c>
      <c r="L41" s="17">
        <v>27.77</v>
      </c>
      <c r="M41" s="14"/>
      <c r="N41" s="18" t="s">
        <v>26</v>
      </c>
      <c r="O41" s="23">
        <f>R33</f>
        <v>1371.2396794093574</v>
      </c>
      <c r="P41" s="23">
        <f>R34</f>
        <v>2144.6808785154631</v>
      </c>
      <c r="Q41" s="14"/>
      <c r="R41" s="14"/>
      <c r="S41" s="14"/>
      <c r="T41" s="14"/>
      <c r="U41" s="14"/>
    </row>
    <row r="42" spans="1:21">
      <c r="A42" s="15"/>
      <c r="B42" s="5"/>
      <c r="C42" s="5"/>
      <c r="D42" s="5">
        <f>D41-D40</f>
        <v>0.93100000000000094</v>
      </c>
      <c r="E42" s="5"/>
      <c r="F42" s="5">
        <f>F41-E41</f>
        <v>1.8550000000000004</v>
      </c>
      <c r="G42" s="5">
        <f>G41-E41</f>
        <v>5.8890000000000011</v>
      </c>
      <c r="H42" s="5">
        <f>H41-E41</f>
        <v>9.929000000000002</v>
      </c>
      <c r="I42" s="5">
        <f>I41-E41</f>
        <v>15.7</v>
      </c>
      <c r="J42" s="5">
        <f>J41-E41</f>
        <v>19.021000000000001</v>
      </c>
      <c r="K42" s="5">
        <f>K41-E41</f>
        <v>19.913</v>
      </c>
      <c r="L42" s="5">
        <f>L41-E41</f>
        <v>19.602</v>
      </c>
      <c r="M42" s="14"/>
      <c r="N42" s="18" t="s">
        <v>27</v>
      </c>
      <c r="O42" s="23">
        <f>S33</f>
        <v>1473.6500734144099</v>
      </c>
      <c r="P42" s="23">
        <f>S34</f>
        <v>2432.4969437751374</v>
      </c>
      <c r="Q42" s="14"/>
      <c r="R42" s="14"/>
      <c r="S42" s="14"/>
      <c r="T42" s="14"/>
      <c r="U42" s="14"/>
    </row>
    <row r="43" spans="1:21">
      <c r="A43" s="15"/>
      <c r="B43" s="5"/>
      <c r="C43" s="5"/>
      <c r="D43" s="5"/>
      <c r="E43" s="5"/>
      <c r="F43" s="19">
        <f>F42/D42*100</f>
        <v>199.24812030075171</v>
      </c>
      <c r="G43" s="19">
        <f>G42/D42*100</f>
        <v>632.54564983888247</v>
      </c>
      <c r="H43" s="19">
        <f>H42/D42*100</f>
        <v>1066.4876476906545</v>
      </c>
      <c r="I43" s="19">
        <f>I42/D42*100</f>
        <v>1686.3587540279252</v>
      </c>
      <c r="J43" s="19">
        <f>J42/D42*100</f>
        <v>2043.0719656283547</v>
      </c>
      <c r="K43" s="19">
        <f>K42/D42*100</f>
        <v>2138.8829215896862</v>
      </c>
      <c r="L43" s="19">
        <f>L42/D42*100</f>
        <v>2105.4779806659485</v>
      </c>
      <c r="M43" s="14"/>
      <c r="N43" s="18" t="s">
        <v>28</v>
      </c>
      <c r="O43" s="23">
        <f>T33</f>
        <v>1509.9050595908413</v>
      </c>
      <c r="P43" s="23">
        <f>T34</f>
        <v>2492.8648842182656</v>
      </c>
      <c r="Q43" s="14"/>
      <c r="R43" s="14"/>
      <c r="S43" s="14"/>
      <c r="T43" s="14"/>
      <c r="U43" s="14"/>
    </row>
    <row r="44" spans="1:21">
      <c r="A44" s="15"/>
      <c r="B44" s="5"/>
      <c r="C44" s="5"/>
      <c r="D44" s="5"/>
      <c r="E44" s="5"/>
      <c r="F44" s="5"/>
      <c r="G44" s="5"/>
      <c r="H44" s="5"/>
      <c r="I44" s="5"/>
      <c r="J44" s="5"/>
      <c r="K44" s="5"/>
      <c r="L44" s="5"/>
      <c r="M44" s="14"/>
      <c r="N44" s="18" t="s">
        <v>29</v>
      </c>
      <c r="O44" s="23">
        <f>U33</f>
        <v>1511.3620864602797</v>
      </c>
      <c r="P44" s="23">
        <f>U34</f>
        <v>2459.1203717143544</v>
      </c>
      <c r="Q44" s="14"/>
      <c r="R44" s="14"/>
      <c r="S44" s="14"/>
      <c r="T44" s="14"/>
      <c r="U44" s="14"/>
    </row>
    <row r="45" spans="1:21">
      <c r="A45" s="15"/>
      <c r="B45" s="5" t="s">
        <v>33</v>
      </c>
      <c r="C45" s="16" t="s">
        <v>16</v>
      </c>
      <c r="D45" s="5"/>
      <c r="E45" s="5"/>
      <c r="F45" s="5"/>
      <c r="G45" s="5"/>
      <c r="H45" s="5"/>
      <c r="I45" s="5"/>
      <c r="J45" s="5"/>
      <c r="K45" s="5"/>
      <c r="L45" s="5"/>
      <c r="M45" s="14"/>
      <c r="N45" s="14"/>
      <c r="O45" s="14"/>
      <c r="P45" s="14"/>
      <c r="Q45" s="14"/>
      <c r="R45" s="14"/>
      <c r="S45" s="14"/>
      <c r="T45" s="14"/>
      <c r="U45" s="14"/>
    </row>
    <row r="46" spans="1:21" ht="15.75">
      <c r="A46" s="15"/>
      <c r="B46" s="5"/>
      <c r="C46" s="5" t="s">
        <v>21</v>
      </c>
      <c r="D46" s="17">
        <v>8.1110000000000007</v>
      </c>
      <c r="E46" s="5" t="s">
        <v>22</v>
      </c>
      <c r="F46" s="18" t="s">
        <v>23</v>
      </c>
      <c r="G46" s="18" t="s">
        <v>24</v>
      </c>
      <c r="H46" s="18" t="s">
        <v>25</v>
      </c>
      <c r="I46" s="18" t="s">
        <v>26</v>
      </c>
      <c r="J46" s="18" t="s">
        <v>27</v>
      </c>
      <c r="K46" s="18" t="s">
        <v>28</v>
      </c>
      <c r="L46" s="18" t="s">
        <v>29</v>
      </c>
      <c r="M46" s="14"/>
      <c r="N46" s="14"/>
      <c r="O46" s="14"/>
      <c r="P46" s="14"/>
      <c r="Q46" s="14"/>
      <c r="R46" s="14"/>
      <c r="S46" s="14"/>
      <c r="T46" s="14"/>
      <c r="U46" s="14"/>
    </row>
    <row r="47" spans="1:21" ht="15.75">
      <c r="A47" s="15"/>
      <c r="B47" s="5"/>
      <c r="C47" s="5" t="s">
        <v>30</v>
      </c>
      <c r="D47" s="17">
        <v>9.84</v>
      </c>
      <c r="E47" s="17">
        <v>5.8390000000000004</v>
      </c>
      <c r="F47" s="17">
        <v>7.5469999999999997</v>
      </c>
      <c r="G47" s="17">
        <v>11.03</v>
      </c>
      <c r="H47" s="17">
        <v>13.172000000000001</v>
      </c>
      <c r="I47" s="17">
        <v>23.962</v>
      </c>
      <c r="J47" s="17">
        <v>27.006</v>
      </c>
      <c r="K47" s="17">
        <v>27.76</v>
      </c>
      <c r="L47" s="17">
        <v>27.800999999999998</v>
      </c>
      <c r="M47" s="14"/>
      <c r="N47" s="14"/>
      <c r="O47" s="14"/>
      <c r="P47" s="14"/>
      <c r="Q47" s="14"/>
      <c r="R47" s="14"/>
      <c r="S47" s="14"/>
      <c r="T47" s="14"/>
      <c r="U47" s="14"/>
    </row>
    <row r="48" spans="1:21">
      <c r="A48" s="15"/>
      <c r="B48" s="5"/>
      <c r="C48" s="5"/>
      <c r="D48" s="5">
        <f>D47-D46</f>
        <v>1.7289999999999992</v>
      </c>
      <c r="E48" s="5"/>
      <c r="F48" s="5">
        <f>F47-E47</f>
        <v>1.7079999999999993</v>
      </c>
      <c r="G48" s="5">
        <f>G47-E47</f>
        <v>5.1909999999999989</v>
      </c>
      <c r="H48" s="5">
        <f>H47-E47</f>
        <v>7.3330000000000002</v>
      </c>
      <c r="I48" s="5">
        <f>I47-E47</f>
        <v>18.122999999999998</v>
      </c>
      <c r="J48" s="5">
        <f>J47-E47</f>
        <v>21.167000000000002</v>
      </c>
      <c r="K48" s="5">
        <f>K47-E47</f>
        <v>21.920999999999999</v>
      </c>
      <c r="L48" s="5">
        <f>L47-E47</f>
        <v>21.961999999999996</v>
      </c>
      <c r="M48" s="14"/>
      <c r="N48" s="14"/>
      <c r="O48" s="14"/>
      <c r="P48" s="14"/>
      <c r="Q48" s="14"/>
      <c r="R48" s="14"/>
      <c r="S48" s="14"/>
      <c r="T48" s="14"/>
      <c r="U48" s="14"/>
    </row>
    <row r="49" spans="1:21">
      <c r="A49" s="15"/>
      <c r="B49" s="5"/>
      <c r="C49" s="5"/>
      <c r="D49" s="5"/>
      <c r="E49" s="5"/>
      <c r="F49" s="19">
        <f>F48/D48*100</f>
        <v>98.785425101214571</v>
      </c>
      <c r="G49" s="19">
        <f>G48/D48*100</f>
        <v>300.23134759976875</v>
      </c>
      <c r="H49" s="19">
        <f>H48/D48*100</f>
        <v>424.11798727588223</v>
      </c>
      <c r="I49" s="19">
        <f>I48/D48*100</f>
        <v>1048.1781376518222</v>
      </c>
      <c r="J49" s="19">
        <f>J48/D48*100</f>
        <v>1224.233661075767</v>
      </c>
      <c r="K49" s="19">
        <f>K48/D48*100</f>
        <v>1267.842683632158</v>
      </c>
      <c r="L49" s="19">
        <f>L48/D48*100</f>
        <v>1270.2139965297863</v>
      </c>
      <c r="M49" s="14"/>
      <c r="N49" s="14"/>
      <c r="O49" s="14"/>
      <c r="P49" s="14"/>
      <c r="Q49" s="14"/>
      <c r="R49" s="14"/>
      <c r="S49" s="14"/>
      <c r="T49" s="14"/>
      <c r="U49" s="14"/>
    </row>
    <row r="50" spans="1:21">
      <c r="A50" s="15"/>
      <c r="B50" s="5"/>
      <c r="C50" s="5"/>
      <c r="D50" s="5"/>
      <c r="E50" s="5"/>
      <c r="F50" s="5"/>
      <c r="G50" s="5"/>
      <c r="H50" s="5"/>
      <c r="I50" s="5"/>
      <c r="J50" s="5"/>
      <c r="K50" s="5"/>
      <c r="L50" s="5"/>
      <c r="M50" s="14"/>
      <c r="N50" s="14"/>
      <c r="O50" s="14"/>
      <c r="P50" s="14"/>
      <c r="Q50" s="14"/>
      <c r="R50" s="14"/>
      <c r="S50" s="14"/>
      <c r="T50" s="14"/>
      <c r="U50" s="14"/>
    </row>
    <row r="51" spans="1:21">
      <c r="A51" s="15"/>
      <c r="B51" s="5" t="s">
        <v>34</v>
      </c>
      <c r="C51" s="16" t="s">
        <v>20</v>
      </c>
      <c r="D51" s="5"/>
      <c r="E51" s="5"/>
      <c r="F51" s="5"/>
      <c r="G51" s="5"/>
      <c r="H51" s="5"/>
      <c r="I51" s="5"/>
      <c r="J51" s="5"/>
      <c r="K51" s="5"/>
      <c r="L51" s="5"/>
      <c r="M51" s="14"/>
      <c r="N51" s="14"/>
      <c r="O51" s="14"/>
      <c r="P51" s="14"/>
      <c r="Q51" s="14"/>
      <c r="R51" s="14"/>
      <c r="S51" s="14"/>
      <c r="T51" s="14"/>
      <c r="U51" s="14"/>
    </row>
    <row r="52" spans="1:21" ht="15.75">
      <c r="A52" s="15"/>
      <c r="B52" s="5"/>
      <c r="C52" s="5" t="s">
        <v>21</v>
      </c>
      <c r="D52" s="17">
        <v>9.18</v>
      </c>
      <c r="E52" s="5" t="s">
        <v>22</v>
      </c>
      <c r="F52" s="18" t="s">
        <v>23</v>
      </c>
      <c r="G52" s="18" t="s">
        <v>24</v>
      </c>
      <c r="H52" s="18" t="s">
        <v>25</v>
      </c>
      <c r="I52" s="18" t="s">
        <v>26</v>
      </c>
      <c r="J52" s="18" t="s">
        <v>27</v>
      </c>
      <c r="K52" s="18" t="s">
        <v>28</v>
      </c>
      <c r="L52" s="18" t="s">
        <v>29</v>
      </c>
      <c r="M52" s="14"/>
      <c r="N52" s="14"/>
      <c r="O52" s="14"/>
      <c r="P52" s="14"/>
      <c r="Q52" s="14"/>
      <c r="R52" s="14"/>
      <c r="S52" s="14"/>
      <c r="T52" s="14"/>
      <c r="U52" s="14"/>
    </row>
    <row r="53" spans="1:21" ht="15.75">
      <c r="A53" s="15"/>
      <c r="B53" s="5"/>
      <c r="C53" s="5" t="s">
        <v>30</v>
      </c>
      <c r="D53" s="17">
        <v>9.8460000000000001</v>
      </c>
      <c r="E53" s="17">
        <v>8.6120000000000001</v>
      </c>
      <c r="F53" s="17">
        <v>9.0310000000000006</v>
      </c>
      <c r="G53" s="17">
        <v>10.608000000000001</v>
      </c>
      <c r="H53" s="17">
        <v>17.977</v>
      </c>
      <c r="I53" s="17">
        <v>25.948</v>
      </c>
      <c r="J53" s="17">
        <v>27.405999999999999</v>
      </c>
      <c r="K53" s="17">
        <v>27.571999999999999</v>
      </c>
      <c r="L53" s="17">
        <v>27.344999999999999</v>
      </c>
      <c r="M53" s="14"/>
      <c r="N53" s="14"/>
      <c r="O53" s="14"/>
      <c r="P53" s="14"/>
      <c r="Q53" s="14"/>
      <c r="R53" s="14"/>
      <c r="S53" s="14"/>
      <c r="T53" s="14"/>
      <c r="U53" s="14"/>
    </row>
    <row r="54" spans="1:21">
      <c r="A54" s="15"/>
      <c r="B54" s="5"/>
      <c r="C54" s="5"/>
      <c r="D54" s="5">
        <f>D53-D52</f>
        <v>0.66600000000000037</v>
      </c>
      <c r="E54" s="5"/>
      <c r="F54" s="5">
        <f>F53-E53</f>
        <v>0.41900000000000048</v>
      </c>
      <c r="G54" s="5">
        <f>G53-E53</f>
        <v>1.9960000000000004</v>
      </c>
      <c r="H54" s="5">
        <f>H53-E53</f>
        <v>9.3650000000000002</v>
      </c>
      <c r="I54" s="5">
        <f>I53-E53</f>
        <v>17.335999999999999</v>
      </c>
      <c r="J54" s="5">
        <f>J53-E53</f>
        <v>18.793999999999997</v>
      </c>
      <c r="K54" s="5">
        <f>K53-E53</f>
        <v>18.96</v>
      </c>
      <c r="L54" s="5">
        <f>L53-E53</f>
        <v>18.732999999999997</v>
      </c>
      <c r="M54" s="14"/>
      <c r="N54" s="14"/>
      <c r="O54" s="14"/>
      <c r="P54" s="14"/>
      <c r="Q54" s="14"/>
      <c r="R54" s="14"/>
      <c r="S54" s="14"/>
      <c r="T54" s="14"/>
      <c r="U54" s="14"/>
    </row>
    <row r="55" spans="1:21">
      <c r="A55" s="15"/>
      <c r="B55" s="5"/>
      <c r="C55" s="5"/>
      <c r="D55" s="5"/>
      <c r="E55" s="5"/>
      <c r="F55" s="19">
        <f>F54/D54*100</f>
        <v>62.912912912912958</v>
      </c>
      <c r="G55" s="19">
        <f>G54/D54*100</f>
        <v>299.69969969969958</v>
      </c>
      <c r="H55" s="19">
        <f>H54/D54*100</f>
        <v>1406.1561561561555</v>
      </c>
      <c r="I55" s="19">
        <f>I54/D54*100</f>
        <v>2603.0030030030011</v>
      </c>
      <c r="J55" s="19">
        <f>J54/D54*100</f>
        <v>2821.9219219219199</v>
      </c>
      <c r="K55" s="19">
        <f>K54/D54*100</f>
        <v>2846.8468468468454</v>
      </c>
      <c r="L55" s="19">
        <f>L54/D54*100</f>
        <v>2812.7627627627608</v>
      </c>
      <c r="M55" s="14"/>
      <c r="N55" s="14"/>
      <c r="O55" s="14"/>
      <c r="P55" s="14"/>
      <c r="Q55" s="14"/>
      <c r="R55" s="14"/>
      <c r="S55" s="14"/>
      <c r="T55" s="14"/>
      <c r="U55" s="14"/>
    </row>
    <row r="56" spans="1:21">
      <c r="A56" s="20"/>
      <c r="B56" s="21"/>
      <c r="C56" s="21"/>
      <c r="D56" s="21"/>
      <c r="E56" s="21"/>
      <c r="F56" s="21"/>
      <c r="G56" s="21"/>
      <c r="H56" s="21"/>
      <c r="I56" s="21"/>
      <c r="J56" s="21"/>
      <c r="K56" s="21"/>
      <c r="L56" s="21"/>
      <c r="M56" s="14"/>
      <c r="N56" s="14"/>
      <c r="O56" s="14"/>
      <c r="P56" s="14"/>
      <c r="Q56" s="14"/>
      <c r="R56" s="14"/>
      <c r="S56" s="14"/>
      <c r="T56" s="14"/>
      <c r="U56" s="14"/>
    </row>
    <row r="57" spans="1:21">
      <c r="A57" s="20"/>
      <c r="B57" s="21"/>
      <c r="C57" s="21"/>
      <c r="D57" s="21"/>
      <c r="E57" s="21"/>
      <c r="F57" s="21"/>
      <c r="G57" s="21"/>
      <c r="H57" s="21"/>
      <c r="I57" s="21"/>
      <c r="J57" s="21"/>
      <c r="K57" s="21"/>
      <c r="L57" s="21"/>
      <c r="M57" s="14"/>
      <c r="N57" s="14"/>
      <c r="O57" s="14"/>
      <c r="P57" s="14"/>
      <c r="Q57" s="14"/>
      <c r="R57" s="14"/>
      <c r="S57" s="14"/>
      <c r="T57" s="14"/>
      <c r="U57" s="14"/>
    </row>
    <row r="58" spans="1:21">
      <c r="A58" s="15" t="s">
        <v>35</v>
      </c>
      <c r="B58" s="5"/>
      <c r="C58" s="5"/>
      <c r="D58" s="5"/>
      <c r="E58" s="5"/>
      <c r="F58" s="5"/>
      <c r="G58" s="5"/>
      <c r="H58" s="5"/>
      <c r="I58" s="5"/>
      <c r="J58" s="5"/>
      <c r="K58" s="5"/>
      <c r="L58" s="5"/>
      <c r="M58" s="14"/>
      <c r="N58" s="22"/>
      <c r="O58" s="18" t="str">
        <f t="shared" ref="O58:U58" si="11">F60</f>
        <v>0.1mM10ul</v>
      </c>
      <c r="P58" s="18" t="str">
        <f t="shared" si="11"/>
        <v>0.1mM20ul</v>
      </c>
      <c r="Q58" s="18" t="str">
        <f t="shared" si="11"/>
        <v>1mM7ul</v>
      </c>
      <c r="R58" s="18" t="str">
        <f t="shared" si="11"/>
        <v>1mM20ul</v>
      </c>
      <c r="S58" s="18" t="str">
        <f t="shared" si="11"/>
        <v>10mM7ul</v>
      </c>
      <c r="T58" s="18" t="str">
        <f t="shared" si="11"/>
        <v>10mM20ul</v>
      </c>
      <c r="U58" s="18" t="str">
        <f t="shared" si="11"/>
        <v>10mM70ul</v>
      </c>
    </row>
    <row r="59" spans="1:21">
      <c r="A59" s="15"/>
      <c r="B59" s="5" t="s">
        <v>19</v>
      </c>
      <c r="C59" s="16" t="s">
        <v>20</v>
      </c>
      <c r="D59" s="5"/>
      <c r="E59" s="5"/>
      <c r="F59" s="5"/>
      <c r="G59" s="5"/>
      <c r="H59" s="5"/>
      <c r="I59" s="5"/>
      <c r="J59" s="5"/>
      <c r="K59" s="5"/>
      <c r="L59" s="5"/>
      <c r="M59" s="14"/>
      <c r="N59" s="22" t="s">
        <v>16</v>
      </c>
      <c r="O59" s="23">
        <f t="shared" ref="O59:U59" si="12">AVERAGE(F75,F81)</f>
        <v>188.72384440388993</v>
      </c>
      <c r="P59" s="23">
        <f t="shared" si="12"/>
        <v>614.64275893102661</v>
      </c>
      <c r="Q59" s="23">
        <f t="shared" si="12"/>
        <v>920.05156121096934</v>
      </c>
      <c r="R59" s="23">
        <f t="shared" si="12"/>
        <v>1129.5188870278239</v>
      </c>
      <c r="S59" s="23">
        <f t="shared" si="12"/>
        <v>1157.4618759531008</v>
      </c>
      <c r="T59" s="23">
        <f t="shared" si="12"/>
        <v>1109.9825004374889</v>
      </c>
      <c r="U59" s="23">
        <f t="shared" si="12"/>
        <v>1083.9468388290288</v>
      </c>
    </row>
    <row r="60" spans="1:21" ht="15.75">
      <c r="A60" s="15"/>
      <c r="B60" s="5"/>
      <c r="C60" s="5" t="s">
        <v>21</v>
      </c>
      <c r="D60" s="17">
        <v>7.3289999999999997</v>
      </c>
      <c r="E60" s="5" t="s">
        <v>22</v>
      </c>
      <c r="F60" s="18" t="s">
        <v>23</v>
      </c>
      <c r="G60" s="18" t="s">
        <v>24</v>
      </c>
      <c r="H60" s="18" t="s">
        <v>25</v>
      </c>
      <c r="I60" s="18" t="s">
        <v>26</v>
      </c>
      <c r="J60" s="18" t="s">
        <v>27</v>
      </c>
      <c r="K60" s="18" t="s">
        <v>28</v>
      </c>
      <c r="L60" s="18" t="s">
        <v>29</v>
      </c>
      <c r="M60" s="14"/>
      <c r="N60" s="22" t="s">
        <v>7</v>
      </c>
      <c r="O60" s="23">
        <f t="shared" ref="O60:U60" si="13">AVERAGE(F63,F69)</f>
        <v>191.00954410674615</v>
      </c>
      <c r="P60" s="23">
        <f t="shared" si="13"/>
        <v>592.54996233769452</v>
      </c>
      <c r="Q60" s="23">
        <f t="shared" si="13"/>
        <v>940.61423934097104</v>
      </c>
      <c r="R60" s="23">
        <f t="shared" si="13"/>
        <v>1089.5135883211001</v>
      </c>
      <c r="S60" s="23">
        <f t="shared" si="13"/>
        <v>1118.8678441617467</v>
      </c>
      <c r="T60" s="23">
        <f t="shared" si="13"/>
        <v>1102.4527577177855</v>
      </c>
      <c r="U60" s="23">
        <f t="shared" si="13"/>
        <v>1082.7408743633296</v>
      </c>
    </row>
    <row r="61" spans="1:21" ht="15.75">
      <c r="A61" s="15"/>
      <c r="B61" s="5"/>
      <c r="C61" s="5" t="s">
        <v>30</v>
      </c>
      <c r="D61" s="17">
        <v>10.026999999999999</v>
      </c>
      <c r="E61" s="17">
        <v>7.7619999999999996</v>
      </c>
      <c r="F61" s="17">
        <v>12.167</v>
      </c>
      <c r="G61" s="17">
        <v>19.006</v>
      </c>
      <c r="H61" s="17">
        <v>26.864999999999998</v>
      </c>
      <c r="I61" s="17">
        <v>30.053000000000001</v>
      </c>
      <c r="J61" s="17">
        <v>31.588000000000001</v>
      </c>
      <c r="K61" s="17">
        <v>32.073</v>
      </c>
      <c r="L61" s="17">
        <v>31.76</v>
      </c>
      <c r="M61" s="14"/>
      <c r="N61" s="14"/>
      <c r="O61" s="14"/>
      <c r="P61" s="14"/>
      <c r="Q61" s="14"/>
      <c r="R61" s="14"/>
      <c r="S61" s="14"/>
      <c r="T61" s="14"/>
      <c r="U61" s="14"/>
    </row>
    <row r="62" spans="1:21">
      <c r="A62" s="15"/>
      <c r="B62" s="5"/>
      <c r="C62" s="5"/>
      <c r="D62" s="5">
        <f>D61-D60</f>
        <v>2.6979999999999995</v>
      </c>
      <c r="E62" s="5"/>
      <c r="F62" s="5">
        <f>F61-E61</f>
        <v>4.4050000000000002</v>
      </c>
      <c r="G62" s="5">
        <f>G61-E61</f>
        <v>11.244</v>
      </c>
      <c r="H62" s="5">
        <f>H61-E61</f>
        <v>19.102999999999998</v>
      </c>
      <c r="I62" s="5">
        <f>I61-E61</f>
        <v>22.291</v>
      </c>
      <c r="J62" s="5">
        <f>J61-E61</f>
        <v>23.826000000000001</v>
      </c>
      <c r="K62" s="5">
        <f>K61-E61</f>
        <v>24.311</v>
      </c>
      <c r="L62" s="5">
        <f>L61-E61</f>
        <v>23.998000000000001</v>
      </c>
      <c r="M62" s="14"/>
      <c r="N62" s="14"/>
      <c r="O62" s="14"/>
      <c r="P62" s="14"/>
      <c r="Q62" s="14"/>
      <c r="R62" s="14"/>
      <c r="S62" s="14"/>
      <c r="T62" s="14"/>
      <c r="U62" s="14"/>
    </row>
    <row r="63" spans="1:21">
      <c r="A63" s="15"/>
      <c r="B63" s="5"/>
      <c r="C63" s="5"/>
      <c r="D63" s="5"/>
      <c r="E63" s="5"/>
      <c r="F63" s="19">
        <f>F62/D62*100</f>
        <v>163.2690882134915</v>
      </c>
      <c r="G63" s="19">
        <f>G62/D62*100</f>
        <v>416.75315048183847</v>
      </c>
      <c r="H63" s="19">
        <f>H62/D62*100</f>
        <v>708.04299481097109</v>
      </c>
      <c r="I63" s="19">
        <f>I62/D62*100</f>
        <v>826.20459599703509</v>
      </c>
      <c r="J63" s="19">
        <f>J62/D62*100</f>
        <v>883.09859154929597</v>
      </c>
      <c r="K63" s="19">
        <f>K62/D62*100</f>
        <v>901.07487027427737</v>
      </c>
      <c r="L63" s="19">
        <f>L62/D62*100</f>
        <v>889.47368421052659</v>
      </c>
      <c r="M63" s="14"/>
      <c r="N63" s="22" t="s">
        <v>31</v>
      </c>
      <c r="O63" s="5" t="s">
        <v>16</v>
      </c>
      <c r="P63" s="5" t="s">
        <v>7</v>
      </c>
      <c r="Q63" s="14"/>
      <c r="R63" s="14"/>
      <c r="S63" s="14"/>
      <c r="T63" s="14"/>
      <c r="U63" s="14"/>
    </row>
    <row r="64" spans="1:21">
      <c r="A64" s="15"/>
      <c r="B64" s="5"/>
      <c r="C64" s="5"/>
      <c r="D64" s="5"/>
      <c r="E64" s="5"/>
      <c r="F64" s="5"/>
      <c r="G64" s="5"/>
      <c r="H64" s="5"/>
      <c r="I64" s="5"/>
      <c r="J64" s="5"/>
      <c r="K64" s="5"/>
      <c r="L64" s="5"/>
      <c r="M64" s="14"/>
      <c r="N64" s="18" t="s">
        <v>23</v>
      </c>
      <c r="O64" s="23">
        <f>O59</f>
        <v>188.72384440388993</v>
      </c>
      <c r="P64" s="23">
        <f>O60</f>
        <v>191.00954410674615</v>
      </c>
      <c r="Q64" s="14"/>
      <c r="R64" s="14"/>
      <c r="S64" s="14"/>
      <c r="T64" s="14"/>
      <c r="U64" s="14"/>
    </row>
    <row r="65" spans="1:21">
      <c r="A65" s="15"/>
      <c r="B65" s="5" t="s">
        <v>32</v>
      </c>
      <c r="C65" s="16" t="s">
        <v>20</v>
      </c>
      <c r="D65" s="5"/>
      <c r="E65" s="5"/>
      <c r="F65" s="5"/>
      <c r="G65" s="5"/>
      <c r="H65" s="5"/>
      <c r="I65" s="5"/>
      <c r="J65" s="5"/>
      <c r="K65" s="5"/>
      <c r="L65" s="5"/>
      <c r="M65" s="14"/>
      <c r="N65" s="18" t="s">
        <v>24</v>
      </c>
      <c r="O65" s="23">
        <f>P59</f>
        <v>614.64275893102661</v>
      </c>
      <c r="P65" s="23">
        <f>P60</f>
        <v>592.54996233769452</v>
      </c>
      <c r="Q65" s="14"/>
      <c r="R65" s="14"/>
      <c r="S65" s="14"/>
      <c r="T65" s="14"/>
      <c r="U65" s="14"/>
    </row>
    <row r="66" spans="1:21" ht="15.75">
      <c r="A66" s="15"/>
      <c r="B66" s="5"/>
      <c r="C66" s="5" t="s">
        <v>21</v>
      </c>
      <c r="D66" s="17">
        <v>9.1530000000000005</v>
      </c>
      <c r="E66" s="5" t="s">
        <v>22</v>
      </c>
      <c r="F66" s="18" t="s">
        <v>23</v>
      </c>
      <c r="G66" s="18" t="s">
        <v>24</v>
      </c>
      <c r="H66" s="18" t="s">
        <v>25</v>
      </c>
      <c r="I66" s="18" t="s">
        <v>26</v>
      </c>
      <c r="J66" s="18" t="s">
        <v>27</v>
      </c>
      <c r="K66" s="18" t="s">
        <v>28</v>
      </c>
      <c r="L66" s="18" t="s">
        <v>29</v>
      </c>
      <c r="M66" s="14"/>
      <c r="N66" s="18" t="s">
        <v>25</v>
      </c>
      <c r="O66" s="23">
        <f>Q59</f>
        <v>920.05156121096934</v>
      </c>
      <c r="P66" s="23">
        <f>Q60</f>
        <v>940.61423934097104</v>
      </c>
      <c r="Q66" s="14"/>
      <c r="R66" s="14"/>
      <c r="S66" s="14"/>
      <c r="T66" s="14"/>
      <c r="U66" s="14"/>
    </row>
    <row r="67" spans="1:21" ht="15.75">
      <c r="A67" s="15"/>
      <c r="B67" s="5"/>
      <c r="C67" s="5" t="s">
        <v>30</v>
      </c>
      <c r="D67" s="17">
        <v>9.6489999999999991</v>
      </c>
      <c r="E67" s="17">
        <v>8.4629999999999992</v>
      </c>
      <c r="F67" s="17">
        <v>9.548</v>
      </c>
      <c r="G67" s="17">
        <v>12.273999999999999</v>
      </c>
      <c r="H67" s="17">
        <v>14.282</v>
      </c>
      <c r="I67" s="17">
        <v>15.173</v>
      </c>
      <c r="J67" s="17">
        <v>15.182</v>
      </c>
      <c r="K67" s="17">
        <v>14.93</v>
      </c>
      <c r="L67" s="17">
        <v>14.792</v>
      </c>
      <c r="M67" s="14"/>
      <c r="N67" s="18" t="s">
        <v>26</v>
      </c>
      <c r="O67" s="23">
        <f>R59</f>
        <v>1129.5188870278239</v>
      </c>
      <c r="P67" s="23">
        <f>R60</f>
        <v>1089.5135883211001</v>
      </c>
      <c r="Q67" s="14"/>
      <c r="R67" s="14"/>
      <c r="S67" s="14"/>
      <c r="T67" s="14"/>
      <c r="U67" s="14"/>
    </row>
    <row r="68" spans="1:21">
      <c r="A68" s="15"/>
      <c r="B68" s="5"/>
      <c r="C68" s="5"/>
      <c r="D68" s="5">
        <f>D67-D66</f>
        <v>0.49599999999999866</v>
      </c>
      <c r="E68" s="5"/>
      <c r="F68" s="5">
        <f>F67-E67</f>
        <v>1.0850000000000009</v>
      </c>
      <c r="G68" s="5">
        <f>G67-E67</f>
        <v>3.8109999999999999</v>
      </c>
      <c r="H68" s="5">
        <f>H67-E67</f>
        <v>5.8190000000000008</v>
      </c>
      <c r="I68" s="5">
        <f>I67-E67</f>
        <v>6.7100000000000009</v>
      </c>
      <c r="J68" s="5">
        <f>J67-E67</f>
        <v>6.7190000000000012</v>
      </c>
      <c r="K68" s="5">
        <f>K67-E67</f>
        <v>6.4670000000000005</v>
      </c>
      <c r="L68" s="5">
        <f>L67-E67</f>
        <v>6.3290000000000006</v>
      </c>
      <c r="M68" s="14"/>
      <c r="N68" s="18" t="s">
        <v>27</v>
      </c>
      <c r="O68" s="23">
        <f>S59</f>
        <v>1157.4618759531008</v>
      </c>
      <c r="P68" s="23">
        <f>S60</f>
        <v>1118.8678441617467</v>
      </c>
      <c r="Q68" s="14"/>
      <c r="R68" s="14"/>
      <c r="S68" s="14"/>
      <c r="T68" s="14"/>
      <c r="U68" s="14"/>
    </row>
    <row r="69" spans="1:21">
      <c r="A69" s="15"/>
      <c r="B69" s="5"/>
      <c r="C69" s="5"/>
      <c r="D69" s="5"/>
      <c r="E69" s="5"/>
      <c r="F69" s="19">
        <f>F68/D68*100</f>
        <v>218.75000000000077</v>
      </c>
      <c r="G69" s="19">
        <f>G68/D68*100</f>
        <v>768.34677419355046</v>
      </c>
      <c r="H69" s="19">
        <f>H68/D68*100</f>
        <v>1173.185483870971</v>
      </c>
      <c r="I69" s="19">
        <f>I68/D68*100</f>
        <v>1352.8225806451651</v>
      </c>
      <c r="J69" s="19">
        <f>J68/D68*100</f>
        <v>1354.6370967741975</v>
      </c>
      <c r="K69" s="19">
        <f>K68/D68*100</f>
        <v>1303.8306451612939</v>
      </c>
      <c r="L69" s="19">
        <f>L68/D68*100</f>
        <v>1276.0080645161327</v>
      </c>
      <c r="M69" s="14"/>
      <c r="N69" s="18" t="s">
        <v>28</v>
      </c>
      <c r="O69" s="23">
        <f>T59</f>
        <v>1109.9825004374889</v>
      </c>
      <c r="P69" s="23">
        <f>T60</f>
        <v>1102.4527577177855</v>
      </c>
      <c r="Q69" s="14"/>
      <c r="R69" s="14"/>
      <c r="S69" s="14"/>
      <c r="T69" s="14"/>
      <c r="U69" s="14"/>
    </row>
    <row r="70" spans="1:21">
      <c r="A70" s="15"/>
      <c r="B70" s="5"/>
      <c r="C70" s="5"/>
      <c r="D70" s="5"/>
      <c r="E70" s="5"/>
      <c r="F70" s="5"/>
      <c r="G70" s="5"/>
      <c r="H70" s="5"/>
      <c r="I70" s="5"/>
      <c r="J70" s="5"/>
      <c r="K70" s="5"/>
      <c r="L70" s="5"/>
      <c r="M70" s="14"/>
      <c r="N70" s="18" t="s">
        <v>29</v>
      </c>
      <c r="O70" s="23">
        <f>U59</f>
        <v>1083.9468388290288</v>
      </c>
      <c r="P70" s="23">
        <f>U60</f>
        <v>1082.7408743633296</v>
      </c>
      <c r="Q70" s="14"/>
      <c r="R70" s="14"/>
      <c r="S70" s="14"/>
      <c r="T70" s="14"/>
      <c r="U70" s="14"/>
    </row>
    <row r="71" spans="1:21">
      <c r="A71" s="15"/>
      <c r="B71" s="5" t="s">
        <v>33</v>
      </c>
      <c r="C71" s="16" t="s">
        <v>16</v>
      </c>
      <c r="D71" s="5"/>
      <c r="E71" s="5"/>
      <c r="F71" s="5"/>
      <c r="G71" s="5"/>
      <c r="H71" s="5"/>
      <c r="I71" s="5"/>
      <c r="J71" s="5"/>
      <c r="K71" s="5"/>
      <c r="L71" s="5"/>
      <c r="M71" s="14"/>
      <c r="N71" s="14"/>
      <c r="O71" s="14"/>
      <c r="P71" s="14"/>
      <c r="Q71" s="14"/>
      <c r="R71" s="14"/>
      <c r="S71" s="14"/>
      <c r="T71" s="14"/>
      <c r="U71" s="14"/>
    </row>
    <row r="72" spans="1:21" ht="15.75">
      <c r="A72" s="15"/>
      <c r="B72" s="5"/>
      <c r="C72" s="5" t="s">
        <v>21</v>
      </c>
      <c r="D72" s="17">
        <v>8.1539999999999999</v>
      </c>
      <c r="E72" s="5" t="s">
        <v>22</v>
      </c>
      <c r="F72" s="18" t="s">
        <v>23</v>
      </c>
      <c r="G72" s="18" t="s">
        <v>24</v>
      </c>
      <c r="H72" s="18" t="s">
        <v>25</v>
      </c>
      <c r="I72" s="18" t="s">
        <v>26</v>
      </c>
      <c r="J72" s="18" t="s">
        <v>27</v>
      </c>
      <c r="K72" s="18" t="s">
        <v>28</v>
      </c>
      <c r="L72" s="18" t="s">
        <v>29</v>
      </c>
      <c r="M72" s="14"/>
      <c r="N72" s="14"/>
      <c r="O72" s="14"/>
      <c r="P72" s="14"/>
      <c r="Q72" s="14"/>
      <c r="R72" s="14"/>
      <c r="S72" s="14"/>
      <c r="T72" s="14"/>
      <c r="U72" s="14"/>
    </row>
    <row r="73" spans="1:21" ht="15.75">
      <c r="A73" s="15"/>
      <c r="B73" s="5"/>
      <c r="C73" s="5" t="s">
        <v>30</v>
      </c>
      <c r="D73" s="17">
        <v>8.8780000000000001</v>
      </c>
      <c r="E73" s="17">
        <v>7.6</v>
      </c>
      <c r="F73" s="17">
        <v>9.3070000000000004</v>
      </c>
      <c r="G73" s="17">
        <v>12.672000000000001</v>
      </c>
      <c r="H73" s="17">
        <v>15.093</v>
      </c>
      <c r="I73" s="17">
        <v>17.026</v>
      </c>
      <c r="J73" s="17">
        <v>16.475000000000001</v>
      </c>
      <c r="K73" s="17">
        <v>15.816000000000001</v>
      </c>
      <c r="L73" s="17">
        <v>15.725</v>
      </c>
      <c r="M73" s="14"/>
      <c r="N73" s="14"/>
      <c r="O73" s="14"/>
      <c r="P73" s="14"/>
      <c r="Q73" s="14"/>
      <c r="R73" s="14"/>
      <c r="S73" s="14"/>
      <c r="T73" s="14"/>
      <c r="U73" s="14"/>
    </row>
    <row r="74" spans="1:21">
      <c r="A74" s="15"/>
      <c r="B74" s="5"/>
      <c r="C74" s="5"/>
      <c r="D74" s="5">
        <f>D73-D72</f>
        <v>0.7240000000000002</v>
      </c>
      <c r="E74" s="5"/>
      <c r="F74" s="5">
        <f>F73-E73</f>
        <v>1.7070000000000007</v>
      </c>
      <c r="G74" s="5">
        <f>G73-E73</f>
        <v>5.072000000000001</v>
      </c>
      <c r="H74" s="5">
        <f>H73-E73</f>
        <v>7.4930000000000003</v>
      </c>
      <c r="I74" s="5">
        <f>I73-E73</f>
        <v>9.4260000000000002</v>
      </c>
      <c r="J74" s="5">
        <f>J73-E73</f>
        <v>8.8750000000000018</v>
      </c>
      <c r="K74" s="5">
        <f>K73-E73</f>
        <v>8.2160000000000011</v>
      </c>
      <c r="L74" s="5">
        <f>L73-E73</f>
        <v>8.125</v>
      </c>
      <c r="M74" s="14"/>
      <c r="N74" s="14"/>
      <c r="O74" s="14"/>
      <c r="P74" s="14"/>
      <c r="Q74" s="14"/>
      <c r="R74" s="14"/>
      <c r="S74" s="14"/>
      <c r="T74" s="14"/>
      <c r="U74" s="14"/>
    </row>
    <row r="75" spans="1:21">
      <c r="A75" s="15"/>
      <c r="B75" s="5"/>
      <c r="C75" s="5"/>
      <c r="D75" s="5"/>
      <c r="E75" s="5"/>
      <c r="F75" s="19">
        <f>F74/D74*100</f>
        <v>235.77348066298347</v>
      </c>
      <c r="G75" s="19">
        <f>G74/D74*100</f>
        <v>700.55248618784526</v>
      </c>
      <c r="H75" s="19">
        <f>H74/D74*100</f>
        <v>1034.9447513812152</v>
      </c>
      <c r="I75" s="19">
        <f>I74/D74*100</f>
        <v>1301.9337016574582</v>
      </c>
      <c r="J75" s="19">
        <f>J74/D74*100</f>
        <v>1225.8287292817679</v>
      </c>
      <c r="K75" s="19">
        <f>K74/D74*100</f>
        <v>1134.806629834254</v>
      </c>
      <c r="L75" s="19">
        <f>L74/D74*100</f>
        <v>1122.2375690607732</v>
      </c>
      <c r="M75" s="14"/>
      <c r="N75" s="14"/>
      <c r="O75" s="14"/>
      <c r="P75" s="14"/>
      <c r="Q75" s="14"/>
      <c r="R75" s="14"/>
      <c r="S75" s="14"/>
      <c r="T75" s="14"/>
      <c r="U75" s="14"/>
    </row>
    <row r="76" spans="1:21">
      <c r="A76" s="15"/>
      <c r="B76" s="5"/>
      <c r="C76" s="5"/>
      <c r="D76" s="5"/>
      <c r="E76" s="5"/>
      <c r="F76" s="5"/>
      <c r="G76" s="5"/>
      <c r="H76" s="5"/>
      <c r="I76" s="5"/>
      <c r="J76" s="5"/>
      <c r="K76" s="5"/>
      <c r="L76" s="5"/>
      <c r="M76" s="14"/>
      <c r="N76" s="14"/>
      <c r="O76" s="14"/>
      <c r="P76" s="14"/>
      <c r="Q76" s="14"/>
      <c r="R76" s="14"/>
      <c r="S76" s="14"/>
      <c r="T76" s="14"/>
      <c r="U76" s="14"/>
    </row>
    <row r="77" spans="1:21">
      <c r="A77" s="15"/>
      <c r="B77" s="5" t="s">
        <v>34</v>
      </c>
      <c r="C77" s="16" t="s">
        <v>16</v>
      </c>
      <c r="D77" s="5"/>
      <c r="E77" s="5"/>
      <c r="F77" s="5"/>
      <c r="G77" s="5"/>
      <c r="H77" s="5"/>
      <c r="I77" s="5"/>
      <c r="J77" s="5"/>
      <c r="K77" s="5"/>
      <c r="L77" s="5"/>
      <c r="M77" s="14"/>
      <c r="N77" s="14"/>
      <c r="O77" s="14"/>
      <c r="P77" s="14"/>
      <c r="Q77" s="14"/>
      <c r="R77" s="14"/>
      <c r="S77" s="14"/>
      <c r="T77" s="14"/>
      <c r="U77" s="14"/>
    </row>
    <row r="78" spans="1:21" ht="15.75">
      <c r="A78" s="15"/>
      <c r="B78" s="5"/>
      <c r="C78" s="5" t="s">
        <v>21</v>
      </c>
      <c r="D78" s="17">
        <v>7.6319999999999997</v>
      </c>
      <c r="E78" s="5" t="s">
        <v>22</v>
      </c>
      <c r="F78" s="18" t="s">
        <v>23</v>
      </c>
      <c r="G78" s="18" t="s">
        <v>24</v>
      </c>
      <c r="H78" s="18" t="s">
        <v>25</v>
      </c>
      <c r="I78" s="18" t="s">
        <v>26</v>
      </c>
      <c r="J78" s="18" t="s">
        <v>27</v>
      </c>
      <c r="K78" s="18" t="s">
        <v>28</v>
      </c>
      <c r="L78" s="18" t="s">
        <v>29</v>
      </c>
      <c r="M78" s="14"/>
      <c r="N78" s="14"/>
      <c r="O78" s="14"/>
      <c r="P78" s="14"/>
      <c r="Q78" s="14"/>
      <c r="R78" s="14"/>
      <c r="S78" s="14"/>
      <c r="T78" s="14"/>
      <c r="U78" s="14"/>
    </row>
    <row r="79" spans="1:21" ht="15.75">
      <c r="A79" s="15"/>
      <c r="B79" s="5"/>
      <c r="C79" s="5" t="s">
        <v>30</v>
      </c>
      <c r="D79" s="17">
        <v>9.8420000000000005</v>
      </c>
      <c r="E79" s="17">
        <v>7.484</v>
      </c>
      <c r="F79" s="17">
        <v>10.615</v>
      </c>
      <c r="G79" s="17">
        <v>19.169</v>
      </c>
      <c r="H79" s="17">
        <v>25.277999999999999</v>
      </c>
      <c r="I79" s="17">
        <v>28.635999999999999</v>
      </c>
      <c r="J79" s="17">
        <v>31.553000000000001</v>
      </c>
      <c r="K79" s="17">
        <v>31.466000000000001</v>
      </c>
      <c r="L79" s="17">
        <v>30.593</v>
      </c>
      <c r="M79" s="14"/>
      <c r="N79" s="14"/>
      <c r="O79" s="14"/>
      <c r="P79" s="14"/>
      <c r="Q79" s="14"/>
      <c r="R79" s="14"/>
      <c r="S79" s="14"/>
      <c r="T79" s="14"/>
      <c r="U79" s="14"/>
    </row>
    <row r="80" spans="1:21">
      <c r="A80" s="15"/>
      <c r="B80" s="5"/>
      <c r="C80" s="5"/>
      <c r="D80" s="5">
        <f>D79-D78</f>
        <v>2.2100000000000009</v>
      </c>
      <c r="E80" s="5"/>
      <c r="F80" s="5">
        <f>F79-E79</f>
        <v>3.1310000000000002</v>
      </c>
      <c r="G80" s="5">
        <f>G79-E79</f>
        <v>11.685</v>
      </c>
      <c r="H80" s="5">
        <f>H79-E79</f>
        <v>17.793999999999997</v>
      </c>
      <c r="I80" s="5">
        <f>I79-E79</f>
        <v>21.152000000000001</v>
      </c>
      <c r="J80" s="5">
        <f>J79-E79</f>
        <v>24.069000000000003</v>
      </c>
      <c r="K80" s="5">
        <f>K79-E79</f>
        <v>23.981999999999999</v>
      </c>
      <c r="L80" s="5">
        <f>L79-E79</f>
        <v>23.109000000000002</v>
      </c>
      <c r="M80" s="14"/>
      <c r="N80" s="14"/>
      <c r="O80" s="14"/>
      <c r="P80" s="14"/>
      <c r="Q80" s="14"/>
      <c r="R80" s="14"/>
      <c r="S80" s="14"/>
      <c r="T80" s="14"/>
      <c r="U80" s="14"/>
    </row>
    <row r="81" spans="1:21">
      <c r="A81" s="15"/>
      <c r="B81" s="5"/>
      <c r="C81" s="5"/>
      <c r="D81" s="5"/>
      <c r="E81" s="5"/>
      <c r="F81" s="19">
        <f>F80/D80*100</f>
        <v>141.67420814479635</v>
      </c>
      <c r="G81" s="19">
        <f>G80/D80*100</f>
        <v>528.73303167420795</v>
      </c>
      <c r="H81" s="19">
        <f>H80/D80*100</f>
        <v>805.15837104072364</v>
      </c>
      <c r="I81" s="19">
        <f>I80/D80*100</f>
        <v>957.10407239818971</v>
      </c>
      <c r="J81" s="19">
        <f>J80/D80*100</f>
        <v>1089.095022624434</v>
      </c>
      <c r="K81" s="19">
        <f>K80/D80*100</f>
        <v>1085.1583710407235</v>
      </c>
      <c r="L81" s="19">
        <f>L80/D80*100</f>
        <v>1045.6561085972846</v>
      </c>
      <c r="M81" s="14"/>
      <c r="N81" s="14"/>
      <c r="O81" s="14"/>
      <c r="P81" s="14"/>
      <c r="Q81" s="14"/>
      <c r="R81" s="14"/>
      <c r="S81" s="14"/>
      <c r="T81" s="14"/>
      <c r="U81" s="14"/>
    </row>
    <row r="82" spans="1:21">
      <c r="A82" s="14"/>
      <c r="B82" s="14"/>
      <c r="C82" s="14"/>
      <c r="D82" s="14"/>
      <c r="E82" s="14"/>
      <c r="F82" s="14"/>
      <c r="G82" s="14"/>
      <c r="H82" s="14"/>
      <c r="I82" s="14"/>
      <c r="J82" s="14"/>
      <c r="K82" s="14"/>
      <c r="L82" s="14"/>
      <c r="M82" s="14"/>
      <c r="N82" s="14"/>
      <c r="O82" s="14"/>
      <c r="P82" s="14"/>
      <c r="Q82" s="14"/>
      <c r="R82" s="14"/>
      <c r="S82" s="14"/>
      <c r="T82" s="14"/>
      <c r="U82" s="14"/>
    </row>
    <row r="83" spans="1:21">
      <c r="A83" s="14"/>
      <c r="B83" s="14"/>
      <c r="C83" s="14"/>
      <c r="D83" s="14"/>
      <c r="E83" s="14"/>
      <c r="F83" s="14"/>
      <c r="G83" s="14"/>
      <c r="H83" s="14"/>
      <c r="I83" s="14"/>
      <c r="J83" s="14"/>
      <c r="K83" s="14"/>
      <c r="L83" s="14"/>
      <c r="M83" s="14"/>
      <c r="N83" s="14"/>
      <c r="O83" s="14"/>
      <c r="P83" s="14"/>
      <c r="Q83" s="14"/>
      <c r="R83" s="14"/>
      <c r="S83" s="14"/>
      <c r="T83" s="14"/>
      <c r="U83" s="14"/>
    </row>
    <row r="84" spans="1:21">
      <c r="A84" s="15" t="s">
        <v>36</v>
      </c>
      <c r="B84" s="5"/>
      <c r="C84" s="5"/>
      <c r="D84" s="5"/>
      <c r="E84" s="5"/>
      <c r="F84" s="5"/>
      <c r="G84" s="5"/>
      <c r="H84" s="5"/>
      <c r="I84" s="5"/>
      <c r="J84" s="5"/>
      <c r="K84" s="5"/>
      <c r="L84" s="5"/>
      <c r="M84" s="14"/>
      <c r="N84" s="22"/>
      <c r="O84" s="18" t="str">
        <f t="shared" ref="O84:U84" si="14">F86</f>
        <v>0.1mM10ul</v>
      </c>
      <c r="P84" s="18" t="str">
        <f t="shared" si="14"/>
        <v>0.1mM20ul</v>
      </c>
      <c r="Q84" s="18" t="str">
        <f t="shared" si="14"/>
        <v>1mM7ul</v>
      </c>
      <c r="R84" s="18" t="str">
        <f t="shared" si="14"/>
        <v>1mM20ul</v>
      </c>
      <c r="S84" s="18" t="str">
        <f t="shared" si="14"/>
        <v>10mM7ul</v>
      </c>
      <c r="T84" s="18" t="str">
        <f t="shared" si="14"/>
        <v>10mM20ul</v>
      </c>
      <c r="U84" s="18" t="str">
        <f t="shared" si="14"/>
        <v>10mM70ul</v>
      </c>
    </row>
    <row r="85" spans="1:21">
      <c r="A85" s="15"/>
      <c r="B85" s="5" t="s">
        <v>39</v>
      </c>
      <c r="C85" s="16" t="s">
        <v>16</v>
      </c>
      <c r="D85" s="5"/>
      <c r="E85" s="5"/>
      <c r="F85" s="5"/>
      <c r="G85" s="5"/>
      <c r="H85" s="5"/>
      <c r="I85" s="5"/>
      <c r="J85" s="5"/>
      <c r="K85" s="5"/>
      <c r="L85" s="5"/>
      <c r="M85" s="14"/>
      <c r="N85" s="22" t="s">
        <v>16</v>
      </c>
      <c r="O85" s="23">
        <f t="shared" ref="O85:U85" si="15">AVERAGE(F89,F95)</f>
        <v>73.538532422083193</v>
      </c>
      <c r="P85" s="23">
        <f t="shared" si="15"/>
        <v>205.38408240806592</v>
      </c>
      <c r="Q85" s="23">
        <f t="shared" si="15"/>
        <v>558.7406443849668</v>
      </c>
      <c r="R85" s="23">
        <f t="shared" si="15"/>
        <v>841.35677101266356</v>
      </c>
      <c r="S85" s="23">
        <f t="shared" si="15"/>
        <v>923.2085994147003</v>
      </c>
      <c r="T85" s="23">
        <f t="shared" si="15"/>
        <v>934.54769621702417</v>
      </c>
      <c r="U85" s="23">
        <f t="shared" si="15"/>
        <v>940.32513220165754</v>
      </c>
    </row>
    <row r="86" spans="1:21" ht="15.75">
      <c r="A86" s="15"/>
      <c r="B86" s="5"/>
      <c r="C86" s="5" t="s">
        <v>21</v>
      </c>
      <c r="D86" s="17">
        <v>9.4570000000000007</v>
      </c>
      <c r="E86" s="5" t="s">
        <v>22</v>
      </c>
      <c r="F86" s="18" t="s">
        <v>23</v>
      </c>
      <c r="G86" s="18" t="s">
        <v>24</v>
      </c>
      <c r="H86" s="18" t="s">
        <v>25</v>
      </c>
      <c r="I86" s="18" t="s">
        <v>26</v>
      </c>
      <c r="J86" s="18" t="s">
        <v>27</v>
      </c>
      <c r="K86" s="18" t="s">
        <v>28</v>
      </c>
      <c r="L86" s="18" t="s">
        <v>29</v>
      </c>
      <c r="M86" s="14"/>
      <c r="N86" s="22" t="s">
        <v>7</v>
      </c>
      <c r="O86" s="23">
        <f t="shared" ref="O86:U86" si="16">AVERAGE(F101,F107)</f>
        <v>86.456597129890255</v>
      </c>
      <c r="P86" s="23">
        <f t="shared" si="16"/>
        <v>285.17505726416397</v>
      </c>
      <c r="Q86" s="23">
        <f t="shared" si="16"/>
        <v>358.68495779313702</v>
      </c>
      <c r="R86" s="23">
        <f t="shared" si="16"/>
        <v>435.10865973112664</v>
      </c>
      <c r="S86" s="23">
        <f t="shared" si="16"/>
        <v>454.64269498021298</v>
      </c>
      <c r="T86" s="23">
        <f t="shared" si="16"/>
        <v>450.3360778528251</v>
      </c>
      <c r="U86" s="23">
        <f t="shared" si="16"/>
        <v>447.07886976172387</v>
      </c>
    </row>
    <row r="87" spans="1:21" ht="15.75">
      <c r="A87" s="15"/>
      <c r="B87" s="5"/>
      <c r="C87" s="5" t="s">
        <v>30</v>
      </c>
      <c r="D87" s="17">
        <v>11.43</v>
      </c>
      <c r="E87" s="17">
        <v>11.835000000000001</v>
      </c>
      <c r="F87" s="17">
        <v>13.656000000000001</v>
      </c>
      <c r="G87" s="17">
        <v>17.006</v>
      </c>
      <c r="H87" s="17">
        <v>26.925000000000001</v>
      </c>
      <c r="I87" s="17">
        <v>34.832000000000001</v>
      </c>
      <c r="J87" s="17">
        <v>36.423000000000002</v>
      </c>
      <c r="K87" s="17">
        <v>36.710999999999999</v>
      </c>
      <c r="L87" s="17">
        <v>37.052999999999997</v>
      </c>
      <c r="M87" s="14"/>
      <c r="N87" s="14"/>
      <c r="O87" s="14"/>
      <c r="P87" s="14"/>
      <c r="Q87" s="14"/>
      <c r="R87" s="14"/>
      <c r="S87" s="14"/>
      <c r="T87" s="14"/>
      <c r="U87" s="14"/>
    </row>
    <row r="88" spans="1:21">
      <c r="A88" s="15"/>
      <c r="B88" s="5"/>
      <c r="C88" s="5"/>
      <c r="D88" s="5">
        <f>D87-D86</f>
        <v>1.972999999999999</v>
      </c>
      <c r="E88" s="5"/>
      <c r="F88" s="5">
        <f>F87-E87</f>
        <v>1.8209999999999997</v>
      </c>
      <c r="G88" s="5">
        <f>G87-E87</f>
        <v>5.1709999999999994</v>
      </c>
      <c r="H88" s="5">
        <f>H87-E87</f>
        <v>15.09</v>
      </c>
      <c r="I88" s="5">
        <f>I87-E87</f>
        <v>22.997</v>
      </c>
      <c r="J88" s="5">
        <f>J87-E87</f>
        <v>24.588000000000001</v>
      </c>
      <c r="K88" s="5">
        <f>K87-E87</f>
        <v>24.875999999999998</v>
      </c>
      <c r="L88" s="5">
        <f>L87-E87</f>
        <v>25.217999999999996</v>
      </c>
      <c r="M88" s="14"/>
      <c r="N88" s="14"/>
      <c r="O88" s="14"/>
      <c r="P88" s="14"/>
      <c r="Q88" s="14"/>
      <c r="R88" s="14"/>
      <c r="S88" s="14"/>
      <c r="T88" s="14"/>
      <c r="U88" s="14"/>
    </row>
    <row r="89" spans="1:21">
      <c r="A89" s="15"/>
      <c r="B89" s="5"/>
      <c r="C89" s="5"/>
      <c r="D89" s="5"/>
      <c r="E89" s="5"/>
      <c r="F89" s="19">
        <f>F88/D88*100</f>
        <v>92.295995945261055</v>
      </c>
      <c r="G89" s="19">
        <f>G88/D88*100</f>
        <v>262.088190572732</v>
      </c>
      <c r="H89" s="19">
        <f>H88/D88*100</f>
        <v>764.82513938165266</v>
      </c>
      <c r="I89" s="19">
        <f>I88/D88*100</f>
        <v>1165.5854029396864</v>
      </c>
      <c r="J89" s="19">
        <f>J88/D88*100</f>
        <v>1246.2240243284346</v>
      </c>
      <c r="K89" s="19">
        <f>K88/D88*100</f>
        <v>1260.8210846426766</v>
      </c>
      <c r="L89" s="19">
        <f>L88/D88*100</f>
        <v>1278.1550937658392</v>
      </c>
      <c r="M89" s="14"/>
      <c r="N89" s="22" t="s">
        <v>31</v>
      </c>
      <c r="O89" s="5" t="s">
        <v>16</v>
      </c>
      <c r="P89" s="5" t="s">
        <v>7</v>
      </c>
      <c r="Q89" s="14"/>
      <c r="R89" s="14"/>
      <c r="S89" s="14"/>
      <c r="T89" s="14"/>
      <c r="U89" s="14"/>
    </row>
    <row r="90" spans="1:21">
      <c r="A90" s="15"/>
      <c r="B90" s="5"/>
      <c r="C90" s="5"/>
      <c r="D90" s="5"/>
      <c r="E90" s="5"/>
      <c r="F90" s="5"/>
      <c r="G90" s="5"/>
      <c r="H90" s="5"/>
      <c r="I90" s="5"/>
      <c r="J90" s="5"/>
      <c r="K90" s="5"/>
      <c r="L90" s="5"/>
      <c r="M90" s="14"/>
      <c r="N90" s="18" t="s">
        <v>23</v>
      </c>
      <c r="O90" s="23">
        <f>O85</f>
        <v>73.538532422083193</v>
      </c>
      <c r="P90" s="23">
        <f>O86</f>
        <v>86.456597129890255</v>
      </c>
      <c r="Q90" s="14"/>
      <c r="R90" s="14"/>
      <c r="S90" s="14"/>
      <c r="T90" s="14"/>
      <c r="U90" s="14"/>
    </row>
    <row r="91" spans="1:21">
      <c r="A91" s="15"/>
      <c r="B91" s="5" t="s">
        <v>40</v>
      </c>
      <c r="C91" s="16" t="s">
        <v>16</v>
      </c>
      <c r="D91" s="5"/>
      <c r="E91" s="5"/>
      <c r="F91" s="5"/>
      <c r="G91" s="5"/>
      <c r="H91" s="5"/>
      <c r="I91" s="5"/>
      <c r="J91" s="5"/>
      <c r="K91" s="5"/>
      <c r="L91" s="5"/>
      <c r="M91" s="14"/>
      <c r="N91" s="18" t="s">
        <v>24</v>
      </c>
      <c r="O91" s="23">
        <f>P85</f>
        <v>205.38408240806592</v>
      </c>
      <c r="P91" s="23">
        <f>P86</f>
        <v>285.17505726416397</v>
      </c>
      <c r="Q91" s="14"/>
      <c r="R91" s="14"/>
      <c r="S91" s="14"/>
      <c r="T91" s="14"/>
      <c r="U91" s="14"/>
    </row>
    <row r="92" spans="1:21" ht="15.75">
      <c r="A92" s="15"/>
      <c r="B92" s="5"/>
      <c r="C92" s="5" t="s">
        <v>21</v>
      </c>
      <c r="D92" s="17">
        <v>9.5850000000000009</v>
      </c>
      <c r="E92" s="5" t="s">
        <v>22</v>
      </c>
      <c r="F92" s="18" t="s">
        <v>23</v>
      </c>
      <c r="G92" s="18" t="s">
        <v>24</v>
      </c>
      <c r="H92" s="18" t="s">
        <v>25</v>
      </c>
      <c r="I92" s="18" t="s">
        <v>26</v>
      </c>
      <c r="J92" s="18" t="s">
        <v>27</v>
      </c>
      <c r="K92" s="18" t="s">
        <v>28</v>
      </c>
      <c r="L92" s="18" t="s">
        <v>29</v>
      </c>
      <c r="M92" s="14"/>
      <c r="N92" s="18" t="s">
        <v>25</v>
      </c>
      <c r="O92" s="23">
        <f>Q85</f>
        <v>558.7406443849668</v>
      </c>
      <c r="P92" s="23">
        <f>Q86</f>
        <v>358.68495779313702</v>
      </c>
      <c r="Q92" s="14"/>
      <c r="R92" s="14"/>
      <c r="S92" s="14"/>
      <c r="T92" s="14"/>
      <c r="U92" s="14"/>
    </row>
    <row r="93" spans="1:21" ht="15.75">
      <c r="A93" s="15"/>
      <c r="B93" s="5"/>
      <c r="C93" s="5" t="s">
        <v>30</v>
      </c>
      <c r="D93" s="17">
        <v>15.797000000000001</v>
      </c>
      <c r="E93" s="17">
        <v>9.0619999999999994</v>
      </c>
      <c r="F93" s="17">
        <v>12.465</v>
      </c>
      <c r="G93" s="17">
        <v>18.297999999999998</v>
      </c>
      <c r="H93" s="17">
        <v>30.969000000000001</v>
      </c>
      <c r="I93" s="17">
        <v>41.186</v>
      </c>
      <c r="J93" s="17">
        <v>46.345999999999997</v>
      </c>
      <c r="K93" s="17">
        <v>46.847999999999999</v>
      </c>
      <c r="L93" s="17">
        <v>46.488999999999997</v>
      </c>
      <c r="M93" s="14"/>
      <c r="N93" s="18" t="s">
        <v>26</v>
      </c>
      <c r="O93" s="23">
        <f>R85</f>
        <v>841.35677101266356</v>
      </c>
      <c r="P93" s="23">
        <f>R86</f>
        <v>435.10865973112664</v>
      </c>
      <c r="Q93" s="14"/>
      <c r="R93" s="14"/>
      <c r="S93" s="14"/>
      <c r="T93" s="14"/>
      <c r="U93" s="14"/>
    </row>
    <row r="94" spans="1:21">
      <c r="A94" s="15"/>
      <c r="B94" s="5"/>
      <c r="C94" s="5"/>
      <c r="D94" s="5">
        <f>D93-D92</f>
        <v>6.2119999999999997</v>
      </c>
      <c r="E94" s="5"/>
      <c r="F94" s="5">
        <f>F93-E93</f>
        <v>3.4030000000000005</v>
      </c>
      <c r="G94" s="5">
        <f>G93-E93</f>
        <v>9.2359999999999989</v>
      </c>
      <c r="H94" s="5">
        <f>H93-E93</f>
        <v>21.907000000000004</v>
      </c>
      <c r="I94" s="5">
        <f>I93-E93</f>
        <v>32.124000000000002</v>
      </c>
      <c r="J94" s="5">
        <f>J93-E93</f>
        <v>37.283999999999999</v>
      </c>
      <c r="K94" s="5">
        <f>K93-E93</f>
        <v>37.786000000000001</v>
      </c>
      <c r="L94" s="5">
        <f>L93-E93</f>
        <v>37.427</v>
      </c>
      <c r="M94" s="14"/>
      <c r="N94" s="18" t="s">
        <v>27</v>
      </c>
      <c r="O94" s="23">
        <f>S85</f>
        <v>923.2085994147003</v>
      </c>
      <c r="P94" s="23">
        <f>S86</f>
        <v>454.64269498021298</v>
      </c>
      <c r="Q94" s="14"/>
      <c r="R94" s="14"/>
      <c r="S94" s="14"/>
      <c r="T94" s="14"/>
      <c r="U94" s="14"/>
    </row>
    <row r="95" spans="1:21">
      <c r="A95" s="15"/>
      <c r="B95" s="5"/>
      <c r="C95" s="5"/>
      <c r="D95" s="5"/>
      <c r="E95" s="5"/>
      <c r="F95" s="19">
        <f>F94/D94*100</f>
        <v>54.781068898905346</v>
      </c>
      <c r="G95" s="19">
        <f>G94/D94*100</f>
        <v>148.67997424339984</v>
      </c>
      <c r="H95" s="19">
        <f>H94/D94*100</f>
        <v>352.65614938828082</v>
      </c>
      <c r="I95" s="19">
        <f>I94/D94*100</f>
        <v>517.12813908564067</v>
      </c>
      <c r="J95" s="19">
        <f>J94/D94*100</f>
        <v>600.19317450096594</v>
      </c>
      <c r="K95" s="19">
        <f>K94/D94*100</f>
        <v>608.2743077913716</v>
      </c>
      <c r="L95" s="19">
        <f>L94/D94*100</f>
        <v>602.49517063747589</v>
      </c>
      <c r="M95" s="14"/>
      <c r="N95" s="18" t="s">
        <v>28</v>
      </c>
      <c r="O95" s="23">
        <f>T85</f>
        <v>934.54769621702417</v>
      </c>
      <c r="P95" s="23">
        <f>T86</f>
        <v>450.3360778528251</v>
      </c>
      <c r="Q95" s="14"/>
      <c r="R95" s="14"/>
      <c r="S95" s="14"/>
      <c r="T95" s="14"/>
      <c r="U95" s="14"/>
    </row>
    <row r="96" spans="1:21">
      <c r="A96" s="15"/>
      <c r="B96" s="5"/>
      <c r="C96" s="5"/>
      <c r="D96" s="5"/>
      <c r="E96" s="5"/>
      <c r="F96" s="5"/>
      <c r="G96" s="5"/>
      <c r="H96" s="5"/>
      <c r="I96" s="5"/>
      <c r="J96" s="5"/>
      <c r="K96" s="5"/>
      <c r="L96" s="5"/>
      <c r="M96" s="14"/>
      <c r="N96" s="18" t="s">
        <v>29</v>
      </c>
      <c r="O96" s="23">
        <f>U85</f>
        <v>940.32513220165754</v>
      </c>
      <c r="P96" s="23">
        <f>U86</f>
        <v>447.07886976172387</v>
      </c>
      <c r="Q96" s="14"/>
      <c r="R96" s="14"/>
      <c r="S96" s="14"/>
      <c r="T96" s="14"/>
      <c r="U96" s="14"/>
    </row>
    <row r="97" spans="1:21">
      <c r="A97" s="15"/>
      <c r="B97" s="5" t="s">
        <v>41</v>
      </c>
      <c r="C97" s="16" t="s">
        <v>20</v>
      </c>
      <c r="D97" s="5"/>
      <c r="E97" s="5"/>
      <c r="F97" s="5"/>
      <c r="G97" s="5"/>
      <c r="H97" s="5"/>
      <c r="I97" s="5"/>
      <c r="J97" s="5"/>
      <c r="K97" s="5"/>
      <c r="L97" s="5"/>
      <c r="M97" s="14"/>
      <c r="N97" s="14"/>
      <c r="O97" s="14"/>
      <c r="P97" s="14"/>
      <c r="Q97" s="14"/>
      <c r="R97" s="14"/>
      <c r="S97" s="14"/>
      <c r="T97" s="14"/>
      <c r="U97" s="14"/>
    </row>
    <row r="98" spans="1:21" ht="15.75">
      <c r="A98" s="15"/>
      <c r="B98" s="5"/>
      <c r="C98" s="5" t="s">
        <v>21</v>
      </c>
      <c r="D98" s="17">
        <v>6.7709999999999999</v>
      </c>
      <c r="E98" s="5" t="s">
        <v>22</v>
      </c>
      <c r="F98" s="18" t="s">
        <v>23</v>
      </c>
      <c r="G98" s="18" t="s">
        <v>24</v>
      </c>
      <c r="H98" s="18" t="s">
        <v>25</v>
      </c>
      <c r="I98" s="18" t="s">
        <v>26</v>
      </c>
      <c r="J98" s="18" t="s">
        <v>27</v>
      </c>
      <c r="K98" s="18" t="s">
        <v>28</v>
      </c>
      <c r="L98" s="18" t="s">
        <v>29</v>
      </c>
      <c r="M98" s="14"/>
      <c r="N98" s="14"/>
      <c r="O98" s="14"/>
      <c r="P98" s="14"/>
      <c r="Q98" s="14"/>
      <c r="R98" s="14"/>
      <c r="S98" s="14"/>
      <c r="T98" s="14"/>
      <c r="U98" s="14"/>
    </row>
    <row r="99" spans="1:21" ht="15.75">
      <c r="A99" s="15"/>
      <c r="B99" s="5"/>
      <c r="C99" s="5" t="s">
        <v>30</v>
      </c>
      <c r="D99" s="17">
        <v>15.457000000000001</v>
      </c>
      <c r="E99" s="17">
        <v>5.5460000000000003</v>
      </c>
      <c r="F99" s="17">
        <v>14.63</v>
      </c>
      <c r="G99" s="17">
        <v>24.87</v>
      </c>
      <c r="H99" s="17">
        <v>33.514000000000003</v>
      </c>
      <c r="I99" s="17">
        <v>38.268999999999998</v>
      </c>
      <c r="J99" s="17">
        <v>41.128999999999998</v>
      </c>
      <c r="K99" s="17">
        <v>40.578000000000003</v>
      </c>
      <c r="L99" s="17">
        <v>40.149000000000001</v>
      </c>
      <c r="M99" s="14"/>
      <c r="N99" s="14"/>
      <c r="O99" s="14"/>
      <c r="P99" s="14"/>
      <c r="Q99" s="14"/>
      <c r="R99" s="14"/>
      <c r="S99" s="14"/>
      <c r="T99" s="14"/>
      <c r="U99" s="14"/>
    </row>
    <row r="100" spans="1:21">
      <c r="A100" s="15"/>
      <c r="B100" s="5"/>
      <c r="C100" s="5"/>
      <c r="D100" s="5">
        <f>D99-D98</f>
        <v>8.6859999999999999</v>
      </c>
      <c r="E100" s="5"/>
      <c r="F100" s="5">
        <f>F99-E99</f>
        <v>9.0839999999999996</v>
      </c>
      <c r="G100" s="5">
        <f>G99-E99</f>
        <v>19.324000000000002</v>
      </c>
      <c r="H100" s="5">
        <f>H99-E99</f>
        <v>27.968000000000004</v>
      </c>
      <c r="I100" s="5">
        <f>I99-E99</f>
        <v>32.722999999999999</v>
      </c>
      <c r="J100" s="5">
        <f>J99-E99</f>
        <v>35.582999999999998</v>
      </c>
      <c r="K100" s="5">
        <f>K99-E99</f>
        <v>35.032000000000004</v>
      </c>
      <c r="L100" s="5">
        <f>L99-E99</f>
        <v>34.603000000000002</v>
      </c>
      <c r="M100" s="14"/>
      <c r="N100" s="14"/>
      <c r="O100" s="14"/>
      <c r="P100" s="14"/>
      <c r="Q100" s="14"/>
      <c r="R100" s="14"/>
      <c r="S100" s="14"/>
      <c r="T100" s="14"/>
      <c r="U100" s="14"/>
    </row>
    <row r="101" spans="1:21">
      <c r="A101" s="15"/>
      <c r="B101" s="5"/>
      <c r="C101" s="5"/>
      <c r="D101" s="5"/>
      <c r="E101" s="5"/>
      <c r="F101" s="19">
        <f>F100/D100*100</f>
        <v>104.5820861155883</v>
      </c>
      <c r="G101" s="19">
        <f>G100/D100*100</f>
        <v>222.47294496891553</v>
      </c>
      <c r="H101" s="19">
        <f>H100/D100*100</f>
        <v>321.98940824314997</v>
      </c>
      <c r="I101" s="19">
        <f>I100/D100*100</f>
        <v>376.73267326732673</v>
      </c>
      <c r="J101" s="19">
        <f>J100/D100*100</f>
        <v>409.65922173612705</v>
      </c>
      <c r="K101" s="19">
        <f>K100/D100*100</f>
        <v>403.31568040524985</v>
      </c>
      <c r="L101" s="19">
        <f>L100/D100*100</f>
        <v>398.37669813492982</v>
      </c>
      <c r="M101" s="14"/>
      <c r="N101" s="14"/>
      <c r="O101" s="14"/>
      <c r="P101" s="14"/>
      <c r="Q101" s="14"/>
      <c r="R101" s="14"/>
      <c r="S101" s="14"/>
      <c r="T101" s="14"/>
      <c r="U101" s="14"/>
    </row>
    <row r="102" spans="1:21">
      <c r="A102" s="15"/>
      <c r="B102" s="5"/>
      <c r="C102" s="5"/>
      <c r="D102" s="5"/>
      <c r="E102" s="5"/>
      <c r="F102" s="5"/>
      <c r="G102" s="5"/>
      <c r="H102" s="5"/>
      <c r="I102" s="5"/>
      <c r="J102" s="5"/>
      <c r="K102" s="5"/>
      <c r="L102" s="5"/>
      <c r="M102" s="14"/>
      <c r="N102" s="14"/>
      <c r="O102" s="14"/>
      <c r="P102" s="14"/>
      <c r="Q102" s="14"/>
      <c r="R102" s="14"/>
      <c r="S102" s="14"/>
      <c r="T102" s="14"/>
      <c r="U102" s="14"/>
    </row>
    <row r="103" spans="1:21">
      <c r="A103" s="15"/>
      <c r="B103" s="5" t="s">
        <v>42</v>
      </c>
      <c r="C103" s="16" t="s">
        <v>20</v>
      </c>
      <c r="D103" s="5"/>
      <c r="E103" s="5"/>
      <c r="F103" s="5"/>
      <c r="G103" s="5"/>
      <c r="H103" s="5"/>
      <c r="I103" s="5"/>
      <c r="J103" s="5"/>
      <c r="K103" s="5"/>
      <c r="L103" s="5"/>
      <c r="M103" s="14"/>
      <c r="N103" s="14"/>
      <c r="O103" s="14"/>
      <c r="P103" s="14"/>
      <c r="Q103" s="14"/>
      <c r="R103" s="14"/>
      <c r="S103" s="14"/>
      <c r="T103" s="14"/>
      <c r="U103" s="14"/>
    </row>
    <row r="104" spans="1:21" ht="15.75">
      <c r="A104" s="15"/>
      <c r="B104" s="5"/>
      <c r="C104" s="5" t="s">
        <v>21</v>
      </c>
      <c r="D104" s="17">
        <v>9.0229999999999997</v>
      </c>
      <c r="E104" s="5" t="s">
        <v>22</v>
      </c>
      <c r="F104" s="18" t="s">
        <v>23</v>
      </c>
      <c r="G104" s="18" t="s">
        <v>24</v>
      </c>
      <c r="H104" s="18" t="s">
        <v>25</v>
      </c>
      <c r="I104" s="18" t="s">
        <v>26</v>
      </c>
      <c r="J104" s="18" t="s">
        <v>27</v>
      </c>
      <c r="K104" s="18" t="s">
        <v>28</v>
      </c>
      <c r="L104" s="18" t="s">
        <v>29</v>
      </c>
      <c r="M104" s="14"/>
      <c r="N104" s="14"/>
      <c r="O104" s="14"/>
      <c r="P104" s="14"/>
      <c r="Q104" s="14"/>
      <c r="R104" s="14"/>
      <c r="S104" s="14"/>
      <c r="T104" s="14"/>
      <c r="U104" s="14"/>
    </row>
    <row r="105" spans="1:21" ht="15.75">
      <c r="A105" s="15"/>
      <c r="B105" s="5"/>
      <c r="C105" s="5" t="s">
        <v>30</v>
      </c>
      <c r="D105" s="17">
        <v>12.768000000000001</v>
      </c>
      <c r="E105" s="17">
        <v>8.2810000000000006</v>
      </c>
      <c r="F105" s="17">
        <v>10.84</v>
      </c>
      <c r="G105" s="17">
        <v>21.309000000000001</v>
      </c>
      <c r="H105" s="17">
        <v>23.088000000000001</v>
      </c>
      <c r="I105" s="17">
        <v>26.762</v>
      </c>
      <c r="J105" s="17">
        <v>26.992000000000001</v>
      </c>
      <c r="K105" s="17">
        <v>26.907</v>
      </c>
      <c r="L105" s="17">
        <v>26.847999999999999</v>
      </c>
      <c r="M105" s="14"/>
      <c r="N105" s="14"/>
      <c r="O105" s="14"/>
      <c r="P105" s="14"/>
      <c r="Q105" s="14"/>
      <c r="R105" s="14"/>
      <c r="S105" s="14"/>
      <c r="T105" s="14"/>
      <c r="U105" s="14"/>
    </row>
    <row r="106" spans="1:21">
      <c r="A106" s="15"/>
      <c r="B106" s="5"/>
      <c r="C106" s="5"/>
      <c r="D106" s="5">
        <f>D105-D104</f>
        <v>3.745000000000001</v>
      </c>
      <c r="E106" s="5"/>
      <c r="F106" s="5">
        <f>F105-E105</f>
        <v>2.5589999999999993</v>
      </c>
      <c r="G106" s="5">
        <f>G105-E105</f>
        <v>13.028</v>
      </c>
      <c r="H106" s="5">
        <f>H105-E105</f>
        <v>14.807</v>
      </c>
      <c r="I106" s="5">
        <f>I105-E105</f>
        <v>18.481000000000002</v>
      </c>
      <c r="J106" s="5">
        <f>J105-E105</f>
        <v>18.710999999999999</v>
      </c>
      <c r="K106" s="5">
        <f>K105-E105</f>
        <v>18.625999999999998</v>
      </c>
      <c r="L106" s="5">
        <f>L105-E105</f>
        <v>18.567</v>
      </c>
      <c r="M106" s="14"/>
      <c r="N106" s="14"/>
      <c r="O106" s="14"/>
      <c r="P106" s="14"/>
      <c r="Q106" s="14"/>
      <c r="R106" s="14"/>
      <c r="S106" s="14"/>
      <c r="T106" s="14"/>
      <c r="U106" s="14"/>
    </row>
    <row r="107" spans="1:21">
      <c r="A107" s="15"/>
      <c r="B107" s="5"/>
      <c r="C107" s="5"/>
      <c r="D107" s="5"/>
      <c r="E107" s="5"/>
      <c r="F107" s="19">
        <f>F106/D106*100</f>
        <v>68.331108144192214</v>
      </c>
      <c r="G107" s="19">
        <f>G106/D106*100</f>
        <v>347.87716955941244</v>
      </c>
      <c r="H107" s="19">
        <f>H106/D106*100</f>
        <v>395.38050734312407</v>
      </c>
      <c r="I107" s="19">
        <f>I106/D106*100</f>
        <v>493.48464619492648</v>
      </c>
      <c r="J107" s="19">
        <f>J106/D106*100</f>
        <v>499.62616822429891</v>
      </c>
      <c r="K107" s="19">
        <f>K106/D106*100</f>
        <v>497.35647530040035</v>
      </c>
      <c r="L107" s="19">
        <f>L106/D106*100</f>
        <v>495.78104138851791</v>
      </c>
      <c r="M107" s="14"/>
      <c r="N107" s="14"/>
      <c r="O107" s="14"/>
      <c r="P107" s="14"/>
      <c r="Q107" s="14"/>
      <c r="R107" s="14"/>
      <c r="S107" s="14"/>
      <c r="T107" s="14"/>
      <c r="U107" s="14"/>
    </row>
    <row r="108" spans="1:21">
      <c r="A108" s="14"/>
      <c r="B108" s="14"/>
      <c r="C108" s="14"/>
      <c r="D108" s="14"/>
      <c r="E108" s="14"/>
      <c r="F108" s="14"/>
      <c r="G108" s="14"/>
      <c r="H108" s="14"/>
      <c r="I108" s="14"/>
      <c r="J108" s="14"/>
      <c r="K108" s="14"/>
      <c r="L108" s="14"/>
      <c r="M108" s="14"/>
      <c r="N108" s="14"/>
      <c r="O108" s="14"/>
      <c r="P108" s="14"/>
      <c r="Q108" s="14"/>
      <c r="R108" s="14"/>
      <c r="S108" s="14"/>
      <c r="T108" s="14"/>
      <c r="U108" s="14"/>
    </row>
    <row r="109" spans="1:21">
      <c r="A109" s="14"/>
      <c r="B109" s="14"/>
      <c r="C109" s="14"/>
      <c r="D109" s="14"/>
      <c r="E109" s="14"/>
      <c r="F109" s="14"/>
      <c r="G109" s="14"/>
      <c r="H109" s="14"/>
      <c r="I109" s="14"/>
      <c r="J109" s="14"/>
      <c r="K109" s="14"/>
      <c r="L109" s="14"/>
      <c r="M109" s="14"/>
      <c r="N109" s="14"/>
      <c r="O109" s="14"/>
      <c r="P109" s="14"/>
      <c r="Q109" s="14"/>
      <c r="R109" s="14"/>
      <c r="S109" s="14"/>
      <c r="T109" s="14"/>
      <c r="U109" s="14"/>
    </row>
    <row r="110" spans="1:21">
      <c r="A110" s="15" t="s">
        <v>38</v>
      </c>
      <c r="B110" s="5"/>
      <c r="C110" s="5"/>
      <c r="D110" s="5"/>
      <c r="E110" s="5"/>
      <c r="F110" s="5"/>
      <c r="G110" s="5"/>
      <c r="H110" s="5"/>
      <c r="I110" s="5"/>
      <c r="J110" s="5"/>
      <c r="K110" s="5"/>
      <c r="L110" s="5"/>
      <c r="M110" s="14"/>
      <c r="N110" s="22"/>
      <c r="O110" s="18" t="str">
        <f t="shared" ref="O110:U110" si="17">F112</f>
        <v>0.1mM10ul</v>
      </c>
      <c r="P110" s="18" t="str">
        <f t="shared" si="17"/>
        <v>0.1mM20ul</v>
      </c>
      <c r="Q110" s="18" t="str">
        <f t="shared" si="17"/>
        <v>1mM7ul</v>
      </c>
      <c r="R110" s="18" t="str">
        <f t="shared" si="17"/>
        <v>1mM20ul</v>
      </c>
      <c r="S110" s="18" t="str">
        <f t="shared" si="17"/>
        <v>10mM7ul</v>
      </c>
      <c r="T110" s="18" t="str">
        <f t="shared" si="17"/>
        <v>10mM20ul</v>
      </c>
      <c r="U110" s="18" t="str">
        <f t="shared" si="17"/>
        <v>10mM70ul</v>
      </c>
    </row>
    <row r="111" spans="1:21">
      <c r="A111" s="15"/>
      <c r="B111" s="5" t="s">
        <v>19</v>
      </c>
      <c r="C111" s="16" t="s">
        <v>16</v>
      </c>
      <c r="D111" s="5"/>
      <c r="E111" s="5"/>
      <c r="F111" s="5"/>
      <c r="G111" s="5"/>
      <c r="H111" s="5"/>
      <c r="I111" s="5"/>
      <c r="J111" s="5"/>
      <c r="K111" s="5"/>
      <c r="L111" s="5"/>
      <c r="M111" s="14"/>
      <c r="N111" s="22" t="s">
        <v>16</v>
      </c>
      <c r="O111" s="23">
        <f t="shared" ref="O111:U111" si="18">AVERAGE(F115,F121)</f>
        <v>146.17142677316517</v>
      </c>
      <c r="P111" s="23">
        <f t="shared" si="18"/>
        <v>381.82384098405498</v>
      </c>
      <c r="Q111" s="23">
        <f t="shared" si="18"/>
        <v>727.97766444347019</v>
      </c>
      <c r="R111" s="23">
        <f t="shared" si="18"/>
        <v>856.26604212600876</v>
      </c>
      <c r="S111" s="23">
        <f t="shared" si="18"/>
        <v>894.58870201621937</v>
      </c>
      <c r="T111" s="23">
        <f t="shared" si="18"/>
        <v>895.65827542597117</v>
      </c>
      <c r="U111" s="23">
        <f t="shared" si="18"/>
        <v>880.85737972216339</v>
      </c>
    </row>
    <row r="112" spans="1:21" ht="15.75">
      <c r="A112" s="15"/>
      <c r="B112" s="5"/>
      <c r="C112" s="5" t="s">
        <v>21</v>
      </c>
      <c r="D112" s="17">
        <v>8.7110000000000003</v>
      </c>
      <c r="E112" s="5" t="s">
        <v>22</v>
      </c>
      <c r="F112" s="18" t="s">
        <v>23</v>
      </c>
      <c r="G112" s="18" t="s">
        <v>24</v>
      </c>
      <c r="H112" s="18" t="s">
        <v>25</v>
      </c>
      <c r="I112" s="18" t="s">
        <v>26</v>
      </c>
      <c r="J112" s="18" t="s">
        <v>27</v>
      </c>
      <c r="K112" s="18" t="s">
        <v>28</v>
      </c>
      <c r="L112" s="18" t="s">
        <v>29</v>
      </c>
      <c r="M112" s="14"/>
      <c r="N112" s="22" t="s">
        <v>7</v>
      </c>
      <c r="O112" s="23">
        <f t="shared" ref="O112:U112" si="19">AVERAGE(F127,F133)</f>
        <v>173.24844587633368</v>
      </c>
      <c r="P112" s="23">
        <f t="shared" si="19"/>
        <v>452.20491295161258</v>
      </c>
      <c r="Q112" s="23">
        <f t="shared" si="19"/>
        <v>739.69017933539385</v>
      </c>
      <c r="R112" s="23">
        <f t="shared" si="19"/>
        <v>914.90168858155664</v>
      </c>
      <c r="S112" s="23">
        <f t="shared" si="19"/>
        <v>923.91167688197379</v>
      </c>
      <c r="T112" s="23">
        <f t="shared" si="19"/>
        <v>920.42941397314326</v>
      </c>
      <c r="U112" s="23">
        <f t="shared" si="19"/>
        <v>923.04424886933134</v>
      </c>
    </row>
    <row r="113" spans="1:21" ht="15.75">
      <c r="A113" s="15"/>
      <c r="B113" s="5"/>
      <c r="C113" s="5" t="s">
        <v>30</v>
      </c>
      <c r="D113" s="17">
        <v>10.212999999999999</v>
      </c>
      <c r="E113" s="17">
        <v>9.2270000000000003</v>
      </c>
      <c r="F113" s="17">
        <v>12.451000000000001</v>
      </c>
      <c r="G113" s="17">
        <v>16.251999999999999</v>
      </c>
      <c r="H113" s="17">
        <v>22.768999999999998</v>
      </c>
      <c r="I113" s="17">
        <v>25.396999999999998</v>
      </c>
      <c r="J113" s="17">
        <v>26.201000000000001</v>
      </c>
      <c r="K113" s="17">
        <v>26.312999999999999</v>
      </c>
      <c r="L113" s="17">
        <v>25.966000000000001</v>
      </c>
      <c r="M113" s="14"/>
      <c r="N113" s="14"/>
      <c r="O113" s="14"/>
      <c r="P113" s="14"/>
      <c r="Q113" s="14"/>
      <c r="R113" s="14"/>
      <c r="S113" s="14"/>
      <c r="T113" s="14"/>
      <c r="U113" s="14"/>
    </row>
    <row r="114" spans="1:21">
      <c r="A114" s="15"/>
      <c r="B114" s="5"/>
      <c r="C114" s="5"/>
      <c r="D114" s="5">
        <f>D113-D112</f>
        <v>1.5019999999999989</v>
      </c>
      <c r="E114" s="5"/>
      <c r="F114" s="5">
        <f>F113-E113</f>
        <v>3.2240000000000002</v>
      </c>
      <c r="G114" s="5">
        <f>G113-E113</f>
        <v>7.0249999999999986</v>
      </c>
      <c r="H114" s="5">
        <f>H113-E113</f>
        <v>13.541999999999998</v>
      </c>
      <c r="I114" s="5">
        <f>I113-E113</f>
        <v>16.169999999999998</v>
      </c>
      <c r="J114" s="5">
        <f>J113-E113</f>
        <v>16.974</v>
      </c>
      <c r="K114" s="5">
        <f>K113-E113</f>
        <v>17.085999999999999</v>
      </c>
      <c r="L114" s="5">
        <f>L113-E113</f>
        <v>16.739000000000001</v>
      </c>
      <c r="M114" s="14"/>
      <c r="N114" s="14"/>
      <c r="O114" s="14"/>
      <c r="P114" s="14"/>
      <c r="Q114" s="14"/>
      <c r="R114" s="14"/>
      <c r="S114" s="14"/>
      <c r="T114" s="14"/>
      <c r="U114" s="14"/>
    </row>
    <row r="115" spans="1:21">
      <c r="A115" s="15"/>
      <c r="B115" s="5"/>
      <c r="C115" s="5"/>
      <c r="D115" s="5"/>
      <c r="E115" s="5"/>
      <c r="F115" s="19">
        <f>F114/D114*100</f>
        <v>214.64713715046622</v>
      </c>
      <c r="G115" s="19">
        <f>G114/D114*100</f>
        <v>467.70972037283644</v>
      </c>
      <c r="H115" s="19">
        <f>H114/D114*100</f>
        <v>901.59786950732405</v>
      </c>
      <c r="I115" s="19">
        <f>I114/D114*100</f>
        <v>1076.5645805592551</v>
      </c>
      <c r="J115" s="19">
        <f>J114/D114*100</f>
        <v>1130.0932090545948</v>
      </c>
      <c r="K115" s="19">
        <f>K114/D114*100</f>
        <v>1137.5499334221047</v>
      </c>
      <c r="L115" s="19">
        <f>L114/D114*100</f>
        <v>1114.4474034620516</v>
      </c>
      <c r="M115" s="14"/>
      <c r="N115" s="22" t="s">
        <v>31</v>
      </c>
      <c r="O115" s="5" t="s">
        <v>16</v>
      </c>
      <c r="P115" s="5" t="s">
        <v>7</v>
      </c>
      <c r="Q115" s="14"/>
      <c r="R115" s="14"/>
      <c r="S115" s="14"/>
      <c r="T115" s="14"/>
      <c r="U115" s="14"/>
    </row>
    <row r="116" spans="1:21">
      <c r="A116" s="15"/>
      <c r="B116" s="5"/>
      <c r="C116" s="5"/>
      <c r="D116" s="5"/>
      <c r="E116" s="5"/>
      <c r="F116" s="5"/>
      <c r="G116" s="5"/>
      <c r="H116" s="5"/>
      <c r="I116" s="5"/>
      <c r="J116" s="5"/>
      <c r="K116" s="5"/>
      <c r="L116" s="5"/>
      <c r="M116" s="14"/>
      <c r="N116" s="18" t="s">
        <v>23</v>
      </c>
      <c r="O116" s="23">
        <f>O111</f>
        <v>146.17142677316517</v>
      </c>
      <c r="P116" s="23">
        <f>O112</f>
        <v>173.24844587633368</v>
      </c>
      <c r="Q116" s="14"/>
      <c r="R116" s="14"/>
      <c r="S116" s="14"/>
      <c r="T116" s="14"/>
      <c r="U116" s="14"/>
    </row>
    <row r="117" spans="1:21">
      <c r="A117" s="15"/>
      <c r="B117" s="5" t="s">
        <v>32</v>
      </c>
      <c r="C117" s="16" t="s">
        <v>16</v>
      </c>
      <c r="D117" s="5"/>
      <c r="E117" s="5"/>
      <c r="F117" s="5"/>
      <c r="G117" s="5"/>
      <c r="H117" s="5"/>
      <c r="I117" s="5"/>
      <c r="J117" s="5"/>
      <c r="K117" s="5"/>
      <c r="L117" s="5"/>
      <c r="M117" s="14"/>
      <c r="N117" s="18" t="s">
        <v>24</v>
      </c>
      <c r="O117" s="23">
        <f>P111</f>
        <v>381.82384098405498</v>
      </c>
      <c r="P117" s="23">
        <f>P112</f>
        <v>452.20491295161258</v>
      </c>
      <c r="Q117" s="14"/>
      <c r="R117" s="14"/>
      <c r="S117" s="14"/>
      <c r="T117" s="14"/>
      <c r="U117" s="14"/>
    </row>
    <row r="118" spans="1:21" ht="15.75">
      <c r="A118" s="15"/>
      <c r="B118" s="5"/>
      <c r="C118" s="5" t="s">
        <v>21</v>
      </c>
      <c r="D118" s="17">
        <v>9.0510000000000002</v>
      </c>
      <c r="E118" s="5" t="s">
        <v>22</v>
      </c>
      <c r="F118" s="18" t="s">
        <v>23</v>
      </c>
      <c r="G118" s="18" t="s">
        <v>24</v>
      </c>
      <c r="H118" s="18" t="s">
        <v>25</v>
      </c>
      <c r="I118" s="18" t="s">
        <v>26</v>
      </c>
      <c r="J118" s="18" t="s">
        <v>27</v>
      </c>
      <c r="K118" s="18" t="s">
        <v>28</v>
      </c>
      <c r="L118" s="18" t="s">
        <v>29</v>
      </c>
      <c r="M118" s="14"/>
      <c r="N118" s="18" t="s">
        <v>25</v>
      </c>
      <c r="O118" s="23">
        <f>Q111</f>
        <v>727.97766444347019</v>
      </c>
      <c r="P118" s="23">
        <f>Q112</f>
        <v>739.69017933539385</v>
      </c>
      <c r="Q118" s="14"/>
      <c r="R118" s="14"/>
      <c r="S118" s="14"/>
      <c r="T118" s="14"/>
      <c r="U118" s="14"/>
    </row>
    <row r="119" spans="1:21" ht="15.75">
      <c r="A119" s="15"/>
      <c r="B119" s="5"/>
      <c r="C119" s="5" t="s">
        <v>30</v>
      </c>
      <c r="D119" s="17">
        <v>10.404999999999999</v>
      </c>
      <c r="E119" s="17">
        <v>7.2720000000000002</v>
      </c>
      <c r="F119" s="17">
        <v>8.3239999999999998</v>
      </c>
      <c r="G119" s="17">
        <v>11.279</v>
      </c>
      <c r="H119" s="17">
        <v>14.778</v>
      </c>
      <c r="I119" s="17">
        <v>15.882999999999999</v>
      </c>
      <c r="J119" s="17">
        <v>16.196000000000002</v>
      </c>
      <c r="K119" s="17">
        <v>16.123999999999999</v>
      </c>
      <c r="L119" s="17">
        <v>16.036000000000001</v>
      </c>
      <c r="M119" s="14"/>
      <c r="N119" s="18" t="s">
        <v>26</v>
      </c>
      <c r="O119" s="23">
        <f>R111</f>
        <v>856.26604212600876</v>
      </c>
      <c r="P119" s="23">
        <f>R112</f>
        <v>914.90168858155664</v>
      </c>
      <c r="Q119" s="14"/>
      <c r="R119" s="14"/>
      <c r="S119" s="14"/>
      <c r="T119" s="14"/>
      <c r="U119" s="14"/>
    </row>
    <row r="120" spans="1:21">
      <c r="A120" s="15"/>
      <c r="B120" s="5"/>
      <c r="C120" s="5"/>
      <c r="D120" s="5">
        <f>D119-D118</f>
        <v>1.3539999999999992</v>
      </c>
      <c r="E120" s="5"/>
      <c r="F120" s="5">
        <f>F119-E119</f>
        <v>1.0519999999999996</v>
      </c>
      <c r="G120" s="5">
        <f>G119-E119</f>
        <v>4.0069999999999997</v>
      </c>
      <c r="H120" s="5">
        <f>H119-E119</f>
        <v>7.5060000000000002</v>
      </c>
      <c r="I120" s="5">
        <f>I119-E119</f>
        <v>8.6109999999999989</v>
      </c>
      <c r="J120" s="5">
        <f>J119-E119</f>
        <v>8.9240000000000013</v>
      </c>
      <c r="K120" s="5">
        <f>K119-E119</f>
        <v>8.8519999999999985</v>
      </c>
      <c r="L120" s="5">
        <f>L119-E119</f>
        <v>8.7640000000000011</v>
      </c>
      <c r="M120" s="14"/>
      <c r="N120" s="18" t="s">
        <v>27</v>
      </c>
      <c r="O120" s="23">
        <f>S111</f>
        <v>894.58870201621937</v>
      </c>
      <c r="P120" s="23">
        <f>S112</f>
        <v>923.91167688197379</v>
      </c>
      <c r="Q120" s="14"/>
      <c r="R120" s="14"/>
      <c r="S120" s="14"/>
      <c r="T120" s="14"/>
      <c r="U120" s="14"/>
    </row>
    <row r="121" spans="1:21">
      <c r="A121" s="15"/>
      <c r="B121" s="5"/>
      <c r="C121" s="5"/>
      <c r="D121" s="5"/>
      <c r="E121" s="5"/>
      <c r="F121" s="19">
        <f>F120/D120*100</f>
        <v>77.695716395864125</v>
      </c>
      <c r="G121" s="19">
        <f>G120/D120*100</f>
        <v>295.93796159527346</v>
      </c>
      <c r="H121" s="19">
        <f>H120/D120*100</f>
        <v>554.35745937961633</v>
      </c>
      <c r="I121" s="19">
        <f>I120/D120*100</f>
        <v>635.96750369276242</v>
      </c>
      <c r="J121" s="19">
        <f>J120/D120*100</f>
        <v>659.08419497784394</v>
      </c>
      <c r="K121" s="19">
        <f>K120/D120*100</f>
        <v>653.76661742983777</v>
      </c>
      <c r="L121" s="19">
        <f>L120/D120*100</f>
        <v>647.26735598227515</v>
      </c>
      <c r="M121" s="14"/>
      <c r="N121" s="18" t="s">
        <v>28</v>
      </c>
      <c r="O121" s="23">
        <f>T111</f>
        <v>895.65827542597117</v>
      </c>
      <c r="P121" s="23">
        <f>T112</f>
        <v>920.42941397314326</v>
      </c>
      <c r="Q121" s="14"/>
      <c r="R121" s="14"/>
      <c r="S121" s="14"/>
      <c r="T121" s="14"/>
      <c r="U121" s="14"/>
    </row>
    <row r="122" spans="1:21">
      <c r="A122" s="15"/>
      <c r="B122" s="5"/>
      <c r="C122" s="5"/>
      <c r="D122" s="5"/>
      <c r="E122" s="5"/>
      <c r="F122" s="5"/>
      <c r="G122" s="5"/>
      <c r="H122" s="5"/>
      <c r="I122" s="5"/>
      <c r="J122" s="5"/>
      <c r="K122" s="5"/>
      <c r="L122" s="5"/>
      <c r="M122" s="14"/>
      <c r="N122" s="18" t="s">
        <v>29</v>
      </c>
      <c r="O122" s="23">
        <f>U111</f>
        <v>880.85737972216339</v>
      </c>
      <c r="P122" s="23">
        <f>U112</f>
        <v>923.04424886933134</v>
      </c>
      <c r="Q122" s="14"/>
      <c r="R122" s="14"/>
      <c r="S122" s="14"/>
      <c r="T122" s="14"/>
      <c r="U122" s="14"/>
    </row>
    <row r="123" spans="1:21">
      <c r="A123" s="15"/>
      <c r="B123" s="5" t="s">
        <v>33</v>
      </c>
      <c r="C123" s="16" t="s">
        <v>20</v>
      </c>
      <c r="D123" s="5"/>
      <c r="E123" s="5"/>
      <c r="F123" s="5"/>
      <c r="G123" s="5"/>
      <c r="H123" s="5"/>
      <c r="I123" s="5"/>
      <c r="J123" s="5"/>
      <c r="K123" s="5"/>
      <c r="L123" s="5"/>
      <c r="M123" s="14"/>
      <c r="N123" s="14"/>
      <c r="O123" s="14"/>
      <c r="P123" s="14"/>
      <c r="Q123" s="14"/>
      <c r="R123" s="14"/>
      <c r="S123" s="14"/>
      <c r="T123" s="14"/>
      <c r="U123" s="14"/>
    </row>
    <row r="124" spans="1:21" ht="15.75">
      <c r="A124" s="15"/>
      <c r="B124" s="5"/>
      <c r="C124" s="5" t="s">
        <v>21</v>
      </c>
      <c r="D124" s="17">
        <v>8.2210000000000001</v>
      </c>
      <c r="E124" s="5" t="s">
        <v>22</v>
      </c>
      <c r="F124" s="18" t="s">
        <v>23</v>
      </c>
      <c r="G124" s="18" t="s">
        <v>24</v>
      </c>
      <c r="H124" s="18" t="s">
        <v>25</v>
      </c>
      <c r="I124" s="18" t="s">
        <v>26</v>
      </c>
      <c r="J124" s="18" t="s">
        <v>27</v>
      </c>
      <c r="K124" s="18" t="s">
        <v>28</v>
      </c>
      <c r="L124" s="18" t="s">
        <v>29</v>
      </c>
      <c r="M124" s="14"/>
      <c r="N124" s="14"/>
      <c r="O124" s="14"/>
      <c r="P124" s="14"/>
      <c r="Q124" s="14"/>
      <c r="R124" s="14"/>
      <c r="S124" s="14"/>
      <c r="T124" s="14"/>
      <c r="U124" s="14"/>
    </row>
    <row r="125" spans="1:21" ht="15.75">
      <c r="A125" s="15"/>
      <c r="B125" s="5"/>
      <c r="C125" s="5" t="s">
        <v>30</v>
      </c>
      <c r="D125" s="17">
        <v>10.489000000000001</v>
      </c>
      <c r="E125" s="17">
        <v>7.093</v>
      </c>
      <c r="F125" s="17">
        <v>9.4640000000000004</v>
      </c>
      <c r="G125" s="17">
        <v>15.044</v>
      </c>
      <c r="H125" s="17">
        <v>19.526</v>
      </c>
      <c r="I125" s="17">
        <v>22.859000000000002</v>
      </c>
      <c r="J125" s="17">
        <v>22.986999999999998</v>
      </c>
      <c r="K125" s="17">
        <v>23.135000000000002</v>
      </c>
      <c r="L125" s="17">
        <v>23.088000000000001</v>
      </c>
      <c r="M125" s="14"/>
      <c r="N125" s="14"/>
      <c r="O125" s="14"/>
      <c r="P125" s="14"/>
      <c r="Q125" s="14"/>
      <c r="R125" s="14"/>
      <c r="S125" s="14"/>
      <c r="T125" s="14"/>
      <c r="U125" s="14"/>
    </row>
    <row r="126" spans="1:21">
      <c r="A126" s="15"/>
      <c r="B126" s="5"/>
      <c r="C126" s="5"/>
      <c r="D126" s="5">
        <f>D125-D124</f>
        <v>2.2680000000000007</v>
      </c>
      <c r="E126" s="5"/>
      <c r="F126" s="5">
        <f>F125-E125</f>
        <v>2.3710000000000004</v>
      </c>
      <c r="G126" s="5">
        <f>G125-E125</f>
        <v>7.9510000000000005</v>
      </c>
      <c r="H126" s="5">
        <f>H125-E125</f>
        <v>12.433</v>
      </c>
      <c r="I126" s="5">
        <f>I125-E125</f>
        <v>15.766000000000002</v>
      </c>
      <c r="J126" s="5">
        <f>J125-E125</f>
        <v>15.893999999999998</v>
      </c>
      <c r="K126" s="5">
        <f>K125-E125</f>
        <v>16.042000000000002</v>
      </c>
      <c r="L126" s="5">
        <f>L125-E125</f>
        <v>15.995000000000001</v>
      </c>
      <c r="M126" s="14"/>
      <c r="N126" s="14"/>
      <c r="O126" s="14"/>
      <c r="P126" s="14"/>
      <c r="Q126" s="14"/>
      <c r="R126" s="14"/>
      <c r="S126" s="14"/>
      <c r="T126" s="14"/>
      <c r="U126" s="14"/>
    </row>
    <row r="127" spans="1:21">
      <c r="A127" s="15"/>
      <c r="B127" s="5"/>
      <c r="C127" s="5"/>
      <c r="D127" s="5"/>
      <c r="E127" s="5"/>
      <c r="F127" s="19">
        <f>F126/D126*100</f>
        <v>104.54144620811286</v>
      </c>
      <c r="G127" s="19">
        <f>G126/D126*100</f>
        <v>350.57319223985883</v>
      </c>
      <c r="H127" s="19">
        <f>H126/D126*100</f>
        <v>548.19223985890642</v>
      </c>
      <c r="I127" s="19">
        <f>I126/D126*100</f>
        <v>695.14991181657842</v>
      </c>
      <c r="J127" s="19">
        <f>J126/D126*100</f>
        <v>700.7936507936505</v>
      </c>
      <c r="K127" s="19">
        <f>K126/D126*100</f>
        <v>707.31922398589052</v>
      </c>
      <c r="L127" s="19">
        <f>L126/D126*100</f>
        <v>705.24691358024677</v>
      </c>
      <c r="M127" s="14"/>
      <c r="N127" s="14"/>
      <c r="O127" s="14"/>
      <c r="P127" s="14"/>
      <c r="Q127" s="14"/>
      <c r="R127" s="14"/>
      <c r="S127" s="14"/>
      <c r="T127" s="14"/>
      <c r="U127" s="14"/>
    </row>
    <row r="128" spans="1:21">
      <c r="A128" s="15"/>
      <c r="B128" s="5"/>
      <c r="C128" s="5"/>
      <c r="D128" s="5"/>
      <c r="E128" s="5"/>
      <c r="F128" s="5"/>
      <c r="G128" s="5"/>
      <c r="H128" s="5"/>
      <c r="I128" s="5"/>
      <c r="J128" s="5"/>
      <c r="K128" s="5"/>
      <c r="L128" s="5"/>
      <c r="M128" s="14"/>
      <c r="N128" s="14"/>
      <c r="O128" s="14"/>
      <c r="P128" s="14"/>
      <c r="Q128" s="14"/>
      <c r="R128" s="14"/>
      <c r="S128" s="14"/>
      <c r="T128" s="14"/>
      <c r="U128" s="14"/>
    </row>
    <row r="129" spans="1:21">
      <c r="A129" s="15"/>
      <c r="B129" s="5" t="s">
        <v>34</v>
      </c>
      <c r="C129" s="16" t="s">
        <v>20</v>
      </c>
      <c r="D129" s="5"/>
      <c r="E129" s="5"/>
      <c r="F129" s="5"/>
      <c r="G129" s="5"/>
      <c r="H129" s="5"/>
      <c r="I129" s="5"/>
      <c r="J129" s="5"/>
      <c r="K129" s="5"/>
      <c r="L129" s="5"/>
      <c r="M129" s="14"/>
      <c r="N129" s="14"/>
      <c r="O129" s="14"/>
      <c r="P129" s="14"/>
      <c r="Q129" s="14"/>
      <c r="R129" s="14"/>
      <c r="S129" s="14"/>
      <c r="T129" s="14"/>
      <c r="U129" s="14"/>
    </row>
    <row r="130" spans="1:21" ht="15.75">
      <c r="A130" s="15"/>
      <c r="B130" s="5"/>
      <c r="C130" s="5" t="s">
        <v>21</v>
      </c>
      <c r="D130" s="17">
        <v>8.8409999999999993</v>
      </c>
      <c r="E130" s="5" t="s">
        <v>22</v>
      </c>
      <c r="F130" s="18" t="s">
        <v>23</v>
      </c>
      <c r="G130" s="18" t="s">
        <v>24</v>
      </c>
      <c r="H130" s="18" t="s">
        <v>25</v>
      </c>
      <c r="I130" s="18" t="s">
        <v>26</v>
      </c>
      <c r="J130" s="18" t="s">
        <v>27</v>
      </c>
      <c r="K130" s="18" t="s">
        <v>28</v>
      </c>
      <c r="L130" s="18" t="s">
        <v>29</v>
      </c>
      <c r="M130" s="14"/>
      <c r="N130" s="14"/>
      <c r="O130" s="14"/>
      <c r="P130" s="14"/>
      <c r="Q130" s="14"/>
      <c r="R130" s="14"/>
      <c r="S130" s="14"/>
      <c r="T130" s="14"/>
      <c r="U130" s="14"/>
    </row>
    <row r="131" spans="1:21" ht="15.75">
      <c r="A131" s="15"/>
      <c r="B131" s="5"/>
      <c r="C131" s="5" t="s">
        <v>30</v>
      </c>
      <c r="D131" s="17">
        <v>9.6489999999999991</v>
      </c>
      <c r="E131" s="17">
        <v>9.0090000000000003</v>
      </c>
      <c r="F131" s="17">
        <v>10.964</v>
      </c>
      <c r="G131" s="17">
        <v>13.484</v>
      </c>
      <c r="H131" s="17">
        <v>16.533000000000001</v>
      </c>
      <c r="I131" s="17">
        <v>18.177</v>
      </c>
      <c r="J131" s="17">
        <v>18.277000000000001</v>
      </c>
      <c r="K131" s="17">
        <v>18.167999999999999</v>
      </c>
      <c r="L131" s="17">
        <v>18.227</v>
      </c>
      <c r="M131" s="14"/>
      <c r="N131" s="14"/>
      <c r="O131" s="14"/>
      <c r="P131" s="14"/>
      <c r="Q131" s="14"/>
      <c r="R131" s="14"/>
      <c r="S131" s="14"/>
      <c r="T131" s="14"/>
      <c r="U131" s="14"/>
    </row>
    <row r="132" spans="1:21">
      <c r="A132" s="15"/>
      <c r="B132" s="5"/>
      <c r="C132" s="5"/>
      <c r="D132" s="5">
        <f>D131-D130</f>
        <v>0.80799999999999983</v>
      </c>
      <c r="E132" s="5"/>
      <c r="F132" s="5">
        <f>F131-E131</f>
        <v>1.9550000000000001</v>
      </c>
      <c r="G132" s="5">
        <f>G131-E131</f>
        <v>4.4749999999999996</v>
      </c>
      <c r="H132" s="5">
        <f>H131-E131</f>
        <v>7.5240000000000009</v>
      </c>
      <c r="I132" s="5">
        <f>I131-E131</f>
        <v>9.1679999999999993</v>
      </c>
      <c r="J132" s="5">
        <f>J131-E131</f>
        <v>9.2680000000000007</v>
      </c>
      <c r="K132" s="5">
        <f>K131-E131</f>
        <v>9.1589999999999989</v>
      </c>
      <c r="L132" s="5">
        <f>L131-E131</f>
        <v>9.218</v>
      </c>
      <c r="M132" s="14"/>
      <c r="N132" s="14"/>
      <c r="O132" s="14"/>
      <c r="P132" s="14"/>
      <c r="Q132" s="14"/>
      <c r="R132" s="14"/>
      <c r="S132" s="14"/>
      <c r="T132" s="14"/>
      <c r="U132" s="14"/>
    </row>
    <row r="133" spans="1:21">
      <c r="A133" s="15"/>
      <c r="B133" s="5"/>
      <c r="C133" s="5"/>
      <c r="D133" s="5"/>
      <c r="E133" s="5"/>
      <c r="F133" s="19">
        <f>F132/D132*100</f>
        <v>241.95544554455449</v>
      </c>
      <c r="G133" s="19">
        <f>G132/D132*100</f>
        <v>553.83663366336634</v>
      </c>
      <c r="H133" s="19">
        <f>H132/D132*100</f>
        <v>931.1881188118814</v>
      </c>
      <c r="I133" s="19">
        <f>I132/D132*100</f>
        <v>1134.6534653465349</v>
      </c>
      <c r="J133" s="19">
        <f>J132/D132*100</f>
        <v>1147.0297029702972</v>
      </c>
      <c r="K133" s="19">
        <f>K132/D132*100</f>
        <v>1133.5396039603961</v>
      </c>
      <c r="L133" s="19">
        <f>L132/D132*100</f>
        <v>1140.841584158416</v>
      </c>
      <c r="M133" s="14"/>
      <c r="N133" s="14"/>
      <c r="O133" s="14"/>
      <c r="P133" s="14"/>
      <c r="Q133" s="14"/>
      <c r="R133" s="14"/>
      <c r="S133" s="14"/>
      <c r="T133" s="14"/>
      <c r="U133" s="14"/>
    </row>
    <row r="134" spans="1:21">
      <c r="A134" s="14"/>
      <c r="B134" s="14"/>
      <c r="C134" s="14"/>
      <c r="D134" s="14"/>
      <c r="E134" s="14"/>
      <c r="F134" s="14"/>
      <c r="G134" s="14"/>
      <c r="H134" s="14"/>
      <c r="I134" s="14"/>
      <c r="J134" s="14"/>
      <c r="K134" s="14"/>
      <c r="L134" s="14"/>
      <c r="M134" s="14"/>
      <c r="N134" s="14"/>
      <c r="O134" s="14"/>
      <c r="P134" s="14"/>
      <c r="Q134" s="14"/>
      <c r="R134" s="14"/>
      <c r="S134" s="14"/>
      <c r="T134" s="14"/>
      <c r="U134" s="14"/>
    </row>
    <row r="135" spans="1:21">
      <c r="A135" s="14"/>
      <c r="B135" s="14"/>
      <c r="C135" s="14"/>
      <c r="D135" s="14"/>
      <c r="E135" s="14"/>
      <c r="F135" s="14"/>
      <c r="G135" s="14"/>
      <c r="H135" s="14"/>
      <c r="I135" s="14"/>
      <c r="J135" s="14"/>
      <c r="K135" s="14"/>
      <c r="L135" s="14"/>
      <c r="M135" s="14"/>
      <c r="N135" s="14"/>
      <c r="O135" s="14"/>
      <c r="P135" s="14"/>
      <c r="Q135" s="14"/>
      <c r="R135" s="14"/>
      <c r="S135" s="14"/>
      <c r="T135" s="14"/>
      <c r="U135" s="14"/>
    </row>
    <row r="136" spans="1:21">
      <c r="A136" s="15" t="s">
        <v>43</v>
      </c>
      <c r="B136" s="5"/>
      <c r="C136" s="5"/>
      <c r="D136" s="5"/>
      <c r="E136" s="5"/>
      <c r="F136" s="5"/>
      <c r="G136" s="5"/>
      <c r="H136" s="5"/>
      <c r="I136" s="5"/>
      <c r="J136" s="5"/>
      <c r="K136" s="5"/>
      <c r="L136" s="5"/>
      <c r="M136" s="14"/>
      <c r="N136" s="22"/>
      <c r="O136" s="18" t="str">
        <f t="shared" ref="O136:U136" si="20">F138</f>
        <v>0.1mM10ul</v>
      </c>
      <c r="P136" s="18" t="str">
        <f t="shared" si="20"/>
        <v>0.1mM20ul</v>
      </c>
      <c r="Q136" s="18" t="str">
        <f t="shared" si="20"/>
        <v>1mM7ul</v>
      </c>
      <c r="R136" s="18" t="str">
        <f t="shared" si="20"/>
        <v>1mM20ul</v>
      </c>
      <c r="S136" s="18" t="str">
        <f t="shared" si="20"/>
        <v>10mM7ul</v>
      </c>
      <c r="T136" s="18" t="str">
        <f t="shared" si="20"/>
        <v>10mM20ul</v>
      </c>
      <c r="U136" s="18" t="str">
        <f t="shared" si="20"/>
        <v>10mM70ul</v>
      </c>
    </row>
    <row r="137" spans="1:21">
      <c r="A137" s="15"/>
      <c r="B137" s="5" t="s">
        <v>39</v>
      </c>
      <c r="C137" s="16" t="s">
        <v>20</v>
      </c>
      <c r="D137" s="5"/>
      <c r="E137" s="5"/>
      <c r="F137" s="5"/>
      <c r="G137" s="5"/>
      <c r="H137" s="5"/>
      <c r="I137" s="5"/>
      <c r="J137" s="5"/>
      <c r="K137" s="5"/>
      <c r="L137" s="5"/>
      <c r="M137" s="14"/>
      <c r="N137" s="22" t="s">
        <v>16</v>
      </c>
      <c r="O137" s="23">
        <f t="shared" ref="O137:U137" si="21">AVERAGE(F153,F159)</f>
        <v>144.20457862039802</v>
      </c>
      <c r="P137" s="23">
        <f t="shared" si="21"/>
        <v>471.58910053666426</v>
      </c>
      <c r="Q137" s="23">
        <f t="shared" si="21"/>
        <v>725.78176652431091</v>
      </c>
      <c r="R137" s="23">
        <f t="shared" si="21"/>
        <v>908.04202479018898</v>
      </c>
      <c r="S137" s="23">
        <f t="shared" si="21"/>
        <v>950.51268993203848</v>
      </c>
      <c r="T137" s="23">
        <f t="shared" si="21"/>
        <v>956.40035976150943</v>
      </c>
      <c r="U137" s="23">
        <f t="shared" si="21"/>
        <v>938.78111430766785</v>
      </c>
    </row>
    <row r="138" spans="1:21" ht="15.75">
      <c r="A138" s="15"/>
      <c r="B138" s="5"/>
      <c r="C138" s="5" t="s">
        <v>21</v>
      </c>
      <c r="D138" s="17">
        <v>9.4390000000000001</v>
      </c>
      <c r="E138" s="5" t="s">
        <v>22</v>
      </c>
      <c r="F138" s="18" t="s">
        <v>23</v>
      </c>
      <c r="G138" s="18" t="s">
        <v>24</v>
      </c>
      <c r="H138" s="18" t="s">
        <v>25</v>
      </c>
      <c r="I138" s="18" t="s">
        <v>26</v>
      </c>
      <c r="J138" s="18" t="s">
        <v>27</v>
      </c>
      <c r="K138" s="18" t="s">
        <v>28</v>
      </c>
      <c r="L138" s="18" t="s">
        <v>29</v>
      </c>
      <c r="M138" s="14"/>
      <c r="N138" s="22" t="s">
        <v>7</v>
      </c>
      <c r="O138" s="23">
        <f t="shared" ref="O138:U138" si="22">AVERAGE(F141,F147)</f>
        <v>182.59628753131392</v>
      </c>
      <c r="P138" s="23">
        <f t="shared" si="22"/>
        <v>435.37961558991213</v>
      </c>
      <c r="Q138" s="23">
        <f t="shared" si="22"/>
        <v>938.35881738867556</v>
      </c>
      <c r="R138" s="23">
        <f t="shared" si="22"/>
        <v>1438.643338167195</v>
      </c>
      <c r="S138" s="23">
        <f t="shared" si="22"/>
        <v>1850.560066634861</v>
      </c>
      <c r="T138" s="23">
        <f t="shared" si="22"/>
        <v>1997.2569803638153</v>
      </c>
      <c r="U138" s="23">
        <f t="shared" si="22"/>
        <v>2012.1241751337973</v>
      </c>
    </row>
    <row r="139" spans="1:21" ht="15.75">
      <c r="A139" s="15"/>
      <c r="B139" s="5"/>
      <c r="C139" s="5" t="s">
        <v>30</v>
      </c>
      <c r="D139" s="17">
        <v>10.51</v>
      </c>
      <c r="E139" s="17">
        <v>15.914</v>
      </c>
      <c r="F139" s="17">
        <v>17.62</v>
      </c>
      <c r="G139" s="17">
        <v>19.696999999999999</v>
      </c>
      <c r="H139" s="17">
        <v>23.623999999999999</v>
      </c>
      <c r="I139" s="17">
        <v>29.433</v>
      </c>
      <c r="J139" s="17">
        <v>33.658000000000001</v>
      </c>
      <c r="K139" s="17">
        <v>34.762999999999998</v>
      </c>
      <c r="L139" s="17">
        <v>34.945999999999998</v>
      </c>
      <c r="M139" s="14"/>
      <c r="N139" s="14"/>
      <c r="O139" s="14"/>
      <c r="P139" s="14"/>
      <c r="Q139" s="14"/>
      <c r="R139" s="14"/>
      <c r="S139" s="14"/>
      <c r="T139" s="14"/>
      <c r="U139" s="14"/>
    </row>
    <row r="140" spans="1:21">
      <c r="A140" s="15"/>
      <c r="B140" s="5"/>
      <c r="C140" s="5"/>
      <c r="D140" s="5">
        <f>D139-D138</f>
        <v>1.0709999999999997</v>
      </c>
      <c r="E140" s="5"/>
      <c r="F140" s="5">
        <f>F139-E139</f>
        <v>1.7060000000000013</v>
      </c>
      <c r="G140" s="5">
        <f>G139-E139</f>
        <v>3.7829999999999995</v>
      </c>
      <c r="H140" s="5">
        <f>H139-E139</f>
        <v>7.7099999999999991</v>
      </c>
      <c r="I140" s="5">
        <f>I139-E139</f>
        <v>13.519</v>
      </c>
      <c r="J140" s="5">
        <f>J139-E139</f>
        <v>17.744</v>
      </c>
      <c r="K140" s="5">
        <f>K139-E139</f>
        <v>18.848999999999997</v>
      </c>
      <c r="L140" s="5">
        <f>L139-E139</f>
        <v>19.031999999999996</v>
      </c>
      <c r="M140" s="14"/>
      <c r="N140" s="14"/>
      <c r="O140" s="14"/>
      <c r="P140" s="14"/>
      <c r="Q140" s="14"/>
      <c r="R140" s="14"/>
      <c r="S140" s="14"/>
      <c r="T140" s="14"/>
      <c r="U140" s="14"/>
    </row>
    <row r="141" spans="1:21">
      <c r="A141" s="15"/>
      <c r="B141" s="5"/>
      <c r="C141" s="5"/>
      <c r="D141" s="5"/>
      <c r="E141" s="5"/>
      <c r="F141" s="19">
        <f>F140/D140*100</f>
        <v>159.29038281979476</v>
      </c>
      <c r="G141" s="19">
        <f>G140/D140*100</f>
        <v>353.22128851540617</v>
      </c>
      <c r="H141" s="19">
        <f>H140/D140*100</f>
        <v>719.88795518207291</v>
      </c>
      <c r="I141" s="19">
        <f>I140/D140*100</f>
        <v>1262.2782446311862</v>
      </c>
      <c r="J141" s="19">
        <f>J140/D140*100</f>
        <v>1656.7693744164337</v>
      </c>
      <c r="K141" s="19">
        <f>K140/D140*100</f>
        <v>1759.9439775910366</v>
      </c>
      <c r="L141" s="19">
        <f>L140/D140*100</f>
        <v>1777.0308123249301</v>
      </c>
      <c r="M141" s="14"/>
      <c r="N141" s="22" t="s">
        <v>31</v>
      </c>
      <c r="O141" s="5" t="s">
        <v>16</v>
      </c>
      <c r="P141" s="5" t="s">
        <v>7</v>
      </c>
      <c r="Q141" s="14"/>
      <c r="R141" s="14"/>
      <c r="S141" s="14"/>
      <c r="T141" s="14"/>
      <c r="U141" s="14"/>
    </row>
    <row r="142" spans="1:21">
      <c r="A142" s="15"/>
      <c r="B142" s="5"/>
      <c r="C142" s="5"/>
      <c r="D142" s="5"/>
      <c r="E142" s="5"/>
      <c r="F142" s="5"/>
      <c r="G142" s="5"/>
      <c r="H142" s="5"/>
      <c r="I142" s="5"/>
      <c r="J142" s="5"/>
      <c r="K142" s="5"/>
      <c r="L142" s="5"/>
      <c r="M142" s="14"/>
      <c r="N142" s="18" t="s">
        <v>23</v>
      </c>
      <c r="O142" s="23">
        <f>O137</f>
        <v>144.20457862039802</v>
      </c>
      <c r="P142" s="23">
        <f>O138</f>
        <v>182.59628753131392</v>
      </c>
      <c r="Q142" s="14"/>
      <c r="R142" s="14"/>
      <c r="S142" s="14"/>
      <c r="T142" s="14"/>
      <c r="U142" s="14"/>
    </row>
    <row r="143" spans="1:21">
      <c r="A143" s="15"/>
      <c r="B143" s="5" t="s">
        <v>40</v>
      </c>
      <c r="C143" s="16" t="s">
        <v>20</v>
      </c>
      <c r="D143" s="5"/>
      <c r="E143" s="5"/>
      <c r="F143" s="5"/>
      <c r="G143" s="5"/>
      <c r="H143" s="5"/>
      <c r="I143" s="5"/>
      <c r="J143" s="5"/>
      <c r="K143" s="5"/>
      <c r="L143" s="5"/>
      <c r="M143" s="14"/>
      <c r="N143" s="18" t="s">
        <v>24</v>
      </c>
      <c r="O143" s="23">
        <f>P137</f>
        <v>471.58910053666426</v>
      </c>
      <c r="P143" s="23">
        <f>P138</f>
        <v>435.37961558991213</v>
      </c>
      <c r="Q143" s="14"/>
      <c r="R143" s="14"/>
      <c r="S143" s="14"/>
      <c r="T143" s="14"/>
      <c r="U143" s="14"/>
    </row>
    <row r="144" spans="1:21" ht="15.75">
      <c r="A144" s="15"/>
      <c r="B144" s="5"/>
      <c r="C144" s="5" t="s">
        <v>21</v>
      </c>
      <c r="D144" s="17">
        <v>11.334</v>
      </c>
      <c r="E144" s="5" t="s">
        <v>22</v>
      </c>
      <c r="F144" s="18" t="s">
        <v>23</v>
      </c>
      <c r="G144" s="18" t="s">
        <v>24</v>
      </c>
      <c r="H144" s="18" t="s">
        <v>25</v>
      </c>
      <c r="I144" s="18" t="s">
        <v>26</v>
      </c>
      <c r="J144" s="18" t="s">
        <v>27</v>
      </c>
      <c r="K144" s="18" t="s">
        <v>28</v>
      </c>
      <c r="L144" s="18" t="s">
        <v>29</v>
      </c>
      <c r="M144" s="14"/>
      <c r="N144" s="18" t="s">
        <v>25</v>
      </c>
      <c r="O144" s="23">
        <f>Q137</f>
        <v>725.78176652431091</v>
      </c>
      <c r="P144" s="23">
        <f>Q138</f>
        <v>938.35881738867556</v>
      </c>
      <c r="Q144" s="14"/>
      <c r="R144" s="14"/>
      <c r="S144" s="14"/>
      <c r="T144" s="14"/>
      <c r="U144" s="14"/>
    </row>
    <row r="145" spans="1:21" ht="15.75">
      <c r="A145" s="15"/>
      <c r="B145" s="5"/>
      <c r="C145" s="5" t="s">
        <v>30</v>
      </c>
      <c r="D145" s="17">
        <v>11.927</v>
      </c>
      <c r="E145" s="17">
        <v>15.974</v>
      </c>
      <c r="F145" s="17">
        <v>17.195</v>
      </c>
      <c r="G145" s="17">
        <v>19.042999999999999</v>
      </c>
      <c r="H145" s="17">
        <v>22.834</v>
      </c>
      <c r="I145" s="17">
        <v>25.550999999999998</v>
      </c>
      <c r="J145" s="17">
        <v>28.097000000000001</v>
      </c>
      <c r="K145" s="17">
        <v>29.225000000000001</v>
      </c>
      <c r="L145" s="17">
        <v>29.3</v>
      </c>
      <c r="M145" s="14"/>
      <c r="N145" s="18" t="s">
        <v>26</v>
      </c>
      <c r="O145" s="23">
        <f>R137</f>
        <v>908.04202479018898</v>
      </c>
      <c r="P145" s="23">
        <f>R138</f>
        <v>1438.643338167195</v>
      </c>
      <c r="Q145" s="14"/>
      <c r="R145" s="14"/>
      <c r="S145" s="14"/>
      <c r="T145" s="14"/>
      <c r="U145" s="14"/>
    </row>
    <row r="146" spans="1:21">
      <c r="A146" s="15"/>
      <c r="B146" s="5"/>
      <c r="C146" s="5"/>
      <c r="D146" s="5">
        <f>D145-D144</f>
        <v>0.59299999999999997</v>
      </c>
      <c r="E146" s="5"/>
      <c r="F146" s="5">
        <f>F145-E145</f>
        <v>1.2210000000000001</v>
      </c>
      <c r="G146" s="5">
        <f>G145-E145</f>
        <v>3.0689999999999991</v>
      </c>
      <c r="H146" s="5">
        <f>H145-E145</f>
        <v>6.8599999999999994</v>
      </c>
      <c r="I146" s="5">
        <f>I145-E145</f>
        <v>9.5769999999999982</v>
      </c>
      <c r="J146" s="5">
        <f>J145-E145</f>
        <v>12.123000000000001</v>
      </c>
      <c r="K146" s="5">
        <f>K145-E145</f>
        <v>13.251000000000001</v>
      </c>
      <c r="L146" s="5">
        <f>L145-E145</f>
        <v>13.326000000000001</v>
      </c>
      <c r="M146" s="14"/>
      <c r="N146" s="18" t="s">
        <v>27</v>
      </c>
      <c r="O146" s="23">
        <f>S137</f>
        <v>950.51268993203848</v>
      </c>
      <c r="P146" s="23">
        <f>S138</f>
        <v>1850.560066634861</v>
      </c>
      <c r="Q146" s="14"/>
      <c r="R146" s="14"/>
      <c r="S146" s="14"/>
      <c r="T146" s="14"/>
      <c r="U146" s="14"/>
    </row>
    <row r="147" spans="1:21">
      <c r="A147" s="15"/>
      <c r="B147" s="5"/>
      <c r="C147" s="5"/>
      <c r="D147" s="5"/>
      <c r="E147" s="5"/>
      <c r="F147" s="19">
        <f>F146/D146*100</f>
        <v>205.90219224283305</v>
      </c>
      <c r="G147" s="19">
        <f>G146/D146*100</f>
        <v>517.5379426644181</v>
      </c>
      <c r="H147" s="19">
        <f>H146/D146*100</f>
        <v>1156.8296795952783</v>
      </c>
      <c r="I147" s="19">
        <f>I146/D146*100</f>
        <v>1615.008431703204</v>
      </c>
      <c r="J147" s="19">
        <f>J146/D146*100</f>
        <v>2044.3507588532884</v>
      </c>
      <c r="K147" s="19">
        <f>K146/D146*100</f>
        <v>2234.5699831365937</v>
      </c>
      <c r="L147" s="19">
        <f>L146/D146*100</f>
        <v>2247.2175379426644</v>
      </c>
      <c r="M147" s="14"/>
      <c r="N147" s="18" t="s">
        <v>28</v>
      </c>
      <c r="O147" s="23">
        <f>T137</f>
        <v>956.40035976150943</v>
      </c>
      <c r="P147" s="23">
        <f>T138</f>
        <v>1997.2569803638153</v>
      </c>
      <c r="Q147" s="14"/>
      <c r="R147" s="14"/>
      <c r="S147" s="14"/>
      <c r="T147" s="14"/>
      <c r="U147" s="14"/>
    </row>
    <row r="148" spans="1:21">
      <c r="A148" s="15"/>
      <c r="B148" s="5"/>
      <c r="C148" s="5"/>
      <c r="D148" s="5"/>
      <c r="E148" s="5"/>
      <c r="F148" s="5"/>
      <c r="G148" s="5"/>
      <c r="H148" s="5"/>
      <c r="I148" s="5"/>
      <c r="J148" s="5"/>
      <c r="K148" s="5"/>
      <c r="L148" s="5"/>
      <c r="M148" s="14"/>
      <c r="N148" s="18" t="s">
        <v>29</v>
      </c>
      <c r="O148" s="23">
        <f>U137</f>
        <v>938.78111430766785</v>
      </c>
      <c r="P148" s="23">
        <f>U138</f>
        <v>2012.1241751337973</v>
      </c>
      <c r="Q148" s="14"/>
      <c r="R148" s="14"/>
      <c r="S148" s="14"/>
      <c r="T148" s="14"/>
      <c r="U148" s="14"/>
    </row>
    <row r="149" spans="1:21">
      <c r="A149" s="15"/>
      <c r="B149" s="5" t="s">
        <v>41</v>
      </c>
      <c r="C149" s="16" t="s">
        <v>16</v>
      </c>
      <c r="D149" s="5"/>
      <c r="E149" s="5"/>
      <c r="F149" s="5"/>
      <c r="G149" s="5"/>
      <c r="H149" s="5"/>
      <c r="I149" s="5"/>
      <c r="J149" s="5"/>
      <c r="K149" s="5"/>
      <c r="L149" s="5"/>
      <c r="M149" s="14"/>
      <c r="N149" s="14"/>
      <c r="O149" s="14"/>
      <c r="P149" s="14"/>
      <c r="Q149" s="14"/>
      <c r="R149" s="14"/>
      <c r="S149" s="14"/>
      <c r="T149" s="14"/>
      <c r="U149" s="14"/>
    </row>
    <row r="150" spans="1:21" ht="15.75">
      <c r="A150" s="15"/>
      <c r="B150" s="5"/>
      <c r="C150" s="5" t="s">
        <v>21</v>
      </c>
      <c r="D150" s="17">
        <v>8.266</v>
      </c>
      <c r="E150" s="5" t="s">
        <v>22</v>
      </c>
      <c r="F150" s="18" t="s">
        <v>23</v>
      </c>
      <c r="G150" s="18" t="s">
        <v>24</v>
      </c>
      <c r="H150" s="18" t="s">
        <v>25</v>
      </c>
      <c r="I150" s="18" t="s">
        <v>26</v>
      </c>
      <c r="J150" s="18" t="s">
        <v>27</v>
      </c>
      <c r="K150" s="18" t="s">
        <v>28</v>
      </c>
      <c r="L150" s="18" t="s">
        <v>29</v>
      </c>
      <c r="M150" s="14"/>
      <c r="N150" s="14"/>
      <c r="O150" s="14"/>
      <c r="P150" s="14"/>
      <c r="Q150" s="14"/>
      <c r="R150" s="14"/>
      <c r="S150" s="14"/>
      <c r="T150" s="14"/>
      <c r="U150" s="14"/>
    </row>
    <row r="151" spans="1:21" ht="15.75">
      <c r="A151" s="15"/>
      <c r="B151" s="5"/>
      <c r="C151" s="5" t="s">
        <v>30</v>
      </c>
      <c r="D151" s="17">
        <v>9.1449999999999996</v>
      </c>
      <c r="E151" s="17">
        <v>9.4920000000000009</v>
      </c>
      <c r="F151" s="17">
        <v>11.002000000000001</v>
      </c>
      <c r="G151" s="17">
        <v>14.692</v>
      </c>
      <c r="H151" s="17">
        <v>18.420000000000002</v>
      </c>
      <c r="I151" s="17">
        <v>20.206</v>
      </c>
      <c r="J151" s="17">
        <v>20.239999999999998</v>
      </c>
      <c r="K151" s="17">
        <v>20.332000000000001</v>
      </c>
      <c r="L151" s="17">
        <v>20.190000000000001</v>
      </c>
      <c r="M151" s="14"/>
      <c r="N151" s="14"/>
      <c r="O151" s="14"/>
      <c r="P151" s="14"/>
      <c r="Q151" s="14"/>
      <c r="R151" s="14"/>
      <c r="S151" s="14"/>
      <c r="T151" s="14"/>
      <c r="U151" s="14"/>
    </row>
    <row r="152" spans="1:21">
      <c r="A152" s="15"/>
      <c r="B152" s="5"/>
      <c r="C152" s="5"/>
      <c r="D152" s="5">
        <f>D151-D150</f>
        <v>0.87899999999999956</v>
      </c>
      <c r="E152" s="5"/>
      <c r="F152" s="5">
        <f>F151-E151</f>
        <v>1.5099999999999998</v>
      </c>
      <c r="G152" s="5">
        <f>G151-E151</f>
        <v>5.1999999999999993</v>
      </c>
      <c r="H152" s="5">
        <f>H151-E151</f>
        <v>8.9280000000000008</v>
      </c>
      <c r="I152" s="5">
        <f>I151-E151</f>
        <v>10.713999999999999</v>
      </c>
      <c r="J152" s="5">
        <f>J151-E151</f>
        <v>10.747999999999998</v>
      </c>
      <c r="K152" s="5">
        <f>K151-E151</f>
        <v>10.84</v>
      </c>
      <c r="L152" s="5">
        <f>L151-E151</f>
        <v>10.698</v>
      </c>
      <c r="M152" s="14"/>
      <c r="N152" s="14"/>
      <c r="O152" s="14"/>
      <c r="P152" s="14"/>
      <c r="Q152" s="14"/>
      <c r="R152" s="14"/>
      <c r="S152" s="14"/>
      <c r="T152" s="14"/>
      <c r="U152" s="14"/>
    </row>
    <row r="153" spans="1:21">
      <c r="A153" s="15"/>
      <c r="B153" s="5"/>
      <c r="C153" s="5"/>
      <c r="D153" s="5"/>
      <c r="E153" s="5"/>
      <c r="F153" s="19">
        <f>F152/D152*100</f>
        <v>171.78612059158141</v>
      </c>
      <c r="G153" s="19">
        <f>G152/D152*100</f>
        <v>591.58134243458505</v>
      </c>
      <c r="H153" s="19">
        <f>H152/D152*100</f>
        <v>1015.6996587030723</v>
      </c>
      <c r="I153" s="19">
        <f>I152/D152*100</f>
        <v>1218.8850967007968</v>
      </c>
      <c r="J153" s="19">
        <f>J152/D152*100</f>
        <v>1222.7531285551765</v>
      </c>
      <c r="K153" s="19">
        <f>K152/D152*100</f>
        <v>1233.2195676905581</v>
      </c>
      <c r="L153" s="19">
        <f>L152/D152*100</f>
        <v>1217.0648464163828</v>
      </c>
      <c r="M153" s="14"/>
      <c r="N153" s="14"/>
      <c r="O153" s="14"/>
      <c r="P153" s="14"/>
      <c r="Q153" s="14"/>
      <c r="R153" s="14"/>
      <c r="S153" s="14"/>
      <c r="T153" s="14"/>
      <c r="U153" s="14"/>
    </row>
    <row r="154" spans="1:21">
      <c r="A154" s="15"/>
      <c r="B154" s="5"/>
      <c r="C154" s="5"/>
      <c r="D154" s="5"/>
      <c r="E154" s="5"/>
      <c r="F154" s="5"/>
      <c r="G154" s="5"/>
      <c r="H154" s="5"/>
      <c r="I154" s="5"/>
      <c r="J154" s="5"/>
      <c r="K154" s="5"/>
      <c r="L154" s="5"/>
      <c r="M154" s="14"/>
      <c r="N154" s="14"/>
      <c r="O154" s="14"/>
      <c r="P154" s="14"/>
      <c r="Q154" s="14"/>
      <c r="R154" s="14"/>
      <c r="S154" s="14"/>
      <c r="T154" s="14"/>
      <c r="U154" s="14"/>
    </row>
    <row r="155" spans="1:21">
      <c r="A155" s="15"/>
      <c r="B155" s="5" t="s">
        <v>42</v>
      </c>
      <c r="C155" s="16" t="s">
        <v>16</v>
      </c>
      <c r="D155" s="5"/>
      <c r="E155" s="5"/>
      <c r="F155" s="5"/>
      <c r="G155" s="5"/>
      <c r="H155" s="5"/>
      <c r="I155" s="5"/>
      <c r="J155" s="5"/>
      <c r="K155" s="5"/>
      <c r="L155" s="5"/>
      <c r="M155" s="14"/>
      <c r="N155" s="14"/>
      <c r="O155" s="14"/>
      <c r="P155" s="14"/>
      <c r="Q155" s="14"/>
      <c r="R155" s="14"/>
      <c r="S155" s="14"/>
      <c r="T155" s="14"/>
      <c r="U155" s="14"/>
    </row>
    <row r="156" spans="1:21" ht="15.75">
      <c r="A156" s="15"/>
      <c r="B156" s="5"/>
      <c r="C156" s="5" t="s">
        <v>21</v>
      </c>
      <c r="D156" s="17">
        <v>7.01</v>
      </c>
      <c r="E156" s="5" t="s">
        <v>22</v>
      </c>
      <c r="F156" s="18" t="s">
        <v>23</v>
      </c>
      <c r="G156" s="18" t="s">
        <v>24</v>
      </c>
      <c r="H156" s="18" t="s">
        <v>25</v>
      </c>
      <c r="I156" s="18" t="s">
        <v>26</v>
      </c>
      <c r="J156" s="18" t="s">
        <v>27</v>
      </c>
      <c r="K156" s="18" t="s">
        <v>28</v>
      </c>
      <c r="L156" s="18" t="s">
        <v>29</v>
      </c>
      <c r="M156" s="14"/>
      <c r="N156" s="14"/>
      <c r="O156" s="14"/>
      <c r="P156" s="14"/>
      <c r="Q156" s="14"/>
      <c r="R156" s="14"/>
      <c r="S156" s="14"/>
      <c r="T156" s="14"/>
      <c r="U156" s="14"/>
    </row>
    <row r="157" spans="1:21" ht="15.75">
      <c r="A157" s="15"/>
      <c r="B157" s="5"/>
      <c r="C157" s="5" t="s">
        <v>30</v>
      </c>
      <c r="D157" s="17">
        <v>10.83</v>
      </c>
      <c r="E157" s="17">
        <v>13.75</v>
      </c>
      <c r="F157" s="17">
        <v>18.204999999999998</v>
      </c>
      <c r="G157" s="17">
        <v>27.181000000000001</v>
      </c>
      <c r="H157" s="17">
        <v>30.4</v>
      </c>
      <c r="I157" s="17">
        <v>36.563000000000002</v>
      </c>
      <c r="J157" s="17">
        <v>39.659999999999997</v>
      </c>
      <c r="K157" s="17">
        <v>39.71</v>
      </c>
      <c r="L157" s="17">
        <v>38.981000000000002</v>
      </c>
      <c r="M157" s="14"/>
      <c r="N157" s="14"/>
      <c r="O157" s="14"/>
      <c r="P157" s="14"/>
      <c r="Q157" s="14"/>
      <c r="R157" s="14"/>
      <c r="S157" s="14"/>
      <c r="T157" s="14"/>
      <c r="U157" s="14"/>
    </row>
    <row r="158" spans="1:21">
      <c r="A158" s="15"/>
      <c r="B158" s="5"/>
      <c r="C158" s="5"/>
      <c r="D158" s="5">
        <f>D157-D156</f>
        <v>3.8200000000000003</v>
      </c>
      <c r="E158" s="5"/>
      <c r="F158" s="5">
        <f>F157-E157</f>
        <v>4.4549999999999983</v>
      </c>
      <c r="G158" s="5">
        <f>G157-E157</f>
        <v>13.431000000000001</v>
      </c>
      <c r="H158" s="5">
        <f>H157-E157</f>
        <v>16.649999999999999</v>
      </c>
      <c r="I158" s="5">
        <f>I157-E157</f>
        <v>22.813000000000002</v>
      </c>
      <c r="J158" s="5">
        <f>J157-E157</f>
        <v>25.909999999999997</v>
      </c>
      <c r="K158" s="5">
        <f>K157-E157</f>
        <v>25.96</v>
      </c>
      <c r="L158" s="5">
        <f>L157-E157</f>
        <v>25.231000000000002</v>
      </c>
      <c r="M158" s="14"/>
      <c r="N158" s="14"/>
      <c r="O158" s="14"/>
      <c r="P158" s="14"/>
      <c r="Q158" s="14"/>
      <c r="R158" s="14"/>
      <c r="S158" s="14"/>
      <c r="T158" s="14"/>
      <c r="U158" s="14"/>
    </row>
    <row r="159" spans="1:21">
      <c r="A159" s="15"/>
      <c r="B159" s="5"/>
      <c r="C159" s="5"/>
      <c r="D159" s="5"/>
      <c r="E159" s="5"/>
      <c r="F159" s="19">
        <f>F158/D158*100</f>
        <v>116.62303664921461</v>
      </c>
      <c r="G159" s="19">
        <f>G158/D158*100</f>
        <v>351.59685863874347</v>
      </c>
      <c r="H159" s="19">
        <f>H158/D158*100</f>
        <v>435.86387434554962</v>
      </c>
      <c r="I159" s="19">
        <f>I158/D158*100</f>
        <v>597.19895287958116</v>
      </c>
      <c r="J159" s="19">
        <f>J158/D158*100</f>
        <v>678.27225130890042</v>
      </c>
      <c r="K159" s="19">
        <f>K158/D158*100</f>
        <v>679.58115183246071</v>
      </c>
      <c r="L159" s="19">
        <f>L158/D158*100</f>
        <v>660.49738219895289</v>
      </c>
      <c r="M159" s="14"/>
      <c r="N159" s="14"/>
      <c r="O159" s="14"/>
      <c r="P159" s="14"/>
      <c r="Q159" s="14"/>
      <c r="R159" s="14"/>
      <c r="S159" s="14"/>
      <c r="T159" s="14"/>
      <c r="U159" s="14"/>
    </row>
    <row r="160" spans="1:21">
      <c r="A160" s="14"/>
      <c r="B160" s="14"/>
      <c r="C160" s="14"/>
      <c r="D160" s="14"/>
      <c r="E160" s="14"/>
      <c r="F160" s="14"/>
      <c r="G160" s="14"/>
      <c r="H160" s="14"/>
      <c r="I160" s="14"/>
      <c r="J160" s="14"/>
      <c r="K160" s="14"/>
      <c r="L160" s="14"/>
      <c r="M160" s="14"/>
      <c r="N160" s="14"/>
      <c r="O160" s="14"/>
      <c r="P160" s="14"/>
      <c r="Q160" s="14"/>
      <c r="R160" s="14"/>
      <c r="S160" s="14"/>
      <c r="T160" s="14"/>
      <c r="U160" s="14"/>
    </row>
    <row r="161" spans="1:21">
      <c r="A161" s="14"/>
      <c r="B161" s="14"/>
      <c r="C161" s="14"/>
      <c r="D161" s="14"/>
      <c r="E161" s="14"/>
      <c r="F161" s="14"/>
      <c r="G161" s="14"/>
      <c r="H161" s="14"/>
      <c r="I161" s="14"/>
      <c r="J161" s="14"/>
      <c r="K161" s="14"/>
      <c r="L161" s="14"/>
      <c r="M161" s="14"/>
      <c r="N161" s="14"/>
      <c r="O161" s="14"/>
      <c r="P161" s="14"/>
      <c r="Q161" s="14"/>
      <c r="R161" s="14"/>
      <c r="S161" s="14"/>
      <c r="T161" s="14"/>
      <c r="U161" s="14"/>
    </row>
    <row r="162" spans="1:21">
      <c r="A162" s="15" t="s">
        <v>91</v>
      </c>
      <c r="B162" s="5"/>
      <c r="C162" s="5"/>
      <c r="D162" s="5"/>
      <c r="E162" s="5"/>
      <c r="F162" s="5"/>
      <c r="G162" s="5"/>
      <c r="H162" s="5"/>
      <c r="I162" s="5"/>
      <c r="J162" s="5"/>
      <c r="K162" s="5"/>
      <c r="L162" s="5"/>
      <c r="M162" s="14"/>
      <c r="N162" s="22"/>
      <c r="O162" s="18" t="str">
        <f t="shared" ref="O162:U162" si="23">F164</f>
        <v>0.1mM10ul</v>
      </c>
      <c r="P162" s="18" t="str">
        <f t="shared" si="23"/>
        <v>0.1mM20ul</v>
      </c>
      <c r="Q162" s="18" t="str">
        <f t="shared" si="23"/>
        <v>1mM7ul</v>
      </c>
      <c r="R162" s="18" t="str">
        <f t="shared" si="23"/>
        <v>1mM20ul</v>
      </c>
      <c r="S162" s="18" t="str">
        <f t="shared" si="23"/>
        <v>10mM7ul</v>
      </c>
      <c r="T162" s="18" t="str">
        <f t="shared" si="23"/>
        <v>10mM20ul</v>
      </c>
      <c r="U162" s="18" t="str">
        <f t="shared" si="23"/>
        <v>10mM70ul</v>
      </c>
    </row>
    <row r="163" spans="1:21">
      <c r="A163" s="15"/>
      <c r="B163" s="5" t="s">
        <v>19</v>
      </c>
      <c r="C163" s="16" t="s">
        <v>16</v>
      </c>
      <c r="D163" s="5"/>
      <c r="E163" s="5"/>
      <c r="F163" s="5"/>
      <c r="G163" s="5"/>
      <c r="H163" s="5"/>
      <c r="I163" s="5"/>
      <c r="J163" s="5"/>
      <c r="K163" s="5"/>
      <c r="L163" s="5"/>
      <c r="M163" s="14"/>
      <c r="N163" s="22" t="s">
        <v>16</v>
      </c>
      <c r="O163" s="23">
        <f t="shared" ref="O163:U163" si="24">AVERAGE(F167,F185)</f>
        <v>107.02039878140648</v>
      </c>
      <c r="P163" s="23">
        <f t="shared" si="24"/>
        <v>253.15023304299103</v>
      </c>
      <c r="Q163" s="23">
        <f t="shared" si="24"/>
        <v>404.51636508602064</v>
      </c>
      <c r="R163" s="23">
        <f t="shared" si="24"/>
        <v>482.8054317737575</v>
      </c>
      <c r="S163" s="23">
        <f t="shared" si="24"/>
        <v>493.52514000087996</v>
      </c>
      <c r="T163" s="23">
        <f t="shared" si="24"/>
        <v>489.19198594289719</v>
      </c>
      <c r="U163" s="23">
        <f t="shared" si="24"/>
        <v>480.95094649304195</v>
      </c>
    </row>
    <row r="164" spans="1:21" ht="15.75">
      <c r="A164" s="15"/>
      <c r="B164" s="5"/>
      <c r="C164" s="5" t="s">
        <v>21</v>
      </c>
      <c r="D164" s="17">
        <v>7.5590000000000002</v>
      </c>
      <c r="E164" s="5" t="s">
        <v>22</v>
      </c>
      <c r="F164" s="18" t="s">
        <v>23</v>
      </c>
      <c r="G164" s="18" t="s">
        <v>24</v>
      </c>
      <c r="H164" s="18" t="s">
        <v>25</v>
      </c>
      <c r="I164" s="18" t="s">
        <v>26</v>
      </c>
      <c r="J164" s="18" t="s">
        <v>27</v>
      </c>
      <c r="K164" s="18" t="s">
        <v>28</v>
      </c>
      <c r="L164" s="18" t="s">
        <v>29</v>
      </c>
      <c r="M164" s="14"/>
      <c r="N164" s="22" t="s">
        <v>7</v>
      </c>
      <c r="O164" s="23">
        <f t="shared" ref="O164:U164" si="25">AVERAGE(F173,F179)</f>
        <v>93.490904539386051</v>
      </c>
      <c r="P164" s="23">
        <f t="shared" si="25"/>
        <v>124.97496662216312</v>
      </c>
      <c r="Q164" s="23">
        <f t="shared" si="25"/>
        <v>225.93722185135772</v>
      </c>
      <c r="R164" s="23">
        <f t="shared" si="25"/>
        <v>406.2043836226087</v>
      </c>
      <c r="S164" s="23">
        <f t="shared" si="25"/>
        <v>453.19968291054818</v>
      </c>
      <c r="T164" s="23">
        <f t="shared" si="25"/>
        <v>481.5109034267922</v>
      </c>
      <c r="U164" s="23">
        <f t="shared" si="25"/>
        <v>479.05540720961358</v>
      </c>
    </row>
    <row r="165" spans="1:21" ht="15.75">
      <c r="A165" s="15"/>
      <c r="B165" s="5"/>
      <c r="C165" s="5" t="s">
        <v>30</v>
      </c>
      <c r="D165" s="17">
        <v>10.096</v>
      </c>
      <c r="E165" s="17">
        <v>7.1829999999999998</v>
      </c>
      <c r="F165" s="17">
        <v>10.311999999999999</v>
      </c>
      <c r="G165" s="17">
        <v>13.641999999999999</v>
      </c>
      <c r="H165" s="17">
        <v>16.015999999999998</v>
      </c>
      <c r="I165" s="17">
        <v>18.22</v>
      </c>
      <c r="J165" s="17">
        <v>18.631</v>
      </c>
      <c r="K165" s="17">
        <v>18.603000000000002</v>
      </c>
      <c r="L165" s="17">
        <v>18.364000000000001</v>
      </c>
      <c r="M165" s="14"/>
      <c r="N165" s="14"/>
      <c r="O165" s="14"/>
      <c r="P165" s="14"/>
      <c r="Q165" s="14"/>
      <c r="R165" s="14"/>
      <c r="S165" s="14"/>
      <c r="T165" s="14"/>
      <c r="U165" s="14"/>
    </row>
    <row r="166" spans="1:21">
      <c r="A166" s="15"/>
      <c r="B166" s="5"/>
      <c r="C166" s="5"/>
      <c r="D166" s="5">
        <f>D165-D164</f>
        <v>2.5369999999999999</v>
      </c>
      <c r="E166" s="5"/>
      <c r="F166" s="5">
        <f>F165-E165</f>
        <v>3.1289999999999996</v>
      </c>
      <c r="G166" s="5">
        <f>G165-E165</f>
        <v>6.4589999999999996</v>
      </c>
      <c r="H166" s="5">
        <f>H165-E165</f>
        <v>8.8329999999999984</v>
      </c>
      <c r="I166" s="5">
        <f>I165-E165</f>
        <v>11.036999999999999</v>
      </c>
      <c r="J166" s="5">
        <f>J165-E165</f>
        <v>11.448</v>
      </c>
      <c r="K166" s="5">
        <f>K165-E165</f>
        <v>11.420000000000002</v>
      </c>
      <c r="L166" s="5">
        <f>L165-E165</f>
        <v>11.181000000000001</v>
      </c>
      <c r="M166" s="14"/>
      <c r="N166" s="14"/>
      <c r="O166" s="14"/>
      <c r="P166" s="14"/>
      <c r="Q166" s="14"/>
      <c r="R166" s="14"/>
      <c r="S166" s="14"/>
      <c r="T166" s="14"/>
      <c r="U166" s="14"/>
    </row>
    <row r="167" spans="1:21">
      <c r="A167" s="15"/>
      <c r="B167" s="5"/>
      <c r="C167" s="5"/>
      <c r="D167" s="5"/>
      <c r="E167" s="5"/>
      <c r="F167" s="19">
        <f>F166/D166*100</f>
        <v>123.3346472211273</v>
      </c>
      <c r="G167" s="19">
        <f>G166/D166*100</f>
        <v>254.59203783996847</v>
      </c>
      <c r="H167" s="19">
        <f>H166/D166*100</f>
        <v>348.16712652739449</v>
      </c>
      <c r="I167" s="19">
        <f>I166/D166*100</f>
        <v>435.04138746551047</v>
      </c>
      <c r="J167" s="19">
        <f>J166/D166*100</f>
        <v>451.24162396531335</v>
      </c>
      <c r="K167" s="19">
        <f>K166/D166*100</f>
        <v>450.13795821836828</v>
      </c>
      <c r="L167" s="19">
        <f>L166/D166*100</f>
        <v>440.71738273551443</v>
      </c>
      <c r="M167" s="14"/>
      <c r="N167" s="22" t="s">
        <v>31</v>
      </c>
      <c r="O167" s="5" t="s">
        <v>16</v>
      </c>
      <c r="P167" s="5" t="s">
        <v>7</v>
      </c>
      <c r="Q167" s="14"/>
      <c r="R167" s="14"/>
      <c r="S167" s="14"/>
      <c r="T167" s="14"/>
      <c r="U167" s="14"/>
    </row>
    <row r="168" spans="1:21">
      <c r="A168" s="15"/>
      <c r="B168" s="5"/>
      <c r="C168" s="5"/>
      <c r="D168" s="5"/>
      <c r="E168" s="5"/>
      <c r="F168" s="5"/>
      <c r="G168" s="5"/>
      <c r="H168" s="5"/>
      <c r="I168" s="5"/>
      <c r="J168" s="5"/>
      <c r="K168" s="5"/>
      <c r="L168" s="5"/>
      <c r="M168" s="14"/>
      <c r="N168" s="18" t="s">
        <v>23</v>
      </c>
      <c r="O168" s="23">
        <f>O163</f>
        <v>107.02039878140648</v>
      </c>
      <c r="P168" s="23">
        <f>O164</f>
        <v>93.490904539386051</v>
      </c>
      <c r="Q168" s="14"/>
      <c r="R168" s="14"/>
      <c r="S168" s="14"/>
      <c r="T168" s="14"/>
      <c r="U168" s="14"/>
    </row>
    <row r="169" spans="1:21">
      <c r="A169" s="15"/>
      <c r="B169" s="5" t="s">
        <v>32</v>
      </c>
      <c r="C169" s="16" t="s">
        <v>20</v>
      </c>
      <c r="D169" s="5"/>
      <c r="E169" s="5"/>
      <c r="F169" s="5"/>
      <c r="G169" s="5"/>
      <c r="H169" s="5"/>
      <c r="I169" s="5"/>
      <c r="J169" s="5"/>
      <c r="K169" s="5"/>
      <c r="L169" s="5"/>
      <c r="M169" s="14"/>
      <c r="N169" s="18" t="s">
        <v>24</v>
      </c>
      <c r="O169" s="23">
        <f>P163</f>
        <v>253.15023304299103</v>
      </c>
      <c r="P169" s="23">
        <f>P164</f>
        <v>124.97496662216312</v>
      </c>
      <c r="Q169" s="14"/>
      <c r="R169" s="14"/>
      <c r="S169" s="14"/>
      <c r="T169" s="14"/>
      <c r="U169" s="14"/>
    </row>
    <row r="170" spans="1:21" ht="15.75">
      <c r="A170" s="15"/>
      <c r="B170" s="5"/>
      <c r="C170" s="5" t="s">
        <v>21</v>
      </c>
      <c r="D170" s="17">
        <v>8.4510000000000005</v>
      </c>
      <c r="E170" s="5" t="s">
        <v>22</v>
      </c>
      <c r="F170" s="18" t="s">
        <v>23</v>
      </c>
      <c r="G170" s="18" t="s">
        <v>24</v>
      </c>
      <c r="H170" s="18" t="s">
        <v>25</v>
      </c>
      <c r="I170" s="18" t="s">
        <v>26</v>
      </c>
      <c r="J170" s="18" t="s">
        <v>27</v>
      </c>
      <c r="K170" s="18" t="s">
        <v>28</v>
      </c>
      <c r="L170" s="18" t="s">
        <v>29</v>
      </c>
      <c r="M170" s="14"/>
      <c r="N170" s="18" t="s">
        <v>25</v>
      </c>
      <c r="O170" s="23">
        <f>Q163</f>
        <v>404.51636508602064</v>
      </c>
      <c r="P170" s="23">
        <f>Q164</f>
        <v>225.93722185135772</v>
      </c>
      <c r="Q170" s="14"/>
      <c r="R170" s="14"/>
      <c r="S170" s="14"/>
      <c r="T170" s="14"/>
      <c r="U170" s="14"/>
    </row>
    <row r="171" spans="1:21" ht="15.75">
      <c r="A171" s="15"/>
      <c r="B171" s="5"/>
      <c r="C171" s="5" t="s">
        <v>30</v>
      </c>
      <c r="D171" s="17">
        <v>8.9309999999999992</v>
      </c>
      <c r="E171" s="17">
        <v>7.1609999999999996</v>
      </c>
      <c r="F171" s="17">
        <v>7.8339999999999996</v>
      </c>
      <c r="G171" s="17">
        <v>7.9409999999999998</v>
      </c>
      <c r="H171" s="17">
        <v>8.5519999999999996</v>
      </c>
      <c r="I171" s="17">
        <v>10.029</v>
      </c>
      <c r="J171" s="17">
        <v>10.004</v>
      </c>
      <c r="K171" s="17">
        <v>10.025</v>
      </c>
      <c r="L171" s="17">
        <v>10.000999999999999</v>
      </c>
      <c r="M171" s="14"/>
      <c r="N171" s="18" t="s">
        <v>26</v>
      </c>
      <c r="O171" s="23">
        <f>R163</f>
        <v>482.8054317737575</v>
      </c>
      <c r="P171" s="23">
        <f>R164</f>
        <v>406.2043836226087</v>
      </c>
      <c r="Q171" s="14"/>
      <c r="R171" s="14"/>
      <c r="S171" s="14"/>
      <c r="T171" s="14"/>
      <c r="U171" s="14"/>
    </row>
    <row r="172" spans="1:21">
      <c r="A172" s="15"/>
      <c r="B172" s="5"/>
      <c r="C172" s="5"/>
      <c r="D172" s="5">
        <f>D171-D170</f>
        <v>0.47999999999999865</v>
      </c>
      <c r="E172" s="5"/>
      <c r="F172" s="5">
        <f>F171-E171</f>
        <v>0.67300000000000004</v>
      </c>
      <c r="G172" s="5">
        <f>G171-E171</f>
        <v>0.78000000000000025</v>
      </c>
      <c r="H172" s="5">
        <f>H171-E171</f>
        <v>1.391</v>
      </c>
      <c r="I172" s="5">
        <f>I171-E171</f>
        <v>2.8680000000000003</v>
      </c>
      <c r="J172" s="5">
        <f>J171-E171</f>
        <v>2.843</v>
      </c>
      <c r="K172" s="5">
        <f>K171-E171</f>
        <v>2.8640000000000008</v>
      </c>
      <c r="L172" s="5">
        <f>L171-E171</f>
        <v>2.84</v>
      </c>
      <c r="M172" s="14"/>
      <c r="N172" s="18" t="s">
        <v>27</v>
      </c>
      <c r="O172" s="23">
        <f>S163</f>
        <v>493.52514000087996</v>
      </c>
      <c r="P172" s="23">
        <f>S164</f>
        <v>453.19968291054818</v>
      </c>
      <c r="Q172" s="14"/>
      <c r="R172" s="14"/>
      <c r="S172" s="14"/>
      <c r="T172" s="14"/>
      <c r="U172" s="14"/>
    </row>
    <row r="173" spans="1:21">
      <c r="A173" s="15"/>
      <c r="B173" s="5"/>
      <c r="C173" s="5"/>
      <c r="D173" s="5"/>
      <c r="E173" s="5"/>
      <c r="F173" s="19">
        <f>F172/D172*100</f>
        <v>140.20833333333374</v>
      </c>
      <c r="G173" s="19">
        <f>G172/D172*100</f>
        <v>162.50000000000051</v>
      </c>
      <c r="H173" s="19">
        <f>H172/D172*100</f>
        <v>289.79166666666748</v>
      </c>
      <c r="I173" s="19">
        <f>I172/D172*100</f>
        <v>597.50000000000171</v>
      </c>
      <c r="J173" s="19">
        <f>J172/D172*100</f>
        <v>592.29166666666833</v>
      </c>
      <c r="K173" s="19">
        <f>K172/D172*100</f>
        <v>596.66666666666856</v>
      </c>
      <c r="L173" s="19">
        <f>L172/D172*100</f>
        <v>591.66666666666833</v>
      </c>
      <c r="M173" s="14"/>
      <c r="N173" s="18" t="s">
        <v>28</v>
      </c>
      <c r="O173" s="23">
        <f>T163</f>
        <v>489.19198594289719</v>
      </c>
      <c r="P173" s="23">
        <f>T164</f>
        <v>481.5109034267922</v>
      </c>
      <c r="Q173" s="14"/>
      <c r="R173" s="14"/>
      <c r="S173" s="14"/>
      <c r="T173" s="14"/>
      <c r="U173" s="14"/>
    </row>
    <row r="174" spans="1:21">
      <c r="A174" s="15"/>
      <c r="B174" s="5"/>
      <c r="C174" s="5"/>
      <c r="D174" s="5"/>
      <c r="E174" s="5"/>
      <c r="F174" s="5"/>
      <c r="G174" s="5"/>
      <c r="H174" s="5"/>
      <c r="I174" s="5"/>
      <c r="J174" s="5"/>
      <c r="K174" s="5"/>
      <c r="L174" s="5"/>
      <c r="M174" s="14"/>
      <c r="N174" s="18" t="s">
        <v>29</v>
      </c>
      <c r="O174" s="23">
        <f>U163</f>
        <v>480.95094649304195</v>
      </c>
      <c r="P174" s="23">
        <f>U164</f>
        <v>479.05540720961358</v>
      </c>
      <c r="Q174" s="14"/>
      <c r="R174" s="14"/>
      <c r="S174" s="14"/>
      <c r="T174" s="14"/>
      <c r="U174" s="14"/>
    </row>
    <row r="175" spans="1:21">
      <c r="A175" s="15"/>
      <c r="B175" s="5" t="s">
        <v>33</v>
      </c>
      <c r="C175" s="16" t="s">
        <v>20</v>
      </c>
      <c r="D175" s="5"/>
      <c r="E175" s="5"/>
      <c r="F175" s="5"/>
      <c r="G175" s="5"/>
      <c r="H175" s="5"/>
      <c r="I175" s="5"/>
      <c r="J175" s="5"/>
      <c r="K175" s="5"/>
      <c r="L175" s="5"/>
      <c r="M175" s="14"/>
      <c r="N175" s="14"/>
      <c r="O175" s="14"/>
      <c r="P175" s="14"/>
      <c r="Q175" s="14"/>
      <c r="R175" s="14"/>
      <c r="S175" s="14"/>
      <c r="T175" s="14"/>
      <c r="U175" s="14"/>
    </row>
    <row r="176" spans="1:21" ht="15.75">
      <c r="A176" s="15"/>
      <c r="B176" s="5"/>
      <c r="C176" s="5" t="s">
        <v>21</v>
      </c>
      <c r="D176" s="17">
        <v>7.6040000000000001</v>
      </c>
      <c r="E176" s="5" t="s">
        <v>22</v>
      </c>
      <c r="F176" s="18" t="s">
        <v>23</v>
      </c>
      <c r="G176" s="18" t="s">
        <v>24</v>
      </c>
      <c r="H176" s="18" t="s">
        <v>25</v>
      </c>
      <c r="I176" s="18" t="s">
        <v>26</v>
      </c>
      <c r="J176" s="18" t="s">
        <v>27</v>
      </c>
      <c r="K176" s="18" t="s">
        <v>28</v>
      </c>
      <c r="L176" s="18" t="s">
        <v>29</v>
      </c>
      <c r="M176" s="14"/>
      <c r="N176" s="14"/>
      <c r="O176" s="14"/>
      <c r="P176" s="14"/>
      <c r="Q176" s="14"/>
      <c r="R176" s="14"/>
      <c r="S176" s="14"/>
      <c r="T176" s="14"/>
      <c r="U176" s="14"/>
    </row>
    <row r="177" spans="1:21" ht="15.75">
      <c r="A177" s="15"/>
      <c r="B177" s="5"/>
      <c r="C177" s="5" t="s">
        <v>30</v>
      </c>
      <c r="D177" s="17">
        <v>9.8510000000000009</v>
      </c>
      <c r="E177" s="17">
        <v>9.2330000000000005</v>
      </c>
      <c r="F177" s="17">
        <v>10.284000000000001</v>
      </c>
      <c r="G177" s="17">
        <v>11.198</v>
      </c>
      <c r="H177" s="17">
        <v>12.875</v>
      </c>
      <c r="I177" s="17">
        <v>14.061999999999999</v>
      </c>
      <c r="J177" s="17">
        <v>16.291</v>
      </c>
      <c r="K177" s="17">
        <v>17.465</v>
      </c>
      <c r="L177" s="17">
        <v>17.466999999999999</v>
      </c>
      <c r="M177" s="14"/>
      <c r="N177" s="14"/>
      <c r="O177" s="14"/>
      <c r="P177" s="14"/>
      <c r="Q177" s="14"/>
      <c r="R177" s="14"/>
      <c r="S177" s="14"/>
      <c r="T177" s="14"/>
      <c r="U177" s="14"/>
    </row>
    <row r="178" spans="1:21">
      <c r="A178" s="15"/>
      <c r="B178" s="5"/>
      <c r="C178" s="5"/>
      <c r="D178" s="5">
        <f>D177-D176</f>
        <v>2.2470000000000008</v>
      </c>
      <c r="E178" s="5"/>
      <c r="F178" s="5">
        <f>F177-E177</f>
        <v>1.0510000000000002</v>
      </c>
      <c r="G178" s="5">
        <f>G177-E177</f>
        <v>1.9649999999999999</v>
      </c>
      <c r="H178" s="5">
        <f>H177-E177</f>
        <v>3.6419999999999995</v>
      </c>
      <c r="I178" s="5">
        <f>I177-E177</f>
        <v>4.8289999999999988</v>
      </c>
      <c r="J178" s="5">
        <f>J177-E177</f>
        <v>7.0579999999999998</v>
      </c>
      <c r="K178" s="5">
        <f>K177-E177</f>
        <v>8.2319999999999993</v>
      </c>
      <c r="L178" s="5">
        <f>L177-E177</f>
        <v>8.2339999999999982</v>
      </c>
      <c r="M178" s="14"/>
      <c r="N178" s="14"/>
      <c r="O178" s="14"/>
      <c r="P178" s="14"/>
      <c r="Q178" s="14"/>
      <c r="R178" s="14"/>
      <c r="S178" s="14"/>
      <c r="T178" s="14"/>
      <c r="U178" s="14"/>
    </row>
    <row r="179" spans="1:21">
      <c r="A179" s="15"/>
      <c r="B179" s="5"/>
      <c r="C179" s="5"/>
      <c r="D179" s="5"/>
      <c r="E179" s="5"/>
      <c r="F179" s="19">
        <f>F178/D178*100</f>
        <v>46.773475745438354</v>
      </c>
      <c r="G179" s="19">
        <f>G178/D178*100</f>
        <v>87.449933244325734</v>
      </c>
      <c r="H179" s="19">
        <f>H178/D178*100</f>
        <v>162.08277703604799</v>
      </c>
      <c r="I179" s="19">
        <f>I178/D178*100</f>
        <v>214.90876724521573</v>
      </c>
      <c r="J179" s="19">
        <f>J178/D178*100</f>
        <v>314.10769915442802</v>
      </c>
      <c r="K179" s="19">
        <f>K178/D178*100</f>
        <v>366.35514018691578</v>
      </c>
      <c r="L179" s="19">
        <f>L178/D178*100</f>
        <v>366.44414775255876</v>
      </c>
      <c r="M179" s="14"/>
      <c r="N179" s="14"/>
      <c r="O179" s="14"/>
      <c r="P179" s="14"/>
      <c r="Q179" s="14"/>
      <c r="R179" s="14"/>
      <c r="S179" s="14"/>
      <c r="T179" s="14"/>
      <c r="U179" s="14"/>
    </row>
    <row r="180" spans="1:21">
      <c r="A180" s="15"/>
      <c r="B180" s="5"/>
      <c r="C180" s="5"/>
      <c r="D180" s="5"/>
      <c r="E180" s="5"/>
      <c r="F180" s="5"/>
      <c r="G180" s="5"/>
      <c r="H180" s="5"/>
      <c r="I180" s="5"/>
      <c r="J180" s="5"/>
      <c r="K180" s="5"/>
      <c r="L180" s="5"/>
      <c r="M180" s="14"/>
      <c r="N180" s="14"/>
      <c r="O180" s="14"/>
      <c r="P180" s="14"/>
      <c r="Q180" s="14"/>
      <c r="R180" s="14"/>
      <c r="S180" s="14"/>
      <c r="T180" s="14"/>
      <c r="U180" s="14"/>
    </row>
    <row r="181" spans="1:21">
      <c r="A181" s="15"/>
      <c r="B181" s="5" t="s">
        <v>34</v>
      </c>
      <c r="C181" s="16" t="s">
        <v>16</v>
      </c>
      <c r="D181" s="5"/>
      <c r="E181" s="5"/>
      <c r="F181" s="5"/>
      <c r="G181" s="5"/>
      <c r="H181" s="5"/>
      <c r="I181" s="5"/>
      <c r="J181" s="5"/>
      <c r="K181" s="5"/>
      <c r="L181" s="5"/>
      <c r="M181" s="14"/>
      <c r="N181" s="14"/>
      <c r="O181" s="14"/>
      <c r="P181" s="14"/>
      <c r="Q181" s="14"/>
      <c r="R181" s="14"/>
      <c r="S181" s="14"/>
      <c r="T181" s="14"/>
      <c r="U181" s="14"/>
    </row>
    <row r="182" spans="1:21" ht="15.75">
      <c r="A182" s="15"/>
      <c r="B182" s="5"/>
      <c r="C182" s="5" t="s">
        <v>21</v>
      </c>
      <c r="D182" s="17">
        <v>7.5229999999999997</v>
      </c>
      <c r="E182" s="5" t="s">
        <v>22</v>
      </c>
      <c r="F182" s="18" t="s">
        <v>23</v>
      </c>
      <c r="G182" s="18" t="s">
        <v>24</v>
      </c>
      <c r="H182" s="18" t="s">
        <v>25</v>
      </c>
      <c r="I182" s="18" t="s">
        <v>26</v>
      </c>
      <c r="J182" s="18" t="s">
        <v>27</v>
      </c>
      <c r="K182" s="18" t="s">
        <v>28</v>
      </c>
      <c r="L182" s="18" t="s">
        <v>29</v>
      </c>
      <c r="M182" s="14"/>
      <c r="N182" s="14"/>
      <c r="O182" s="14"/>
      <c r="P182" s="14"/>
      <c r="Q182" s="14"/>
      <c r="R182" s="14"/>
      <c r="S182" s="14"/>
      <c r="T182" s="14"/>
      <c r="U182" s="14"/>
    </row>
    <row r="183" spans="1:21" ht="15.75">
      <c r="A183" s="15"/>
      <c r="B183" s="5"/>
      <c r="C183" s="5" t="s">
        <v>30</v>
      </c>
      <c r="D183" s="17">
        <v>9.718</v>
      </c>
      <c r="E183" s="17">
        <v>7.1559999999999997</v>
      </c>
      <c r="F183" s="17">
        <v>9.1470000000000002</v>
      </c>
      <c r="G183" s="17">
        <v>12.680999999999999</v>
      </c>
      <c r="H183" s="17">
        <v>17.271999999999998</v>
      </c>
      <c r="I183" s="17">
        <v>18.802</v>
      </c>
      <c r="J183" s="17">
        <v>18.917000000000002</v>
      </c>
      <c r="K183" s="17">
        <v>18.751000000000001</v>
      </c>
      <c r="L183" s="17">
        <v>18.596</v>
      </c>
      <c r="M183" s="14"/>
      <c r="N183" s="14"/>
      <c r="O183" s="14"/>
      <c r="P183" s="14"/>
      <c r="Q183" s="14"/>
      <c r="R183" s="14"/>
      <c r="S183" s="14"/>
      <c r="T183" s="14"/>
      <c r="U183" s="14"/>
    </row>
    <row r="184" spans="1:21">
      <c r="A184" s="15"/>
      <c r="B184" s="5"/>
      <c r="C184" s="5"/>
      <c r="D184" s="5">
        <f>D183-D182</f>
        <v>2.1950000000000003</v>
      </c>
      <c r="E184" s="5"/>
      <c r="F184" s="5">
        <f>F183-E183</f>
        <v>1.9910000000000005</v>
      </c>
      <c r="G184" s="5">
        <f>G183-E183</f>
        <v>5.5249999999999995</v>
      </c>
      <c r="H184" s="5">
        <f>H183-E183</f>
        <v>10.116</v>
      </c>
      <c r="I184" s="5">
        <f>I183-E183</f>
        <v>11.646000000000001</v>
      </c>
      <c r="J184" s="5">
        <f>J183-E183</f>
        <v>11.761000000000003</v>
      </c>
      <c r="K184" s="5">
        <f>K183-E183</f>
        <v>11.595000000000002</v>
      </c>
      <c r="L184" s="5">
        <f>L183-E183</f>
        <v>11.440000000000001</v>
      </c>
      <c r="M184" s="14"/>
      <c r="N184" s="14"/>
      <c r="O184" s="14"/>
      <c r="P184" s="14"/>
      <c r="Q184" s="14"/>
      <c r="R184" s="14"/>
      <c r="S184" s="14"/>
      <c r="T184" s="14"/>
      <c r="U184" s="14"/>
    </row>
    <row r="185" spans="1:21">
      <c r="A185" s="15"/>
      <c r="B185" s="5"/>
      <c r="C185" s="5"/>
      <c r="D185" s="5"/>
      <c r="E185" s="5"/>
      <c r="F185" s="19">
        <f>F184/D184*100</f>
        <v>90.706150341685671</v>
      </c>
      <c r="G185" s="19">
        <f>G184/D184*100</f>
        <v>251.70842824601363</v>
      </c>
      <c r="H185" s="19">
        <f>H184/D184*100</f>
        <v>460.86560364464685</v>
      </c>
      <c r="I185" s="19">
        <f>I184/D184*100</f>
        <v>530.56947608200448</v>
      </c>
      <c r="J185" s="19">
        <f>J184/D184*100</f>
        <v>535.80865603644656</v>
      </c>
      <c r="K185" s="19">
        <f>K184/D184*100</f>
        <v>528.24601366742604</v>
      </c>
      <c r="L185" s="19">
        <f>L184/D184*100</f>
        <v>521.18451025056947</v>
      </c>
      <c r="M185" s="14"/>
      <c r="N185" s="14"/>
      <c r="O185" s="14"/>
      <c r="P185" s="14"/>
      <c r="Q185" s="14"/>
      <c r="R185" s="14"/>
      <c r="S185" s="14"/>
      <c r="T185" s="14"/>
      <c r="U185" s="14"/>
    </row>
    <row r="186" spans="1:21">
      <c r="A186" s="14"/>
      <c r="B186" s="14"/>
      <c r="C186" s="14"/>
      <c r="D186" s="14"/>
      <c r="E186" s="14"/>
      <c r="F186" s="14"/>
      <c r="G186" s="14"/>
      <c r="H186" s="14"/>
      <c r="I186" s="14"/>
      <c r="J186" s="14"/>
      <c r="K186" s="14"/>
      <c r="L186" s="14"/>
      <c r="M186" s="14"/>
      <c r="N186" s="14"/>
      <c r="O186" s="14"/>
      <c r="P186" s="14"/>
      <c r="Q186" s="14"/>
      <c r="R186" s="14"/>
      <c r="S186" s="14"/>
      <c r="T186" s="14"/>
      <c r="U186" s="14"/>
    </row>
    <row r="187" spans="1:21">
      <c r="A187" s="14"/>
      <c r="B187" s="14"/>
      <c r="C187" s="14"/>
      <c r="D187" s="14"/>
      <c r="E187" s="14"/>
      <c r="F187" s="14"/>
      <c r="G187" s="14"/>
      <c r="H187" s="14"/>
      <c r="I187" s="14"/>
      <c r="J187" s="14"/>
      <c r="K187" s="14"/>
      <c r="L187" s="14"/>
      <c r="M187" s="14"/>
      <c r="N187" s="14"/>
      <c r="O187" s="14"/>
      <c r="P187" s="14"/>
      <c r="Q187" s="14"/>
      <c r="R187" s="14"/>
      <c r="S187" s="14"/>
      <c r="T187" s="14"/>
      <c r="U187" s="14"/>
    </row>
    <row r="188" spans="1:21">
      <c r="A188" s="15" t="s">
        <v>92</v>
      </c>
      <c r="B188" s="5"/>
      <c r="C188" s="5"/>
      <c r="D188" s="5"/>
      <c r="E188" s="5"/>
      <c r="F188" s="5"/>
      <c r="G188" s="5"/>
      <c r="H188" s="5"/>
      <c r="I188" s="5"/>
      <c r="J188" s="5"/>
      <c r="K188" s="5"/>
      <c r="L188" s="5"/>
      <c r="M188" s="14"/>
      <c r="N188" s="22"/>
      <c r="O188" s="18" t="str">
        <f t="shared" ref="O188:U188" si="26">F190</f>
        <v>0.1mM10ul</v>
      </c>
      <c r="P188" s="18" t="str">
        <f t="shared" si="26"/>
        <v>0.1mM20ul</v>
      </c>
      <c r="Q188" s="18" t="str">
        <f t="shared" si="26"/>
        <v>1mM7ul</v>
      </c>
      <c r="R188" s="18" t="str">
        <f t="shared" si="26"/>
        <v>1mM20ul</v>
      </c>
      <c r="S188" s="18" t="str">
        <f t="shared" si="26"/>
        <v>10mM7ul</v>
      </c>
      <c r="T188" s="18" t="str">
        <f t="shared" si="26"/>
        <v>10mM20ul</v>
      </c>
      <c r="U188" s="18" t="str">
        <f t="shared" si="26"/>
        <v>10mM70ul</v>
      </c>
    </row>
    <row r="189" spans="1:21">
      <c r="A189" s="15"/>
      <c r="B189" s="5" t="s">
        <v>19</v>
      </c>
      <c r="C189" s="16" t="s">
        <v>20</v>
      </c>
      <c r="D189" s="5"/>
      <c r="E189" s="5"/>
      <c r="F189" s="5"/>
      <c r="G189" s="5"/>
      <c r="H189" s="5"/>
      <c r="I189" s="5"/>
      <c r="J189" s="5"/>
      <c r="K189" s="5"/>
      <c r="L189" s="5"/>
      <c r="M189" s="14"/>
      <c r="N189" s="22" t="s">
        <v>16</v>
      </c>
      <c r="O189" s="23">
        <f t="shared" ref="O189:U189" si="27">AVERAGE(F199,F205)</f>
        <v>57.328526409431674</v>
      </c>
      <c r="P189" s="23">
        <f t="shared" si="27"/>
        <v>162.72395059857976</v>
      </c>
      <c r="Q189" s="23">
        <f t="shared" si="27"/>
        <v>267.37364395548786</v>
      </c>
      <c r="R189" s="23">
        <f t="shared" si="27"/>
        <v>427.81889452543163</v>
      </c>
      <c r="S189" s="23">
        <f t="shared" si="27"/>
        <v>579.10230172392755</v>
      </c>
      <c r="T189" s="23">
        <f t="shared" si="27"/>
        <v>640.07031758135167</v>
      </c>
      <c r="U189" s="23">
        <f t="shared" si="27"/>
        <v>636.65880219120368</v>
      </c>
    </row>
    <row r="190" spans="1:21" ht="15.75">
      <c r="A190" s="15"/>
      <c r="B190" s="5"/>
      <c r="C190" s="5" t="s">
        <v>21</v>
      </c>
      <c r="D190" s="17">
        <v>6.7869999999999999</v>
      </c>
      <c r="E190" s="5" t="s">
        <v>22</v>
      </c>
      <c r="F190" s="18" t="s">
        <v>23</v>
      </c>
      <c r="G190" s="18" t="s">
        <v>24</v>
      </c>
      <c r="H190" s="18" t="s">
        <v>25</v>
      </c>
      <c r="I190" s="18" t="s">
        <v>26</v>
      </c>
      <c r="J190" s="18" t="s">
        <v>27</v>
      </c>
      <c r="K190" s="18" t="s">
        <v>28</v>
      </c>
      <c r="L190" s="18" t="s">
        <v>29</v>
      </c>
      <c r="M190" s="14"/>
      <c r="N190" s="22" t="s">
        <v>7</v>
      </c>
      <c r="O190" s="23">
        <f t="shared" ref="O190:U190" si="28">AVERAGE(F193,F211)</f>
        <v>82.933766585843898</v>
      </c>
      <c r="P190" s="23">
        <f t="shared" si="28"/>
        <v>309.64740083072729</v>
      </c>
      <c r="Q190" s="23">
        <f t="shared" si="28"/>
        <v>511.40569392556654</v>
      </c>
      <c r="R190" s="23">
        <f t="shared" si="28"/>
        <v>845.05267081707552</v>
      </c>
      <c r="S190" s="23">
        <f t="shared" si="28"/>
        <v>1075.7034590120627</v>
      </c>
      <c r="T190" s="23">
        <f t="shared" si="28"/>
        <v>1105.5709797352904</v>
      </c>
      <c r="U190" s="23">
        <f t="shared" si="28"/>
        <v>1087.051907311534</v>
      </c>
    </row>
    <row r="191" spans="1:21" ht="15.75">
      <c r="A191" s="15"/>
      <c r="B191" s="5"/>
      <c r="C191" s="5" t="s">
        <v>30</v>
      </c>
      <c r="D191" s="17">
        <v>9.2929999999999993</v>
      </c>
      <c r="E191" s="17">
        <v>3.8940000000000001</v>
      </c>
      <c r="F191" s="17">
        <v>6.625</v>
      </c>
      <c r="G191" s="17">
        <v>16.710999999999999</v>
      </c>
      <c r="H191" s="17">
        <v>20.391999999999999</v>
      </c>
      <c r="I191" s="17">
        <v>28.541</v>
      </c>
      <c r="J191" s="17">
        <v>35.250999999999998</v>
      </c>
      <c r="K191" s="17">
        <v>34.406999999999996</v>
      </c>
      <c r="L191" s="17">
        <v>33.962000000000003</v>
      </c>
      <c r="M191" s="14"/>
      <c r="N191" s="14"/>
      <c r="O191" s="14"/>
      <c r="P191" s="14"/>
      <c r="Q191" s="14"/>
      <c r="R191" s="14"/>
      <c r="S191" s="14"/>
      <c r="T191" s="14"/>
      <c r="U191" s="14"/>
    </row>
    <row r="192" spans="1:21">
      <c r="A192" s="15"/>
      <c r="B192" s="5"/>
      <c r="C192" s="5"/>
      <c r="D192" s="5">
        <f>D191-D190</f>
        <v>2.5059999999999993</v>
      </c>
      <c r="E192" s="5"/>
      <c r="F192" s="5">
        <f>F191-E191</f>
        <v>2.7309999999999999</v>
      </c>
      <c r="G192" s="5">
        <f>G191-E191</f>
        <v>12.816999999999998</v>
      </c>
      <c r="H192" s="5">
        <f>H191-E191</f>
        <v>16.497999999999998</v>
      </c>
      <c r="I192" s="5">
        <f>I191-E191</f>
        <v>24.646999999999998</v>
      </c>
      <c r="J192" s="5">
        <f>J191-E191</f>
        <v>31.356999999999999</v>
      </c>
      <c r="K192" s="5">
        <f>K191-E191</f>
        <v>30.512999999999998</v>
      </c>
      <c r="L192" s="5">
        <f>L191-E191</f>
        <v>30.068000000000005</v>
      </c>
      <c r="M192" s="14"/>
      <c r="N192" s="14"/>
      <c r="O192" s="14"/>
      <c r="P192" s="14"/>
      <c r="Q192" s="14"/>
      <c r="R192" s="14"/>
      <c r="S192" s="14"/>
      <c r="T192" s="14"/>
      <c r="U192" s="14"/>
    </row>
    <row r="193" spans="1:21">
      <c r="A193" s="15"/>
      <c r="B193" s="5"/>
      <c r="C193" s="5"/>
      <c r="D193" s="5"/>
      <c r="E193" s="5"/>
      <c r="F193" s="19">
        <f>F192/D192*100</f>
        <v>108.9784517158819</v>
      </c>
      <c r="G193" s="19">
        <f>G192/D192*100</f>
        <v>511.45251396648052</v>
      </c>
      <c r="H193" s="19">
        <f>H192/D192*100</f>
        <v>658.3399840383081</v>
      </c>
      <c r="I193" s="19">
        <f>I192/D192*100</f>
        <v>983.51955307262585</v>
      </c>
      <c r="J193" s="19">
        <f>J192/D192*100</f>
        <v>1251.276935355148</v>
      </c>
      <c r="K193" s="19">
        <f>K192/D192*100</f>
        <v>1217.5977653631287</v>
      </c>
      <c r="L193" s="19">
        <f>L192/D192*100</f>
        <v>1199.8403830806071</v>
      </c>
      <c r="M193" s="14"/>
      <c r="N193" s="22" t="s">
        <v>31</v>
      </c>
      <c r="O193" s="5" t="s">
        <v>16</v>
      </c>
      <c r="P193" s="5" t="s">
        <v>7</v>
      </c>
      <c r="Q193" s="14"/>
      <c r="R193" s="14"/>
      <c r="S193" s="14"/>
      <c r="T193" s="14"/>
      <c r="U193" s="14"/>
    </row>
    <row r="194" spans="1:21">
      <c r="A194" s="15"/>
      <c r="B194" s="5"/>
      <c r="C194" s="5"/>
      <c r="D194" s="5"/>
      <c r="E194" s="5"/>
      <c r="F194" s="5"/>
      <c r="G194" s="5"/>
      <c r="H194" s="5"/>
      <c r="I194" s="5"/>
      <c r="J194" s="5"/>
      <c r="K194" s="5"/>
      <c r="L194" s="5"/>
      <c r="M194" s="14"/>
      <c r="N194" s="18" t="s">
        <v>23</v>
      </c>
      <c r="O194" s="23">
        <f>O189</f>
        <v>57.328526409431674</v>
      </c>
      <c r="P194" s="23">
        <f>O190</f>
        <v>82.933766585843898</v>
      </c>
      <c r="Q194" s="14"/>
      <c r="R194" s="14"/>
      <c r="S194" s="14"/>
      <c r="T194" s="14"/>
      <c r="U194" s="14"/>
    </row>
    <row r="195" spans="1:21">
      <c r="A195" s="15"/>
      <c r="B195" s="5" t="s">
        <v>32</v>
      </c>
      <c r="C195" s="16" t="s">
        <v>16</v>
      </c>
      <c r="D195" s="5"/>
      <c r="E195" s="5"/>
      <c r="F195" s="5"/>
      <c r="G195" s="5"/>
      <c r="H195" s="5"/>
      <c r="I195" s="5"/>
      <c r="J195" s="5"/>
      <c r="K195" s="5"/>
      <c r="L195" s="5"/>
      <c r="M195" s="14"/>
      <c r="N195" s="18" t="s">
        <v>24</v>
      </c>
      <c r="O195" s="23">
        <f>P189</f>
        <v>162.72395059857976</v>
      </c>
      <c r="P195" s="23">
        <f>P190</f>
        <v>309.64740083072729</v>
      </c>
      <c r="Q195" s="14"/>
      <c r="R195" s="14"/>
      <c r="S195" s="14"/>
      <c r="T195" s="14"/>
      <c r="U195" s="14"/>
    </row>
    <row r="196" spans="1:21" ht="15.75">
      <c r="A196" s="15"/>
      <c r="B196" s="5"/>
      <c r="C196" s="5" t="s">
        <v>21</v>
      </c>
      <c r="D196" s="17">
        <v>8.2620000000000005</v>
      </c>
      <c r="E196" s="5" t="s">
        <v>22</v>
      </c>
      <c r="F196" s="18" t="s">
        <v>23</v>
      </c>
      <c r="G196" s="18" t="s">
        <v>24</v>
      </c>
      <c r="H196" s="18" t="s">
        <v>25</v>
      </c>
      <c r="I196" s="18" t="s">
        <v>26</v>
      </c>
      <c r="J196" s="18" t="s">
        <v>27</v>
      </c>
      <c r="K196" s="18" t="s">
        <v>28</v>
      </c>
      <c r="L196" s="18" t="s">
        <v>29</v>
      </c>
      <c r="M196" s="14"/>
      <c r="N196" s="18" t="s">
        <v>25</v>
      </c>
      <c r="O196" s="23">
        <f>Q189</f>
        <v>267.37364395548786</v>
      </c>
      <c r="P196" s="23">
        <f>Q190</f>
        <v>511.40569392556654</v>
      </c>
      <c r="Q196" s="14"/>
      <c r="R196" s="14"/>
      <c r="S196" s="14"/>
      <c r="T196" s="14"/>
      <c r="U196" s="14"/>
    </row>
    <row r="197" spans="1:21" ht="15.75">
      <c r="A197" s="15"/>
      <c r="B197" s="5"/>
      <c r="C197" s="5" t="s">
        <v>30</v>
      </c>
      <c r="D197" s="17">
        <v>12.134</v>
      </c>
      <c r="E197" s="17">
        <v>7.8109999999999999</v>
      </c>
      <c r="F197" s="17">
        <v>10.262</v>
      </c>
      <c r="G197" s="17">
        <v>15.44</v>
      </c>
      <c r="H197" s="17">
        <v>18.111000000000001</v>
      </c>
      <c r="I197" s="17">
        <v>24.718</v>
      </c>
      <c r="J197" s="17">
        <v>31.251999999999999</v>
      </c>
      <c r="K197" s="17">
        <v>33.884999999999998</v>
      </c>
      <c r="L197" s="17">
        <v>33.027999999999999</v>
      </c>
      <c r="M197" s="14"/>
      <c r="N197" s="18" t="s">
        <v>26</v>
      </c>
      <c r="O197" s="23">
        <f>R189</f>
        <v>427.81889452543163</v>
      </c>
      <c r="P197" s="23">
        <f>R190</f>
        <v>845.05267081707552</v>
      </c>
      <c r="Q197" s="14"/>
      <c r="R197" s="14"/>
      <c r="S197" s="14"/>
      <c r="T197" s="14"/>
      <c r="U197" s="14"/>
    </row>
    <row r="198" spans="1:21">
      <c r="A198" s="15"/>
      <c r="B198" s="5"/>
      <c r="C198" s="5"/>
      <c r="D198" s="5">
        <f>D197-D196</f>
        <v>3.8719999999999999</v>
      </c>
      <c r="E198" s="5"/>
      <c r="F198" s="5">
        <f>F197-E197</f>
        <v>2.4510000000000005</v>
      </c>
      <c r="G198" s="5">
        <f>G197-E197</f>
        <v>7.6289999999999996</v>
      </c>
      <c r="H198" s="5">
        <f>H197-E197</f>
        <v>10.3</v>
      </c>
      <c r="I198" s="5">
        <f>I197-E197</f>
        <v>16.907</v>
      </c>
      <c r="J198" s="5">
        <f>J197-E197</f>
        <v>23.440999999999999</v>
      </c>
      <c r="K198" s="5">
        <f>K197-E197</f>
        <v>26.073999999999998</v>
      </c>
      <c r="L198" s="5">
        <f>L197-E197</f>
        <v>25.216999999999999</v>
      </c>
      <c r="M198" s="14"/>
      <c r="N198" s="18" t="s">
        <v>27</v>
      </c>
      <c r="O198" s="23">
        <f>S189</f>
        <v>579.10230172392755</v>
      </c>
      <c r="P198" s="23">
        <f>S190</f>
        <v>1075.7034590120627</v>
      </c>
      <c r="Q198" s="14"/>
      <c r="R198" s="14"/>
      <c r="S198" s="14"/>
      <c r="T198" s="14"/>
      <c r="U198" s="14"/>
    </row>
    <row r="199" spans="1:21">
      <c r="A199" s="15"/>
      <c r="B199" s="5"/>
      <c r="C199" s="5"/>
      <c r="D199" s="5"/>
      <c r="E199" s="5"/>
      <c r="F199" s="19">
        <f>F198/D198*100</f>
        <v>63.300619834710758</v>
      </c>
      <c r="G199" s="19">
        <f>G198/D198*100</f>
        <v>197.02995867768593</v>
      </c>
      <c r="H199" s="19">
        <f>H198/D198*100</f>
        <v>266.01239669421489</v>
      </c>
      <c r="I199" s="19">
        <f>I198/D198*100</f>
        <v>436.64772727272725</v>
      </c>
      <c r="J199" s="19">
        <f>J198/D198*100</f>
        <v>605.39772727272725</v>
      </c>
      <c r="K199" s="19">
        <f>K198/D198*100</f>
        <v>673.39876033057851</v>
      </c>
      <c r="L199" s="19">
        <f>L198/D198*100</f>
        <v>651.26549586776855</v>
      </c>
      <c r="M199" s="14"/>
      <c r="N199" s="18" t="s">
        <v>28</v>
      </c>
      <c r="O199" s="23">
        <f>T189</f>
        <v>640.07031758135167</v>
      </c>
      <c r="P199" s="23">
        <f>T190</f>
        <v>1105.5709797352904</v>
      </c>
      <c r="Q199" s="14"/>
      <c r="R199" s="14"/>
      <c r="S199" s="14"/>
      <c r="T199" s="14"/>
      <c r="U199" s="14"/>
    </row>
    <row r="200" spans="1:21">
      <c r="A200" s="15"/>
      <c r="B200" s="5"/>
      <c r="C200" s="5"/>
      <c r="D200" s="5"/>
      <c r="E200" s="5"/>
      <c r="F200" s="5"/>
      <c r="G200" s="5"/>
      <c r="H200" s="5"/>
      <c r="I200" s="5"/>
      <c r="J200" s="5"/>
      <c r="K200" s="5"/>
      <c r="L200" s="5"/>
      <c r="M200" s="14"/>
      <c r="N200" s="18" t="s">
        <v>29</v>
      </c>
      <c r="O200" s="23">
        <f>U189</f>
        <v>636.65880219120368</v>
      </c>
      <c r="P200" s="23">
        <f>U190</f>
        <v>1087.051907311534</v>
      </c>
      <c r="Q200" s="14"/>
      <c r="R200" s="14"/>
      <c r="S200" s="14"/>
      <c r="T200" s="14"/>
      <c r="U200" s="14"/>
    </row>
    <row r="201" spans="1:21">
      <c r="A201" s="15"/>
      <c r="B201" s="5" t="s">
        <v>33</v>
      </c>
      <c r="C201" s="16" t="s">
        <v>16</v>
      </c>
      <c r="D201" s="5"/>
      <c r="E201" s="5"/>
      <c r="F201" s="5"/>
      <c r="G201" s="5"/>
      <c r="H201" s="5"/>
      <c r="I201" s="5"/>
      <c r="J201" s="5"/>
      <c r="K201" s="5"/>
      <c r="L201" s="5"/>
      <c r="M201" s="14"/>
      <c r="N201" s="14"/>
      <c r="O201" s="14"/>
      <c r="P201" s="14"/>
      <c r="Q201" s="14"/>
      <c r="R201" s="14"/>
      <c r="S201" s="14"/>
      <c r="T201" s="14"/>
      <c r="U201" s="14"/>
    </row>
    <row r="202" spans="1:21" ht="15.75">
      <c r="A202" s="15"/>
      <c r="B202" s="5"/>
      <c r="C202" s="5" t="s">
        <v>21</v>
      </c>
      <c r="D202" s="17">
        <v>9.6790000000000003</v>
      </c>
      <c r="E202" s="5" t="s">
        <v>22</v>
      </c>
      <c r="F202" s="18" t="s">
        <v>23</v>
      </c>
      <c r="G202" s="18" t="s">
        <v>24</v>
      </c>
      <c r="H202" s="18" t="s">
        <v>25</v>
      </c>
      <c r="I202" s="18" t="s">
        <v>26</v>
      </c>
      <c r="J202" s="18" t="s">
        <v>27</v>
      </c>
      <c r="K202" s="18" t="s">
        <v>28</v>
      </c>
      <c r="L202" s="18" t="s">
        <v>29</v>
      </c>
      <c r="M202" s="14"/>
      <c r="N202" s="14"/>
      <c r="O202" s="14"/>
      <c r="P202" s="14"/>
      <c r="Q202" s="14"/>
      <c r="R202" s="14"/>
      <c r="S202" s="14"/>
      <c r="T202" s="14"/>
      <c r="U202" s="14"/>
    </row>
    <row r="203" spans="1:21" ht="15.75">
      <c r="A203" s="15"/>
      <c r="B203" s="5"/>
      <c r="C203" s="5" t="s">
        <v>30</v>
      </c>
      <c r="D203" s="17">
        <v>13.401999999999999</v>
      </c>
      <c r="E203" s="17">
        <v>8.58</v>
      </c>
      <c r="F203" s="17">
        <v>10.492000000000001</v>
      </c>
      <c r="G203" s="17">
        <v>13.361000000000001</v>
      </c>
      <c r="H203" s="17">
        <v>18.585000000000001</v>
      </c>
      <c r="I203" s="17">
        <v>24.178999999999998</v>
      </c>
      <c r="J203" s="17">
        <v>29.161000000000001</v>
      </c>
      <c r="K203" s="17">
        <v>31.169</v>
      </c>
      <c r="L203" s="17">
        <v>31.739000000000001</v>
      </c>
      <c r="M203" s="14"/>
      <c r="N203" s="14"/>
      <c r="O203" s="14"/>
      <c r="P203" s="14"/>
      <c r="Q203" s="14"/>
      <c r="R203" s="14"/>
      <c r="S203" s="14"/>
      <c r="T203" s="14"/>
      <c r="U203" s="14"/>
    </row>
    <row r="204" spans="1:21">
      <c r="A204" s="15"/>
      <c r="B204" s="5"/>
      <c r="C204" s="5"/>
      <c r="D204" s="5">
        <f>D203-D202</f>
        <v>3.722999999999999</v>
      </c>
      <c r="E204" s="5"/>
      <c r="F204" s="5">
        <f>F203-E203</f>
        <v>1.9120000000000008</v>
      </c>
      <c r="G204" s="5">
        <f>G203-E203</f>
        <v>4.7810000000000006</v>
      </c>
      <c r="H204" s="5">
        <f>H203-E203</f>
        <v>10.005000000000001</v>
      </c>
      <c r="I204" s="5">
        <f>I203-E203</f>
        <v>15.598999999999998</v>
      </c>
      <c r="J204" s="5">
        <f>J203-E203</f>
        <v>20.581000000000003</v>
      </c>
      <c r="K204" s="5">
        <f>K203-E203</f>
        <v>22.588999999999999</v>
      </c>
      <c r="L204" s="5">
        <f>L203-E203</f>
        <v>23.158999999999999</v>
      </c>
      <c r="M204" s="14"/>
      <c r="N204" s="14"/>
      <c r="O204" s="14"/>
      <c r="P204" s="14"/>
      <c r="Q204" s="14"/>
      <c r="R204" s="14"/>
      <c r="S204" s="14"/>
      <c r="T204" s="14"/>
      <c r="U204" s="14"/>
    </row>
    <row r="205" spans="1:21">
      <c r="A205" s="15"/>
      <c r="B205" s="5"/>
      <c r="C205" s="5"/>
      <c r="D205" s="5"/>
      <c r="E205" s="5"/>
      <c r="F205" s="19">
        <f>F204/D204*100</f>
        <v>51.356432984152597</v>
      </c>
      <c r="G205" s="19">
        <f>G204/D204*100</f>
        <v>128.4179425194736</v>
      </c>
      <c r="H205" s="19">
        <f>H204/D204*100</f>
        <v>268.73489121676079</v>
      </c>
      <c r="I205" s="19">
        <f>I204/D204*100</f>
        <v>418.99006177813601</v>
      </c>
      <c r="J205" s="19">
        <f>J204/D204*100</f>
        <v>552.80687617512785</v>
      </c>
      <c r="K205" s="19">
        <f>K204/D204*100</f>
        <v>606.74187483212472</v>
      </c>
      <c r="L205" s="19">
        <f>L204/D204*100</f>
        <v>622.0521085146388</v>
      </c>
      <c r="M205" s="14"/>
      <c r="N205" s="14"/>
      <c r="O205" s="14"/>
      <c r="P205" s="14"/>
      <c r="Q205" s="14"/>
      <c r="R205" s="14"/>
      <c r="S205" s="14"/>
      <c r="T205" s="14"/>
      <c r="U205" s="14"/>
    </row>
    <row r="206" spans="1:21">
      <c r="A206" s="15"/>
      <c r="B206" s="5"/>
      <c r="C206" s="5"/>
      <c r="D206" s="5"/>
      <c r="E206" s="5"/>
      <c r="F206" s="5"/>
      <c r="G206" s="5"/>
      <c r="H206" s="5"/>
      <c r="I206" s="5"/>
      <c r="J206" s="5"/>
      <c r="K206" s="5"/>
      <c r="L206" s="5"/>
      <c r="M206" s="14"/>
      <c r="N206" s="14"/>
      <c r="O206" s="14"/>
      <c r="P206" s="14"/>
      <c r="Q206" s="14"/>
      <c r="R206" s="14"/>
      <c r="S206" s="14"/>
      <c r="T206" s="14"/>
      <c r="U206" s="14"/>
    </row>
    <row r="207" spans="1:21">
      <c r="A207" s="15"/>
      <c r="B207" s="5" t="s">
        <v>34</v>
      </c>
      <c r="C207" s="16" t="s">
        <v>20</v>
      </c>
      <c r="D207" s="5"/>
      <c r="E207" s="5"/>
      <c r="F207" s="5"/>
      <c r="G207" s="5"/>
      <c r="H207" s="5"/>
      <c r="I207" s="5"/>
      <c r="J207" s="5"/>
      <c r="K207" s="5"/>
      <c r="L207" s="5"/>
      <c r="M207" s="14"/>
      <c r="N207" s="14"/>
      <c r="O207" s="14"/>
      <c r="P207" s="14"/>
      <c r="Q207" s="14"/>
      <c r="R207" s="14"/>
      <c r="S207" s="14"/>
      <c r="T207" s="14"/>
      <c r="U207" s="14"/>
    </row>
    <row r="208" spans="1:21" ht="15.75">
      <c r="A208" s="15"/>
      <c r="B208" s="5"/>
      <c r="C208" s="5" t="s">
        <v>21</v>
      </c>
      <c r="D208" s="17">
        <v>6.2460000000000004</v>
      </c>
      <c r="E208" s="5" t="s">
        <v>22</v>
      </c>
      <c r="F208" s="18" t="s">
        <v>23</v>
      </c>
      <c r="G208" s="18" t="s">
        <v>24</v>
      </c>
      <c r="H208" s="18" t="s">
        <v>25</v>
      </c>
      <c r="I208" s="18" t="s">
        <v>26</v>
      </c>
      <c r="J208" s="18" t="s">
        <v>27</v>
      </c>
      <c r="K208" s="18" t="s">
        <v>28</v>
      </c>
      <c r="L208" s="18" t="s">
        <v>29</v>
      </c>
      <c r="M208" s="14"/>
      <c r="N208" s="14"/>
      <c r="O208" s="14"/>
      <c r="P208" s="14"/>
      <c r="Q208" s="14"/>
      <c r="R208" s="14"/>
      <c r="S208" s="14"/>
      <c r="T208" s="14"/>
      <c r="U208" s="14"/>
    </row>
    <row r="209" spans="1:21" ht="15.75">
      <c r="A209" s="15"/>
      <c r="B209" s="5"/>
      <c r="C209" s="5" t="s">
        <v>30</v>
      </c>
      <c r="D209" s="17">
        <v>8.5540000000000003</v>
      </c>
      <c r="E209" s="17">
        <v>4.766</v>
      </c>
      <c r="F209" s="17">
        <v>6.0789999999999997</v>
      </c>
      <c r="G209" s="17">
        <v>7.2549999999999999</v>
      </c>
      <c r="H209" s="17">
        <v>13.178000000000001</v>
      </c>
      <c r="I209" s="17">
        <v>21.074000000000002</v>
      </c>
      <c r="J209" s="17">
        <v>25.541</v>
      </c>
      <c r="K209" s="17">
        <v>27.696999999999999</v>
      </c>
      <c r="L209" s="17">
        <v>27.251999999999999</v>
      </c>
      <c r="M209" s="14"/>
      <c r="N209" s="14"/>
      <c r="O209" s="14"/>
      <c r="P209" s="14"/>
      <c r="Q209" s="14"/>
      <c r="R209" s="14"/>
      <c r="S209" s="14"/>
      <c r="T209" s="14"/>
      <c r="U209" s="14"/>
    </row>
    <row r="210" spans="1:21">
      <c r="A210" s="15"/>
      <c r="B210" s="5"/>
      <c r="C210" s="5"/>
      <c r="D210" s="5">
        <f>D209-D208</f>
        <v>2.3079999999999998</v>
      </c>
      <c r="E210" s="5"/>
      <c r="F210" s="5">
        <f>F209-E209</f>
        <v>1.3129999999999997</v>
      </c>
      <c r="G210" s="5">
        <f>G209-E209</f>
        <v>2.4889999999999999</v>
      </c>
      <c r="H210" s="5">
        <f>H209-E209</f>
        <v>8.4120000000000008</v>
      </c>
      <c r="I210" s="5">
        <f>I209-E209</f>
        <v>16.308</v>
      </c>
      <c r="J210" s="5">
        <f>J209-E209</f>
        <v>20.774999999999999</v>
      </c>
      <c r="K210" s="5">
        <f>K209-E209</f>
        <v>22.930999999999997</v>
      </c>
      <c r="L210" s="5">
        <f>L209-E209</f>
        <v>22.485999999999997</v>
      </c>
      <c r="M210" s="14"/>
      <c r="N210" s="14"/>
      <c r="O210" s="14"/>
      <c r="P210" s="14"/>
      <c r="Q210" s="14"/>
      <c r="R210" s="14"/>
      <c r="S210" s="14"/>
      <c r="T210" s="14"/>
      <c r="U210" s="14"/>
    </row>
    <row r="211" spans="1:21">
      <c r="A211" s="15"/>
      <c r="B211" s="5"/>
      <c r="C211" s="5"/>
      <c r="D211" s="5"/>
      <c r="E211" s="5"/>
      <c r="F211" s="19">
        <f>F210/D210*100</f>
        <v>56.889081455805893</v>
      </c>
      <c r="G211" s="19">
        <f>G210/D210*100</f>
        <v>107.84228769497402</v>
      </c>
      <c r="H211" s="19">
        <f>H210/D210*100</f>
        <v>364.47140381282503</v>
      </c>
      <c r="I211" s="19">
        <f>I210/D210*100</f>
        <v>706.58578856152519</v>
      </c>
      <c r="J211" s="19">
        <f>J210/D210*100</f>
        <v>900.12998266897739</v>
      </c>
      <c r="K211" s="19">
        <f>K210/D210*100</f>
        <v>993.5441941074522</v>
      </c>
      <c r="L211" s="19">
        <f>L210/D210*100</f>
        <v>974.26343154246092</v>
      </c>
      <c r="M211" s="14"/>
      <c r="N211" s="14"/>
      <c r="O211" s="14"/>
      <c r="P211" s="14"/>
      <c r="Q211" s="14"/>
      <c r="R211" s="14"/>
      <c r="S211" s="14"/>
      <c r="T211" s="14"/>
      <c r="U211" s="14"/>
    </row>
    <row r="212" spans="1:21">
      <c r="A212" s="14"/>
      <c r="B212" s="14"/>
      <c r="C212" s="14"/>
      <c r="D212" s="14"/>
      <c r="E212" s="14"/>
      <c r="F212" s="14"/>
      <c r="G212" s="14"/>
      <c r="H212" s="14"/>
      <c r="I212" s="14"/>
      <c r="J212" s="14"/>
      <c r="K212" s="14"/>
      <c r="L212" s="14"/>
      <c r="M212" s="14"/>
      <c r="N212" s="14"/>
      <c r="O212" s="14"/>
      <c r="P212" s="14"/>
      <c r="Q212" s="14"/>
      <c r="R212" s="14"/>
      <c r="S212" s="14"/>
      <c r="T212" s="14"/>
      <c r="U212" s="14"/>
    </row>
    <row r="213" spans="1:21">
      <c r="A213" s="14"/>
      <c r="B213" s="14"/>
      <c r="C213" s="14"/>
      <c r="D213" s="14"/>
      <c r="E213" s="14"/>
      <c r="F213" s="14"/>
      <c r="G213" s="14"/>
      <c r="H213" s="14"/>
      <c r="I213" s="14"/>
      <c r="J213" s="14"/>
      <c r="K213" s="14"/>
      <c r="L213" s="14"/>
      <c r="M213" s="14"/>
      <c r="N213" s="14"/>
      <c r="O213" s="14"/>
      <c r="P213" s="14"/>
      <c r="Q213" s="14"/>
      <c r="R213" s="14"/>
      <c r="S213" s="14"/>
      <c r="T213" s="14"/>
      <c r="U213" s="14"/>
    </row>
    <row r="214" spans="1:21">
      <c r="A214" s="15" t="s">
        <v>93</v>
      </c>
      <c r="B214" s="5"/>
      <c r="C214" s="5"/>
      <c r="D214" s="5"/>
      <c r="E214" s="5"/>
      <c r="F214" s="5"/>
      <c r="G214" s="5"/>
      <c r="H214" s="5"/>
      <c r="I214" s="5"/>
      <c r="J214" s="5"/>
      <c r="K214" s="5"/>
      <c r="L214" s="5"/>
      <c r="M214" s="14"/>
      <c r="N214" s="22"/>
      <c r="O214" s="18" t="str">
        <f t="shared" ref="O214:U214" si="29">F216</f>
        <v>0.1mM10ul</v>
      </c>
      <c r="P214" s="18" t="str">
        <f t="shared" si="29"/>
        <v>0.1mM20ul</v>
      </c>
      <c r="Q214" s="18" t="str">
        <f t="shared" si="29"/>
        <v>1mM7ul</v>
      </c>
      <c r="R214" s="18" t="str">
        <f t="shared" si="29"/>
        <v>1mM20ul</v>
      </c>
      <c r="S214" s="18" t="str">
        <f t="shared" si="29"/>
        <v>10mM7ul</v>
      </c>
      <c r="T214" s="18" t="str">
        <f t="shared" si="29"/>
        <v>10mM20ul</v>
      </c>
      <c r="U214" s="18" t="str">
        <f t="shared" si="29"/>
        <v>10mM70ul</v>
      </c>
    </row>
    <row r="215" spans="1:21">
      <c r="A215" s="15"/>
      <c r="B215" s="5" t="s">
        <v>39</v>
      </c>
      <c r="C215" s="16" t="s">
        <v>20</v>
      </c>
      <c r="D215" s="5"/>
      <c r="E215" s="5"/>
      <c r="F215" s="5"/>
      <c r="G215" s="5"/>
      <c r="H215" s="5"/>
      <c r="I215" s="5"/>
      <c r="J215" s="5"/>
      <c r="K215" s="5"/>
      <c r="L215" s="5"/>
      <c r="M215" s="14"/>
      <c r="N215" s="22" t="s">
        <v>16</v>
      </c>
      <c r="O215" s="23">
        <f t="shared" ref="O215:U215" si="30">F231</f>
        <v>17.339667458432313</v>
      </c>
      <c r="P215" s="23">
        <f t="shared" si="30"/>
        <v>157.76722090261279</v>
      </c>
      <c r="Q215" s="23">
        <f t="shared" si="30"/>
        <v>334.10926365795717</v>
      </c>
      <c r="R215" s="23">
        <f t="shared" si="30"/>
        <v>497.48218527315908</v>
      </c>
      <c r="S215" s="23">
        <f t="shared" si="30"/>
        <v>479.00237529691208</v>
      </c>
      <c r="T215" s="23">
        <f t="shared" si="30"/>
        <v>439.47743467933481</v>
      </c>
      <c r="U215" s="23">
        <f t="shared" si="30"/>
        <v>413.58669833729209</v>
      </c>
    </row>
    <row r="216" spans="1:21" ht="15.75">
      <c r="A216" s="15"/>
      <c r="B216" s="5"/>
      <c r="C216" s="5" t="s">
        <v>21</v>
      </c>
      <c r="D216" s="17">
        <v>9.0039999999999996</v>
      </c>
      <c r="E216" s="5" t="s">
        <v>22</v>
      </c>
      <c r="F216" s="18" t="s">
        <v>23</v>
      </c>
      <c r="G216" s="18" t="s">
        <v>24</v>
      </c>
      <c r="H216" s="18" t="s">
        <v>25</v>
      </c>
      <c r="I216" s="18" t="s">
        <v>26</v>
      </c>
      <c r="J216" s="18" t="s">
        <v>27</v>
      </c>
      <c r="K216" s="18" t="s">
        <v>28</v>
      </c>
      <c r="L216" s="18" t="s">
        <v>29</v>
      </c>
      <c r="M216" s="14"/>
      <c r="N216" s="22" t="s">
        <v>7</v>
      </c>
      <c r="O216" s="23">
        <f t="shared" ref="O216:U216" si="31">AVERAGE(F219,F225)</f>
        <v>8.9691799817368931</v>
      </c>
      <c r="P216" s="23">
        <f t="shared" si="31"/>
        <v>186.4641025894347</v>
      </c>
      <c r="Q216" s="23">
        <f t="shared" si="31"/>
        <v>265.8924002128341</v>
      </c>
      <c r="R216" s="23">
        <f t="shared" si="31"/>
        <v>383.44060191974108</v>
      </c>
      <c r="S216" s="23">
        <f t="shared" si="31"/>
        <v>471.02726337375952</v>
      </c>
      <c r="T216" s="23">
        <f t="shared" si="31"/>
        <v>491.97954082590348</v>
      </c>
      <c r="U216" s="23">
        <f t="shared" si="31"/>
        <v>468.78592810779446</v>
      </c>
    </row>
    <row r="217" spans="1:21" ht="15.75">
      <c r="A217" s="15"/>
      <c r="B217" s="5"/>
      <c r="C217" s="5" t="s">
        <v>30</v>
      </c>
      <c r="D217" s="17">
        <v>12.989000000000001</v>
      </c>
      <c r="E217" s="17">
        <v>9.7490000000000006</v>
      </c>
      <c r="F217" s="17">
        <v>10.038</v>
      </c>
      <c r="G217" s="17">
        <v>14.632</v>
      </c>
      <c r="H217" s="17">
        <v>17.475000000000001</v>
      </c>
      <c r="I217" s="17">
        <v>19.797000000000001</v>
      </c>
      <c r="J217" s="17">
        <v>22.832999999999998</v>
      </c>
      <c r="K217" s="17">
        <v>23.704999999999998</v>
      </c>
      <c r="L217" s="17">
        <v>23.134</v>
      </c>
      <c r="M217" s="14"/>
      <c r="N217" s="14"/>
      <c r="O217" s="14"/>
      <c r="P217" s="14"/>
      <c r="Q217" s="14"/>
      <c r="R217" s="14"/>
      <c r="S217" s="14"/>
      <c r="T217" s="14"/>
      <c r="U217" s="14"/>
    </row>
    <row r="218" spans="1:21">
      <c r="A218" s="15"/>
      <c r="B218" s="5"/>
      <c r="C218" s="5"/>
      <c r="D218" s="5">
        <f>D217-D216</f>
        <v>3.9850000000000012</v>
      </c>
      <c r="E218" s="5"/>
      <c r="F218" s="5">
        <f>F217-E217</f>
        <v>0.2889999999999997</v>
      </c>
      <c r="G218" s="5">
        <f>G217-E217</f>
        <v>4.8829999999999991</v>
      </c>
      <c r="H218" s="5">
        <f>H217-E217</f>
        <v>7.7260000000000009</v>
      </c>
      <c r="I218" s="5">
        <f>I217-E217</f>
        <v>10.048</v>
      </c>
      <c r="J218" s="5">
        <f>J217-E217</f>
        <v>13.083999999999998</v>
      </c>
      <c r="K218" s="5">
        <f>K217-E217</f>
        <v>13.955999999999998</v>
      </c>
      <c r="L218" s="5">
        <f>L217-E217</f>
        <v>13.385</v>
      </c>
      <c r="M218" s="14"/>
      <c r="N218" s="14"/>
      <c r="O218" s="14"/>
      <c r="P218" s="14"/>
      <c r="Q218" s="14"/>
      <c r="R218" s="14"/>
      <c r="S218" s="14"/>
      <c r="T218" s="14"/>
      <c r="U218" s="14"/>
    </row>
    <row r="219" spans="1:21">
      <c r="A219" s="15"/>
      <c r="B219" s="5"/>
      <c r="C219" s="5"/>
      <c r="D219" s="5"/>
      <c r="E219" s="5"/>
      <c r="F219" s="19">
        <f>F218/D218*100</f>
        <v>7.2521957340024992</v>
      </c>
      <c r="G219" s="19">
        <f>G218/D218*100</f>
        <v>122.53450439146793</v>
      </c>
      <c r="H219" s="19">
        <f>H218/D218*100</f>
        <v>193.87703889585944</v>
      </c>
      <c r="I219" s="19">
        <f>I218/D218*100</f>
        <v>252.14554579673768</v>
      </c>
      <c r="J219" s="19">
        <f>J218/D218*100</f>
        <v>328.33124215809272</v>
      </c>
      <c r="K219" s="19">
        <f>K218/D218*100</f>
        <v>350.2132998745293</v>
      </c>
      <c r="L219" s="19">
        <f>L218/D218*100</f>
        <v>335.88456712672513</v>
      </c>
      <c r="M219" s="14"/>
      <c r="N219" s="22" t="s">
        <v>31</v>
      </c>
      <c r="O219" s="5" t="s">
        <v>16</v>
      </c>
      <c r="P219" s="5" t="s">
        <v>7</v>
      </c>
      <c r="Q219" s="14"/>
      <c r="R219" s="14"/>
      <c r="S219" s="14"/>
      <c r="T219" s="14"/>
      <c r="U219" s="14"/>
    </row>
    <row r="220" spans="1:21">
      <c r="A220" s="15"/>
      <c r="B220" s="5"/>
      <c r="C220" s="5"/>
      <c r="D220" s="5"/>
      <c r="E220" s="5"/>
      <c r="F220" s="5"/>
      <c r="G220" s="5"/>
      <c r="H220" s="5"/>
      <c r="I220" s="5"/>
      <c r="J220" s="5"/>
      <c r="K220" s="5"/>
      <c r="L220" s="5"/>
      <c r="M220" s="14"/>
      <c r="N220" s="18" t="s">
        <v>23</v>
      </c>
      <c r="O220" s="23">
        <f>O215</f>
        <v>17.339667458432313</v>
      </c>
      <c r="P220" s="23">
        <f>O216</f>
        <v>8.9691799817368931</v>
      </c>
      <c r="Q220" s="14"/>
      <c r="R220" s="14"/>
      <c r="S220" s="14"/>
      <c r="T220" s="14"/>
      <c r="U220" s="14"/>
    </row>
    <row r="221" spans="1:21">
      <c r="A221" s="15"/>
      <c r="B221" s="5" t="s">
        <v>40</v>
      </c>
      <c r="C221" s="16" t="s">
        <v>20</v>
      </c>
      <c r="D221" s="5"/>
      <c r="E221" s="5"/>
      <c r="F221" s="5"/>
      <c r="G221" s="5"/>
      <c r="H221" s="5"/>
      <c r="I221" s="5"/>
      <c r="J221" s="5"/>
      <c r="K221" s="5"/>
      <c r="L221" s="5"/>
      <c r="M221" s="14"/>
      <c r="N221" s="18" t="s">
        <v>24</v>
      </c>
      <c r="O221" s="23">
        <f>P215</f>
        <v>157.76722090261279</v>
      </c>
      <c r="P221" s="23">
        <f>P216</f>
        <v>186.4641025894347</v>
      </c>
      <c r="Q221" s="14"/>
      <c r="R221" s="14"/>
      <c r="S221" s="14"/>
      <c r="T221" s="14"/>
      <c r="U221" s="14"/>
    </row>
    <row r="222" spans="1:21" ht="15.75">
      <c r="A222" s="15"/>
      <c r="B222" s="5"/>
      <c r="C222" s="5" t="s">
        <v>21</v>
      </c>
      <c r="D222" s="17">
        <v>7.5339999999999998</v>
      </c>
      <c r="E222" s="5" t="s">
        <v>22</v>
      </c>
      <c r="F222" s="18" t="s">
        <v>23</v>
      </c>
      <c r="G222" s="18" t="s">
        <v>24</v>
      </c>
      <c r="H222" s="18" t="s">
        <v>25</v>
      </c>
      <c r="I222" s="18" t="s">
        <v>26</v>
      </c>
      <c r="J222" s="18" t="s">
        <v>27</v>
      </c>
      <c r="K222" s="18" t="s">
        <v>28</v>
      </c>
      <c r="L222" s="18" t="s">
        <v>29</v>
      </c>
      <c r="M222" s="14"/>
      <c r="N222" s="18" t="s">
        <v>25</v>
      </c>
      <c r="O222" s="23">
        <f>Q215</f>
        <v>334.10926365795717</v>
      </c>
      <c r="P222" s="23">
        <f>Q216</f>
        <v>265.8924002128341</v>
      </c>
      <c r="Q222" s="14"/>
      <c r="R222" s="14"/>
      <c r="S222" s="14"/>
      <c r="T222" s="14"/>
      <c r="U222" s="14"/>
    </row>
    <row r="223" spans="1:21" ht="15.75">
      <c r="A223" s="15"/>
      <c r="B223" s="5"/>
      <c r="C223" s="5" t="s">
        <v>30</v>
      </c>
      <c r="D223" s="17">
        <v>8.423</v>
      </c>
      <c r="E223" s="17">
        <v>6.7389999999999999</v>
      </c>
      <c r="F223" s="17">
        <v>6.8339999999999996</v>
      </c>
      <c r="G223" s="17">
        <v>8.9649999999999999</v>
      </c>
      <c r="H223" s="17">
        <v>9.7430000000000003</v>
      </c>
      <c r="I223" s="17">
        <v>11.315</v>
      </c>
      <c r="J223" s="17">
        <v>12.195</v>
      </c>
      <c r="K223" s="17">
        <v>12.372999999999999</v>
      </c>
      <c r="L223" s="17">
        <v>12.087999999999999</v>
      </c>
      <c r="M223" s="14"/>
      <c r="N223" s="18" t="s">
        <v>26</v>
      </c>
      <c r="O223" s="23">
        <f>R215</f>
        <v>497.48218527315908</v>
      </c>
      <c r="P223" s="23">
        <f>R216</f>
        <v>383.44060191974108</v>
      </c>
      <c r="Q223" s="14"/>
      <c r="R223" s="14"/>
      <c r="S223" s="14"/>
      <c r="T223" s="14"/>
      <c r="U223" s="14"/>
    </row>
    <row r="224" spans="1:21">
      <c r="A224" s="15"/>
      <c r="B224" s="5"/>
      <c r="C224" s="5"/>
      <c r="D224" s="5">
        <f>D223-D222</f>
        <v>0.88900000000000023</v>
      </c>
      <c r="E224" s="5"/>
      <c r="F224" s="5">
        <f>F223-E223</f>
        <v>9.4999999999999751E-2</v>
      </c>
      <c r="G224" s="5">
        <f>G223-E223</f>
        <v>2.226</v>
      </c>
      <c r="H224" s="5">
        <f>H223-E223</f>
        <v>3.0040000000000004</v>
      </c>
      <c r="I224" s="5">
        <f>I223-E223</f>
        <v>4.5759999999999996</v>
      </c>
      <c r="J224" s="5">
        <f>J223-E223</f>
        <v>5.4560000000000004</v>
      </c>
      <c r="K224" s="5">
        <f>K223-E223</f>
        <v>5.6339999999999995</v>
      </c>
      <c r="L224" s="5">
        <f>L223-E223</f>
        <v>5.3489999999999993</v>
      </c>
      <c r="M224" s="14"/>
      <c r="N224" s="18" t="s">
        <v>27</v>
      </c>
      <c r="O224" s="23">
        <f>S215</f>
        <v>479.00237529691208</v>
      </c>
      <c r="P224" s="23">
        <f>S216</f>
        <v>471.02726337375952</v>
      </c>
      <c r="Q224" s="14"/>
      <c r="R224" s="14"/>
      <c r="S224" s="14"/>
      <c r="T224" s="14"/>
      <c r="U224" s="14"/>
    </row>
    <row r="225" spans="1:21">
      <c r="A225" s="15"/>
      <c r="B225" s="5"/>
      <c r="C225" s="5"/>
      <c r="D225" s="5"/>
      <c r="E225" s="5"/>
      <c r="F225" s="19">
        <f>F224/D224*100</f>
        <v>10.686164229471286</v>
      </c>
      <c r="G225" s="19">
        <f>G224/D224*100</f>
        <v>250.39370078740149</v>
      </c>
      <c r="H225" s="19">
        <f>H224/D224*100</f>
        <v>337.90776152980874</v>
      </c>
      <c r="I225" s="19">
        <f>I224/D224*100</f>
        <v>514.73565804274449</v>
      </c>
      <c r="J225" s="19">
        <f>J224/D224*100</f>
        <v>613.72328458942627</v>
      </c>
      <c r="K225" s="19">
        <f>K224/D224*100</f>
        <v>633.74578177727767</v>
      </c>
      <c r="L225" s="19">
        <f>L224/D224*100</f>
        <v>601.68728908886374</v>
      </c>
      <c r="M225" s="14"/>
      <c r="N225" s="18" t="s">
        <v>28</v>
      </c>
      <c r="O225" s="23">
        <f>T215</f>
        <v>439.47743467933481</v>
      </c>
      <c r="P225" s="23">
        <f>T216</f>
        <v>491.97954082590348</v>
      </c>
      <c r="Q225" s="14"/>
      <c r="R225" s="14"/>
      <c r="S225" s="14"/>
      <c r="T225" s="14"/>
      <c r="U225" s="14"/>
    </row>
    <row r="226" spans="1:21">
      <c r="A226" s="15"/>
      <c r="B226" s="5"/>
      <c r="C226" s="5"/>
      <c r="D226" s="5"/>
      <c r="E226" s="5"/>
      <c r="F226" s="5"/>
      <c r="G226" s="5"/>
      <c r="H226" s="5"/>
      <c r="I226" s="5"/>
      <c r="J226" s="5"/>
      <c r="K226" s="5"/>
      <c r="L226" s="5"/>
      <c r="M226" s="14"/>
      <c r="N226" s="18" t="s">
        <v>29</v>
      </c>
      <c r="O226" s="23">
        <f>U215</f>
        <v>413.58669833729209</v>
      </c>
      <c r="P226" s="23">
        <f>U216</f>
        <v>468.78592810779446</v>
      </c>
      <c r="Q226" s="14"/>
      <c r="R226" s="14"/>
      <c r="S226" s="14"/>
      <c r="T226" s="14"/>
      <c r="U226" s="14"/>
    </row>
    <row r="227" spans="1:21">
      <c r="A227" s="15"/>
      <c r="B227" s="5" t="s">
        <v>41</v>
      </c>
      <c r="C227" s="16" t="s">
        <v>16</v>
      </c>
      <c r="D227" s="5"/>
      <c r="E227" s="5"/>
      <c r="F227" s="5"/>
      <c r="G227" s="5"/>
      <c r="H227" s="5"/>
      <c r="I227" s="5"/>
      <c r="J227" s="5"/>
      <c r="K227" s="5"/>
      <c r="L227" s="5"/>
      <c r="M227" s="14"/>
      <c r="N227" s="14"/>
      <c r="O227" s="14"/>
      <c r="P227" s="14"/>
      <c r="Q227" s="14"/>
      <c r="R227" s="14"/>
      <c r="S227" s="14"/>
      <c r="T227" s="14"/>
      <c r="U227" s="14"/>
    </row>
    <row r="228" spans="1:21" ht="15.75">
      <c r="A228" s="15"/>
      <c r="B228" s="5"/>
      <c r="C228" s="5" t="s">
        <v>21</v>
      </c>
      <c r="D228" s="17">
        <v>7.91</v>
      </c>
      <c r="E228" s="5" t="s">
        <v>22</v>
      </c>
      <c r="F228" s="18" t="s">
        <v>23</v>
      </c>
      <c r="G228" s="18" t="s">
        <v>24</v>
      </c>
      <c r="H228" s="18" t="s">
        <v>25</v>
      </c>
      <c r="I228" s="18" t="s">
        <v>26</v>
      </c>
      <c r="J228" s="18" t="s">
        <v>27</v>
      </c>
      <c r="K228" s="18" t="s">
        <v>28</v>
      </c>
      <c r="L228" s="18" t="s">
        <v>29</v>
      </c>
      <c r="M228" s="14"/>
      <c r="N228" s="14"/>
      <c r="O228" s="14"/>
      <c r="P228" s="14"/>
      <c r="Q228" s="14"/>
      <c r="R228" s="14"/>
      <c r="S228" s="14"/>
      <c r="T228" s="14"/>
      <c r="U228" s="14"/>
    </row>
    <row r="229" spans="1:21" ht="15.75">
      <c r="A229" s="15"/>
      <c r="B229" s="5"/>
      <c r="C229" s="5" t="s">
        <v>30</v>
      </c>
      <c r="D229" s="17">
        <v>10.015000000000001</v>
      </c>
      <c r="E229" s="17">
        <v>5.09</v>
      </c>
      <c r="F229" s="17">
        <v>5.4550000000000001</v>
      </c>
      <c r="G229" s="17">
        <v>8.4109999999999996</v>
      </c>
      <c r="H229" s="17">
        <v>12.122999999999999</v>
      </c>
      <c r="I229" s="17">
        <v>15.561999999999999</v>
      </c>
      <c r="J229" s="17">
        <v>15.173</v>
      </c>
      <c r="K229" s="17">
        <v>14.340999999999999</v>
      </c>
      <c r="L229" s="17">
        <v>13.795999999999999</v>
      </c>
      <c r="M229" s="14"/>
      <c r="N229" s="14"/>
      <c r="O229" s="14"/>
      <c r="P229" s="14"/>
      <c r="Q229" s="14"/>
      <c r="R229" s="14"/>
      <c r="S229" s="14"/>
      <c r="T229" s="14"/>
      <c r="U229" s="14"/>
    </row>
    <row r="230" spans="1:21">
      <c r="A230" s="15"/>
      <c r="B230" s="5"/>
      <c r="C230" s="5"/>
      <c r="D230" s="5">
        <f>D229-D228</f>
        <v>2.1050000000000004</v>
      </c>
      <c r="E230" s="5"/>
      <c r="F230" s="5">
        <f>F229-E229</f>
        <v>0.36500000000000021</v>
      </c>
      <c r="G230" s="5">
        <f>G229-E229</f>
        <v>3.3209999999999997</v>
      </c>
      <c r="H230" s="5">
        <f>H229-E229</f>
        <v>7.0329999999999995</v>
      </c>
      <c r="I230" s="5">
        <f>I229-E229</f>
        <v>10.472</v>
      </c>
      <c r="J230" s="5">
        <f>J229-E229</f>
        <v>10.083</v>
      </c>
      <c r="K230" s="5">
        <f>K229-E229</f>
        <v>9.2509999999999994</v>
      </c>
      <c r="L230" s="5">
        <f>L229-E229</f>
        <v>8.7059999999999995</v>
      </c>
      <c r="M230" s="14"/>
      <c r="N230" s="14"/>
      <c r="O230" s="14"/>
      <c r="P230" s="14"/>
      <c r="Q230" s="14"/>
      <c r="R230" s="14"/>
      <c r="S230" s="14"/>
      <c r="T230" s="14"/>
      <c r="U230" s="14"/>
    </row>
    <row r="231" spans="1:21">
      <c r="A231" s="15"/>
      <c r="B231" s="5"/>
      <c r="C231" s="5"/>
      <c r="D231" s="5"/>
      <c r="E231" s="5"/>
      <c r="F231" s="19">
        <f>F230/D230*100</f>
        <v>17.339667458432313</v>
      </c>
      <c r="G231" s="19">
        <f>G230/D230*100</f>
        <v>157.76722090261279</v>
      </c>
      <c r="H231" s="19">
        <f>H230/D230*100</f>
        <v>334.10926365795717</v>
      </c>
      <c r="I231" s="19">
        <f>I230/D230*100</f>
        <v>497.48218527315908</v>
      </c>
      <c r="J231" s="19">
        <f>J230/D230*100</f>
        <v>479.00237529691208</v>
      </c>
      <c r="K231" s="19">
        <f>K230/D230*100</f>
        <v>439.47743467933481</v>
      </c>
      <c r="L231" s="19">
        <f>L230/D230*100</f>
        <v>413.58669833729209</v>
      </c>
      <c r="M231" s="14"/>
      <c r="N231" s="14"/>
      <c r="O231" s="14"/>
      <c r="P231" s="14"/>
      <c r="Q231" s="14"/>
      <c r="R231" s="14"/>
      <c r="S231" s="14"/>
      <c r="T231" s="14"/>
      <c r="U231" s="14"/>
    </row>
    <row r="232" spans="1:21">
      <c r="A232" s="15"/>
      <c r="B232" s="5"/>
      <c r="C232" s="5"/>
      <c r="D232" s="5"/>
      <c r="E232" s="5"/>
      <c r="F232" s="5"/>
      <c r="G232" s="5"/>
      <c r="H232" s="5"/>
      <c r="I232" s="5"/>
      <c r="J232" s="5"/>
      <c r="K232" s="5"/>
      <c r="L232" s="5"/>
      <c r="M232" s="14"/>
      <c r="N232" s="14"/>
      <c r="O232" s="14"/>
      <c r="P232" s="14"/>
      <c r="Q232" s="14"/>
      <c r="R232" s="14"/>
      <c r="S232" s="14"/>
      <c r="T232" s="14"/>
      <c r="U232" s="14"/>
    </row>
    <row r="233" spans="1:21">
      <c r="A233" s="15"/>
      <c r="B233" s="5" t="s">
        <v>42</v>
      </c>
      <c r="C233" s="16" t="s">
        <v>16</v>
      </c>
      <c r="D233" s="5"/>
      <c r="E233" s="5"/>
      <c r="F233" s="5"/>
      <c r="G233" s="5"/>
      <c r="H233" s="5"/>
      <c r="I233" s="5"/>
      <c r="J233" s="5"/>
      <c r="K233" s="5"/>
      <c r="L233" s="5"/>
      <c r="M233" s="14"/>
      <c r="N233" s="14"/>
      <c r="O233" s="14"/>
      <c r="P233" s="14"/>
      <c r="Q233" s="14"/>
      <c r="R233" s="14"/>
      <c r="S233" s="14"/>
      <c r="T233" s="14"/>
      <c r="U233" s="14"/>
    </row>
    <row r="234" spans="1:21" ht="15.75">
      <c r="A234" s="15"/>
      <c r="B234" s="5"/>
      <c r="C234" s="5" t="s">
        <v>21</v>
      </c>
      <c r="D234" s="17"/>
      <c r="E234" s="5" t="s">
        <v>22</v>
      </c>
      <c r="F234" s="18" t="s">
        <v>23</v>
      </c>
      <c r="G234" s="18" t="s">
        <v>24</v>
      </c>
      <c r="H234" s="18" t="s">
        <v>25</v>
      </c>
      <c r="I234" s="18" t="s">
        <v>26</v>
      </c>
      <c r="J234" s="18" t="s">
        <v>27</v>
      </c>
      <c r="K234" s="18" t="s">
        <v>28</v>
      </c>
      <c r="L234" s="18" t="s">
        <v>29</v>
      </c>
      <c r="M234" s="14"/>
      <c r="N234" s="14"/>
      <c r="O234" s="14"/>
      <c r="P234" s="14"/>
      <c r="Q234" s="14"/>
      <c r="R234" s="14"/>
      <c r="S234" s="14"/>
      <c r="T234" s="14"/>
      <c r="U234" s="14"/>
    </row>
    <row r="235" spans="1:21" ht="15.75">
      <c r="A235" s="15"/>
      <c r="B235" s="5"/>
      <c r="C235" s="5" t="s">
        <v>30</v>
      </c>
      <c r="D235" s="17"/>
      <c r="E235" s="17"/>
      <c r="F235" s="17"/>
      <c r="G235" s="17"/>
      <c r="H235" s="17"/>
      <c r="I235" s="17"/>
      <c r="J235" s="17"/>
      <c r="K235" s="17"/>
      <c r="L235" s="17"/>
      <c r="M235" s="14"/>
      <c r="N235" s="14"/>
      <c r="O235" s="14"/>
      <c r="P235" s="14"/>
      <c r="Q235" s="14"/>
      <c r="R235" s="14"/>
      <c r="S235" s="14"/>
      <c r="T235" s="14"/>
      <c r="U235" s="14"/>
    </row>
    <row r="236" spans="1:21">
      <c r="A236" s="15"/>
      <c r="B236" s="5"/>
      <c r="C236" s="5"/>
      <c r="D236" s="5"/>
      <c r="E236" s="5"/>
      <c r="F236" s="5"/>
      <c r="G236" s="5"/>
      <c r="H236" s="5"/>
      <c r="I236" s="5"/>
      <c r="J236" s="5"/>
      <c r="K236" s="5"/>
      <c r="L236" s="5"/>
      <c r="M236" s="14"/>
      <c r="N236" s="14"/>
      <c r="O236" s="14"/>
      <c r="P236" s="14"/>
      <c r="Q236" s="14"/>
      <c r="R236" s="14"/>
      <c r="S236" s="14"/>
      <c r="T236" s="14"/>
      <c r="U236" s="14"/>
    </row>
    <row r="237" spans="1:21">
      <c r="A237" s="15"/>
      <c r="B237" s="5"/>
      <c r="C237" s="5"/>
      <c r="D237" s="5"/>
      <c r="E237" s="5"/>
      <c r="F237" s="19"/>
      <c r="G237" s="19"/>
      <c r="H237" s="19"/>
      <c r="I237" s="19"/>
      <c r="J237" s="19"/>
      <c r="K237" s="19"/>
      <c r="L237" s="19"/>
      <c r="M237" s="14"/>
      <c r="N237" s="14"/>
      <c r="O237" s="14"/>
      <c r="P237" s="14"/>
      <c r="Q237" s="14"/>
      <c r="R237" s="14"/>
      <c r="S237" s="14"/>
      <c r="T237" s="14"/>
      <c r="U237" s="14"/>
    </row>
    <row r="238" spans="1:21">
      <c r="A238" s="14"/>
      <c r="B238" s="14"/>
      <c r="C238" s="14"/>
      <c r="D238" s="14"/>
      <c r="E238" s="14"/>
      <c r="F238" s="14"/>
      <c r="G238" s="14"/>
      <c r="H238" s="14"/>
      <c r="I238" s="14"/>
      <c r="J238" s="14"/>
      <c r="K238" s="14"/>
      <c r="L238" s="14"/>
      <c r="M238" s="14"/>
      <c r="N238" s="14"/>
      <c r="O238" s="14"/>
      <c r="P238" s="14"/>
      <c r="Q238" s="14"/>
      <c r="R238" s="14"/>
      <c r="S238" s="14"/>
      <c r="T238" s="14"/>
      <c r="U238" s="14"/>
    </row>
    <row r="239" spans="1:21">
      <c r="A239" s="14"/>
      <c r="B239" s="14"/>
      <c r="C239" s="14"/>
      <c r="D239" s="14"/>
      <c r="E239" s="14"/>
      <c r="F239" s="14"/>
      <c r="G239" s="14"/>
      <c r="H239" s="14"/>
      <c r="I239" s="14"/>
      <c r="J239" s="14"/>
      <c r="K239" s="14"/>
      <c r="L239" s="14"/>
      <c r="M239" s="14"/>
      <c r="N239" s="14"/>
      <c r="O239" s="14"/>
      <c r="P239" s="14"/>
      <c r="Q239" s="14"/>
      <c r="R239" s="14"/>
      <c r="S239" s="14"/>
      <c r="T239" s="14"/>
      <c r="U239" s="14"/>
    </row>
    <row r="240" spans="1:21">
      <c r="A240" s="15" t="s">
        <v>94</v>
      </c>
      <c r="B240" s="5"/>
      <c r="C240" s="5"/>
      <c r="D240" s="5"/>
      <c r="E240" s="5"/>
      <c r="F240" s="5"/>
      <c r="G240" s="5"/>
      <c r="H240" s="5"/>
      <c r="I240" s="5"/>
      <c r="J240" s="5"/>
      <c r="K240" s="5"/>
      <c r="L240" s="5"/>
      <c r="M240" s="14"/>
      <c r="N240" s="22"/>
      <c r="O240" s="18" t="str">
        <f t="shared" ref="O240:U240" si="32">F242</f>
        <v>0.1mM10ul</v>
      </c>
      <c r="P240" s="18" t="str">
        <f t="shared" si="32"/>
        <v>0.1mM20ul</v>
      </c>
      <c r="Q240" s="18" t="str">
        <f t="shared" si="32"/>
        <v>1mM7ul</v>
      </c>
      <c r="R240" s="18" t="str">
        <f t="shared" si="32"/>
        <v>1mM20ul</v>
      </c>
      <c r="S240" s="18" t="str">
        <f t="shared" si="32"/>
        <v>10mM7ul</v>
      </c>
      <c r="T240" s="18" t="str">
        <f t="shared" si="32"/>
        <v>10mM20ul</v>
      </c>
      <c r="U240" s="18" t="str">
        <f t="shared" si="32"/>
        <v>10mM70ul</v>
      </c>
    </row>
    <row r="241" spans="1:21">
      <c r="A241" s="15"/>
      <c r="B241" s="5" t="s">
        <v>19</v>
      </c>
      <c r="C241" s="16" t="s">
        <v>20</v>
      </c>
      <c r="D241" s="5"/>
      <c r="E241" s="5"/>
      <c r="F241" s="5"/>
      <c r="G241" s="5"/>
      <c r="H241" s="5"/>
      <c r="I241" s="5"/>
      <c r="J241" s="5"/>
      <c r="K241" s="5"/>
      <c r="L241" s="5"/>
      <c r="M241" s="14"/>
      <c r="N241" s="22" t="s">
        <v>16</v>
      </c>
      <c r="O241" s="23">
        <f t="shared" ref="O241:U241" si="33">AVERAGE(F251,F257)</f>
        <v>17.999823075051502</v>
      </c>
      <c r="P241" s="23">
        <f t="shared" si="33"/>
        <v>63.54903748789792</v>
      </c>
      <c r="Q241" s="23">
        <f t="shared" si="33"/>
        <v>147.64927695493236</v>
      </c>
      <c r="R241" s="23">
        <f t="shared" si="33"/>
        <v>427.68542289858084</v>
      </c>
      <c r="S241" s="23">
        <f t="shared" si="33"/>
        <v>483.4672847850602</v>
      </c>
      <c r="T241" s="23">
        <f t="shared" si="33"/>
        <v>511.39042061193322</v>
      </c>
      <c r="U241" s="23">
        <f t="shared" si="33"/>
        <v>508.68721057248979</v>
      </c>
    </row>
    <row r="242" spans="1:21" ht="15.75">
      <c r="A242" s="15"/>
      <c r="B242" s="5"/>
      <c r="C242" s="5" t="s">
        <v>21</v>
      </c>
      <c r="D242" s="17">
        <v>6.3559999999999999</v>
      </c>
      <c r="E242" s="5" t="s">
        <v>22</v>
      </c>
      <c r="F242" s="18" t="s">
        <v>23</v>
      </c>
      <c r="G242" s="18" t="s">
        <v>24</v>
      </c>
      <c r="H242" s="18" t="s">
        <v>25</v>
      </c>
      <c r="I242" s="18" t="s">
        <v>26</v>
      </c>
      <c r="J242" s="18" t="s">
        <v>27</v>
      </c>
      <c r="K242" s="18" t="s">
        <v>28</v>
      </c>
      <c r="L242" s="18" t="s">
        <v>29</v>
      </c>
      <c r="M242" s="14"/>
      <c r="N242" s="22" t="s">
        <v>7</v>
      </c>
      <c r="O242" s="23">
        <f t="shared" ref="O242:U242" si="34">AVERAGE(F245,F263)</f>
        <v>19.353750271483982</v>
      </c>
      <c r="P242" s="23">
        <f t="shared" si="34"/>
        <v>71.434229910470577</v>
      </c>
      <c r="Q242" s="23">
        <f t="shared" si="34"/>
        <v>140.80661777464701</v>
      </c>
      <c r="R242" s="23">
        <f t="shared" si="34"/>
        <v>342.68297447648109</v>
      </c>
      <c r="S242" s="23">
        <f t="shared" si="34"/>
        <v>637.82660675440707</v>
      </c>
      <c r="T242" s="23">
        <f t="shared" si="34"/>
        <v>762.24157307889845</v>
      </c>
      <c r="U242" s="23">
        <f t="shared" si="34"/>
        <v>756.42395804724538</v>
      </c>
    </row>
    <row r="243" spans="1:21" ht="15.75">
      <c r="A243" s="15"/>
      <c r="B243" s="5"/>
      <c r="C243" s="5" t="s">
        <v>30</v>
      </c>
      <c r="D243" s="17">
        <v>9.8230000000000004</v>
      </c>
      <c r="E243" s="17">
        <v>7.742</v>
      </c>
      <c r="F243" s="17">
        <v>8.8249999999999993</v>
      </c>
      <c r="G243" s="17">
        <v>10.555999999999999</v>
      </c>
      <c r="H243" s="17">
        <v>14.926</v>
      </c>
      <c r="I243" s="17">
        <v>27.346</v>
      </c>
      <c r="J243" s="17">
        <v>39.918999999999997</v>
      </c>
      <c r="K243" s="17">
        <v>43.985999999999997</v>
      </c>
      <c r="L243" s="17">
        <v>43.738</v>
      </c>
      <c r="M243" s="14"/>
      <c r="N243" s="14"/>
      <c r="O243" s="14"/>
      <c r="P243" s="14"/>
      <c r="Q243" s="14"/>
      <c r="R243" s="14"/>
      <c r="S243" s="14"/>
      <c r="T243" s="14"/>
      <c r="U243" s="14"/>
    </row>
    <row r="244" spans="1:21">
      <c r="A244" s="15"/>
      <c r="B244" s="5"/>
      <c r="C244" s="5"/>
      <c r="D244" s="5">
        <f>D243-D242</f>
        <v>3.4670000000000005</v>
      </c>
      <c r="E244" s="5"/>
      <c r="F244" s="5">
        <f>F243-E243</f>
        <v>1.0829999999999993</v>
      </c>
      <c r="G244" s="5">
        <f>G243-E243</f>
        <v>2.8139999999999992</v>
      </c>
      <c r="H244" s="5">
        <f>H243-E243</f>
        <v>7.1840000000000002</v>
      </c>
      <c r="I244" s="5">
        <f>I243-E243</f>
        <v>19.603999999999999</v>
      </c>
      <c r="J244" s="5">
        <f>J243-E243</f>
        <v>32.177</v>
      </c>
      <c r="K244" s="5">
        <f>K243-E243</f>
        <v>36.244</v>
      </c>
      <c r="L244" s="5">
        <f>L243-E243</f>
        <v>35.996000000000002</v>
      </c>
      <c r="M244" s="14"/>
      <c r="N244" s="14"/>
      <c r="O244" s="14"/>
      <c r="P244" s="14"/>
      <c r="Q244" s="14"/>
      <c r="R244" s="14"/>
      <c r="S244" s="14"/>
      <c r="T244" s="14"/>
      <c r="U244" s="14"/>
    </row>
    <row r="245" spans="1:21">
      <c r="A245" s="15"/>
      <c r="B245" s="5"/>
      <c r="C245" s="5"/>
      <c r="D245" s="5"/>
      <c r="E245" s="5"/>
      <c r="F245" s="19">
        <f>F244/D244*100</f>
        <v>31.237381021055644</v>
      </c>
      <c r="G245" s="19">
        <f>G244/D244*100</f>
        <v>81.165272569945159</v>
      </c>
      <c r="H245" s="19">
        <f>H244/D244*100</f>
        <v>207.21084511104698</v>
      </c>
      <c r="I245" s="19">
        <f>I244/D244*100</f>
        <v>565.44563022786258</v>
      </c>
      <c r="J245" s="19">
        <f>J244/D244*100</f>
        <v>928.09345255263906</v>
      </c>
      <c r="K245" s="19">
        <f>K244/D244*100</f>
        <v>1045.3994808191519</v>
      </c>
      <c r="L245" s="19">
        <f>L244/D244*100</f>
        <v>1038.2463224689932</v>
      </c>
      <c r="M245" s="14"/>
      <c r="N245" s="22" t="s">
        <v>31</v>
      </c>
      <c r="O245" s="5" t="s">
        <v>16</v>
      </c>
      <c r="P245" s="5" t="s">
        <v>7</v>
      </c>
      <c r="Q245" s="14"/>
      <c r="R245" s="14"/>
      <c r="S245" s="14"/>
      <c r="T245" s="14"/>
      <c r="U245" s="14"/>
    </row>
    <row r="246" spans="1:21">
      <c r="A246" s="15"/>
      <c r="B246" s="5"/>
      <c r="C246" s="5"/>
      <c r="D246" s="5"/>
      <c r="E246" s="5"/>
      <c r="F246" s="5"/>
      <c r="G246" s="5"/>
      <c r="H246" s="5"/>
      <c r="I246" s="5"/>
      <c r="J246" s="5"/>
      <c r="K246" s="5"/>
      <c r="L246" s="5"/>
      <c r="M246" s="14"/>
      <c r="N246" s="18" t="s">
        <v>23</v>
      </c>
      <c r="O246" s="23">
        <f>O241</f>
        <v>17.999823075051502</v>
      </c>
      <c r="P246" s="23">
        <f>O242</f>
        <v>19.353750271483982</v>
      </c>
      <c r="Q246" s="14"/>
      <c r="R246" s="14"/>
      <c r="S246" s="14"/>
      <c r="T246" s="14"/>
      <c r="U246" s="14"/>
    </row>
    <row r="247" spans="1:21">
      <c r="A247" s="15"/>
      <c r="B247" s="5" t="s">
        <v>32</v>
      </c>
      <c r="C247" s="16" t="s">
        <v>16</v>
      </c>
      <c r="D247" s="5"/>
      <c r="E247" s="5"/>
      <c r="F247" s="5"/>
      <c r="G247" s="5"/>
      <c r="H247" s="5"/>
      <c r="I247" s="5"/>
      <c r="J247" s="5"/>
      <c r="K247" s="5"/>
      <c r="L247" s="5"/>
      <c r="M247" s="14"/>
      <c r="N247" s="18" t="s">
        <v>24</v>
      </c>
      <c r="O247" s="23">
        <f>P241</f>
        <v>63.54903748789792</v>
      </c>
      <c r="P247" s="23">
        <f>P242</f>
        <v>71.434229910470577</v>
      </c>
      <c r="Q247" s="14"/>
      <c r="R247" s="14"/>
      <c r="S247" s="14"/>
      <c r="T247" s="14"/>
      <c r="U247" s="14"/>
    </row>
    <row r="248" spans="1:21" ht="15.75">
      <c r="A248" s="15"/>
      <c r="B248" s="5"/>
      <c r="C248" s="5" t="s">
        <v>21</v>
      </c>
      <c r="D248" s="17">
        <v>7.6319999999999997</v>
      </c>
      <c r="E248" s="5" t="s">
        <v>22</v>
      </c>
      <c r="F248" s="18" t="s">
        <v>23</v>
      </c>
      <c r="G248" s="18" t="s">
        <v>24</v>
      </c>
      <c r="H248" s="18" t="s">
        <v>25</v>
      </c>
      <c r="I248" s="18" t="s">
        <v>26</v>
      </c>
      <c r="J248" s="18" t="s">
        <v>27</v>
      </c>
      <c r="K248" s="18" t="s">
        <v>28</v>
      </c>
      <c r="L248" s="18" t="s">
        <v>29</v>
      </c>
      <c r="M248" s="14"/>
      <c r="N248" s="18" t="s">
        <v>25</v>
      </c>
      <c r="O248" s="23">
        <f>Q241</f>
        <v>147.64927695493236</v>
      </c>
      <c r="P248" s="23">
        <f>Q242</f>
        <v>140.80661777464701</v>
      </c>
      <c r="Q248" s="14"/>
      <c r="R248" s="14"/>
      <c r="S248" s="14"/>
      <c r="T248" s="14"/>
      <c r="U248" s="14"/>
    </row>
    <row r="249" spans="1:21" ht="15.75">
      <c r="A249" s="15"/>
      <c r="B249" s="5"/>
      <c r="C249" s="5" t="s">
        <v>30</v>
      </c>
      <c r="D249" s="17">
        <v>13.03</v>
      </c>
      <c r="E249" s="17">
        <v>8.1219999999999999</v>
      </c>
      <c r="F249" s="17">
        <v>9.3279999999999994</v>
      </c>
      <c r="G249" s="17">
        <v>12.429</v>
      </c>
      <c r="H249" s="17">
        <v>17.004000000000001</v>
      </c>
      <c r="I249" s="17">
        <v>35.195999999999998</v>
      </c>
      <c r="J249" s="17">
        <v>41.027000000000001</v>
      </c>
      <c r="K249" s="17">
        <v>42.898000000000003</v>
      </c>
      <c r="L249" s="17">
        <v>42.607999999999997</v>
      </c>
      <c r="M249" s="14"/>
      <c r="N249" s="18" t="s">
        <v>26</v>
      </c>
      <c r="O249" s="23">
        <f>R241</f>
        <v>427.68542289858084</v>
      </c>
      <c r="P249" s="23">
        <f>R242</f>
        <v>342.68297447648109</v>
      </c>
      <c r="Q249" s="14"/>
      <c r="R249" s="14"/>
      <c r="S249" s="14"/>
      <c r="T249" s="14"/>
      <c r="U249" s="14"/>
    </row>
    <row r="250" spans="1:21">
      <c r="A250" s="15"/>
      <c r="B250" s="5"/>
      <c r="C250" s="5"/>
      <c r="D250" s="5">
        <f>D249-D248</f>
        <v>5.3979999999999997</v>
      </c>
      <c r="E250" s="5"/>
      <c r="F250" s="5">
        <f>F249-E249</f>
        <v>1.2059999999999995</v>
      </c>
      <c r="G250" s="5">
        <f>G249-E249</f>
        <v>4.3070000000000004</v>
      </c>
      <c r="H250" s="5">
        <f>H249-E249</f>
        <v>8.8820000000000014</v>
      </c>
      <c r="I250" s="5">
        <f>I249-E249</f>
        <v>27.073999999999998</v>
      </c>
      <c r="J250" s="5">
        <f>J249-E249</f>
        <v>32.905000000000001</v>
      </c>
      <c r="K250" s="5">
        <f>K249-E249</f>
        <v>34.776000000000003</v>
      </c>
      <c r="L250" s="5">
        <f>L249-E249</f>
        <v>34.485999999999997</v>
      </c>
      <c r="M250" s="14"/>
      <c r="N250" s="18" t="s">
        <v>27</v>
      </c>
      <c r="O250" s="23">
        <f>S241</f>
        <v>483.4672847850602</v>
      </c>
      <c r="P250" s="23">
        <f>S242</f>
        <v>637.82660675440707</v>
      </c>
      <c r="Q250" s="14"/>
      <c r="R250" s="14"/>
      <c r="S250" s="14"/>
      <c r="T250" s="14"/>
      <c r="U250" s="14"/>
    </row>
    <row r="251" spans="1:21">
      <c r="A251" s="15"/>
      <c r="B251" s="5"/>
      <c r="C251" s="5"/>
      <c r="D251" s="5"/>
      <c r="E251" s="5"/>
      <c r="F251" s="19">
        <f>F250/D250*100</f>
        <v>22.341608002964051</v>
      </c>
      <c r="G251" s="19">
        <f>G250/D250*100</f>
        <v>79.788810670618759</v>
      </c>
      <c r="H251" s="19">
        <f>H250/D250*100</f>
        <v>164.542423119674</v>
      </c>
      <c r="I251" s="19">
        <f>I250/D250*100</f>
        <v>501.55613190070392</v>
      </c>
      <c r="J251" s="19">
        <f>J250/D250*100</f>
        <v>609.57762134123755</v>
      </c>
      <c r="K251" s="19">
        <f>K250/D250*100</f>
        <v>644.23860689144135</v>
      </c>
      <c r="L251" s="19">
        <f>L250/D250*100</f>
        <v>638.86624675805854</v>
      </c>
      <c r="M251" s="14"/>
      <c r="N251" s="18" t="s">
        <v>28</v>
      </c>
      <c r="O251" s="23">
        <f>T241</f>
        <v>511.39042061193322</v>
      </c>
      <c r="P251" s="23">
        <f>T242</f>
        <v>762.24157307889845</v>
      </c>
      <c r="Q251" s="14"/>
      <c r="R251" s="14"/>
      <c r="S251" s="14"/>
      <c r="T251" s="14"/>
      <c r="U251" s="14"/>
    </row>
    <row r="252" spans="1:21">
      <c r="A252" s="15"/>
      <c r="B252" s="5"/>
      <c r="C252" s="5"/>
      <c r="D252" s="5"/>
      <c r="E252" s="5"/>
      <c r="F252" s="5"/>
      <c r="G252" s="5"/>
      <c r="H252" s="5"/>
      <c r="I252" s="5"/>
      <c r="J252" s="5"/>
      <c r="K252" s="5"/>
      <c r="L252" s="5"/>
      <c r="M252" s="14"/>
      <c r="N252" s="18" t="s">
        <v>29</v>
      </c>
      <c r="O252" s="23">
        <f>U241</f>
        <v>508.68721057248979</v>
      </c>
      <c r="P252" s="23">
        <f>U242</f>
        <v>756.42395804724538</v>
      </c>
      <c r="Q252" s="14"/>
      <c r="R252" s="14"/>
      <c r="S252" s="14"/>
      <c r="T252" s="14"/>
      <c r="U252" s="14"/>
    </row>
    <row r="253" spans="1:21">
      <c r="A253" s="15"/>
      <c r="B253" s="5" t="s">
        <v>33</v>
      </c>
      <c r="C253" s="16" t="s">
        <v>16</v>
      </c>
      <c r="D253" s="5"/>
      <c r="E253" s="5"/>
      <c r="F253" s="5"/>
      <c r="G253" s="5"/>
      <c r="H253" s="5"/>
      <c r="I253" s="5"/>
      <c r="J253" s="5"/>
      <c r="K253" s="5"/>
      <c r="L253" s="5"/>
      <c r="M253" s="14"/>
      <c r="N253" s="14"/>
      <c r="O253" s="14"/>
      <c r="P253" s="14"/>
      <c r="Q253" s="14"/>
      <c r="R253" s="14"/>
      <c r="S253" s="14"/>
      <c r="T253" s="14"/>
      <c r="U253" s="14"/>
    </row>
    <row r="254" spans="1:21" ht="15.75">
      <c r="A254" s="15"/>
      <c r="B254" s="5"/>
      <c r="C254" s="5" t="s">
        <v>21</v>
      </c>
      <c r="D254" s="17">
        <v>6.7110000000000003</v>
      </c>
      <c r="E254" s="5" t="s">
        <v>22</v>
      </c>
      <c r="F254" s="18" t="s">
        <v>23</v>
      </c>
      <c r="G254" s="18" t="s">
        <v>24</v>
      </c>
      <c r="H254" s="18" t="s">
        <v>25</v>
      </c>
      <c r="I254" s="18" t="s">
        <v>26</v>
      </c>
      <c r="J254" s="18" t="s">
        <v>27</v>
      </c>
      <c r="K254" s="18" t="s">
        <v>28</v>
      </c>
      <c r="L254" s="18" t="s">
        <v>29</v>
      </c>
      <c r="M254" s="14"/>
      <c r="N254" s="14"/>
      <c r="O254" s="14"/>
      <c r="P254" s="14"/>
      <c r="Q254" s="14"/>
      <c r="R254" s="14"/>
      <c r="S254" s="14"/>
      <c r="T254" s="14"/>
      <c r="U254" s="14"/>
    </row>
    <row r="255" spans="1:21" ht="15.75">
      <c r="A255" s="15"/>
      <c r="B255" s="5"/>
      <c r="C255" s="5" t="s">
        <v>30</v>
      </c>
      <c r="D255" s="17">
        <v>9.6470000000000002</v>
      </c>
      <c r="E255" s="17">
        <v>5.5540000000000003</v>
      </c>
      <c r="F255" s="17">
        <v>5.9550000000000001</v>
      </c>
      <c r="G255" s="17">
        <v>6.9429999999999996</v>
      </c>
      <c r="H255" s="17">
        <v>9.3930000000000007</v>
      </c>
      <c r="I255" s="17">
        <v>15.942</v>
      </c>
      <c r="J255" s="17">
        <v>16.045999999999999</v>
      </c>
      <c r="K255" s="17">
        <v>16.667999999999999</v>
      </c>
      <c r="L255" s="17">
        <v>16.667000000000002</v>
      </c>
      <c r="M255" s="14"/>
      <c r="N255" s="14"/>
      <c r="O255" s="14"/>
      <c r="P255" s="14"/>
      <c r="Q255" s="14"/>
      <c r="R255" s="14"/>
      <c r="S255" s="14"/>
      <c r="T255" s="14"/>
      <c r="U255" s="14"/>
    </row>
    <row r="256" spans="1:21">
      <c r="A256" s="15"/>
      <c r="B256" s="5"/>
      <c r="C256" s="5"/>
      <c r="D256" s="5">
        <f>D255-D254</f>
        <v>2.9359999999999999</v>
      </c>
      <c r="E256" s="5"/>
      <c r="F256" s="5">
        <f>F255-E255</f>
        <v>0.4009999999999998</v>
      </c>
      <c r="G256" s="5">
        <f>G255-E255</f>
        <v>1.3889999999999993</v>
      </c>
      <c r="H256" s="5">
        <f>H255-E255</f>
        <v>3.8390000000000004</v>
      </c>
      <c r="I256" s="5">
        <f>I255-E255</f>
        <v>10.388</v>
      </c>
      <c r="J256" s="5">
        <f>J255-E255</f>
        <v>10.491999999999999</v>
      </c>
      <c r="K256" s="5">
        <f>K255-E255</f>
        <v>11.113999999999999</v>
      </c>
      <c r="L256" s="5">
        <f>L255-E255</f>
        <v>11.113000000000001</v>
      </c>
      <c r="M256" s="14"/>
      <c r="N256" s="14"/>
      <c r="O256" s="14"/>
      <c r="P256" s="14"/>
      <c r="Q256" s="14"/>
      <c r="R256" s="14"/>
      <c r="S256" s="14"/>
      <c r="T256" s="14"/>
      <c r="U256" s="14"/>
    </row>
    <row r="257" spans="1:21">
      <c r="A257" s="15"/>
      <c r="B257" s="5"/>
      <c r="C257" s="5"/>
      <c r="D257" s="5"/>
      <c r="E257" s="5"/>
      <c r="F257" s="19">
        <f>F256/D256*100</f>
        <v>13.658038147138956</v>
      </c>
      <c r="G257" s="19">
        <f>G256/D256*100</f>
        <v>47.309264305177088</v>
      </c>
      <c r="H257" s="19">
        <f>H256/D256*100</f>
        <v>130.75613079019075</v>
      </c>
      <c r="I257" s="19">
        <f>I256/D256*100</f>
        <v>353.81471389645776</v>
      </c>
      <c r="J257" s="19">
        <f>J256/D256*100</f>
        <v>357.3569482288828</v>
      </c>
      <c r="K257" s="19">
        <f>K256/D256*100</f>
        <v>378.54223433242504</v>
      </c>
      <c r="L257" s="19">
        <f>L256/D256*100</f>
        <v>378.50817438692104</v>
      </c>
      <c r="M257" s="14"/>
      <c r="N257" s="14"/>
      <c r="O257" s="14"/>
      <c r="P257" s="14"/>
      <c r="Q257" s="14"/>
      <c r="R257" s="14"/>
      <c r="S257" s="14"/>
      <c r="T257" s="14"/>
      <c r="U257" s="14"/>
    </row>
    <row r="258" spans="1:21">
      <c r="A258" s="15"/>
      <c r="B258" s="5"/>
      <c r="C258" s="5"/>
      <c r="D258" s="5"/>
      <c r="E258" s="5"/>
      <c r="F258" s="5"/>
      <c r="G258" s="5"/>
      <c r="H258" s="5"/>
      <c r="I258" s="5"/>
      <c r="J258" s="5"/>
      <c r="K258" s="5"/>
      <c r="L258" s="5"/>
      <c r="M258" s="14"/>
      <c r="N258" s="14"/>
      <c r="O258" s="14"/>
      <c r="P258" s="14"/>
      <c r="Q258" s="14"/>
      <c r="R258" s="14"/>
      <c r="S258" s="14"/>
      <c r="T258" s="14"/>
      <c r="U258" s="14"/>
    </row>
    <row r="259" spans="1:21">
      <c r="A259" s="15"/>
      <c r="B259" s="5" t="s">
        <v>34</v>
      </c>
      <c r="C259" s="16" t="s">
        <v>20</v>
      </c>
      <c r="D259" s="5"/>
      <c r="E259" s="5"/>
      <c r="F259" s="5"/>
      <c r="G259" s="5"/>
      <c r="H259" s="5"/>
      <c r="I259" s="5"/>
      <c r="J259" s="5"/>
      <c r="K259" s="5"/>
      <c r="L259" s="5"/>
      <c r="M259" s="14"/>
      <c r="N259" s="14"/>
      <c r="O259" s="14"/>
      <c r="P259" s="14"/>
      <c r="Q259" s="14"/>
      <c r="R259" s="14"/>
      <c r="S259" s="14"/>
      <c r="T259" s="14"/>
      <c r="U259" s="14"/>
    </row>
    <row r="260" spans="1:21" ht="15.75">
      <c r="A260" s="15"/>
      <c r="B260" s="5"/>
      <c r="C260" s="5" t="s">
        <v>21</v>
      </c>
      <c r="D260" s="17">
        <v>7.4649999999999999</v>
      </c>
      <c r="E260" s="5" t="s">
        <v>22</v>
      </c>
      <c r="F260" s="18" t="s">
        <v>23</v>
      </c>
      <c r="G260" s="18" t="s">
        <v>24</v>
      </c>
      <c r="H260" s="18" t="s">
        <v>25</v>
      </c>
      <c r="I260" s="18" t="s">
        <v>26</v>
      </c>
      <c r="J260" s="18" t="s">
        <v>27</v>
      </c>
      <c r="K260" s="18" t="s">
        <v>28</v>
      </c>
      <c r="L260" s="18" t="s">
        <v>29</v>
      </c>
      <c r="M260" s="14"/>
      <c r="N260" s="14"/>
      <c r="O260" s="14"/>
      <c r="P260" s="14"/>
      <c r="Q260" s="14"/>
      <c r="R260" s="14"/>
      <c r="S260" s="14"/>
      <c r="T260" s="14"/>
      <c r="U260" s="14"/>
    </row>
    <row r="261" spans="1:21" ht="15.75">
      <c r="A261" s="15"/>
      <c r="B261" s="5"/>
      <c r="C261" s="5" t="s">
        <v>30</v>
      </c>
      <c r="D261" s="17">
        <v>9.4730000000000008</v>
      </c>
      <c r="E261" s="17">
        <v>6.5270000000000001</v>
      </c>
      <c r="F261" s="17">
        <v>6.6769999999999996</v>
      </c>
      <c r="G261" s="17">
        <v>7.766</v>
      </c>
      <c r="H261" s="17">
        <v>8.0210000000000008</v>
      </c>
      <c r="I261" s="17">
        <v>8.9350000000000005</v>
      </c>
      <c r="J261" s="17">
        <v>13.506</v>
      </c>
      <c r="K261" s="17">
        <v>16.146999999999998</v>
      </c>
      <c r="L261" s="17">
        <v>16.056999999999999</v>
      </c>
      <c r="M261" s="14"/>
      <c r="N261" s="14"/>
      <c r="O261" s="14"/>
      <c r="P261" s="14"/>
      <c r="Q261" s="14"/>
      <c r="R261" s="14"/>
      <c r="S261" s="14"/>
      <c r="T261" s="14"/>
      <c r="U261" s="14"/>
    </row>
    <row r="262" spans="1:21">
      <c r="A262" s="15"/>
      <c r="B262" s="5"/>
      <c r="C262" s="5"/>
      <c r="D262" s="5">
        <f>D261-D260</f>
        <v>2.0080000000000009</v>
      </c>
      <c r="E262" s="5"/>
      <c r="F262" s="5">
        <f>F261-E261</f>
        <v>0.14999999999999947</v>
      </c>
      <c r="G262" s="5">
        <f>G261-E261</f>
        <v>1.2389999999999999</v>
      </c>
      <c r="H262" s="5">
        <f>H261-E261</f>
        <v>1.4940000000000007</v>
      </c>
      <c r="I262" s="5">
        <f>I261-E261</f>
        <v>2.4080000000000004</v>
      </c>
      <c r="J262" s="5">
        <f>J261-E261</f>
        <v>6.9790000000000001</v>
      </c>
      <c r="K262" s="5">
        <f>K261-E261</f>
        <v>9.6199999999999974</v>
      </c>
      <c r="L262" s="5">
        <f>L261-E261</f>
        <v>9.5299999999999976</v>
      </c>
      <c r="M262" s="14"/>
      <c r="N262" s="14"/>
      <c r="O262" s="14"/>
      <c r="P262" s="14"/>
      <c r="Q262" s="14"/>
      <c r="R262" s="14"/>
      <c r="S262" s="14"/>
      <c r="T262" s="14"/>
      <c r="U262" s="14"/>
    </row>
    <row r="263" spans="1:21">
      <c r="A263" s="15"/>
      <c r="B263" s="5"/>
      <c r="C263" s="5"/>
      <c r="D263" s="5"/>
      <c r="E263" s="5"/>
      <c r="F263" s="19">
        <f>F262/D262*100</f>
        <v>7.47011952191232</v>
      </c>
      <c r="G263" s="19">
        <f>G262/D262*100</f>
        <v>61.703187250995981</v>
      </c>
      <c r="H263" s="19">
        <f>H262/D262*100</f>
        <v>74.402390438247011</v>
      </c>
      <c r="I263" s="19">
        <f>I262/D262*100</f>
        <v>119.92031872509956</v>
      </c>
      <c r="J263" s="19">
        <f>J262/D262*100</f>
        <v>347.55976095617513</v>
      </c>
      <c r="K263" s="19">
        <f>K262/D262*100</f>
        <v>479.08366533864506</v>
      </c>
      <c r="L263" s="19">
        <f>L262/D262*100</f>
        <v>474.60159362549763</v>
      </c>
      <c r="M263" s="14"/>
      <c r="N263" s="14"/>
      <c r="O263" s="14"/>
      <c r="P263" s="14"/>
      <c r="Q263" s="14"/>
      <c r="R263" s="14"/>
      <c r="S263" s="14"/>
      <c r="T263" s="14"/>
      <c r="U263" s="14"/>
    </row>
    <row r="264" spans="1:21">
      <c r="A264" s="14"/>
      <c r="B264" s="14"/>
      <c r="C264" s="14"/>
      <c r="D264" s="14"/>
      <c r="E264" s="14"/>
      <c r="F264" s="14"/>
      <c r="G264" s="14"/>
      <c r="H264" s="14"/>
      <c r="I264" s="14"/>
      <c r="J264" s="14"/>
      <c r="K264" s="14"/>
      <c r="L264" s="14"/>
      <c r="M264" s="14"/>
      <c r="N264" s="14"/>
      <c r="O264" s="14"/>
      <c r="P264" s="14"/>
      <c r="Q264" s="14"/>
      <c r="R264" s="14"/>
      <c r="S264" s="14"/>
      <c r="T264" s="14"/>
      <c r="U264" s="14"/>
    </row>
    <row r="265" spans="1:21">
      <c r="A265" s="14"/>
      <c r="B265" s="14"/>
      <c r="C265" s="14"/>
      <c r="D265" s="14"/>
      <c r="E265" s="14"/>
      <c r="F265" s="14"/>
      <c r="G265" s="14"/>
      <c r="H265" s="14"/>
      <c r="I265" s="14"/>
      <c r="J265" s="14"/>
      <c r="K265" s="14"/>
      <c r="L265" s="14"/>
      <c r="M265" s="14"/>
      <c r="N265" s="14"/>
      <c r="O265" s="14"/>
      <c r="P265" s="14"/>
      <c r="Q265" s="14"/>
      <c r="R265" s="14"/>
      <c r="S265" s="14"/>
      <c r="T265" s="14"/>
      <c r="U265" s="14"/>
    </row>
    <row r="266" spans="1:21">
      <c r="A266" s="15" t="s">
        <v>95</v>
      </c>
      <c r="B266" s="5"/>
      <c r="C266" s="5"/>
      <c r="D266" s="5"/>
      <c r="E266" s="5"/>
      <c r="F266" s="5"/>
      <c r="G266" s="5"/>
      <c r="H266" s="5"/>
      <c r="I266" s="5"/>
      <c r="J266" s="5"/>
      <c r="K266" s="5"/>
      <c r="L266" s="5"/>
      <c r="M266" s="14"/>
      <c r="N266" s="22"/>
      <c r="O266" s="18" t="str">
        <f t="shared" ref="O266:U266" si="35">F268</f>
        <v>0.1mM10ul</v>
      </c>
      <c r="P266" s="18" t="str">
        <f t="shared" si="35"/>
        <v>0.1mM20ul</v>
      </c>
      <c r="Q266" s="18" t="str">
        <f t="shared" si="35"/>
        <v>1mM7ul</v>
      </c>
      <c r="R266" s="18" t="str">
        <f t="shared" si="35"/>
        <v>1mM20ul</v>
      </c>
      <c r="S266" s="18" t="str">
        <f t="shared" si="35"/>
        <v>10mM7ul</v>
      </c>
      <c r="T266" s="18" t="str">
        <f t="shared" si="35"/>
        <v>10mM20ul</v>
      </c>
      <c r="U266" s="18" t="str">
        <f t="shared" si="35"/>
        <v>10mM70ul</v>
      </c>
    </row>
    <row r="267" spans="1:21">
      <c r="A267" s="15"/>
      <c r="B267" s="5" t="s">
        <v>19</v>
      </c>
      <c r="C267" s="16" t="s">
        <v>16</v>
      </c>
      <c r="D267" s="5"/>
      <c r="E267" s="5"/>
      <c r="F267" s="5"/>
      <c r="G267" s="5"/>
      <c r="H267" s="5"/>
      <c r="I267" s="5"/>
      <c r="J267" s="5"/>
      <c r="K267" s="5"/>
      <c r="L267" s="5"/>
      <c r="M267" s="14"/>
      <c r="N267" s="22" t="s">
        <v>16</v>
      </c>
      <c r="O267" s="23">
        <f t="shared" ref="O267:U267" si="36">AVERAGE(F271,F277)</f>
        <v>58.867415597071513</v>
      </c>
      <c r="P267" s="23">
        <f t="shared" si="36"/>
        <v>286.20996905604926</v>
      </c>
      <c r="Q267" s="23">
        <f t="shared" si="36"/>
        <v>321.40707393137524</v>
      </c>
      <c r="R267" s="23">
        <f t="shared" si="36"/>
        <v>388.71492357549357</v>
      </c>
      <c r="S267" s="23">
        <f t="shared" si="36"/>
        <v>404.83811098224794</v>
      </c>
      <c r="T267" s="23">
        <f t="shared" si="36"/>
        <v>417.05281400906244</v>
      </c>
      <c r="U267" s="23">
        <f t="shared" si="36"/>
        <v>382.59714005761577</v>
      </c>
    </row>
    <row r="268" spans="1:21" ht="15.75">
      <c r="A268" s="15"/>
      <c r="B268" s="5"/>
      <c r="C268" s="5" t="s">
        <v>21</v>
      </c>
      <c r="D268" s="17">
        <v>7.8710000000000004</v>
      </c>
      <c r="E268" s="5" t="s">
        <v>22</v>
      </c>
      <c r="F268" s="18" t="s">
        <v>23</v>
      </c>
      <c r="G268" s="18" t="s">
        <v>24</v>
      </c>
      <c r="H268" s="18" t="s">
        <v>25</v>
      </c>
      <c r="I268" s="18" t="s">
        <v>26</v>
      </c>
      <c r="J268" s="18" t="s">
        <v>27</v>
      </c>
      <c r="K268" s="18" t="s">
        <v>28</v>
      </c>
      <c r="L268" s="18" t="s">
        <v>29</v>
      </c>
      <c r="M268" s="14"/>
      <c r="N268" s="22" t="s">
        <v>7</v>
      </c>
      <c r="O268" s="23">
        <f t="shared" ref="O268:U268" si="37">F283</f>
        <v>48.308119564423002</v>
      </c>
      <c r="P268" s="23">
        <f t="shared" si="37"/>
        <v>85.010597091281156</v>
      </c>
      <c r="Q268" s="23">
        <f t="shared" si="37"/>
        <v>136.81941094789153</v>
      </c>
      <c r="R268" s="23">
        <f t="shared" si="37"/>
        <v>231.41854856391143</v>
      </c>
      <c r="S268" s="23">
        <f t="shared" si="37"/>
        <v>245.66250091354237</v>
      </c>
      <c r="T268" s="23">
        <f t="shared" si="37"/>
        <v>241.48943945041296</v>
      </c>
      <c r="U268" s="23">
        <f t="shared" si="37"/>
        <v>210.28283271212453</v>
      </c>
    </row>
    <row r="269" spans="1:21" ht="15.75">
      <c r="A269" s="15"/>
      <c r="B269" s="5"/>
      <c r="C269" s="5" t="s">
        <v>30</v>
      </c>
      <c r="D269" s="17">
        <v>18.824000000000002</v>
      </c>
      <c r="E269" s="17">
        <v>11.208</v>
      </c>
      <c r="F269" s="17">
        <v>16.989000000000001</v>
      </c>
      <c r="G269" s="17">
        <v>30.384</v>
      </c>
      <c r="H269" s="17">
        <v>37.177</v>
      </c>
      <c r="I269" s="17">
        <v>44.612000000000002</v>
      </c>
      <c r="J269" s="17">
        <v>46.954999999999998</v>
      </c>
      <c r="K269" s="17">
        <v>47.466999999999999</v>
      </c>
      <c r="L269" s="17">
        <v>44.610999999999997</v>
      </c>
      <c r="M269" s="14"/>
      <c r="N269" s="14"/>
      <c r="O269" s="14"/>
      <c r="P269" s="14"/>
      <c r="Q269" s="14"/>
      <c r="R269" s="14"/>
      <c r="S269" s="14"/>
      <c r="T269" s="14"/>
      <c r="U269" s="14"/>
    </row>
    <row r="270" spans="1:21">
      <c r="A270" s="15"/>
      <c r="B270" s="5"/>
      <c r="C270" s="5"/>
      <c r="D270" s="5">
        <f>D269-D268</f>
        <v>10.953000000000001</v>
      </c>
      <c r="E270" s="5"/>
      <c r="F270" s="5">
        <f>F269-E269</f>
        <v>5.7810000000000006</v>
      </c>
      <c r="G270" s="5">
        <f>G269-E269</f>
        <v>19.176000000000002</v>
      </c>
      <c r="H270" s="5">
        <f>H269-E269</f>
        <v>25.969000000000001</v>
      </c>
      <c r="I270" s="5">
        <f>I269-E269</f>
        <v>33.404000000000003</v>
      </c>
      <c r="J270" s="5">
        <f>J269-E269</f>
        <v>35.747</v>
      </c>
      <c r="K270" s="5">
        <f>K269-E269</f>
        <v>36.259</v>
      </c>
      <c r="L270" s="5">
        <f>L269-E269</f>
        <v>33.402999999999999</v>
      </c>
      <c r="M270" s="14"/>
      <c r="N270" s="14"/>
      <c r="O270" s="14"/>
      <c r="P270" s="14"/>
      <c r="Q270" s="14"/>
      <c r="R270" s="14"/>
      <c r="S270" s="14"/>
      <c r="T270" s="14"/>
      <c r="U270" s="14"/>
    </row>
    <row r="271" spans="1:21">
      <c r="A271" s="15"/>
      <c r="B271" s="5"/>
      <c r="C271" s="5"/>
      <c r="D271" s="5"/>
      <c r="E271" s="5"/>
      <c r="F271" s="19">
        <f>F270/D270*100</f>
        <v>52.78006025746371</v>
      </c>
      <c r="G271" s="19">
        <f>G270/D270*100</f>
        <v>175.07532182963573</v>
      </c>
      <c r="H271" s="19">
        <f>H270/D270*100</f>
        <v>237.09485985574727</v>
      </c>
      <c r="I271" s="19">
        <f>I270/D270*100</f>
        <v>304.9758057153291</v>
      </c>
      <c r="J271" s="19">
        <f>J270/D270*100</f>
        <v>326.36720533187253</v>
      </c>
      <c r="K271" s="19">
        <f>K270/D270*100</f>
        <v>331.04172372865878</v>
      </c>
      <c r="L271" s="19">
        <f>L270/D270*100</f>
        <v>304.96667579658538</v>
      </c>
      <c r="M271" s="14"/>
      <c r="N271" s="22" t="s">
        <v>31</v>
      </c>
      <c r="O271" s="5" t="s">
        <v>16</v>
      </c>
      <c r="P271" s="5" t="s">
        <v>7</v>
      </c>
      <c r="Q271" s="14"/>
      <c r="R271" s="14"/>
      <c r="S271" s="14"/>
      <c r="T271" s="14"/>
      <c r="U271" s="14"/>
    </row>
    <row r="272" spans="1:21">
      <c r="A272" s="15"/>
      <c r="B272" s="5"/>
      <c r="C272" s="5"/>
      <c r="D272" s="5"/>
      <c r="E272" s="5"/>
      <c r="F272" s="5"/>
      <c r="G272" s="5"/>
      <c r="H272" s="5"/>
      <c r="I272" s="5"/>
      <c r="J272" s="5"/>
      <c r="K272" s="5"/>
      <c r="L272" s="5"/>
      <c r="M272" s="14"/>
      <c r="N272" s="18" t="s">
        <v>23</v>
      </c>
      <c r="O272" s="23">
        <f>O267</f>
        <v>58.867415597071513</v>
      </c>
      <c r="P272" s="23">
        <f>O268</f>
        <v>48.308119564423002</v>
      </c>
      <c r="Q272" s="14"/>
      <c r="R272" s="14"/>
      <c r="S272" s="14"/>
      <c r="T272" s="14"/>
      <c r="U272" s="14"/>
    </row>
    <row r="273" spans="1:21">
      <c r="A273" s="15"/>
      <c r="B273" s="5" t="s">
        <v>32</v>
      </c>
      <c r="C273" s="16" t="s">
        <v>16</v>
      </c>
      <c r="D273" s="5"/>
      <c r="E273" s="5"/>
      <c r="F273" s="5"/>
      <c r="G273" s="5"/>
      <c r="H273" s="5"/>
      <c r="I273" s="5"/>
      <c r="J273" s="5"/>
      <c r="K273" s="5"/>
      <c r="L273" s="5"/>
      <c r="M273" s="14"/>
      <c r="N273" s="18" t="s">
        <v>24</v>
      </c>
      <c r="O273" s="23">
        <f>P267</f>
        <v>286.20996905604926</v>
      </c>
      <c r="P273" s="23">
        <f>P268</f>
        <v>85.010597091281156</v>
      </c>
      <c r="Q273" s="14"/>
      <c r="R273" s="14"/>
      <c r="S273" s="14"/>
      <c r="T273" s="14"/>
      <c r="U273" s="14"/>
    </row>
    <row r="274" spans="1:21" ht="15.75">
      <c r="A274" s="15"/>
      <c r="B274" s="5"/>
      <c r="C274" s="5" t="s">
        <v>21</v>
      </c>
      <c r="D274" s="17">
        <v>8.6440000000000001</v>
      </c>
      <c r="E274" s="5" t="s">
        <v>22</v>
      </c>
      <c r="F274" s="18" t="s">
        <v>23</v>
      </c>
      <c r="G274" s="18" t="s">
        <v>24</v>
      </c>
      <c r="H274" s="18" t="s">
        <v>25</v>
      </c>
      <c r="I274" s="18" t="s">
        <v>26</v>
      </c>
      <c r="J274" s="18" t="s">
        <v>27</v>
      </c>
      <c r="K274" s="18" t="s">
        <v>28</v>
      </c>
      <c r="L274" s="18" t="s">
        <v>29</v>
      </c>
      <c r="M274" s="14"/>
      <c r="N274" s="18" t="s">
        <v>25</v>
      </c>
      <c r="O274" s="23">
        <f>Q267</f>
        <v>321.40707393137524</v>
      </c>
      <c r="P274" s="23">
        <f>Q268</f>
        <v>136.81941094789153</v>
      </c>
      <c r="Q274" s="14"/>
      <c r="R274" s="14"/>
      <c r="S274" s="14"/>
      <c r="T274" s="14"/>
      <c r="U274" s="14"/>
    </row>
    <row r="275" spans="1:21" ht="15.75">
      <c r="A275" s="15"/>
      <c r="B275" s="5"/>
      <c r="C275" s="5" t="s">
        <v>30</v>
      </c>
      <c r="D275" s="17">
        <v>12.071</v>
      </c>
      <c r="E275" s="17">
        <v>7.8540000000000001</v>
      </c>
      <c r="F275" s="17">
        <v>10.08</v>
      </c>
      <c r="G275" s="17">
        <v>21.471</v>
      </c>
      <c r="H275" s="17">
        <v>21.757999999999999</v>
      </c>
      <c r="I275" s="17">
        <v>24.045000000000002</v>
      </c>
      <c r="J275" s="17">
        <v>24.417000000000002</v>
      </c>
      <c r="K275" s="17">
        <v>25.094000000000001</v>
      </c>
      <c r="L275" s="17">
        <v>23.626000000000001</v>
      </c>
      <c r="M275" s="14"/>
      <c r="N275" s="18" t="s">
        <v>26</v>
      </c>
      <c r="O275" s="23">
        <f>R267</f>
        <v>388.71492357549357</v>
      </c>
      <c r="P275" s="23">
        <f>R268</f>
        <v>231.41854856391143</v>
      </c>
      <c r="Q275" s="14"/>
      <c r="R275" s="14"/>
      <c r="S275" s="14"/>
      <c r="T275" s="14"/>
      <c r="U275" s="14"/>
    </row>
    <row r="276" spans="1:21">
      <c r="A276" s="15"/>
      <c r="B276" s="5"/>
      <c r="C276" s="5"/>
      <c r="D276" s="5">
        <f>D275-D274</f>
        <v>3.4269999999999996</v>
      </c>
      <c r="E276" s="5"/>
      <c r="F276" s="5">
        <f>F275-E275</f>
        <v>2.226</v>
      </c>
      <c r="G276" s="5">
        <f>G275-E275</f>
        <v>13.617000000000001</v>
      </c>
      <c r="H276" s="5">
        <f>H275-E275</f>
        <v>13.904</v>
      </c>
      <c r="I276" s="5">
        <f>I275-E275</f>
        <v>16.191000000000003</v>
      </c>
      <c r="J276" s="5">
        <f>J275-E275</f>
        <v>16.563000000000002</v>
      </c>
      <c r="K276" s="5">
        <f>K275-E275</f>
        <v>17.240000000000002</v>
      </c>
      <c r="L276" s="5">
        <f>L275-E275</f>
        <v>15.772000000000002</v>
      </c>
      <c r="M276" s="14"/>
      <c r="N276" s="18" t="s">
        <v>27</v>
      </c>
      <c r="O276" s="23">
        <f>S267</f>
        <v>404.83811098224794</v>
      </c>
      <c r="P276" s="23">
        <f>S268</f>
        <v>245.66250091354237</v>
      </c>
      <c r="Q276" s="14"/>
      <c r="R276" s="14"/>
      <c r="S276" s="14"/>
      <c r="T276" s="14"/>
      <c r="U276" s="14"/>
    </row>
    <row r="277" spans="1:21">
      <c r="A277" s="15"/>
      <c r="B277" s="5"/>
      <c r="C277" s="5"/>
      <c r="D277" s="5"/>
      <c r="E277" s="5"/>
      <c r="F277" s="19">
        <f>F276/D276*100</f>
        <v>64.954770936679324</v>
      </c>
      <c r="G277" s="19">
        <f>G276/D276*100</f>
        <v>397.34461628246282</v>
      </c>
      <c r="H277" s="19">
        <f>H276/D276*100</f>
        <v>405.71928800700323</v>
      </c>
      <c r="I277" s="19">
        <f>I276/D276*100</f>
        <v>472.4540414356581</v>
      </c>
      <c r="J277" s="19">
        <f>J276/D276*100</f>
        <v>483.30901663262341</v>
      </c>
      <c r="K277" s="19">
        <f>K276/D276*100</f>
        <v>503.06390428946611</v>
      </c>
      <c r="L277" s="19">
        <f>L276/D276*100</f>
        <v>460.22760431864612</v>
      </c>
      <c r="M277" s="14"/>
      <c r="N277" s="18" t="s">
        <v>28</v>
      </c>
      <c r="O277" s="23">
        <f>T267</f>
        <v>417.05281400906244</v>
      </c>
      <c r="P277" s="23">
        <f>T268</f>
        <v>241.48943945041296</v>
      </c>
      <c r="Q277" s="14"/>
      <c r="R277" s="14"/>
      <c r="S277" s="14"/>
      <c r="T277" s="14"/>
      <c r="U277" s="14"/>
    </row>
    <row r="278" spans="1:21">
      <c r="A278" s="15"/>
      <c r="B278" s="5"/>
      <c r="C278" s="5"/>
      <c r="D278" s="5"/>
      <c r="E278" s="5"/>
      <c r="F278" s="5"/>
      <c r="G278" s="5"/>
      <c r="H278" s="5"/>
      <c r="I278" s="5"/>
      <c r="J278" s="5"/>
      <c r="K278" s="5"/>
      <c r="L278" s="5"/>
      <c r="M278" s="14"/>
      <c r="N278" s="18" t="s">
        <v>29</v>
      </c>
      <c r="O278" s="23">
        <f>U267</f>
        <v>382.59714005761577</v>
      </c>
      <c r="P278" s="23">
        <f>U268</f>
        <v>210.28283271212453</v>
      </c>
      <c r="Q278" s="14"/>
      <c r="R278" s="14"/>
      <c r="S278" s="14"/>
      <c r="T278" s="14"/>
      <c r="U278" s="14"/>
    </row>
    <row r="279" spans="1:21">
      <c r="A279" s="15"/>
      <c r="B279" s="5" t="s">
        <v>33</v>
      </c>
      <c r="C279" s="16" t="s">
        <v>20</v>
      </c>
      <c r="D279" s="5"/>
      <c r="E279" s="5"/>
      <c r="F279" s="5"/>
      <c r="G279" s="5"/>
      <c r="H279" s="5"/>
      <c r="I279" s="5"/>
      <c r="J279" s="5"/>
      <c r="K279" s="5"/>
      <c r="L279" s="5"/>
      <c r="M279" s="14"/>
      <c r="N279" s="14"/>
      <c r="O279" s="14"/>
      <c r="P279" s="14"/>
      <c r="Q279" s="14"/>
      <c r="R279" s="14"/>
      <c r="S279" s="14"/>
      <c r="T279" s="14"/>
      <c r="U279" s="14"/>
    </row>
    <row r="280" spans="1:21" ht="15.75">
      <c r="A280" s="15"/>
      <c r="B280" s="5"/>
      <c r="C280" s="5" t="s">
        <v>21</v>
      </c>
      <c r="D280" s="17">
        <v>7.7679999999999998</v>
      </c>
      <c r="E280" s="5" t="s">
        <v>22</v>
      </c>
      <c r="F280" s="18" t="s">
        <v>23</v>
      </c>
      <c r="G280" s="18" t="s">
        <v>24</v>
      </c>
      <c r="H280" s="18" t="s">
        <v>25</v>
      </c>
      <c r="I280" s="18" t="s">
        <v>26</v>
      </c>
      <c r="J280" s="18" t="s">
        <v>27</v>
      </c>
      <c r="K280" s="18" t="s">
        <v>28</v>
      </c>
      <c r="L280" s="18" t="s">
        <v>29</v>
      </c>
      <c r="M280" s="14"/>
      <c r="N280" s="14"/>
      <c r="O280" s="14"/>
      <c r="P280" s="14"/>
      <c r="Q280" s="14"/>
      <c r="R280" s="14"/>
      <c r="S280" s="14"/>
      <c r="T280" s="14"/>
      <c r="U280" s="14"/>
    </row>
    <row r="281" spans="1:21" ht="15.75">
      <c r="A281" s="15"/>
      <c r="B281" s="5"/>
      <c r="C281" s="5" t="s">
        <v>30</v>
      </c>
      <c r="D281" s="17">
        <v>21.451000000000001</v>
      </c>
      <c r="E281" s="17">
        <v>9.2789999999999999</v>
      </c>
      <c r="F281" s="17">
        <v>15.888999999999999</v>
      </c>
      <c r="G281" s="17">
        <v>20.911000000000001</v>
      </c>
      <c r="H281" s="17">
        <v>28</v>
      </c>
      <c r="I281" s="17">
        <v>40.944000000000003</v>
      </c>
      <c r="J281" s="17">
        <v>42.893000000000001</v>
      </c>
      <c r="K281" s="17">
        <v>42.322000000000003</v>
      </c>
      <c r="L281" s="17">
        <v>38.052</v>
      </c>
      <c r="M281" s="14"/>
      <c r="N281" s="14"/>
      <c r="O281" s="14"/>
      <c r="P281" s="14"/>
      <c r="Q281" s="14"/>
      <c r="R281" s="14"/>
      <c r="S281" s="14"/>
      <c r="T281" s="14"/>
      <c r="U281" s="14"/>
    </row>
    <row r="282" spans="1:21">
      <c r="A282" s="15"/>
      <c r="B282" s="5"/>
      <c r="C282" s="5"/>
      <c r="D282" s="5">
        <f>D281-D280</f>
        <v>13.683</v>
      </c>
      <c r="E282" s="5"/>
      <c r="F282" s="5">
        <f>F281-E281</f>
        <v>6.6099999999999994</v>
      </c>
      <c r="G282" s="5">
        <f>G281-E281</f>
        <v>11.632000000000001</v>
      </c>
      <c r="H282" s="5">
        <f>H281-E281</f>
        <v>18.721</v>
      </c>
      <c r="I282" s="5">
        <f>I281-E281</f>
        <v>31.665000000000003</v>
      </c>
      <c r="J282" s="5">
        <f>J281-E281</f>
        <v>33.614000000000004</v>
      </c>
      <c r="K282" s="5">
        <f>K281-E281</f>
        <v>33.043000000000006</v>
      </c>
      <c r="L282" s="5">
        <f>L281-E281</f>
        <v>28.773</v>
      </c>
      <c r="M282" s="14"/>
      <c r="N282" s="14"/>
      <c r="O282" s="14"/>
      <c r="P282" s="14"/>
      <c r="Q282" s="14"/>
      <c r="R282" s="14"/>
      <c r="S282" s="14"/>
      <c r="T282" s="14"/>
      <c r="U282" s="14"/>
    </row>
    <row r="283" spans="1:21">
      <c r="A283" s="15"/>
      <c r="B283" s="5"/>
      <c r="C283" s="5"/>
      <c r="D283" s="5"/>
      <c r="E283" s="5"/>
      <c r="F283" s="19">
        <f>F282/D282*100</f>
        <v>48.308119564423002</v>
      </c>
      <c r="G283" s="19">
        <f>G282/D282*100</f>
        <v>85.010597091281156</v>
      </c>
      <c r="H283" s="19">
        <f>H282/D282*100</f>
        <v>136.81941094789153</v>
      </c>
      <c r="I283" s="19">
        <f>I282/D282*100</f>
        <v>231.41854856391143</v>
      </c>
      <c r="J283" s="19">
        <f>J282/D282*100</f>
        <v>245.66250091354237</v>
      </c>
      <c r="K283" s="19">
        <f>K282/D282*100</f>
        <v>241.48943945041296</v>
      </c>
      <c r="L283" s="19">
        <f>L282/D282*100</f>
        <v>210.28283271212453</v>
      </c>
      <c r="M283" s="14"/>
      <c r="N283" s="14"/>
      <c r="O283" s="14"/>
      <c r="P283" s="14"/>
      <c r="Q283" s="14"/>
      <c r="R283" s="14"/>
      <c r="S283" s="14"/>
      <c r="T283" s="14"/>
      <c r="U283" s="14"/>
    </row>
    <row r="284" spans="1:21">
      <c r="A284" s="15"/>
      <c r="B284" s="5"/>
      <c r="C284" s="5"/>
      <c r="D284" s="5"/>
      <c r="E284" s="5"/>
      <c r="F284" s="5"/>
      <c r="G284" s="5"/>
      <c r="H284" s="5"/>
      <c r="I284" s="5"/>
      <c r="J284" s="5"/>
      <c r="K284" s="5"/>
      <c r="L284" s="5"/>
      <c r="M284" s="14"/>
      <c r="N284" s="14"/>
      <c r="O284" s="14"/>
      <c r="P284" s="14"/>
      <c r="Q284" s="14"/>
      <c r="R284" s="14"/>
      <c r="S284" s="14"/>
      <c r="T284" s="14"/>
      <c r="U284" s="14"/>
    </row>
    <row r="285" spans="1:21">
      <c r="A285" s="15"/>
      <c r="B285" s="5" t="s">
        <v>34</v>
      </c>
      <c r="C285" s="16" t="s">
        <v>20</v>
      </c>
      <c r="D285" s="5"/>
      <c r="E285" s="5"/>
      <c r="F285" s="5"/>
      <c r="G285" s="5"/>
      <c r="H285" s="5"/>
      <c r="I285" s="5"/>
      <c r="J285" s="5"/>
      <c r="K285" s="5"/>
      <c r="L285" s="5"/>
      <c r="M285" s="14"/>
      <c r="N285" s="14"/>
      <c r="O285" s="14"/>
      <c r="P285" s="14"/>
      <c r="Q285" s="14"/>
      <c r="R285" s="14"/>
      <c r="S285" s="14"/>
      <c r="T285" s="14"/>
      <c r="U285" s="14"/>
    </row>
    <row r="286" spans="1:21" ht="15.75">
      <c r="A286" s="15"/>
      <c r="B286" s="5"/>
      <c r="C286" s="5" t="s">
        <v>21</v>
      </c>
      <c r="D286" s="17"/>
      <c r="E286" s="5" t="s">
        <v>22</v>
      </c>
      <c r="F286" s="18" t="s">
        <v>23</v>
      </c>
      <c r="G286" s="18" t="s">
        <v>24</v>
      </c>
      <c r="H286" s="18" t="s">
        <v>25</v>
      </c>
      <c r="I286" s="18" t="s">
        <v>26</v>
      </c>
      <c r="J286" s="18" t="s">
        <v>27</v>
      </c>
      <c r="K286" s="18" t="s">
        <v>28</v>
      </c>
      <c r="L286" s="18" t="s">
        <v>29</v>
      </c>
      <c r="M286" s="14"/>
      <c r="N286" s="14"/>
      <c r="O286" s="14"/>
      <c r="P286" s="14"/>
      <c r="Q286" s="14"/>
      <c r="R286" s="14"/>
      <c r="S286" s="14"/>
      <c r="T286" s="14"/>
      <c r="U286" s="14"/>
    </row>
    <row r="287" spans="1:21" ht="15.75">
      <c r="A287" s="15"/>
      <c r="B287" s="5"/>
      <c r="C287" s="5" t="s">
        <v>30</v>
      </c>
      <c r="D287" s="17"/>
      <c r="E287" s="17"/>
      <c r="F287" s="17"/>
      <c r="G287" s="17"/>
      <c r="H287" s="17"/>
      <c r="I287" s="17"/>
      <c r="J287" s="17"/>
      <c r="K287" s="17"/>
      <c r="L287" s="17"/>
      <c r="M287" s="14"/>
      <c r="N287" s="14"/>
      <c r="O287" s="14"/>
      <c r="P287" s="14"/>
      <c r="Q287" s="14"/>
      <c r="R287" s="14"/>
      <c r="S287" s="14"/>
      <c r="T287" s="14"/>
      <c r="U287" s="14"/>
    </row>
    <row r="288" spans="1:21">
      <c r="A288" s="15"/>
      <c r="B288" s="5"/>
      <c r="C288" s="5"/>
      <c r="D288" s="5"/>
      <c r="E288" s="5"/>
      <c r="F288" s="5"/>
      <c r="G288" s="5"/>
      <c r="H288" s="5"/>
      <c r="I288" s="5"/>
      <c r="J288" s="5"/>
      <c r="K288" s="5"/>
      <c r="L288" s="5"/>
      <c r="M288" s="14"/>
      <c r="N288" s="14"/>
      <c r="O288" s="14"/>
      <c r="P288" s="14"/>
      <c r="Q288" s="14"/>
      <c r="R288" s="14"/>
      <c r="S288" s="14"/>
      <c r="T288" s="14"/>
      <c r="U288" s="14"/>
    </row>
    <row r="289" spans="1:21">
      <c r="A289" s="15"/>
      <c r="B289" s="5"/>
      <c r="C289" s="5"/>
      <c r="D289" s="5"/>
      <c r="E289" s="5"/>
      <c r="F289" s="19"/>
      <c r="G289" s="19"/>
      <c r="H289" s="19"/>
      <c r="I289" s="19"/>
      <c r="J289" s="19"/>
      <c r="K289" s="19"/>
      <c r="L289" s="19"/>
      <c r="M289" s="14"/>
      <c r="N289" s="14"/>
      <c r="O289" s="14"/>
      <c r="P289" s="14"/>
      <c r="Q289" s="14"/>
      <c r="R289" s="14"/>
      <c r="S289" s="14"/>
      <c r="T289" s="14"/>
      <c r="U289" s="14"/>
    </row>
  </sheetData>
  <mergeCells count="5">
    <mergeCell ref="B1:D1"/>
    <mergeCell ref="B2:G2"/>
    <mergeCell ref="A3:F3"/>
    <mergeCell ref="A4:E4"/>
    <mergeCell ref="A5:D5"/>
  </mergeCells>
  <phoneticPr fontId="12" type="noConversion"/>
  <dataValidations count="2">
    <dataValidation type="list" allowBlank="1" showInputMessage="1" showErrorMessage="1" sqref="C32 C162 C1:C5 C34:C38 C40:C44 C46:C50 C52:C58 C60:C64 C66:C70 C72:C76 C78:C84 C86:C90 C92:C96 C98:C102 C104:C110 C112:C116 C118:C122 C124:C128 C130:C136 C138:C142 C144:C148 C150:C154 C156:C159 C164:C168 C170:C174 C176:C180 C182:C188 C190:C194 C196:C200 C202:C206 C208:C214 C216:C220 C222:C226 C228:C232 C234:C240 C242:C246 C248:C252 C254:C258 C260:C266 C268:C272 C274:C278 C280:C284 C286:C289">
      <formula1>"GF 109203X,Control"</formula1>
    </dataValidation>
    <dataValidation type="list" allowBlank="1" showInputMessage="1" showErrorMessage="1" sqref="C33 C39 C45 C51 C59 C65 C71 C77 C85 C91 C97 C103 C111 C117 C123 C129 C137 C143 C149 C155 C163 C169 C175 C181 C189 C195 C201 C207 C215 C221 C227 C233 C241 C247 C253 C259 C267 C273 C279 C285">
      <formula1>"AZD1208,Control"</formula1>
    </dataValidation>
  </dataValidations>
  <pageMargins left="0.75" right="0.75" top="1" bottom="1" header="0.5" footer="0.5"/>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89"/>
  <sheetViews>
    <sheetView topLeftCell="M1" workbookViewId="0">
      <selection activeCell="J7" sqref="J7"/>
    </sheetView>
  </sheetViews>
  <sheetFormatPr baseColWidth="10" defaultColWidth="8.7109375" defaultRowHeight="15"/>
  <cols>
    <col min="1" max="1" width="9.28515625" style="1" bestFit="1" customWidth="1"/>
    <col min="2" max="2" width="10.28515625" style="1" bestFit="1" customWidth="1"/>
    <col min="3" max="12" width="12.42578125" style="1" bestFit="1" customWidth="1"/>
    <col min="13" max="13" width="9.5703125" style="1" customWidth="1"/>
    <col min="14" max="15" width="12.42578125" style="1" bestFit="1" customWidth="1"/>
    <col min="16" max="16" width="10.28515625" style="1" bestFit="1" customWidth="1"/>
    <col min="17" max="26" width="13.5703125" style="1" bestFit="1" customWidth="1"/>
    <col min="27" max="27" width="9.5703125" style="1" customWidth="1"/>
    <col min="28" max="28" width="13.5703125" style="1" bestFit="1" customWidth="1"/>
    <col min="29" max="29" width="12.42578125" style="1" bestFit="1" customWidth="1"/>
    <col min="30" max="16384" width="8.7109375" style="1"/>
  </cols>
  <sheetData>
    <row r="1" spans="1:15" ht="15.75">
      <c r="A1" s="14" t="s">
        <v>0</v>
      </c>
      <c r="B1" s="73" t="s">
        <v>96</v>
      </c>
      <c r="C1" s="74"/>
      <c r="D1" s="74"/>
      <c r="E1" s="14"/>
      <c r="F1" s="14"/>
      <c r="G1" s="14"/>
    </row>
    <row r="2" spans="1:15" ht="15.75">
      <c r="A2" s="14" t="s">
        <v>2</v>
      </c>
      <c r="B2" s="60" t="s">
        <v>44</v>
      </c>
      <c r="C2" s="61"/>
      <c r="D2" s="61"/>
      <c r="E2" s="61"/>
      <c r="F2" s="61"/>
      <c r="G2" s="61"/>
    </row>
    <row r="3" spans="1:15">
      <c r="A3" s="62" t="s">
        <v>63</v>
      </c>
      <c r="B3" s="62"/>
      <c r="C3" s="62"/>
      <c r="D3" s="62"/>
      <c r="E3" s="62"/>
      <c r="F3" s="62"/>
      <c r="G3" s="14"/>
    </row>
    <row r="4" spans="1:15">
      <c r="A4" s="62" t="s">
        <v>5</v>
      </c>
      <c r="B4" s="62"/>
      <c r="C4" s="62"/>
      <c r="D4" s="62"/>
      <c r="E4" s="62"/>
      <c r="F4" s="14"/>
      <c r="G4" s="14"/>
    </row>
    <row r="5" spans="1:15">
      <c r="A5" s="62" t="s">
        <v>45</v>
      </c>
      <c r="B5" s="62"/>
      <c r="C5" s="62"/>
      <c r="D5" s="62"/>
      <c r="E5" s="14"/>
      <c r="F5" s="14"/>
      <c r="G5" s="14"/>
    </row>
    <row r="8" spans="1:15">
      <c r="A8" s="3" t="s">
        <v>7</v>
      </c>
      <c r="B8" s="3" t="s">
        <v>46</v>
      </c>
      <c r="C8" s="3" t="s">
        <v>9</v>
      </c>
      <c r="D8" s="3" t="s">
        <v>10</v>
      </c>
      <c r="E8" s="3" t="s">
        <v>11</v>
      </c>
      <c r="F8" s="3" t="s">
        <v>12</v>
      </c>
      <c r="G8" s="3" t="s">
        <v>13</v>
      </c>
      <c r="H8" s="3" t="s">
        <v>85</v>
      </c>
      <c r="I8" s="3" t="s">
        <v>86</v>
      </c>
      <c r="J8" s="3" t="s">
        <v>87</v>
      </c>
      <c r="K8" s="3" t="s">
        <v>88</v>
      </c>
      <c r="L8" s="3" t="s">
        <v>89</v>
      </c>
      <c r="M8" s="3"/>
      <c r="N8" s="3" t="s">
        <v>14</v>
      </c>
      <c r="O8" s="3" t="s">
        <v>15</v>
      </c>
    </row>
    <row r="9" spans="1:15">
      <c r="A9" s="3"/>
      <c r="B9" s="3"/>
      <c r="C9" s="3"/>
      <c r="D9" s="3"/>
      <c r="E9" s="3"/>
      <c r="F9" s="3"/>
      <c r="G9" s="3"/>
      <c r="H9" s="3"/>
      <c r="I9" s="3"/>
      <c r="J9" s="3"/>
      <c r="K9" s="3"/>
      <c r="L9" s="3"/>
      <c r="M9" s="3"/>
      <c r="N9" s="3"/>
      <c r="O9" s="3"/>
    </row>
    <row r="10" spans="1:15">
      <c r="A10" s="3"/>
      <c r="B10" s="3">
        <v>0.1</v>
      </c>
      <c r="C10" s="3">
        <v>5.09508072892078</v>
      </c>
      <c r="D10" s="3">
        <v>54.9228032645849</v>
      </c>
      <c r="E10" s="32">
        <v>4.2282535127856198</v>
      </c>
      <c r="F10" s="3">
        <v>24.2805849928058</v>
      </c>
      <c r="G10" s="3">
        <v>14.785625313430399</v>
      </c>
      <c r="H10" s="3">
        <v>5.0473186119873903</v>
      </c>
      <c r="I10" s="3">
        <v>7.8659444363167301</v>
      </c>
      <c r="J10" s="3">
        <v>18.5717402196757</v>
      </c>
      <c r="K10" s="3">
        <v>32.723044761110899</v>
      </c>
      <c r="L10" s="3">
        <v>13.6530916238953</v>
      </c>
      <c r="M10" s="3"/>
      <c r="N10" s="3">
        <f t="shared" ref="N10:N16" si="0">AVERAGE(C10:L10)</f>
        <v>18.11734874655135</v>
      </c>
      <c r="O10" s="3">
        <f t="shared" ref="O10:O16" si="1">STDEV(C10:L10)</f>
        <v>15.901059267527035</v>
      </c>
    </row>
    <row r="11" spans="1:15">
      <c r="A11" s="3"/>
      <c r="B11" s="3">
        <v>0.3</v>
      </c>
      <c r="C11" s="3">
        <v>103.16249645925799</v>
      </c>
      <c r="D11" s="3">
        <v>280.09990068062001</v>
      </c>
      <c r="E11" s="32">
        <v>44.0745316873356</v>
      </c>
      <c r="F11" s="3">
        <v>173.622927986229</v>
      </c>
      <c r="G11" s="3">
        <v>17.986280960554801</v>
      </c>
      <c r="H11" s="3">
        <v>19.725366487288898</v>
      </c>
      <c r="I11" s="3">
        <v>6.3897288015153197</v>
      </c>
      <c r="J11" s="3">
        <v>127.469465129471</v>
      </c>
      <c r="K11" s="3">
        <v>82.104155916325993</v>
      </c>
      <c r="L11" s="3">
        <v>42.151581820401297</v>
      </c>
      <c r="M11" s="3"/>
      <c r="N11" s="3">
        <f t="shared" si="0"/>
        <v>89.678643592899988</v>
      </c>
      <c r="O11" s="3">
        <f t="shared" si="1"/>
        <v>85.818339897871596</v>
      </c>
    </row>
    <row r="12" spans="1:15">
      <c r="A12" s="3"/>
      <c r="B12" s="3">
        <v>1</v>
      </c>
      <c r="C12" s="3">
        <v>762.34269662921304</v>
      </c>
      <c r="D12" s="3">
        <v>572.01869130938803</v>
      </c>
      <c r="E12" s="32">
        <v>100.60843632569301</v>
      </c>
      <c r="F12" s="3">
        <v>313.40756338407601</v>
      </c>
      <c r="G12" s="3">
        <v>66.188338460883102</v>
      </c>
      <c r="H12" s="3">
        <v>38.931156058638003</v>
      </c>
      <c r="I12" s="3">
        <v>104.692192611826</v>
      </c>
      <c r="J12" s="3">
        <v>314.29811129998598</v>
      </c>
      <c r="K12" s="3">
        <v>176.79249526985001</v>
      </c>
      <c r="L12" s="3">
        <v>110.142217374385</v>
      </c>
      <c r="M12" s="3"/>
      <c r="N12" s="3">
        <f t="shared" si="0"/>
        <v>255.94218987239378</v>
      </c>
      <c r="O12" s="3">
        <f t="shared" si="1"/>
        <v>240.5274912546856</v>
      </c>
    </row>
    <row r="13" spans="1:15">
      <c r="A13" s="3"/>
      <c r="B13" s="3">
        <v>3</v>
      </c>
      <c r="C13" s="3">
        <v>1039.2831649513701</v>
      </c>
      <c r="D13" s="3">
        <v>781.25015639757396</v>
      </c>
      <c r="E13" s="32">
        <v>221.21763055295099</v>
      </c>
      <c r="F13" s="3">
        <v>493.50621193506203</v>
      </c>
      <c r="G13" s="3">
        <v>333.82436475658</v>
      </c>
      <c r="H13" s="3">
        <v>136.092039339395</v>
      </c>
      <c r="I13" s="3">
        <v>264.67098647191199</v>
      </c>
      <c r="J13" s="3">
        <v>459.32155966545002</v>
      </c>
      <c r="K13" s="3">
        <v>242.085764564231</v>
      </c>
      <c r="L13" s="3">
        <v>123.225205872587</v>
      </c>
      <c r="M13" s="3"/>
      <c r="N13" s="3">
        <f t="shared" si="0"/>
        <v>409.44770845071116</v>
      </c>
      <c r="O13" s="3">
        <f t="shared" si="1"/>
        <v>296.50733741161685</v>
      </c>
    </row>
    <row r="14" spans="1:15">
      <c r="A14" s="3"/>
      <c r="B14" s="3">
        <v>10</v>
      </c>
      <c r="C14" s="3">
        <v>1269.7318950051899</v>
      </c>
      <c r="D14" s="3">
        <v>979.78352914863297</v>
      </c>
      <c r="E14" s="32">
        <v>227.62978623650801</v>
      </c>
      <c r="F14" s="3">
        <v>545.80176995801799</v>
      </c>
      <c r="G14" s="3">
        <v>699.72680281279202</v>
      </c>
      <c r="H14" s="3">
        <v>199.79588049730901</v>
      </c>
      <c r="I14" s="3">
        <v>274.98845643312001</v>
      </c>
      <c r="J14" s="3">
        <v>499.44435181895199</v>
      </c>
      <c r="K14" s="3">
        <v>526.87089006205395</v>
      </c>
      <c r="L14" s="3">
        <v>183.70519906543299</v>
      </c>
      <c r="M14" s="3"/>
      <c r="N14" s="3">
        <f t="shared" si="0"/>
        <v>540.74785610380081</v>
      </c>
      <c r="O14" s="3">
        <f t="shared" si="1"/>
        <v>359.59346508388489</v>
      </c>
    </row>
    <row r="15" spans="1:15">
      <c r="A15" s="3"/>
      <c r="B15" s="3">
        <v>30</v>
      </c>
      <c r="C15" s="3">
        <v>1296.20441884619</v>
      </c>
      <c r="D15" s="3">
        <v>1010.53252682011</v>
      </c>
      <c r="E15" s="32">
        <v>239.84588159814999</v>
      </c>
      <c r="F15" s="3">
        <v>560.05226435052202</v>
      </c>
      <c r="G15" s="3">
        <v>919.98431999887396</v>
      </c>
      <c r="H15" s="3">
        <v>194.934125069586</v>
      </c>
      <c r="I15" s="3">
        <v>249.328857021624</v>
      </c>
      <c r="J15" s="3">
        <v>509.43401559976297</v>
      </c>
      <c r="K15" s="3">
        <v>581.77569166038199</v>
      </c>
      <c r="L15" s="3">
        <v>174.13222830225101</v>
      </c>
      <c r="M15" s="3"/>
      <c r="N15" s="3">
        <f t="shared" si="0"/>
        <v>573.6224329267452</v>
      </c>
      <c r="O15" s="3">
        <f t="shared" si="1"/>
        <v>388.29010618468851</v>
      </c>
    </row>
    <row r="16" spans="1:15">
      <c r="A16" s="3"/>
      <c r="B16" s="3">
        <v>100</v>
      </c>
      <c r="C16" s="3">
        <v>1248.16381833632</v>
      </c>
      <c r="D16" s="3">
        <v>972.74956347084105</v>
      </c>
      <c r="E16" s="32">
        <v>235.687998364343</v>
      </c>
      <c r="F16" s="3">
        <v>565.65729565657296</v>
      </c>
      <c r="G16" s="3">
        <v>1019.31429512546</v>
      </c>
      <c r="H16" s="3">
        <v>184.67248097977401</v>
      </c>
      <c r="I16" s="3">
        <v>248.16405036786301</v>
      </c>
      <c r="J16" s="3">
        <v>489.131157305111</v>
      </c>
      <c r="K16" s="3">
        <v>566.938236811813</v>
      </c>
      <c r="L16" s="3">
        <v>156.31145069949801</v>
      </c>
      <c r="M16" s="3"/>
      <c r="N16" s="3">
        <f t="shared" si="0"/>
        <v>568.67903471175953</v>
      </c>
      <c r="O16" s="3">
        <f t="shared" si="1"/>
        <v>389.51617717527381</v>
      </c>
    </row>
    <row r="17" spans="1:29">
      <c r="A17" s="3"/>
      <c r="B17" s="3"/>
      <c r="C17" s="3"/>
      <c r="D17" s="3"/>
      <c r="E17" s="3"/>
      <c r="F17" s="3"/>
      <c r="G17" s="3"/>
      <c r="H17" s="3"/>
      <c r="I17" s="3"/>
      <c r="J17" s="3"/>
      <c r="K17" s="3"/>
      <c r="L17" s="3"/>
      <c r="M17" s="3"/>
      <c r="N17" s="3"/>
      <c r="O17" s="3"/>
    </row>
    <row r="18" spans="1:29">
      <c r="A18" s="3"/>
      <c r="B18" s="3"/>
      <c r="C18" s="3"/>
      <c r="D18" s="3"/>
      <c r="E18" s="3"/>
      <c r="F18" s="3"/>
      <c r="G18" s="3"/>
      <c r="H18" s="3"/>
      <c r="I18" s="3"/>
      <c r="J18" s="3"/>
      <c r="K18" s="3"/>
      <c r="L18" s="3"/>
      <c r="M18" s="3"/>
      <c r="N18" s="3"/>
      <c r="O18" s="3"/>
    </row>
    <row r="19" spans="1:29">
      <c r="A19" s="3"/>
      <c r="B19" s="3"/>
      <c r="C19" s="3"/>
      <c r="D19" s="3"/>
      <c r="E19" s="3"/>
      <c r="F19" s="3"/>
      <c r="G19" s="3"/>
      <c r="H19" s="3"/>
      <c r="I19" s="3"/>
      <c r="J19" s="3"/>
      <c r="K19" s="3"/>
      <c r="L19" s="3"/>
      <c r="M19" s="3"/>
      <c r="N19" s="3"/>
      <c r="O19" s="3"/>
    </row>
    <row r="20" spans="1:29">
      <c r="A20" s="3"/>
      <c r="B20" s="3"/>
      <c r="C20" s="3"/>
      <c r="D20" s="3"/>
      <c r="E20" s="3"/>
      <c r="F20" s="3"/>
      <c r="G20" s="3"/>
      <c r="H20" s="3"/>
      <c r="I20" s="3"/>
      <c r="J20" s="3"/>
      <c r="K20" s="3"/>
      <c r="L20" s="3"/>
      <c r="M20" s="3"/>
      <c r="N20" s="3"/>
      <c r="O20" s="3"/>
    </row>
    <row r="21" spans="1:29">
      <c r="A21" s="3" t="s">
        <v>16</v>
      </c>
      <c r="B21" s="3" t="s">
        <v>46</v>
      </c>
      <c r="C21" s="3" t="s">
        <v>9</v>
      </c>
      <c r="D21" s="3" t="s">
        <v>10</v>
      </c>
      <c r="E21" s="3" t="s">
        <v>11</v>
      </c>
      <c r="F21" s="3" t="s">
        <v>12</v>
      </c>
      <c r="G21" s="3" t="s">
        <v>13</v>
      </c>
      <c r="H21" s="3" t="s">
        <v>85</v>
      </c>
      <c r="I21" s="3" t="s">
        <v>86</v>
      </c>
      <c r="J21" s="3" t="s">
        <v>87</v>
      </c>
      <c r="K21" s="3" t="s">
        <v>88</v>
      </c>
      <c r="L21" s="3" t="s">
        <v>89</v>
      </c>
      <c r="M21" s="3"/>
      <c r="N21" s="3" t="s">
        <v>14</v>
      </c>
      <c r="O21" s="3" t="s">
        <v>15</v>
      </c>
      <c r="Q21" s="3" t="s">
        <v>64</v>
      </c>
      <c r="AB21" s="1" t="s">
        <v>14</v>
      </c>
      <c r="AC21" s="1" t="s">
        <v>15</v>
      </c>
    </row>
    <row r="22" spans="1:29">
      <c r="A22" s="3"/>
      <c r="B22" s="3"/>
      <c r="C22" s="3"/>
      <c r="D22" s="3"/>
      <c r="E22" s="3"/>
      <c r="F22" s="3"/>
      <c r="G22" s="3"/>
      <c r="H22" s="3"/>
      <c r="I22" s="3"/>
      <c r="J22" s="3"/>
      <c r="K22" s="3"/>
      <c r="L22" s="3"/>
      <c r="M22" s="3"/>
      <c r="N22" s="3"/>
      <c r="O22" s="3"/>
    </row>
    <row r="23" spans="1:29">
      <c r="A23" s="3"/>
      <c r="B23" s="3">
        <v>0.1</v>
      </c>
      <c r="C23" s="3">
        <v>18.647223084083201</v>
      </c>
      <c r="D23" s="3">
        <v>92.254447866843606</v>
      </c>
      <c r="E23" s="3">
        <v>11.9082458720238</v>
      </c>
      <c r="F23" s="3">
        <v>32.451579713073102</v>
      </c>
      <c r="G23" s="3">
        <v>81.582149430761206</v>
      </c>
      <c r="H23" s="3">
        <v>3.78265223758119</v>
      </c>
      <c r="I23" s="3">
        <v>81.633224710710806</v>
      </c>
      <c r="J23" s="3">
        <v>48.5761498998381</v>
      </c>
      <c r="K23" s="3">
        <v>90.932754880694205</v>
      </c>
      <c r="L23" s="3">
        <v>9.7743247857744802</v>
      </c>
      <c r="M23" s="3"/>
      <c r="N23" s="3">
        <f t="shared" ref="N23:N29" si="2">AVERAGE(C23:L23)</f>
        <v>47.154275248138376</v>
      </c>
      <c r="O23" s="3">
        <f t="shared" ref="O23:O29" si="3">STDEV(C23:L23)</f>
        <v>36.325903366420974</v>
      </c>
      <c r="Q23" s="1">
        <f>100-C23/C10*100</f>
        <v>-265.9848405980602</v>
      </c>
      <c r="R23" s="1">
        <f t="shared" ref="R23:Z29" si="4">100-D23/D10*100</f>
        <v>-67.971120160086116</v>
      </c>
      <c r="S23" s="1">
        <f t="shared" si="4"/>
        <v>-181.63509676075495</v>
      </c>
      <c r="T23" s="1">
        <f t="shared" si="4"/>
        <v>-33.652379968144601</v>
      </c>
      <c r="U23" s="1">
        <f t="shared" si="4"/>
        <v>-451.76664971116736</v>
      </c>
      <c r="V23" s="1">
        <f t="shared" si="4"/>
        <v>25.056202542922804</v>
      </c>
      <c r="W23" s="1">
        <f t="shared" si="4"/>
        <v>-937.8057634606937</v>
      </c>
      <c r="X23" s="1">
        <f t="shared" si="4"/>
        <v>-161.55949483061602</v>
      </c>
      <c r="Y23" s="1">
        <f t="shared" si="4"/>
        <v>-177.8859838518498</v>
      </c>
      <c r="Z23" s="1">
        <f t="shared" si="4"/>
        <v>28.409439744272262</v>
      </c>
      <c r="AB23" s="1">
        <f>AVERAGE(Q23:Z23)</f>
        <v>-222.47956870541776</v>
      </c>
      <c r="AC23" s="1">
        <f>STDEV(Q23:Z23)</f>
        <v>290.07140379334606</v>
      </c>
    </row>
    <row r="24" spans="1:29">
      <c r="A24" s="3"/>
      <c r="B24" s="3">
        <v>0.3</v>
      </c>
      <c r="C24" s="3">
        <v>184.362395283897</v>
      </c>
      <c r="D24" s="3">
        <v>180.58629537809199</v>
      </c>
      <c r="E24" s="3">
        <v>61.402707817974203</v>
      </c>
      <c r="F24" s="3">
        <v>90.696979385149106</v>
      </c>
      <c r="G24" s="3">
        <v>196.60343974290899</v>
      </c>
      <c r="H24" s="3">
        <v>37.570826631162497</v>
      </c>
      <c r="I24" s="3">
        <v>74.312430524226201</v>
      </c>
      <c r="J24" s="3">
        <v>81.085639333806597</v>
      </c>
      <c r="K24" s="3">
        <v>111.908893709328</v>
      </c>
      <c r="L24" s="3">
        <v>24.5912585234286</v>
      </c>
      <c r="M24" s="3"/>
      <c r="N24" s="3">
        <f t="shared" si="2"/>
        <v>104.31208663299734</v>
      </c>
      <c r="O24" s="3">
        <f t="shared" si="3"/>
        <v>62.429561684406508</v>
      </c>
      <c r="Q24" s="1">
        <f t="shared" ref="Q24:Q29" si="5">100-C24/C11*100</f>
        <v>-78.710676468271913</v>
      </c>
      <c r="R24" s="1">
        <f t="shared" si="4"/>
        <v>35.527897389723464</v>
      </c>
      <c r="S24" s="1">
        <f t="shared" si="4"/>
        <v>-39.315621669141166</v>
      </c>
      <c r="T24" s="1">
        <f t="shared" si="4"/>
        <v>47.762095457609846</v>
      </c>
      <c r="U24" s="1">
        <f t="shared" si="4"/>
        <v>-993.07443920215837</v>
      </c>
      <c r="V24" s="1">
        <f t="shared" si="4"/>
        <v>-90.469599920352692</v>
      </c>
      <c r="W24" s="1">
        <f t="shared" si="4"/>
        <v>-1062.9981933912916</v>
      </c>
      <c r="X24" s="1">
        <f t="shared" si="4"/>
        <v>36.388185789084673</v>
      </c>
      <c r="Y24" s="1">
        <f t="shared" si="4"/>
        <v>-36.301131727578593</v>
      </c>
      <c r="Z24" s="1">
        <f t="shared" si="4"/>
        <v>41.659939054703585</v>
      </c>
      <c r="AB24" s="1">
        <f t="shared" ref="AB24:AB29" si="6">AVERAGE(Q24:Z24)</f>
        <v>-213.95315446876731</v>
      </c>
      <c r="AC24" s="1">
        <f t="shared" ref="AC24:AC29" si="7">STDEV(Q24:Z24)</f>
        <v>432.33849741104268</v>
      </c>
    </row>
    <row r="25" spans="1:29">
      <c r="A25" s="3"/>
      <c r="B25" s="3">
        <v>1</v>
      </c>
      <c r="C25" s="3">
        <v>412.78312131554497</v>
      </c>
      <c r="D25" s="3">
        <v>224.51325971001401</v>
      </c>
      <c r="E25" s="3">
        <v>163.20658420137701</v>
      </c>
      <c r="F25" s="3">
        <v>183.824247827459</v>
      </c>
      <c r="G25" s="3">
        <v>324.40231842431501</v>
      </c>
      <c r="H25" s="3">
        <v>41.063432493377697</v>
      </c>
      <c r="I25" s="3">
        <v>165.70479494979</v>
      </c>
      <c r="J25" s="3">
        <v>201.69913701357001</v>
      </c>
      <c r="K25" s="3">
        <v>161.80043383947901</v>
      </c>
      <c r="L25" s="3">
        <v>85.8857857810289</v>
      </c>
      <c r="M25" s="3"/>
      <c r="N25" s="3">
        <f t="shared" si="2"/>
        <v>196.48831155559554</v>
      </c>
      <c r="O25" s="3">
        <f t="shared" si="3"/>
        <v>107.37614347257785</v>
      </c>
      <c r="Q25" s="1">
        <f t="shared" si="5"/>
        <v>45.8533382505383</v>
      </c>
      <c r="R25" s="1">
        <f t="shared" si="4"/>
        <v>60.750712674075643</v>
      </c>
      <c r="S25" s="1">
        <f t="shared" si="4"/>
        <v>-62.219581341110597</v>
      </c>
      <c r="T25" s="1">
        <f t="shared" si="4"/>
        <v>41.346582117360931</v>
      </c>
      <c r="U25" s="1">
        <f t="shared" si="4"/>
        <v>-390.12005130788225</v>
      </c>
      <c r="V25" s="1">
        <f t="shared" si="4"/>
        <v>-5.4770437115406025</v>
      </c>
      <c r="W25" s="1">
        <f t="shared" si="4"/>
        <v>-58.278082458530946</v>
      </c>
      <c r="X25" s="1">
        <f t="shared" si="4"/>
        <v>35.825533224074775</v>
      </c>
      <c r="Y25" s="1">
        <f t="shared" si="4"/>
        <v>8.4800327115060128</v>
      </c>
      <c r="Z25" s="1">
        <f t="shared" si="4"/>
        <v>22.022828459051198</v>
      </c>
      <c r="AB25" s="1">
        <f t="shared" si="6"/>
        <v>-30.181573138245756</v>
      </c>
      <c r="AC25" s="1">
        <f t="shared" si="7"/>
        <v>133.21873925466625</v>
      </c>
    </row>
    <row r="26" spans="1:29">
      <c r="A26" s="3"/>
      <c r="B26" s="3">
        <v>3</v>
      </c>
      <c r="C26" s="3">
        <v>461.12317716413298</v>
      </c>
      <c r="D26" s="3">
        <v>404.43149108089398</v>
      </c>
      <c r="E26" s="3">
        <v>229.25073605539399</v>
      </c>
      <c r="F26" s="3">
        <v>312.46633042807201</v>
      </c>
      <c r="G26" s="3">
        <v>390.96327494539997</v>
      </c>
      <c r="H26" s="3">
        <v>161.46791531112299</v>
      </c>
      <c r="I26" s="3">
        <v>222.017699635752</v>
      </c>
      <c r="J26" s="3">
        <v>296.07506950587202</v>
      </c>
      <c r="K26" s="3">
        <v>224.79392624728899</v>
      </c>
      <c r="L26" s="3">
        <v>165.99308275731599</v>
      </c>
      <c r="M26" s="3"/>
      <c r="N26" s="3">
        <f t="shared" si="2"/>
        <v>286.85827031312454</v>
      </c>
      <c r="O26" s="3">
        <f t="shared" si="3"/>
        <v>104.07067001960615</v>
      </c>
      <c r="Q26" s="1">
        <f t="shared" si="5"/>
        <v>55.630650748998733</v>
      </c>
      <c r="R26" s="1">
        <f t="shared" si="4"/>
        <v>48.232779504868219</v>
      </c>
      <c r="S26" s="1">
        <f t="shared" si="4"/>
        <v>-3.6313134185388378</v>
      </c>
      <c r="T26" s="1">
        <f t="shared" si="4"/>
        <v>36.684417972597295</v>
      </c>
      <c r="U26" s="1">
        <f t="shared" si="4"/>
        <v>-17.116458899123458</v>
      </c>
      <c r="V26" s="1">
        <f t="shared" si="4"/>
        <v>-18.646113391279286</v>
      </c>
      <c r="W26" s="1">
        <f t="shared" si="4"/>
        <v>16.115588415916733</v>
      </c>
      <c r="X26" s="1">
        <f t="shared" si="4"/>
        <v>35.54078547466392</v>
      </c>
      <c r="Y26" s="1">
        <f t="shared" si="4"/>
        <v>7.142856312955189</v>
      </c>
      <c r="Z26" s="1">
        <f t="shared" si="4"/>
        <v>-34.707084952205577</v>
      </c>
      <c r="AB26" s="1">
        <f t="shared" si="6"/>
        <v>12.524610776885293</v>
      </c>
      <c r="AC26" s="1">
        <f t="shared" si="7"/>
        <v>30.966930396633966</v>
      </c>
    </row>
    <row r="27" spans="1:29">
      <c r="A27" s="3"/>
      <c r="B27" s="3">
        <v>10</v>
      </c>
      <c r="C27" s="3">
        <v>532.82655910642302</v>
      </c>
      <c r="D27" s="3">
        <v>421.80517867427898</v>
      </c>
      <c r="E27" s="3">
        <v>246.910478613099</v>
      </c>
      <c r="F27" s="3">
        <v>414.19583165490201</v>
      </c>
      <c r="G27" s="3">
        <v>536.61239730110299</v>
      </c>
      <c r="H27" s="3">
        <v>241.20309804815199</v>
      </c>
      <c r="I27" s="3">
        <v>256.87795100601198</v>
      </c>
      <c r="J27" s="3">
        <v>360.93627605441998</v>
      </c>
      <c r="K27" s="3">
        <v>348.35140997830803</v>
      </c>
      <c r="L27" s="3">
        <v>199.286704812632</v>
      </c>
      <c r="M27" s="3"/>
      <c r="N27" s="3">
        <f t="shared" si="2"/>
        <v>355.90058852493297</v>
      </c>
      <c r="O27" s="3">
        <f t="shared" si="3"/>
        <v>120.71610645101505</v>
      </c>
      <c r="Q27" s="1">
        <f t="shared" si="5"/>
        <v>58.036294023767503</v>
      </c>
      <c r="R27" s="1">
        <f t="shared" si="4"/>
        <v>56.949145793377468</v>
      </c>
      <c r="S27" s="1">
        <f t="shared" si="4"/>
        <v>-8.4701974620132887</v>
      </c>
      <c r="T27" s="1">
        <f t="shared" si="4"/>
        <v>24.112405922252478</v>
      </c>
      <c r="U27" s="1">
        <f t="shared" si="4"/>
        <v>23.311155847681505</v>
      </c>
      <c r="V27" s="1">
        <f t="shared" si="4"/>
        <v>-20.724760414367353</v>
      </c>
      <c r="W27" s="1">
        <f t="shared" si="4"/>
        <v>6.5859147914860472</v>
      </c>
      <c r="X27" s="1">
        <f t="shared" si="4"/>
        <v>27.732434106040515</v>
      </c>
      <c r="Y27" s="1">
        <f t="shared" si="4"/>
        <v>33.88296515351611</v>
      </c>
      <c r="Z27" s="1">
        <f t="shared" si="4"/>
        <v>-8.4817990053994663</v>
      </c>
      <c r="AB27" s="1">
        <f t="shared" si="6"/>
        <v>19.293355875634148</v>
      </c>
      <c r="AC27" s="1">
        <f t="shared" si="7"/>
        <v>26.97244949081616</v>
      </c>
    </row>
    <row r="28" spans="1:29">
      <c r="A28" s="3"/>
      <c r="B28" s="3">
        <v>30</v>
      </c>
      <c r="C28" s="3">
        <v>553.49053676698702</v>
      </c>
      <c r="D28" s="3">
        <v>416.45820749755802</v>
      </c>
      <c r="E28" s="3">
        <v>257.66586921779202</v>
      </c>
      <c r="F28" s="3">
        <v>438.907071435783</v>
      </c>
      <c r="G28" s="3">
        <v>585.45238057242898</v>
      </c>
      <c r="H28" s="3">
        <v>263.12782123525301</v>
      </c>
      <c r="I28" s="3">
        <v>336.17317272933201</v>
      </c>
      <c r="J28" s="3">
        <v>276.458049393777</v>
      </c>
      <c r="K28" s="3">
        <v>376.96312364425199</v>
      </c>
      <c r="L28" s="3">
        <v>189.876061286946</v>
      </c>
      <c r="M28" s="3"/>
      <c r="N28" s="3">
        <f t="shared" si="2"/>
        <v>369.45722937801094</v>
      </c>
      <c r="O28" s="3">
        <f t="shared" si="3"/>
        <v>130.56296803669062</v>
      </c>
      <c r="Q28" s="1">
        <f t="shared" si="5"/>
        <v>57.299132087539569</v>
      </c>
      <c r="R28" s="1">
        <f t="shared" si="4"/>
        <v>58.788243184210351</v>
      </c>
      <c r="S28" s="1">
        <f t="shared" si="4"/>
        <v>-7.4297659400708511</v>
      </c>
      <c r="T28" s="1">
        <f t="shared" si="4"/>
        <v>21.631051354685255</v>
      </c>
      <c r="U28" s="1">
        <f t="shared" si="4"/>
        <v>36.362787077376979</v>
      </c>
      <c r="V28" s="1">
        <f t="shared" si="4"/>
        <v>-34.982944182463569</v>
      </c>
      <c r="W28" s="1">
        <f t="shared" si="4"/>
        <v>-34.831233233534647</v>
      </c>
      <c r="X28" s="1">
        <f t="shared" si="4"/>
        <v>45.73231450430346</v>
      </c>
      <c r="Y28" s="1">
        <f t="shared" si="4"/>
        <v>35.204731127833298</v>
      </c>
      <c r="Z28" s="1">
        <f t="shared" si="4"/>
        <v>-9.0413090891868393</v>
      </c>
      <c r="AB28" s="1">
        <f t="shared" si="6"/>
        <v>16.8733006890693</v>
      </c>
      <c r="AC28" s="1">
        <f t="shared" si="7"/>
        <v>35.881139502365052</v>
      </c>
    </row>
    <row r="29" spans="1:29">
      <c r="A29" s="3"/>
      <c r="B29" s="3">
        <v>100</v>
      </c>
      <c r="C29" s="3">
        <v>534.25380080670197</v>
      </c>
      <c r="D29" s="3">
        <v>411.11974056544699</v>
      </c>
      <c r="E29" s="3">
        <v>258.709612062399</v>
      </c>
      <c r="F29" s="3">
        <v>451.22179528749098</v>
      </c>
      <c r="G29" s="3">
        <v>610.29487410557203</v>
      </c>
      <c r="H29" s="3">
        <v>222.49821710691</v>
      </c>
      <c r="I29" s="3">
        <v>221.529309283609</v>
      </c>
      <c r="J29" s="3">
        <v>332.87570027878297</v>
      </c>
      <c r="K29" s="3">
        <v>371.56182212581302</v>
      </c>
      <c r="L29" s="3">
        <v>174.74140997377799</v>
      </c>
      <c r="M29" s="3"/>
      <c r="N29" s="3">
        <f t="shared" si="2"/>
        <v>358.88062815965043</v>
      </c>
      <c r="O29" s="3">
        <f t="shared" si="3"/>
        <v>144.32401382399931</v>
      </c>
      <c r="Q29" s="1">
        <f t="shared" si="5"/>
        <v>57.196820404647688</v>
      </c>
      <c r="R29" s="1">
        <f t="shared" si="4"/>
        <v>57.736322276152777</v>
      </c>
      <c r="S29" s="1">
        <f t="shared" si="4"/>
        <v>-9.7678345345644431</v>
      </c>
      <c r="T29" s="1">
        <f t="shared" si="4"/>
        <v>20.230535564162352</v>
      </c>
      <c r="U29" s="1">
        <f t="shared" si="4"/>
        <v>40.126918946971578</v>
      </c>
      <c r="V29" s="1">
        <f t="shared" si="4"/>
        <v>-20.482605706303801</v>
      </c>
      <c r="W29" s="1">
        <f t="shared" si="4"/>
        <v>10.732715332769729</v>
      </c>
      <c r="X29" s="1">
        <f t="shared" si="4"/>
        <v>31.945512914618675</v>
      </c>
      <c r="Y29" s="1">
        <f t="shared" si="4"/>
        <v>34.461675364269411</v>
      </c>
      <c r="Z29" s="1">
        <f>100-L29/L16*100</f>
        <v>-11.790536900403282</v>
      </c>
      <c r="AB29" s="1">
        <f t="shared" si="6"/>
        <v>21.038952366232067</v>
      </c>
      <c r="AC29" s="1">
        <f t="shared" si="7"/>
        <v>28.235727431355251</v>
      </c>
    </row>
    <row r="30" spans="1:29">
      <c r="A30" s="3"/>
      <c r="B30" s="3"/>
      <c r="C30" s="3"/>
      <c r="D30" s="3"/>
      <c r="E30" s="3"/>
      <c r="F30" s="3"/>
      <c r="G30" s="3"/>
      <c r="H30" s="3"/>
      <c r="I30" s="3"/>
      <c r="J30" s="3"/>
      <c r="K30" s="3"/>
      <c r="L30" s="3"/>
      <c r="M30" s="3"/>
      <c r="N30" s="3"/>
      <c r="O30" s="3"/>
    </row>
    <row r="31" spans="1:29">
      <c r="A31" s="3"/>
      <c r="B31" s="3"/>
      <c r="C31" s="3"/>
      <c r="D31" s="3"/>
      <c r="E31" s="3"/>
      <c r="F31" s="3"/>
      <c r="G31" s="3"/>
      <c r="H31" s="3"/>
      <c r="I31" s="3"/>
      <c r="J31" s="3"/>
      <c r="K31" s="3"/>
      <c r="L31" s="3"/>
      <c r="M31" s="3"/>
      <c r="N31" s="3"/>
      <c r="O31" s="3"/>
    </row>
    <row r="32" spans="1:29">
      <c r="A32" s="15" t="s">
        <v>18</v>
      </c>
      <c r="B32" s="5"/>
      <c r="C32" s="5"/>
      <c r="D32" s="5"/>
      <c r="E32" s="5"/>
      <c r="F32" s="5"/>
      <c r="G32" s="5"/>
      <c r="H32" s="5"/>
      <c r="I32" s="5"/>
      <c r="J32" s="5"/>
      <c r="K32" s="5"/>
      <c r="L32" s="5"/>
      <c r="M32" s="14"/>
      <c r="N32" s="22"/>
      <c r="O32" s="18" t="str">
        <f t="shared" ref="O32:U32" si="8">F34</f>
        <v>0.1mM10ul</v>
      </c>
      <c r="P32" s="18" t="str">
        <f t="shared" si="8"/>
        <v>0.1mM20ul</v>
      </c>
      <c r="Q32" s="18" t="str">
        <f t="shared" si="8"/>
        <v>1mM7ul</v>
      </c>
      <c r="R32" s="18" t="str">
        <f t="shared" si="8"/>
        <v>1mM20ul</v>
      </c>
      <c r="S32" s="18" t="str">
        <f t="shared" si="8"/>
        <v>10mM7ul</v>
      </c>
      <c r="T32" s="18" t="str">
        <f t="shared" si="8"/>
        <v>10mM20ul</v>
      </c>
      <c r="U32" s="18" t="str">
        <f t="shared" si="8"/>
        <v>10mM70ul</v>
      </c>
    </row>
    <row r="33" spans="1:21">
      <c r="A33" s="15"/>
      <c r="B33" s="5" t="s">
        <v>39</v>
      </c>
      <c r="C33" s="16" t="s">
        <v>16</v>
      </c>
      <c r="D33" s="5"/>
      <c r="E33" s="5"/>
      <c r="F33" s="5"/>
      <c r="G33" s="5"/>
      <c r="H33" s="5"/>
      <c r="I33" s="5"/>
      <c r="J33" s="5"/>
      <c r="K33" s="5"/>
      <c r="L33" s="5"/>
      <c r="M33" s="14"/>
      <c r="N33" s="22" t="s">
        <v>16</v>
      </c>
      <c r="O33" s="23">
        <f t="shared" ref="O33:U33" si="9">F37</f>
        <v>18.64722308408318</v>
      </c>
      <c r="P33" s="23">
        <f t="shared" si="9"/>
        <v>184.362395283897</v>
      </c>
      <c r="Q33" s="23">
        <f t="shared" si="9"/>
        <v>412.78312131554458</v>
      </c>
      <c r="R33" s="23">
        <f t="shared" si="9"/>
        <v>461.12317716413287</v>
      </c>
      <c r="S33" s="23">
        <f t="shared" si="9"/>
        <v>532.82655910642268</v>
      </c>
      <c r="T33" s="23">
        <f t="shared" si="9"/>
        <v>553.49053676698725</v>
      </c>
      <c r="U33" s="23">
        <f t="shared" si="9"/>
        <v>534.25380080670197</v>
      </c>
    </row>
    <row r="34" spans="1:21" ht="15.75">
      <c r="A34" s="15"/>
      <c r="B34" s="5"/>
      <c r="C34" s="5" t="s">
        <v>21</v>
      </c>
      <c r="D34" s="17">
        <v>6.7990000000000004</v>
      </c>
      <c r="E34" s="5" t="s">
        <v>22</v>
      </c>
      <c r="F34" s="18" t="s">
        <v>23</v>
      </c>
      <c r="G34" s="18" t="s">
        <v>24</v>
      </c>
      <c r="H34" s="18" t="s">
        <v>25</v>
      </c>
      <c r="I34" s="18" t="s">
        <v>26</v>
      </c>
      <c r="J34" s="18" t="s">
        <v>27</v>
      </c>
      <c r="K34" s="18" t="s">
        <v>28</v>
      </c>
      <c r="L34" s="18" t="s">
        <v>29</v>
      </c>
      <c r="M34" s="14"/>
      <c r="N34" s="22" t="s">
        <v>7</v>
      </c>
      <c r="O34" s="23">
        <f t="shared" ref="O34:U34" si="10">AVERAGE(F55,F49)</f>
        <v>5.0950807289207649</v>
      </c>
      <c r="P34" s="23">
        <f t="shared" si="10"/>
        <v>103.16249645925785</v>
      </c>
      <c r="Q34" s="23">
        <f t="shared" si="10"/>
        <v>762.34269662921338</v>
      </c>
      <c r="R34" s="23">
        <f t="shared" si="10"/>
        <v>1039.2831649513737</v>
      </c>
      <c r="S34" s="23">
        <f t="shared" si="10"/>
        <v>1269.7318950051929</v>
      </c>
      <c r="T34" s="23">
        <f t="shared" si="10"/>
        <v>1296.20441884619</v>
      </c>
      <c r="U34" s="23">
        <f t="shared" si="10"/>
        <v>1248.1638183363229</v>
      </c>
    </row>
    <row r="35" spans="1:21" ht="15.75">
      <c r="A35" s="15"/>
      <c r="B35" s="5"/>
      <c r="C35" s="5" t="s">
        <v>30</v>
      </c>
      <c r="D35" s="17">
        <v>10.022</v>
      </c>
      <c r="E35" s="17">
        <v>10.927</v>
      </c>
      <c r="F35" s="17">
        <v>11.528</v>
      </c>
      <c r="G35" s="17">
        <v>16.869</v>
      </c>
      <c r="H35" s="17">
        <v>24.231000000000002</v>
      </c>
      <c r="I35" s="17">
        <v>25.789000000000001</v>
      </c>
      <c r="J35" s="17">
        <v>28.1</v>
      </c>
      <c r="K35" s="17">
        <v>28.765999999999998</v>
      </c>
      <c r="L35" s="17">
        <v>28.146000000000001</v>
      </c>
      <c r="M35" s="14"/>
      <c r="N35" s="14"/>
      <c r="O35" s="14"/>
      <c r="P35" s="14"/>
      <c r="Q35" s="14"/>
      <c r="R35" s="14"/>
      <c r="S35" s="14"/>
      <c r="T35" s="14"/>
      <c r="U35" s="14"/>
    </row>
    <row r="36" spans="1:21">
      <c r="A36" s="15"/>
      <c r="B36" s="5"/>
      <c r="C36" s="5"/>
      <c r="D36" s="5">
        <f>D35-D34</f>
        <v>3.2229999999999999</v>
      </c>
      <c r="E36" s="5"/>
      <c r="F36" s="5">
        <f>F35-E35</f>
        <v>0.60100000000000087</v>
      </c>
      <c r="G36" s="5">
        <f>G35-E35</f>
        <v>5.9420000000000002</v>
      </c>
      <c r="H36" s="5">
        <f>H35-E35</f>
        <v>13.304000000000002</v>
      </c>
      <c r="I36" s="5">
        <f>I35-E35</f>
        <v>14.862000000000002</v>
      </c>
      <c r="J36" s="5">
        <f>J35-E35</f>
        <v>17.173000000000002</v>
      </c>
      <c r="K36" s="5">
        <f>K35-E35</f>
        <v>17.838999999999999</v>
      </c>
      <c r="L36" s="5">
        <f>L35-E35</f>
        <v>17.219000000000001</v>
      </c>
      <c r="M36" s="14"/>
      <c r="N36" s="14"/>
      <c r="O36" s="14"/>
      <c r="P36" s="14"/>
      <c r="Q36" s="14"/>
      <c r="R36" s="14"/>
      <c r="S36" s="14"/>
      <c r="T36" s="14"/>
      <c r="U36" s="14"/>
    </row>
    <row r="37" spans="1:21">
      <c r="A37" s="15"/>
      <c r="B37" s="5"/>
      <c r="C37" s="5"/>
      <c r="D37" s="5"/>
      <c r="E37" s="5"/>
      <c r="F37" s="19">
        <f>F36/D36*100</f>
        <v>18.64722308408318</v>
      </c>
      <c r="G37" s="19">
        <f>G36/D36*100</f>
        <v>184.362395283897</v>
      </c>
      <c r="H37" s="19">
        <f>H36/D36*100</f>
        <v>412.78312131554458</v>
      </c>
      <c r="I37" s="19">
        <f>I36/D36*100</f>
        <v>461.12317716413287</v>
      </c>
      <c r="J37" s="19">
        <f>J36/D36*100</f>
        <v>532.82655910642268</v>
      </c>
      <c r="K37" s="19">
        <f>K36/D36*100</f>
        <v>553.49053676698725</v>
      </c>
      <c r="L37" s="19">
        <f>L36/D36*100</f>
        <v>534.25380080670197</v>
      </c>
      <c r="M37" s="14"/>
      <c r="N37" s="22" t="s">
        <v>31</v>
      </c>
      <c r="O37" s="5" t="s">
        <v>16</v>
      </c>
      <c r="P37" s="5" t="s">
        <v>7</v>
      </c>
      <c r="Q37" s="14"/>
      <c r="R37" s="14"/>
      <c r="S37" s="14"/>
      <c r="T37" s="14"/>
      <c r="U37" s="14"/>
    </row>
    <row r="38" spans="1:21">
      <c r="A38" s="15"/>
      <c r="B38" s="5"/>
      <c r="C38" s="5"/>
      <c r="D38" s="5"/>
      <c r="E38" s="5"/>
      <c r="F38" s="5"/>
      <c r="G38" s="5"/>
      <c r="H38" s="5"/>
      <c r="I38" s="5"/>
      <c r="J38" s="5"/>
      <c r="K38" s="5"/>
      <c r="L38" s="5"/>
      <c r="M38" s="14"/>
      <c r="N38" s="18" t="s">
        <v>23</v>
      </c>
      <c r="O38" s="23">
        <f>O33</f>
        <v>18.64722308408318</v>
      </c>
      <c r="P38" s="23">
        <f>O34</f>
        <v>5.0950807289207649</v>
      </c>
      <c r="Q38" s="14"/>
      <c r="R38" s="14"/>
      <c r="S38" s="14"/>
      <c r="T38" s="14"/>
      <c r="U38" s="14"/>
    </row>
    <row r="39" spans="1:21">
      <c r="A39" s="15"/>
      <c r="B39" s="5" t="s">
        <v>40</v>
      </c>
      <c r="C39" s="16" t="s">
        <v>16</v>
      </c>
      <c r="D39" s="5"/>
      <c r="E39" s="5"/>
      <c r="F39" s="5"/>
      <c r="G39" s="5"/>
      <c r="H39" s="5"/>
      <c r="I39" s="5"/>
      <c r="J39" s="5"/>
      <c r="K39" s="5"/>
      <c r="L39" s="5"/>
      <c r="M39" s="14"/>
      <c r="N39" s="18" t="s">
        <v>24</v>
      </c>
      <c r="O39" s="23">
        <f>P33</f>
        <v>184.362395283897</v>
      </c>
      <c r="P39" s="23">
        <f>P34</f>
        <v>103.16249645925785</v>
      </c>
      <c r="Q39" s="14"/>
      <c r="R39" s="14"/>
      <c r="S39" s="14"/>
      <c r="T39" s="14"/>
      <c r="U39" s="14"/>
    </row>
    <row r="40" spans="1:21" ht="15.75">
      <c r="A40" s="15"/>
      <c r="B40" s="5"/>
      <c r="C40" s="5" t="s">
        <v>21</v>
      </c>
      <c r="D40" s="17"/>
      <c r="E40" s="5" t="s">
        <v>22</v>
      </c>
      <c r="F40" s="18" t="s">
        <v>23</v>
      </c>
      <c r="G40" s="18" t="s">
        <v>24</v>
      </c>
      <c r="H40" s="18" t="s">
        <v>25</v>
      </c>
      <c r="I40" s="18" t="s">
        <v>26</v>
      </c>
      <c r="J40" s="18" t="s">
        <v>27</v>
      </c>
      <c r="K40" s="18" t="s">
        <v>28</v>
      </c>
      <c r="L40" s="18" t="s">
        <v>29</v>
      </c>
      <c r="M40" s="14"/>
      <c r="N40" s="18" t="s">
        <v>25</v>
      </c>
      <c r="O40" s="23">
        <f>Q33</f>
        <v>412.78312131554458</v>
      </c>
      <c r="P40" s="23">
        <f>Q34</f>
        <v>762.34269662921338</v>
      </c>
      <c r="Q40" s="14"/>
      <c r="R40" s="14"/>
      <c r="S40" s="14"/>
      <c r="T40" s="14"/>
      <c r="U40" s="14"/>
    </row>
    <row r="41" spans="1:21" ht="15.75">
      <c r="A41" s="15"/>
      <c r="B41" s="5"/>
      <c r="C41" s="5" t="s">
        <v>30</v>
      </c>
      <c r="D41" s="17"/>
      <c r="E41" s="17"/>
      <c r="F41" s="17"/>
      <c r="G41" s="17"/>
      <c r="H41" s="17"/>
      <c r="I41" s="17"/>
      <c r="J41" s="17"/>
      <c r="K41" s="17"/>
      <c r="L41" s="17"/>
      <c r="M41" s="14"/>
      <c r="N41" s="18" t="s">
        <v>26</v>
      </c>
      <c r="O41" s="23">
        <f>R33</f>
        <v>461.12317716413287</v>
      </c>
      <c r="P41" s="23">
        <f>R34</f>
        <v>1039.2831649513737</v>
      </c>
      <c r="Q41" s="14"/>
      <c r="R41" s="14"/>
      <c r="S41" s="14"/>
      <c r="T41" s="14"/>
      <c r="U41" s="14"/>
    </row>
    <row r="42" spans="1:21">
      <c r="A42" s="15"/>
      <c r="B42" s="5"/>
      <c r="C42" s="5"/>
      <c r="D42" s="5"/>
      <c r="E42" s="5"/>
      <c r="F42" s="5"/>
      <c r="G42" s="5"/>
      <c r="H42" s="5"/>
      <c r="I42" s="5"/>
      <c r="J42" s="5"/>
      <c r="K42" s="5"/>
      <c r="L42" s="5"/>
      <c r="M42" s="14"/>
      <c r="N42" s="18" t="s">
        <v>27</v>
      </c>
      <c r="O42" s="23">
        <f>S33</f>
        <v>532.82655910642268</v>
      </c>
      <c r="P42" s="23">
        <f>S34</f>
        <v>1269.7318950051929</v>
      </c>
      <c r="Q42" s="14"/>
      <c r="R42" s="14"/>
      <c r="S42" s="14"/>
      <c r="T42" s="14"/>
      <c r="U42" s="14"/>
    </row>
    <row r="43" spans="1:21">
      <c r="A43" s="15"/>
      <c r="B43" s="5"/>
      <c r="C43" s="5"/>
      <c r="D43" s="5"/>
      <c r="E43" s="5"/>
      <c r="F43" s="19"/>
      <c r="G43" s="19"/>
      <c r="H43" s="19"/>
      <c r="I43" s="19"/>
      <c r="J43" s="19"/>
      <c r="K43" s="19"/>
      <c r="L43" s="19"/>
      <c r="M43" s="14"/>
      <c r="N43" s="18" t="s">
        <v>28</v>
      </c>
      <c r="O43" s="23">
        <f>T33</f>
        <v>553.49053676698725</v>
      </c>
      <c r="P43" s="23">
        <f>T34</f>
        <v>1296.20441884619</v>
      </c>
      <c r="Q43" s="14"/>
      <c r="R43" s="14"/>
      <c r="S43" s="14"/>
      <c r="T43" s="14"/>
      <c r="U43" s="14"/>
    </row>
    <row r="44" spans="1:21">
      <c r="A44" s="15"/>
      <c r="B44" s="5"/>
      <c r="C44" s="5"/>
      <c r="D44" s="5"/>
      <c r="E44" s="5"/>
      <c r="F44" s="5"/>
      <c r="G44" s="5"/>
      <c r="H44" s="5"/>
      <c r="I44" s="5"/>
      <c r="J44" s="5"/>
      <c r="K44" s="5"/>
      <c r="L44" s="5"/>
      <c r="M44" s="14"/>
      <c r="N44" s="18" t="s">
        <v>29</v>
      </c>
      <c r="O44" s="23">
        <f>U33</f>
        <v>534.25380080670197</v>
      </c>
      <c r="P44" s="23">
        <f>U34</f>
        <v>1248.1638183363229</v>
      </c>
      <c r="Q44" s="14"/>
      <c r="R44" s="14"/>
      <c r="S44" s="14"/>
      <c r="T44" s="14"/>
      <c r="U44" s="14"/>
    </row>
    <row r="45" spans="1:21">
      <c r="A45" s="15"/>
      <c r="B45" s="5" t="s">
        <v>41</v>
      </c>
      <c r="C45" s="16" t="s">
        <v>20</v>
      </c>
      <c r="D45" s="5"/>
      <c r="E45" s="5"/>
      <c r="F45" s="5"/>
      <c r="G45" s="5"/>
      <c r="H45" s="5"/>
      <c r="I45" s="5"/>
      <c r="J45" s="5"/>
      <c r="K45" s="5"/>
      <c r="L45" s="5"/>
      <c r="M45" s="14"/>
      <c r="N45" s="14"/>
      <c r="O45" s="14"/>
      <c r="P45" s="14"/>
      <c r="Q45" s="14"/>
      <c r="R45" s="14"/>
      <c r="S45" s="14"/>
      <c r="T45" s="14"/>
      <c r="U45" s="14"/>
    </row>
    <row r="46" spans="1:21" ht="15.75">
      <c r="A46" s="15"/>
      <c r="B46" s="5"/>
      <c r="C46" s="5" t="s">
        <v>21</v>
      </c>
      <c r="D46" s="17">
        <v>6.7889999999999997</v>
      </c>
      <c r="E46" s="5" t="s">
        <v>22</v>
      </c>
      <c r="F46" s="18" t="s">
        <v>23</v>
      </c>
      <c r="G46" s="18" t="s">
        <v>24</v>
      </c>
      <c r="H46" s="18" t="s">
        <v>25</v>
      </c>
      <c r="I46" s="18" t="s">
        <v>26</v>
      </c>
      <c r="J46" s="18" t="s">
        <v>27</v>
      </c>
      <c r="K46" s="18" t="s">
        <v>28</v>
      </c>
      <c r="L46" s="18" t="s">
        <v>29</v>
      </c>
      <c r="M46" s="14"/>
      <c r="N46" s="14"/>
      <c r="O46" s="14"/>
      <c r="P46" s="14"/>
      <c r="Q46" s="14"/>
      <c r="R46" s="14"/>
      <c r="S46" s="14"/>
      <c r="T46" s="14"/>
      <c r="U46" s="14"/>
    </row>
    <row r="47" spans="1:21" ht="15.75">
      <c r="A47" s="15"/>
      <c r="B47" s="5"/>
      <c r="C47" s="5" t="s">
        <v>30</v>
      </c>
      <c r="D47" s="17">
        <v>9.0139999999999993</v>
      </c>
      <c r="E47" s="17">
        <v>7.15</v>
      </c>
      <c r="F47" s="17">
        <v>7.4589999999999996</v>
      </c>
      <c r="G47" s="17">
        <v>9.5980000000000008</v>
      </c>
      <c r="H47" s="17">
        <v>17.823</v>
      </c>
      <c r="I47" s="17">
        <v>22.995999999999999</v>
      </c>
      <c r="J47" s="17">
        <v>29.346</v>
      </c>
      <c r="K47" s="17">
        <v>29.132000000000001</v>
      </c>
      <c r="L47" s="17">
        <v>27.241</v>
      </c>
      <c r="M47" s="14"/>
      <c r="N47" s="14"/>
      <c r="O47" s="14"/>
      <c r="P47" s="14"/>
      <c r="Q47" s="14"/>
      <c r="R47" s="14"/>
      <c r="S47" s="14"/>
      <c r="T47" s="14"/>
      <c r="U47" s="14"/>
    </row>
    <row r="48" spans="1:21">
      <c r="A48" s="15"/>
      <c r="B48" s="5"/>
      <c r="C48" s="5"/>
      <c r="D48" s="5">
        <f>D47-D46</f>
        <v>2.2249999999999996</v>
      </c>
      <c r="E48" s="5"/>
      <c r="F48" s="5">
        <f>F47-E47</f>
        <v>0.30899999999999928</v>
      </c>
      <c r="G48" s="5">
        <f>G47-E47</f>
        <v>2.4480000000000004</v>
      </c>
      <c r="H48" s="5">
        <f>H47-E47</f>
        <v>10.673</v>
      </c>
      <c r="I48" s="5">
        <f>I47-E47</f>
        <v>15.845999999999998</v>
      </c>
      <c r="J48" s="5">
        <f>J47-E47</f>
        <v>22.195999999999998</v>
      </c>
      <c r="K48" s="5">
        <f>K47-E47</f>
        <v>21.981999999999999</v>
      </c>
      <c r="L48" s="5">
        <f>L47-E47</f>
        <v>20.091000000000001</v>
      </c>
      <c r="M48" s="14"/>
      <c r="N48" s="14"/>
      <c r="O48" s="14"/>
      <c r="P48" s="14"/>
      <c r="Q48" s="14"/>
      <c r="R48" s="14"/>
      <c r="S48" s="14"/>
      <c r="T48" s="14"/>
      <c r="U48" s="14"/>
    </row>
    <row r="49" spans="1:21">
      <c r="A49" s="15"/>
      <c r="B49" s="5"/>
      <c r="C49" s="5"/>
      <c r="D49" s="5"/>
      <c r="E49" s="5"/>
      <c r="F49" s="19">
        <f>F48/D48*100</f>
        <v>13.887640449438171</v>
      </c>
      <c r="G49" s="19">
        <f>G48/D48*100</f>
        <v>110.02247191011239</v>
      </c>
      <c r="H49" s="19">
        <f>H48/D48*100</f>
        <v>479.6853932584271</v>
      </c>
      <c r="I49" s="19">
        <f>I48/D48*100</f>
        <v>712.17977528089898</v>
      </c>
      <c r="J49" s="19">
        <f>J48/D48*100</f>
        <v>997.57303370786519</v>
      </c>
      <c r="K49" s="19">
        <f>K48/D48*100</f>
        <v>987.95505617977528</v>
      </c>
      <c r="L49" s="19">
        <f>L48/D48*100</f>
        <v>902.96629213483163</v>
      </c>
      <c r="M49" s="14"/>
      <c r="N49" s="14"/>
      <c r="O49" s="14"/>
      <c r="P49" s="14"/>
      <c r="Q49" s="14"/>
      <c r="R49" s="14"/>
      <c r="S49" s="14"/>
      <c r="T49" s="14"/>
      <c r="U49" s="14"/>
    </row>
    <row r="50" spans="1:21">
      <c r="A50" s="15"/>
      <c r="B50" s="5"/>
      <c r="C50" s="5"/>
      <c r="D50" s="5"/>
      <c r="E50" s="5"/>
      <c r="F50" s="5"/>
      <c r="G50" s="5"/>
      <c r="H50" s="5"/>
      <c r="I50" s="5"/>
      <c r="J50" s="5"/>
      <c r="K50" s="5"/>
      <c r="L50" s="5"/>
      <c r="M50" s="14"/>
      <c r="N50" s="14"/>
      <c r="O50" s="14"/>
      <c r="P50" s="14"/>
      <c r="Q50" s="14"/>
      <c r="R50" s="14"/>
      <c r="S50" s="14"/>
      <c r="T50" s="14"/>
      <c r="U50" s="14"/>
    </row>
    <row r="51" spans="1:21">
      <c r="A51" s="15"/>
      <c r="B51" s="5" t="s">
        <v>42</v>
      </c>
      <c r="C51" s="16" t="s">
        <v>20</v>
      </c>
      <c r="D51" s="5"/>
      <c r="E51" s="5"/>
      <c r="F51" s="5"/>
      <c r="G51" s="5"/>
      <c r="H51" s="5"/>
      <c r="I51" s="5"/>
      <c r="J51" s="5"/>
      <c r="K51" s="5"/>
      <c r="L51" s="5"/>
      <c r="M51" s="14"/>
      <c r="N51" s="14"/>
      <c r="O51" s="14"/>
      <c r="P51" s="14"/>
      <c r="Q51" s="14"/>
      <c r="R51" s="14"/>
      <c r="S51" s="14"/>
      <c r="T51" s="14"/>
      <c r="U51" s="14"/>
    </row>
    <row r="52" spans="1:21" ht="15.75">
      <c r="A52" s="15"/>
      <c r="B52" s="5"/>
      <c r="C52" s="5" t="s">
        <v>21</v>
      </c>
      <c r="D52" s="17">
        <v>5.9779999999999998</v>
      </c>
      <c r="E52" s="5" t="s">
        <v>22</v>
      </c>
      <c r="F52" s="18" t="s">
        <v>23</v>
      </c>
      <c r="G52" s="18" t="s">
        <v>24</v>
      </c>
      <c r="H52" s="18" t="s">
        <v>25</v>
      </c>
      <c r="I52" s="18" t="s">
        <v>26</v>
      </c>
      <c r="J52" s="18" t="s">
        <v>27</v>
      </c>
      <c r="K52" s="18" t="s">
        <v>28</v>
      </c>
      <c r="L52" s="18" t="s">
        <v>29</v>
      </c>
      <c r="M52" s="14"/>
      <c r="N52" s="14"/>
      <c r="O52" s="14"/>
      <c r="P52" s="14"/>
      <c r="Q52" s="14"/>
      <c r="R52" s="14"/>
      <c r="S52" s="14"/>
      <c r="T52" s="14"/>
      <c r="U52" s="14"/>
    </row>
    <row r="53" spans="1:21" ht="15.75">
      <c r="A53" s="15"/>
      <c r="B53" s="5"/>
      <c r="C53" s="5" t="s">
        <v>30</v>
      </c>
      <c r="D53" s="17">
        <v>8.3580000000000005</v>
      </c>
      <c r="E53" s="17">
        <v>4.1340000000000003</v>
      </c>
      <c r="F53" s="17">
        <v>4.0460000000000003</v>
      </c>
      <c r="G53" s="17">
        <v>6.4260000000000002</v>
      </c>
      <c r="H53" s="17">
        <v>29.004999999999999</v>
      </c>
      <c r="I53" s="17">
        <v>36.654000000000003</v>
      </c>
      <c r="J53" s="17">
        <v>40.831000000000003</v>
      </c>
      <c r="K53" s="17">
        <v>42.32</v>
      </c>
      <c r="L53" s="17">
        <v>42.055999999999997</v>
      </c>
      <c r="M53" s="14"/>
      <c r="N53" s="14"/>
      <c r="O53" s="14"/>
      <c r="P53" s="14"/>
      <c r="Q53" s="14"/>
      <c r="R53" s="14"/>
      <c r="S53" s="14"/>
      <c r="T53" s="14"/>
      <c r="U53" s="14"/>
    </row>
    <row r="54" spans="1:21">
      <c r="A54" s="15"/>
      <c r="B54" s="5"/>
      <c r="C54" s="5"/>
      <c r="D54" s="5">
        <f>D53-D52</f>
        <v>2.3800000000000008</v>
      </c>
      <c r="E54" s="5"/>
      <c r="F54" s="5">
        <f>F53-E53</f>
        <v>-8.8000000000000078E-2</v>
      </c>
      <c r="G54" s="5">
        <f>G53-E53</f>
        <v>2.2919999999999998</v>
      </c>
      <c r="H54" s="5">
        <f>H53-E53</f>
        <v>24.870999999999999</v>
      </c>
      <c r="I54" s="5">
        <f>I53-E53</f>
        <v>32.520000000000003</v>
      </c>
      <c r="J54" s="5">
        <f>J53-E53</f>
        <v>36.697000000000003</v>
      </c>
      <c r="K54" s="5">
        <f>K53-E53</f>
        <v>38.186</v>
      </c>
      <c r="L54" s="5">
        <f>L53-E53</f>
        <v>37.921999999999997</v>
      </c>
      <c r="M54" s="14"/>
      <c r="N54" s="14"/>
      <c r="O54" s="14"/>
      <c r="P54" s="14"/>
      <c r="Q54" s="14"/>
      <c r="R54" s="14"/>
      <c r="S54" s="14"/>
      <c r="T54" s="14"/>
      <c r="U54" s="14"/>
    </row>
    <row r="55" spans="1:21">
      <c r="A55" s="15"/>
      <c r="B55" s="5"/>
      <c r="C55" s="5"/>
      <c r="D55" s="5"/>
      <c r="E55" s="5"/>
      <c r="F55" s="19">
        <f>F54/D54*100</f>
        <v>-3.6974789915966406</v>
      </c>
      <c r="G55" s="19">
        <f>G54/D54*100</f>
        <v>96.302521008403318</v>
      </c>
      <c r="H55" s="19">
        <f>H54/D54*100</f>
        <v>1044.9999999999995</v>
      </c>
      <c r="I55" s="19">
        <f>I54/D54*100</f>
        <v>1366.3865546218485</v>
      </c>
      <c r="J55" s="19">
        <f>J54/D54*100</f>
        <v>1541.8907563025207</v>
      </c>
      <c r="K55" s="19">
        <f>K54/D54*100</f>
        <v>1604.4537815126046</v>
      </c>
      <c r="L55" s="19">
        <f>L54/D54*100</f>
        <v>1593.3613445378144</v>
      </c>
      <c r="M55" s="14"/>
      <c r="N55" s="14"/>
      <c r="O55" s="14"/>
      <c r="P55" s="14"/>
      <c r="Q55" s="14"/>
      <c r="R55" s="14"/>
      <c r="S55" s="14"/>
      <c r="T55" s="14"/>
      <c r="U55" s="14"/>
    </row>
    <row r="56" spans="1:21">
      <c r="A56" s="20"/>
      <c r="B56" s="21"/>
      <c r="C56" s="21"/>
      <c r="D56" s="21"/>
      <c r="E56" s="21"/>
      <c r="F56" s="21"/>
      <c r="G56" s="21"/>
      <c r="H56" s="21"/>
      <c r="I56" s="21"/>
      <c r="J56" s="21"/>
      <c r="K56" s="21"/>
      <c r="L56" s="21"/>
      <c r="M56" s="14"/>
      <c r="N56" s="14"/>
      <c r="O56" s="14"/>
      <c r="P56" s="14"/>
      <c r="Q56" s="14"/>
      <c r="R56" s="14"/>
      <c r="S56" s="14"/>
      <c r="T56" s="14"/>
      <c r="U56" s="14"/>
    </row>
    <row r="57" spans="1:21">
      <c r="A57" s="20"/>
      <c r="B57" s="21"/>
      <c r="C57" s="21"/>
      <c r="D57" s="21"/>
      <c r="E57" s="21"/>
      <c r="F57" s="21"/>
      <c r="G57" s="21"/>
      <c r="H57" s="21"/>
      <c r="I57" s="21"/>
      <c r="J57" s="21"/>
      <c r="K57" s="21"/>
      <c r="L57" s="21"/>
      <c r="M57" s="14"/>
      <c r="N57" s="14"/>
      <c r="O57" s="14"/>
      <c r="P57" s="14"/>
      <c r="Q57" s="14"/>
      <c r="R57" s="14"/>
      <c r="S57" s="14"/>
      <c r="T57" s="14"/>
      <c r="U57" s="14"/>
    </row>
    <row r="58" spans="1:21">
      <c r="A58" s="15" t="s">
        <v>35</v>
      </c>
      <c r="B58" s="5"/>
      <c r="C58" s="5"/>
      <c r="D58" s="5"/>
      <c r="E58" s="5"/>
      <c r="F58" s="5"/>
      <c r="G58" s="5"/>
      <c r="H58" s="5"/>
      <c r="I58" s="5"/>
      <c r="J58" s="5"/>
      <c r="K58" s="5"/>
      <c r="L58" s="5"/>
      <c r="M58" s="14"/>
      <c r="N58" s="22"/>
      <c r="O58" s="18" t="str">
        <f t="shared" ref="O58:U58" si="11">F60</f>
        <v>0.1mM10ul</v>
      </c>
      <c r="P58" s="18" t="str">
        <f t="shared" si="11"/>
        <v>0.1mM20ul</v>
      </c>
      <c r="Q58" s="18" t="str">
        <f t="shared" si="11"/>
        <v>1mM7ul</v>
      </c>
      <c r="R58" s="18" t="str">
        <f t="shared" si="11"/>
        <v>1mM20ul</v>
      </c>
      <c r="S58" s="18" t="str">
        <f t="shared" si="11"/>
        <v>10mM7ul</v>
      </c>
      <c r="T58" s="18" t="str">
        <f t="shared" si="11"/>
        <v>10mM20ul</v>
      </c>
      <c r="U58" s="18" t="str">
        <f t="shared" si="11"/>
        <v>10mM70ul</v>
      </c>
    </row>
    <row r="59" spans="1:21">
      <c r="A59" s="15"/>
      <c r="B59" s="5" t="s">
        <v>19</v>
      </c>
      <c r="C59" s="16" t="s">
        <v>20</v>
      </c>
      <c r="D59" s="5"/>
      <c r="E59" s="5"/>
      <c r="F59" s="5"/>
      <c r="G59" s="5"/>
      <c r="H59" s="5"/>
      <c r="I59" s="5"/>
      <c r="J59" s="5"/>
      <c r="K59" s="5"/>
      <c r="L59" s="5"/>
      <c r="M59" s="14"/>
      <c r="N59" s="22" t="s">
        <v>16</v>
      </c>
      <c r="O59" s="23">
        <f t="shared" ref="O59:U59" si="12">AVERAGE(F75,F69)</f>
        <v>92.254447866843606</v>
      </c>
      <c r="P59" s="23">
        <f t="shared" si="12"/>
        <v>180.58629537809165</v>
      </c>
      <c r="Q59" s="23">
        <f t="shared" si="12"/>
        <v>224.51325971001427</v>
      </c>
      <c r="R59" s="23">
        <f t="shared" si="12"/>
        <v>404.43149108089381</v>
      </c>
      <c r="S59" s="23">
        <f t="shared" si="12"/>
        <v>421.80517867427943</v>
      </c>
      <c r="T59" s="23">
        <f t="shared" si="12"/>
        <v>416.45820749755831</v>
      </c>
      <c r="U59" s="23">
        <f t="shared" si="12"/>
        <v>411.1197405654471</v>
      </c>
    </row>
    <row r="60" spans="1:21" ht="15.75">
      <c r="A60" s="15"/>
      <c r="B60" s="5"/>
      <c r="C60" s="5" t="s">
        <v>21</v>
      </c>
      <c r="D60" s="17">
        <v>7.1420000000000003</v>
      </c>
      <c r="E60" s="5" t="s">
        <v>22</v>
      </c>
      <c r="F60" s="18" t="s">
        <v>23</v>
      </c>
      <c r="G60" s="18" t="s">
        <v>24</v>
      </c>
      <c r="H60" s="18" t="s">
        <v>25</v>
      </c>
      <c r="I60" s="18" t="s">
        <v>26</v>
      </c>
      <c r="J60" s="18" t="s">
        <v>27</v>
      </c>
      <c r="K60" s="18" t="s">
        <v>28</v>
      </c>
      <c r="L60" s="18" t="s">
        <v>29</v>
      </c>
      <c r="M60" s="14"/>
      <c r="N60" s="22" t="s">
        <v>7</v>
      </c>
      <c r="O60" s="23">
        <f t="shared" ref="O60:U60" si="13">AVERAGE(F81,F63)</f>
        <v>54.922803264584878</v>
      </c>
      <c r="P60" s="23">
        <f t="shared" si="13"/>
        <v>280.09990068062012</v>
      </c>
      <c r="Q60" s="23">
        <f t="shared" si="13"/>
        <v>572.01869130938815</v>
      </c>
      <c r="R60" s="23">
        <f t="shared" si="13"/>
        <v>781.2501563975743</v>
      </c>
      <c r="S60" s="23">
        <f t="shared" si="13"/>
        <v>979.78352914863251</v>
      </c>
      <c r="T60" s="23">
        <f t="shared" si="13"/>
        <v>1010.5325268201079</v>
      </c>
      <c r="U60" s="23">
        <f t="shared" si="13"/>
        <v>972.74956347084139</v>
      </c>
    </row>
    <row r="61" spans="1:21" ht="15.75">
      <c r="A61" s="15"/>
      <c r="B61" s="5"/>
      <c r="C61" s="5" t="s">
        <v>30</v>
      </c>
      <c r="D61" s="17">
        <v>10.108000000000001</v>
      </c>
      <c r="E61" s="17">
        <v>16.472999999999999</v>
      </c>
      <c r="F61" s="17">
        <v>19.056000000000001</v>
      </c>
      <c r="G61" s="17">
        <v>24.398</v>
      </c>
      <c r="H61" s="17">
        <v>38.771999999999998</v>
      </c>
      <c r="I61" s="17">
        <v>47.79</v>
      </c>
      <c r="J61" s="17">
        <v>56.188000000000002</v>
      </c>
      <c r="K61" s="17">
        <v>57.863</v>
      </c>
      <c r="L61" s="17">
        <v>55.610999999999997</v>
      </c>
      <c r="M61" s="14"/>
      <c r="N61" s="14"/>
      <c r="O61" s="14"/>
      <c r="P61" s="14"/>
      <c r="Q61" s="14"/>
      <c r="R61" s="14"/>
      <c r="S61" s="14"/>
      <c r="T61" s="14"/>
      <c r="U61" s="14"/>
    </row>
    <row r="62" spans="1:21">
      <c r="A62" s="15"/>
      <c r="B62" s="5"/>
      <c r="C62" s="5"/>
      <c r="D62" s="5">
        <f>D61-D60</f>
        <v>2.9660000000000002</v>
      </c>
      <c r="E62" s="5"/>
      <c r="F62" s="5">
        <f>F61-E61</f>
        <v>2.583000000000002</v>
      </c>
      <c r="G62" s="5">
        <f>G61-E61</f>
        <v>7.9250000000000007</v>
      </c>
      <c r="H62" s="5">
        <f>H61-E61</f>
        <v>22.298999999999999</v>
      </c>
      <c r="I62" s="5">
        <f>I61-E61</f>
        <v>31.317</v>
      </c>
      <c r="J62" s="5">
        <f>J61-E61</f>
        <v>39.715000000000003</v>
      </c>
      <c r="K62" s="5">
        <f>K61-E61</f>
        <v>41.39</v>
      </c>
      <c r="L62" s="5">
        <f>L61-E61</f>
        <v>39.137999999999998</v>
      </c>
      <c r="M62" s="14"/>
      <c r="N62" s="14"/>
      <c r="O62" s="14"/>
      <c r="P62" s="14"/>
      <c r="Q62" s="14"/>
      <c r="R62" s="14"/>
      <c r="S62" s="14"/>
      <c r="T62" s="14"/>
      <c r="U62" s="14"/>
    </row>
    <row r="63" spans="1:21">
      <c r="A63" s="15"/>
      <c r="B63" s="5"/>
      <c r="C63" s="5"/>
      <c r="D63" s="5"/>
      <c r="E63" s="5"/>
      <c r="F63" s="19">
        <f>F62/D62*100</f>
        <v>87.086985839514568</v>
      </c>
      <c r="G63" s="19">
        <f>G62/D62*100</f>
        <v>267.19487525286581</v>
      </c>
      <c r="H63" s="19">
        <f>H62/D62*100</f>
        <v>751.82063385030335</v>
      </c>
      <c r="I63" s="19">
        <f>I62/D62*100</f>
        <v>1055.8664868509777</v>
      </c>
      <c r="J63" s="19">
        <f>J62/D62*100</f>
        <v>1339.0087660148347</v>
      </c>
      <c r="K63" s="19">
        <f>K62/D62*100</f>
        <v>1395.4821308159137</v>
      </c>
      <c r="L63" s="19">
        <f>L62/D62*100</f>
        <v>1319.5549561699258</v>
      </c>
      <c r="M63" s="14"/>
      <c r="N63" s="22" t="s">
        <v>31</v>
      </c>
      <c r="O63" s="5" t="s">
        <v>16</v>
      </c>
      <c r="P63" s="5" t="s">
        <v>7</v>
      </c>
      <c r="Q63" s="14"/>
      <c r="R63" s="14"/>
      <c r="S63" s="14"/>
      <c r="T63" s="14"/>
      <c r="U63" s="14"/>
    </row>
    <row r="64" spans="1:21">
      <c r="A64" s="15"/>
      <c r="B64" s="5"/>
      <c r="C64" s="5"/>
      <c r="D64" s="5"/>
      <c r="E64" s="5"/>
      <c r="F64" s="5"/>
      <c r="G64" s="5"/>
      <c r="H64" s="5"/>
      <c r="I64" s="5"/>
      <c r="J64" s="5"/>
      <c r="K64" s="5"/>
      <c r="L64" s="5"/>
      <c r="M64" s="14"/>
      <c r="N64" s="18" t="s">
        <v>23</v>
      </c>
      <c r="O64" s="23">
        <f>O59</f>
        <v>92.254447866843606</v>
      </c>
      <c r="P64" s="23">
        <f>O60</f>
        <v>54.922803264584878</v>
      </c>
      <c r="Q64" s="14"/>
      <c r="R64" s="14"/>
      <c r="S64" s="14"/>
      <c r="T64" s="14"/>
      <c r="U64" s="14"/>
    </row>
    <row r="65" spans="1:21">
      <c r="A65" s="15"/>
      <c r="B65" s="5" t="s">
        <v>32</v>
      </c>
      <c r="C65" s="16" t="s">
        <v>16</v>
      </c>
      <c r="D65" s="5"/>
      <c r="E65" s="5"/>
      <c r="F65" s="5"/>
      <c r="G65" s="5"/>
      <c r="H65" s="5"/>
      <c r="I65" s="5"/>
      <c r="J65" s="5"/>
      <c r="K65" s="5"/>
      <c r="L65" s="5"/>
      <c r="M65" s="14"/>
      <c r="N65" s="18" t="s">
        <v>24</v>
      </c>
      <c r="O65" s="23">
        <f>P59</f>
        <v>180.58629537809165</v>
      </c>
      <c r="P65" s="23">
        <f>P60</f>
        <v>280.09990068062012</v>
      </c>
      <c r="Q65" s="14"/>
      <c r="R65" s="14"/>
      <c r="S65" s="14"/>
      <c r="T65" s="14"/>
      <c r="U65" s="14"/>
    </row>
    <row r="66" spans="1:21" ht="15.75">
      <c r="A66" s="15"/>
      <c r="B66" s="5"/>
      <c r="C66" s="5" t="s">
        <v>21</v>
      </c>
      <c r="D66" s="17">
        <v>14.241</v>
      </c>
      <c r="E66" s="5" t="s">
        <v>22</v>
      </c>
      <c r="F66" s="18" t="s">
        <v>23</v>
      </c>
      <c r="G66" s="18" t="s">
        <v>24</v>
      </c>
      <c r="H66" s="18" t="s">
        <v>25</v>
      </c>
      <c r="I66" s="18" t="s">
        <v>26</v>
      </c>
      <c r="J66" s="18" t="s">
        <v>27</v>
      </c>
      <c r="K66" s="18" t="s">
        <v>28</v>
      </c>
      <c r="L66" s="18" t="s">
        <v>29</v>
      </c>
      <c r="M66" s="14"/>
      <c r="N66" s="18" t="s">
        <v>25</v>
      </c>
      <c r="O66" s="23">
        <f>Q59</f>
        <v>224.51325971001427</v>
      </c>
      <c r="P66" s="23">
        <f>Q60</f>
        <v>572.01869130938815</v>
      </c>
      <c r="Q66" s="14"/>
      <c r="R66" s="14"/>
      <c r="S66" s="14"/>
      <c r="T66" s="14"/>
      <c r="U66" s="14"/>
    </row>
    <row r="67" spans="1:21" ht="15.75">
      <c r="A67" s="15"/>
      <c r="B67" s="5"/>
      <c r="C67" s="5" t="s">
        <v>30</v>
      </c>
      <c r="D67" s="17">
        <v>25.116</v>
      </c>
      <c r="E67" s="17">
        <v>18.617000000000001</v>
      </c>
      <c r="F67" s="17">
        <v>37.448999999999998</v>
      </c>
      <c r="G67" s="17">
        <v>46.314</v>
      </c>
      <c r="H67" s="17">
        <v>55.697000000000003</v>
      </c>
      <c r="I67" s="17">
        <v>90.320999999999998</v>
      </c>
      <c r="J67" s="17">
        <v>90.509</v>
      </c>
      <c r="K67" s="17">
        <v>88.962999999999994</v>
      </c>
      <c r="L67" s="17">
        <v>87.253</v>
      </c>
      <c r="M67" s="14"/>
      <c r="N67" s="18" t="s">
        <v>26</v>
      </c>
      <c r="O67" s="23">
        <f>R59</f>
        <v>404.43149108089381</v>
      </c>
      <c r="P67" s="23">
        <f>R60</f>
        <v>781.2501563975743</v>
      </c>
      <c r="Q67" s="14"/>
      <c r="R67" s="14"/>
      <c r="S67" s="14"/>
      <c r="T67" s="14"/>
      <c r="U67" s="14"/>
    </row>
    <row r="68" spans="1:21">
      <c r="A68" s="15"/>
      <c r="B68" s="5"/>
      <c r="C68" s="5"/>
      <c r="D68" s="5">
        <f>D67-D66</f>
        <v>10.875</v>
      </c>
      <c r="E68" s="5"/>
      <c r="F68" s="5">
        <f>F67-E67</f>
        <v>18.831999999999997</v>
      </c>
      <c r="G68" s="5">
        <f>G67-E67</f>
        <v>27.696999999999999</v>
      </c>
      <c r="H68" s="5">
        <f>H67-E67</f>
        <v>37.08</v>
      </c>
      <c r="I68" s="5">
        <f>I67-E67</f>
        <v>71.703999999999994</v>
      </c>
      <c r="J68" s="5">
        <f>J67-E67</f>
        <v>71.891999999999996</v>
      </c>
      <c r="K68" s="5">
        <f>K67-E67</f>
        <v>70.345999999999989</v>
      </c>
      <c r="L68" s="5">
        <f>L67-E67</f>
        <v>68.635999999999996</v>
      </c>
      <c r="M68" s="14"/>
      <c r="N68" s="18" t="s">
        <v>27</v>
      </c>
      <c r="O68" s="23">
        <f>S59</f>
        <v>421.80517867427943</v>
      </c>
      <c r="P68" s="23">
        <f>S60</f>
        <v>979.78352914863251</v>
      </c>
      <c r="Q68" s="14"/>
      <c r="R68" s="14"/>
      <c r="S68" s="14"/>
      <c r="T68" s="14"/>
      <c r="U68" s="14"/>
    </row>
    <row r="69" spans="1:21">
      <c r="A69" s="15"/>
      <c r="B69" s="5"/>
      <c r="C69" s="5"/>
      <c r="D69" s="5"/>
      <c r="E69" s="5"/>
      <c r="F69" s="19">
        <f>F68/D68*100</f>
        <v>173.16781609195399</v>
      </c>
      <c r="G69" s="19">
        <f>G68/D68*100</f>
        <v>254.68505747126437</v>
      </c>
      <c r="H69" s="19">
        <f>H68/D68*100</f>
        <v>340.9655172413793</v>
      </c>
      <c r="I69" s="19">
        <f>I68/D68*100</f>
        <v>659.34712643678154</v>
      </c>
      <c r="J69" s="19">
        <f>J68/D68*100</f>
        <v>661.07586206896553</v>
      </c>
      <c r="K69" s="19">
        <f>K68/D68*100</f>
        <v>646.85977011494242</v>
      </c>
      <c r="L69" s="19">
        <f>L68/D68*100</f>
        <v>631.135632183908</v>
      </c>
      <c r="M69" s="14"/>
      <c r="N69" s="18" t="s">
        <v>28</v>
      </c>
      <c r="O69" s="23">
        <f>T59</f>
        <v>416.45820749755831</v>
      </c>
      <c r="P69" s="23">
        <f>T60</f>
        <v>1010.5325268201079</v>
      </c>
      <c r="Q69" s="14"/>
      <c r="R69" s="14"/>
      <c r="S69" s="14"/>
      <c r="T69" s="14"/>
      <c r="U69" s="14"/>
    </row>
    <row r="70" spans="1:21">
      <c r="A70" s="15"/>
      <c r="B70" s="5"/>
      <c r="C70" s="5"/>
      <c r="D70" s="5"/>
      <c r="E70" s="5"/>
      <c r="F70" s="5"/>
      <c r="G70" s="5"/>
      <c r="H70" s="5"/>
      <c r="I70" s="5"/>
      <c r="J70" s="5"/>
      <c r="K70" s="5"/>
      <c r="L70" s="5"/>
      <c r="M70" s="14"/>
      <c r="N70" s="18" t="s">
        <v>29</v>
      </c>
      <c r="O70" s="23">
        <f>U59</f>
        <v>411.1197405654471</v>
      </c>
      <c r="P70" s="23">
        <f>U60</f>
        <v>972.74956347084139</v>
      </c>
      <c r="Q70" s="14"/>
      <c r="R70" s="14"/>
      <c r="S70" s="14"/>
      <c r="T70" s="14"/>
      <c r="U70" s="14"/>
    </row>
    <row r="71" spans="1:21">
      <c r="A71" s="15"/>
      <c r="B71" s="5" t="s">
        <v>33</v>
      </c>
      <c r="C71" s="16" t="s">
        <v>16</v>
      </c>
      <c r="D71" s="5"/>
      <c r="E71" s="5"/>
      <c r="F71" s="5"/>
      <c r="G71" s="5"/>
      <c r="H71" s="5"/>
      <c r="I71" s="5"/>
      <c r="J71" s="5"/>
      <c r="K71" s="5"/>
      <c r="L71" s="5"/>
      <c r="M71" s="14"/>
      <c r="N71" s="14"/>
      <c r="O71" s="14"/>
      <c r="P71" s="14"/>
      <c r="Q71" s="14"/>
      <c r="R71" s="14"/>
      <c r="S71" s="14"/>
      <c r="T71" s="14"/>
      <c r="U71" s="14"/>
    </row>
    <row r="72" spans="1:21" ht="15.75">
      <c r="A72" s="15"/>
      <c r="B72" s="5"/>
      <c r="C72" s="5" t="s">
        <v>21</v>
      </c>
      <c r="D72" s="17">
        <v>10.861000000000001</v>
      </c>
      <c r="E72" s="5" t="s">
        <v>22</v>
      </c>
      <c r="F72" s="18" t="s">
        <v>23</v>
      </c>
      <c r="G72" s="18" t="s">
        <v>24</v>
      </c>
      <c r="H72" s="18" t="s">
        <v>25</v>
      </c>
      <c r="I72" s="18" t="s">
        <v>26</v>
      </c>
      <c r="J72" s="18" t="s">
        <v>27</v>
      </c>
      <c r="K72" s="18" t="s">
        <v>28</v>
      </c>
      <c r="L72" s="18" t="s">
        <v>29</v>
      </c>
      <c r="M72" s="14"/>
      <c r="N72" s="14"/>
      <c r="O72" s="14"/>
      <c r="P72" s="14"/>
      <c r="Q72" s="14"/>
      <c r="R72" s="14"/>
      <c r="S72" s="14"/>
      <c r="T72" s="14"/>
      <c r="U72" s="14"/>
    </row>
    <row r="73" spans="1:21" ht="15.75">
      <c r="A73" s="15"/>
      <c r="B73" s="5"/>
      <c r="C73" s="5" t="s">
        <v>30</v>
      </c>
      <c r="D73" s="17">
        <v>19.123000000000001</v>
      </c>
      <c r="E73" s="17">
        <v>14.287000000000001</v>
      </c>
      <c r="F73" s="17">
        <v>15.224</v>
      </c>
      <c r="G73" s="17">
        <v>23.085000000000001</v>
      </c>
      <c r="H73" s="17">
        <v>23.215</v>
      </c>
      <c r="I73" s="17">
        <v>26.64</v>
      </c>
      <c r="J73" s="17">
        <v>29.367999999999999</v>
      </c>
      <c r="K73" s="17">
        <v>29.658999999999999</v>
      </c>
      <c r="L73" s="17">
        <v>30.076000000000001</v>
      </c>
      <c r="M73" s="14"/>
      <c r="N73" s="14"/>
      <c r="O73" s="14"/>
      <c r="P73" s="14"/>
      <c r="Q73" s="14"/>
      <c r="R73" s="14"/>
      <c r="S73" s="14"/>
      <c r="T73" s="14"/>
      <c r="U73" s="14"/>
    </row>
    <row r="74" spans="1:21">
      <c r="A74" s="15"/>
      <c r="B74" s="5"/>
      <c r="C74" s="5"/>
      <c r="D74" s="5">
        <f>D73-D72</f>
        <v>8.2620000000000005</v>
      </c>
      <c r="E74" s="5"/>
      <c r="F74" s="5">
        <f>F73-E73</f>
        <v>0.93699999999999939</v>
      </c>
      <c r="G74" s="5">
        <f>G73-E73</f>
        <v>8.798</v>
      </c>
      <c r="H74" s="5">
        <f>H73-E73</f>
        <v>8.927999999999999</v>
      </c>
      <c r="I74" s="5">
        <f>I73-E73</f>
        <v>12.353</v>
      </c>
      <c r="J74" s="5">
        <f>J73-E73</f>
        <v>15.080999999999998</v>
      </c>
      <c r="K74" s="5">
        <f>K73-E73</f>
        <v>15.371999999999998</v>
      </c>
      <c r="L74" s="5">
        <f>L73-E73</f>
        <v>15.789</v>
      </c>
      <c r="M74" s="14"/>
      <c r="N74" s="14"/>
      <c r="O74" s="14"/>
      <c r="P74" s="14"/>
      <c r="Q74" s="14"/>
      <c r="R74" s="14"/>
      <c r="S74" s="14"/>
      <c r="T74" s="14"/>
      <c r="U74" s="14"/>
    </row>
    <row r="75" spans="1:21">
      <c r="A75" s="15"/>
      <c r="B75" s="5"/>
      <c r="C75" s="5"/>
      <c r="D75" s="5"/>
      <c r="E75" s="5"/>
      <c r="F75" s="19">
        <f>F74/D74*100</f>
        <v>11.341079641733229</v>
      </c>
      <c r="G75" s="19">
        <f>G74/D74*100</f>
        <v>106.48753328491891</v>
      </c>
      <c r="H75" s="19">
        <f>H74/D74*100</f>
        <v>108.06100217864922</v>
      </c>
      <c r="I75" s="19">
        <f>I74/D74*100</f>
        <v>149.51585572500602</v>
      </c>
      <c r="J75" s="19">
        <f>J74/D74*100</f>
        <v>182.5344952795933</v>
      </c>
      <c r="K75" s="19">
        <f>K74/D74*100</f>
        <v>186.05664488017425</v>
      </c>
      <c r="L75" s="19">
        <f>L74/D74*100</f>
        <v>191.10384894698618</v>
      </c>
      <c r="M75" s="14"/>
      <c r="N75" s="14"/>
      <c r="O75" s="14"/>
      <c r="P75" s="14"/>
      <c r="Q75" s="14"/>
      <c r="R75" s="14"/>
      <c r="S75" s="14"/>
      <c r="T75" s="14"/>
      <c r="U75" s="14"/>
    </row>
    <row r="76" spans="1:21">
      <c r="A76" s="15"/>
      <c r="B76" s="5"/>
      <c r="C76" s="5"/>
      <c r="D76" s="5"/>
      <c r="E76" s="5"/>
      <c r="F76" s="5"/>
      <c r="G76" s="5"/>
      <c r="H76" s="5"/>
      <c r="I76" s="5"/>
      <c r="J76" s="5"/>
      <c r="K76" s="5"/>
      <c r="L76" s="5"/>
      <c r="M76" s="14"/>
      <c r="N76" s="14"/>
      <c r="O76" s="14"/>
      <c r="P76" s="14"/>
      <c r="Q76" s="14"/>
      <c r="R76" s="14"/>
      <c r="S76" s="14"/>
      <c r="T76" s="14"/>
      <c r="U76" s="14"/>
    </row>
    <row r="77" spans="1:21">
      <c r="A77" s="15"/>
      <c r="B77" s="5" t="s">
        <v>34</v>
      </c>
      <c r="C77" s="16" t="s">
        <v>20</v>
      </c>
      <c r="D77" s="5"/>
      <c r="E77" s="5"/>
      <c r="F77" s="5"/>
      <c r="G77" s="5"/>
      <c r="H77" s="5"/>
      <c r="I77" s="5"/>
      <c r="J77" s="5"/>
      <c r="K77" s="5"/>
      <c r="L77" s="5"/>
      <c r="M77" s="14"/>
      <c r="N77" s="14"/>
      <c r="O77" s="14"/>
      <c r="P77" s="14"/>
      <c r="Q77" s="14"/>
      <c r="R77" s="14"/>
      <c r="S77" s="14"/>
      <c r="T77" s="14"/>
      <c r="U77" s="14"/>
    </row>
    <row r="78" spans="1:21" ht="15.75">
      <c r="A78" s="15"/>
      <c r="B78" s="5"/>
      <c r="C78" s="5" t="s">
        <v>21</v>
      </c>
      <c r="D78" s="17">
        <v>10.099</v>
      </c>
      <c r="E78" s="5" t="s">
        <v>22</v>
      </c>
      <c r="F78" s="18" t="s">
        <v>23</v>
      </c>
      <c r="G78" s="18" t="s">
        <v>24</v>
      </c>
      <c r="H78" s="18" t="s">
        <v>25</v>
      </c>
      <c r="I78" s="18" t="s">
        <v>26</v>
      </c>
      <c r="J78" s="18" t="s">
        <v>27</v>
      </c>
      <c r="K78" s="18" t="s">
        <v>28</v>
      </c>
      <c r="L78" s="18" t="s">
        <v>29</v>
      </c>
      <c r="M78" s="14"/>
      <c r="N78" s="14"/>
      <c r="O78" s="14"/>
      <c r="P78" s="14"/>
      <c r="Q78" s="14"/>
      <c r="R78" s="14"/>
      <c r="S78" s="14"/>
      <c r="T78" s="14"/>
      <c r="U78" s="14"/>
    </row>
    <row r="79" spans="1:21" ht="15.75">
      <c r="A79" s="15"/>
      <c r="B79" s="5"/>
      <c r="C79" s="5" t="s">
        <v>30</v>
      </c>
      <c r="D79" s="17">
        <v>13.144</v>
      </c>
      <c r="E79" s="17">
        <v>6.9139999999999997</v>
      </c>
      <c r="F79" s="17">
        <v>7.6070000000000002</v>
      </c>
      <c r="G79" s="17">
        <v>15.836</v>
      </c>
      <c r="H79" s="17">
        <v>18.856999999999999</v>
      </c>
      <c r="I79" s="17">
        <v>22.341000000000001</v>
      </c>
      <c r="J79" s="17">
        <v>25.81</v>
      </c>
      <c r="K79" s="17">
        <v>25.963000000000001</v>
      </c>
      <c r="L79" s="17">
        <v>25.974</v>
      </c>
      <c r="M79" s="14"/>
      <c r="N79" s="14"/>
      <c r="O79" s="14"/>
      <c r="P79" s="14"/>
      <c r="Q79" s="14"/>
      <c r="R79" s="14"/>
      <c r="S79" s="14"/>
      <c r="T79" s="14"/>
      <c r="U79" s="14"/>
    </row>
    <row r="80" spans="1:21">
      <c r="A80" s="15"/>
      <c r="B80" s="5"/>
      <c r="C80" s="5"/>
      <c r="D80" s="5">
        <f>D79-D78</f>
        <v>3.0449999999999999</v>
      </c>
      <c r="E80" s="5"/>
      <c r="F80" s="5">
        <f>F79-E79</f>
        <v>0.6930000000000005</v>
      </c>
      <c r="G80" s="5">
        <f>G79-E79</f>
        <v>8.9220000000000006</v>
      </c>
      <c r="H80" s="5">
        <f>H79-E79</f>
        <v>11.943</v>
      </c>
      <c r="I80" s="5">
        <f>I79-E79</f>
        <v>15.427000000000001</v>
      </c>
      <c r="J80" s="5">
        <f>J79-E79</f>
        <v>18.896000000000001</v>
      </c>
      <c r="K80" s="5">
        <f>K79-E79</f>
        <v>19.048999999999999</v>
      </c>
      <c r="L80" s="5">
        <f>L79-E79</f>
        <v>19.060000000000002</v>
      </c>
      <c r="M80" s="14"/>
      <c r="N80" s="14"/>
      <c r="O80" s="14"/>
      <c r="P80" s="14"/>
      <c r="Q80" s="14"/>
      <c r="R80" s="14"/>
      <c r="S80" s="14"/>
      <c r="T80" s="14"/>
      <c r="U80" s="14"/>
    </row>
    <row r="81" spans="1:21">
      <c r="A81" s="15"/>
      <c r="B81" s="5"/>
      <c r="C81" s="5"/>
      <c r="D81" s="5"/>
      <c r="E81" s="5"/>
      <c r="F81" s="19">
        <f>F80/D80*100</f>
        <v>22.758620689655189</v>
      </c>
      <c r="G81" s="19">
        <f>G80/D80*100</f>
        <v>293.00492610837443</v>
      </c>
      <c r="H81" s="19">
        <f>H80/D80*100</f>
        <v>392.21674876847288</v>
      </c>
      <c r="I81" s="19">
        <f>I80/D80*100</f>
        <v>506.63382594417084</v>
      </c>
      <c r="J81" s="19">
        <f>J80/D80*100</f>
        <v>620.55829228243033</v>
      </c>
      <c r="K81" s="19">
        <f>K80/D80*100</f>
        <v>625.58292282430216</v>
      </c>
      <c r="L81" s="19">
        <f>L80/D80*100</f>
        <v>625.94417077175706</v>
      </c>
      <c r="M81" s="14"/>
      <c r="N81" s="14"/>
      <c r="O81" s="14"/>
      <c r="P81" s="14"/>
      <c r="Q81" s="14"/>
      <c r="R81" s="14"/>
      <c r="S81" s="14"/>
      <c r="T81" s="14"/>
      <c r="U81" s="14"/>
    </row>
    <row r="82" spans="1:21">
      <c r="A82" s="14"/>
      <c r="B82" s="14"/>
      <c r="C82" s="14"/>
      <c r="D82" s="14"/>
      <c r="E82" s="14"/>
      <c r="F82" s="14"/>
      <c r="G82" s="14"/>
      <c r="H82" s="14"/>
      <c r="I82" s="14"/>
      <c r="J82" s="14"/>
      <c r="K82" s="14"/>
      <c r="L82" s="14"/>
      <c r="M82" s="14"/>
      <c r="N82" s="14"/>
      <c r="O82" s="14"/>
      <c r="P82" s="14"/>
      <c r="Q82" s="14"/>
      <c r="R82" s="14"/>
      <c r="S82" s="14"/>
      <c r="T82" s="14"/>
      <c r="U82" s="14"/>
    </row>
    <row r="83" spans="1:21">
      <c r="A83" s="14"/>
      <c r="B83" s="14"/>
      <c r="C83" s="14"/>
      <c r="D83" s="14"/>
      <c r="E83" s="14"/>
      <c r="F83" s="14"/>
      <c r="G83" s="14"/>
      <c r="H83" s="14"/>
      <c r="I83" s="14"/>
      <c r="J83" s="14"/>
      <c r="K83" s="14"/>
      <c r="L83" s="14"/>
      <c r="M83" s="14"/>
      <c r="N83" s="14"/>
      <c r="O83" s="14"/>
      <c r="P83" s="14"/>
      <c r="Q83" s="14"/>
      <c r="R83" s="14"/>
      <c r="S83" s="14"/>
      <c r="T83" s="14"/>
      <c r="U83" s="14"/>
    </row>
    <row r="84" spans="1:21">
      <c r="A84" s="15" t="s">
        <v>36</v>
      </c>
      <c r="B84" s="5"/>
      <c r="C84" s="5"/>
      <c r="D84" s="5"/>
      <c r="E84" s="5"/>
      <c r="F84" s="5"/>
      <c r="G84" s="5"/>
      <c r="H84" s="5"/>
      <c r="I84" s="5"/>
      <c r="J84" s="5"/>
      <c r="K84" s="5"/>
      <c r="L84" s="5"/>
      <c r="M84" s="14"/>
      <c r="N84" s="22"/>
      <c r="O84" s="18" t="str">
        <f t="shared" ref="O84:U84" si="14">F86</f>
        <v>0.1mM10ul</v>
      </c>
      <c r="P84" s="18" t="str">
        <f t="shared" si="14"/>
        <v>0.1mM20ul</v>
      </c>
      <c r="Q84" s="18" t="str">
        <f t="shared" si="14"/>
        <v>1mM7ul</v>
      </c>
      <c r="R84" s="18" t="str">
        <f t="shared" si="14"/>
        <v>1mM20ul</v>
      </c>
      <c r="S84" s="18" t="str">
        <f t="shared" si="14"/>
        <v>10mM7ul</v>
      </c>
      <c r="T84" s="18" t="str">
        <f t="shared" si="14"/>
        <v>10mM20ul</v>
      </c>
      <c r="U84" s="18" t="str">
        <f t="shared" si="14"/>
        <v>10mM70ul</v>
      </c>
    </row>
    <row r="85" spans="1:21">
      <c r="A85" s="15"/>
      <c r="B85" s="5" t="s">
        <v>39</v>
      </c>
      <c r="C85" s="16" t="s">
        <v>16</v>
      </c>
      <c r="D85" s="5"/>
      <c r="E85" s="5"/>
      <c r="F85" s="5"/>
      <c r="G85" s="5"/>
      <c r="H85" s="5"/>
      <c r="I85" s="5"/>
      <c r="J85" s="5"/>
      <c r="K85" s="5"/>
      <c r="L85" s="5"/>
      <c r="M85" s="14"/>
      <c r="N85" s="22" t="s">
        <v>16</v>
      </c>
      <c r="O85" s="23">
        <f t="shared" ref="O85:U85" si="15">AVERAGE(F107,F89)</f>
        <v>11.908245872023819</v>
      </c>
      <c r="P85" s="23">
        <f t="shared" si="15"/>
        <v>61.402707817974076</v>
      </c>
      <c r="Q85" s="23">
        <f t="shared" si="15"/>
        <v>163.20658420137693</v>
      </c>
      <c r="R85" s="23">
        <f t="shared" si="15"/>
        <v>229.25073605539404</v>
      </c>
      <c r="S85" s="23">
        <f t="shared" si="15"/>
        <v>246.9104786130988</v>
      </c>
      <c r="T85" s="23">
        <f t="shared" si="15"/>
        <v>257.66586921779225</v>
      </c>
      <c r="U85" s="23">
        <f t="shared" si="15"/>
        <v>258.70961206239929</v>
      </c>
    </row>
    <row r="86" spans="1:21" ht="15.75">
      <c r="A86" s="15"/>
      <c r="B86" s="5"/>
      <c r="C86" s="5" t="s">
        <v>21</v>
      </c>
      <c r="D86" s="17">
        <v>7.18</v>
      </c>
      <c r="E86" s="5" t="s">
        <v>22</v>
      </c>
      <c r="F86" s="18" t="s">
        <v>23</v>
      </c>
      <c r="G86" s="18" t="s">
        <v>24</v>
      </c>
      <c r="H86" s="18" t="s">
        <v>25</v>
      </c>
      <c r="I86" s="18" t="s">
        <v>26</v>
      </c>
      <c r="J86" s="18" t="s">
        <v>27</v>
      </c>
      <c r="K86" s="18" t="s">
        <v>28</v>
      </c>
      <c r="L86" s="18" t="s">
        <v>29</v>
      </c>
      <c r="M86" s="14"/>
      <c r="N86" s="22" t="s">
        <v>7</v>
      </c>
      <c r="O86" s="23">
        <f t="shared" ref="O86:U86" si="16">AVERAGE(F101,F95)</f>
        <v>4.2282535127856216</v>
      </c>
      <c r="P86" s="23">
        <f t="shared" si="16"/>
        <v>44.074531687335636</v>
      </c>
      <c r="Q86" s="23">
        <f t="shared" si="16"/>
        <v>100.60843632569322</v>
      </c>
      <c r="R86" s="23">
        <f t="shared" si="16"/>
        <v>221.21763055295088</v>
      </c>
      <c r="S86" s="23">
        <f t="shared" si="16"/>
        <v>227.62978623650758</v>
      </c>
      <c r="T86" s="23">
        <f t="shared" si="16"/>
        <v>239.84588159815002</v>
      </c>
      <c r="U86" s="23">
        <f t="shared" si="16"/>
        <v>235.68799836434269</v>
      </c>
    </row>
    <row r="87" spans="1:21" ht="15.75">
      <c r="A87" s="15"/>
      <c r="B87" s="5"/>
      <c r="C87" s="5" t="s">
        <v>30</v>
      </c>
      <c r="D87" s="17">
        <v>16.638000000000002</v>
      </c>
      <c r="E87" s="17">
        <v>8.4179999999999993</v>
      </c>
      <c r="F87" s="17">
        <v>10.396000000000001</v>
      </c>
      <c r="G87" s="17">
        <v>17.943000000000001</v>
      </c>
      <c r="H87" s="17">
        <v>33.448</v>
      </c>
      <c r="I87" s="17">
        <v>36.622</v>
      </c>
      <c r="J87" s="17">
        <v>36.296999999999997</v>
      </c>
      <c r="K87" s="17">
        <v>35.798999999999999</v>
      </c>
      <c r="L87" s="17">
        <v>35.716000000000001</v>
      </c>
      <c r="M87" s="14"/>
      <c r="N87" s="14"/>
      <c r="O87" s="14"/>
      <c r="P87" s="14"/>
      <c r="Q87" s="14"/>
      <c r="R87" s="14"/>
      <c r="S87" s="14"/>
      <c r="T87" s="14"/>
      <c r="U87" s="14"/>
    </row>
    <row r="88" spans="1:21">
      <c r="A88" s="15"/>
      <c r="B88" s="5"/>
      <c r="C88" s="5"/>
      <c r="D88" s="5">
        <f>D87-D86</f>
        <v>9.458000000000002</v>
      </c>
      <c r="E88" s="5"/>
      <c r="F88" s="5">
        <f>F87-E87</f>
        <v>1.9780000000000015</v>
      </c>
      <c r="G88" s="5">
        <f>G87-E87</f>
        <v>9.5250000000000021</v>
      </c>
      <c r="H88" s="5">
        <f>H87-E87</f>
        <v>25.03</v>
      </c>
      <c r="I88" s="5">
        <f>I87-E87</f>
        <v>28.204000000000001</v>
      </c>
      <c r="J88" s="5">
        <f>J87-E87</f>
        <v>27.878999999999998</v>
      </c>
      <c r="K88" s="5">
        <f>K87-E87</f>
        <v>27.381</v>
      </c>
      <c r="L88" s="5">
        <f>L87-E87</f>
        <v>27.298000000000002</v>
      </c>
      <c r="M88" s="14"/>
      <c r="N88" s="14"/>
      <c r="O88" s="14"/>
      <c r="P88" s="14"/>
      <c r="Q88" s="14"/>
      <c r="R88" s="14"/>
      <c r="S88" s="14"/>
      <c r="T88" s="14"/>
      <c r="U88" s="14"/>
    </row>
    <row r="89" spans="1:21">
      <c r="A89" s="15"/>
      <c r="B89" s="5"/>
      <c r="C89" s="5"/>
      <c r="D89" s="5"/>
      <c r="E89" s="5"/>
      <c r="F89" s="19">
        <f>F88/D88*100</f>
        <v>20.913512370480028</v>
      </c>
      <c r="G89" s="19">
        <f>G88/D88*100</f>
        <v>100.70839500951575</v>
      </c>
      <c r="H89" s="19">
        <f>H88/D88*100</f>
        <v>264.64368788327334</v>
      </c>
      <c r="I89" s="19">
        <f>I88/D88*100</f>
        <v>298.20257982660172</v>
      </c>
      <c r="J89" s="19">
        <f>J88/D88*100</f>
        <v>294.76633537745818</v>
      </c>
      <c r="K89" s="19">
        <f>K88/D88*100</f>
        <v>289.50095157538584</v>
      </c>
      <c r="L89" s="19">
        <f>L88/D88*100</f>
        <v>288.62338760837383</v>
      </c>
      <c r="M89" s="14"/>
      <c r="N89" s="22" t="s">
        <v>31</v>
      </c>
      <c r="O89" s="5" t="s">
        <v>16</v>
      </c>
      <c r="P89" s="5" t="s">
        <v>7</v>
      </c>
      <c r="Q89" s="14"/>
      <c r="R89" s="14"/>
      <c r="S89" s="14"/>
      <c r="T89" s="14"/>
      <c r="U89" s="14"/>
    </row>
    <row r="90" spans="1:21">
      <c r="A90" s="15"/>
      <c r="B90" s="5"/>
      <c r="C90" s="5"/>
      <c r="D90" s="5"/>
      <c r="E90" s="5"/>
      <c r="F90" s="5"/>
      <c r="G90" s="5"/>
      <c r="H90" s="5"/>
      <c r="I90" s="5"/>
      <c r="J90" s="5"/>
      <c r="K90" s="5"/>
      <c r="L90" s="5"/>
      <c r="M90" s="14"/>
      <c r="N90" s="18" t="s">
        <v>23</v>
      </c>
      <c r="O90" s="23">
        <f>O85</f>
        <v>11.908245872023819</v>
      </c>
      <c r="P90" s="23">
        <f>O86</f>
        <v>4.2282535127856216</v>
      </c>
      <c r="Q90" s="14"/>
      <c r="R90" s="14"/>
      <c r="S90" s="14"/>
      <c r="T90" s="14"/>
      <c r="U90" s="14"/>
    </row>
    <row r="91" spans="1:21">
      <c r="A91" s="15"/>
      <c r="B91" s="5" t="s">
        <v>40</v>
      </c>
      <c r="C91" s="16" t="s">
        <v>20</v>
      </c>
      <c r="D91" s="5"/>
      <c r="E91" s="5"/>
      <c r="F91" s="5"/>
      <c r="G91" s="5"/>
      <c r="H91" s="5"/>
      <c r="I91" s="5"/>
      <c r="J91" s="5"/>
      <c r="K91" s="5"/>
      <c r="L91" s="5"/>
      <c r="M91" s="14"/>
      <c r="N91" s="18" t="s">
        <v>24</v>
      </c>
      <c r="O91" s="23">
        <f>P85</f>
        <v>61.402707817974076</v>
      </c>
      <c r="P91" s="23">
        <f>P86</f>
        <v>44.074531687335636</v>
      </c>
      <c r="Q91" s="14"/>
      <c r="R91" s="14"/>
      <c r="S91" s="14"/>
      <c r="T91" s="14"/>
      <c r="U91" s="14"/>
    </row>
    <row r="92" spans="1:21" ht="15.75">
      <c r="A92" s="15"/>
      <c r="B92" s="5"/>
      <c r="C92" s="5" t="s">
        <v>21</v>
      </c>
      <c r="D92" s="17">
        <v>7.7690000000000001</v>
      </c>
      <c r="E92" s="5" t="s">
        <v>22</v>
      </c>
      <c r="F92" s="18" t="s">
        <v>23</v>
      </c>
      <c r="G92" s="18" t="s">
        <v>24</v>
      </c>
      <c r="H92" s="18" t="s">
        <v>25</v>
      </c>
      <c r="I92" s="18" t="s">
        <v>26</v>
      </c>
      <c r="J92" s="18" t="s">
        <v>27</v>
      </c>
      <c r="K92" s="18" t="s">
        <v>28</v>
      </c>
      <c r="L92" s="18" t="s">
        <v>29</v>
      </c>
      <c r="M92" s="14"/>
      <c r="N92" s="18" t="s">
        <v>25</v>
      </c>
      <c r="O92" s="23">
        <f>Q85</f>
        <v>163.20658420137693</v>
      </c>
      <c r="P92" s="23">
        <f>Q86</f>
        <v>100.60843632569322</v>
      </c>
      <c r="Q92" s="14"/>
      <c r="R92" s="14"/>
      <c r="S92" s="14"/>
      <c r="T92" s="14"/>
      <c r="U92" s="14"/>
    </row>
    <row r="93" spans="1:21" ht="15.75">
      <c r="A93" s="15"/>
      <c r="B93" s="5"/>
      <c r="C93" s="5" t="s">
        <v>30</v>
      </c>
      <c r="D93" s="17">
        <v>12.66</v>
      </c>
      <c r="E93" s="17">
        <v>7.3920000000000003</v>
      </c>
      <c r="F93" s="17">
        <v>7.6280000000000001</v>
      </c>
      <c r="G93" s="17">
        <v>10.007</v>
      </c>
      <c r="H93" s="17">
        <v>13.835000000000001</v>
      </c>
      <c r="I93" s="17">
        <v>20.18</v>
      </c>
      <c r="J93" s="17">
        <v>20.651</v>
      </c>
      <c r="K93" s="17">
        <v>20.507999999999999</v>
      </c>
      <c r="L93" s="17">
        <v>20.062000000000001</v>
      </c>
      <c r="M93" s="14"/>
      <c r="N93" s="18" t="s">
        <v>26</v>
      </c>
      <c r="O93" s="23">
        <f>R85</f>
        <v>229.25073605539404</v>
      </c>
      <c r="P93" s="23">
        <f>R86</f>
        <v>221.21763055295088</v>
      </c>
      <c r="Q93" s="14"/>
      <c r="R93" s="14"/>
      <c r="S93" s="14"/>
      <c r="T93" s="14"/>
      <c r="U93" s="14"/>
    </row>
    <row r="94" spans="1:21">
      <c r="A94" s="15"/>
      <c r="B94" s="5"/>
      <c r="C94" s="5"/>
      <c r="D94" s="5">
        <f>D93-D92</f>
        <v>4.891</v>
      </c>
      <c r="E94" s="5"/>
      <c r="F94" s="5">
        <f>F93-E93</f>
        <v>0.23599999999999977</v>
      </c>
      <c r="G94" s="5">
        <f>G93-E93</f>
        <v>2.6149999999999993</v>
      </c>
      <c r="H94" s="5">
        <f>H93-E93</f>
        <v>6.4430000000000005</v>
      </c>
      <c r="I94" s="5">
        <f>I93-E93</f>
        <v>12.788</v>
      </c>
      <c r="J94" s="5">
        <f>J93-E93</f>
        <v>13.259</v>
      </c>
      <c r="K94" s="5">
        <f>K93-E93</f>
        <v>13.116</v>
      </c>
      <c r="L94" s="5">
        <f>L93-E93</f>
        <v>12.670000000000002</v>
      </c>
      <c r="M94" s="14"/>
      <c r="N94" s="18" t="s">
        <v>27</v>
      </c>
      <c r="O94" s="23">
        <f>S85</f>
        <v>246.9104786130988</v>
      </c>
      <c r="P94" s="23">
        <f>S86</f>
        <v>227.62978623650758</v>
      </c>
      <c r="Q94" s="14"/>
      <c r="R94" s="14"/>
      <c r="S94" s="14"/>
      <c r="T94" s="14"/>
      <c r="U94" s="14"/>
    </row>
    <row r="95" spans="1:21">
      <c r="A95" s="15"/>
      <c r="B95" s="5"/>
      <c r="C95" s="5"/>
      <c r="D95" s="5"/>
      <c r="E95" s="5"/>
      <c r="F95" s="19">
        <f>F94/D94*100</f>
        <v>4.8251891228787525</v>
      </c>
      <c r="G95" s="19">
        <f>G94/D94*100</f>
        <v>53.465548967491294</v>
      </c>
      <c r="H95" s="19">
        <f>H94/D94*100</f>
        <v>131.73175219791455</v>
      </c>
      <c r="I95" s="19">
        <f>I94/D94*100</f>
        <v>261.45982416683705</v>
      </c>
      <c r="J95" s="19">
        <f>J94/D94*100</f>
        <v>271.0897566959722</v>
      </c>
      <c r="K95" s="19">
        <f>K94/D94*100</f>
        <v>268.16601921897359</v>
      </c>
      <c r="L95" s="19">
        <f>L94/D94*100</f>
        <v>259.04722960539772</v>
      </c>
      <c r="M95" s="14"/>
      <c r="N95" s="18" t="s">
        <v>28</v>
      </c>
      <c r="O95" s="23">
        <f>T85</f>
        <v>257.66586921779225</v>
      </c>
      <c r="P95" s="23">
        <f>T86</f>
        <v>239.84588159815002</v>
      </c>
      <c r="Q95" s="14"/>
      <c r="R95" s="14"/>
      <c r="S95" s="14"/>
      <c r="T95" s="14"/>
      <c r="U95" s="14"/>
    </row>
    <row r="96" spans="1:21">
      <c r="A96" s="15"/>
      <c r="B96" s="5"/>
      <c r="C96" s="5"/>
      <c r="D96" s="5"/>
      <c r="E96" s="5"/>
      <c r="F96" s="5"/>
      <c r="G96" s="5"/>
      <c r="H96" s="5"/>
      <c r="I96" s="5"/>
      <c r="J96" s="5"/>
      <c r="K96" s="5"/>
      <c r="L96" s="5"/>
      <c r="M96" s="14"/>
      <c r="N96" s="18" t="s">
        <v>29</v>
      </c>
      <c r="O96" s="23">
        <f>U85</f>
        <v>258.70961206239929</v>
      </c>
      <c r="P96" s="23">
        <f>U86</f>
        <v>235.68799836434269</v>
      </c>
      <c r="Q96" s="14"/>
      <c r="R96" s="14"/>
      <c r="S96" s="14"/>
      <c r="T96" s="14"/>
      <c r="U96" s="14"/>
    </row>
    <row r="97" spans="1:21">
      <c r="A97" s="15"/>
      <c r="B97" s="5" t="s">
        <v>41</v>
      </c>
      <c r="C97" s="16" t="s">
        <v>20</v>
      </c>
      <c r="D97" s="5"/>
      <c r="E97" s="5"/>
      <c r="F97" s="5"/>
      <c r="G97" s="5"/>
      <c r="H97" s="5"/>
      <c r="I97" s="5"/>
      <c r="J97" s="5"/>
      <c r="K97" s="5"/>
      <c r="L97" s="5"/>
      <c r="M97" s="14"/>
      <c r="N97" s="14"/>
      <c r="O97" s="14"/>
      <c r="P97" s="14"/>
      <c r="Q97" s="14"/>
      <c r="R97" s="14"/>
      <c r="S97" s="14"/>
      <c r="T97" s="14"/>
      <c r="U97" s="14"/>
    </row>
    <row r="98" spans="1:21" ht="15.75">
      <c r="A98" s="15"/>
      <c r="B98" s="5"/>
      <c r="C98" s="5" t="s">
        <v>21</v>
      </c>
      <c r="D98" s="17">
        <v>5.8230000000000004</v>
      </c>
      <c r="E98" s="5" t="s">
        <v>22</v>
      </c>
      <c r="F98" s="18" t="s">
        <v>23</v>
      </c>
      <c r="G98" s="18" t="s">
        <v>24</v>
      </c>
      <c r="H98" s="18" t="s">
        <v>25</v>
      </c>
      <c r="I98" s="18" t="s">
        <v>26</v>
      </c>
      <c r="J98" s="18" t="s">
        <v>27</v>
      </c>
      <c r="K98" s="18" t="s">
        <v>28</v>
      </c>
      <c r="L98" s="18" t="s">
        <v>29</v>
      </c>
      <c r="M98" s="14"/>
      <c r="N98" s="14"/>
      <c r="O98" s="14"/>
      <c r="P98" s="14"/>
      <c r="Q98" s="14"/>
      <c r="R98" s="14"/>
      <c r="S98" s="14"/>
      <c r="T98" s="14"/>
      <c r="U98" s="14"/>
    </row>
    <row r="99" spans="1:21" ht="15.75">
      <c r="A99" s="15"/>
      <c r="B99" s="5"/>
      <c r="C99" s="5" t="s">
        <v>30</v>
      </c>
      <c r="D99" s="17">
        <v>22.759</v>
      </c>
      <c r="E99" s="17">
        <v>6.5469999999999997</v>
      </c>
      <c r="F99" s="17">
        <v>7.1619999999999999</v>
      </c>
      <c r="G99" s="17">
        <v>12.420999999999999</v>
      </c>
      <c r="H99" s="17">
        <v>18.315000000000001</v>
      </c>
      <c r="I99" s="17">
        <v>37.197000000000003</v>
      </c>
      <c r="J99" s="17">
        <v>37.738</v>
      </c>
      <c r="K99" s="17">
        <v>42.371000000000002</v>
      </c>
      <c r="L99" s="17">
        <v>42.506999999999998</v>
      </c>
      <c r="M99" s="14"/>
      <c r="N99" s="14"/>
      <c r="O99" s="14"/>
      <c r="P99" s="14"/>
      <c r="Q99" s="14"/>
      <c r="R99" s="14"/>
      <c r="S99" s="14"/>
      <c r="T99" s="14"/>
      <c r="U99" s="14"/>
    </row>
    <row r="100" spans="1:21">
      <c r="A100" s="15"/>
      <c r="B100" s="5"/>
      <c r="C100" s="5"/>
      <c r="D100" s="5">
        <f>D99-D98</f>
        <v>16.936</v>
      </c>
      <c r="E100" s="5"/>
      <c r="F100" s="5">
        <f>F99-E99</f>
        <v>0.61500000000000021</v>
      </c>
      <c r="G100" s="5">
        <f>G99-E99</f>
        <v>5.8739999999999997</v>
      </c>
      <c r="H100" s="5">
        <f>H99-E99</f>
        <v>11.768000000000001</v>
      </c>
      <c r="I100" s="5">
        <f>I99-E99</f>
        <v>30.650000000000002</v>
      </c>
      <c r="J100" s="5">
        <f>J99-E99</f>
        <v>31.190999999999999</v>
      </c>
      <c r="K100" s="5">
        <f>K99-E99</f>
        <v>35.824000000000005</v>
      </c>
      <c r="L100" s="5">
        <f>L99-E99</f>
        <v>35.96</v>
      </c>
      <c r="M100" s="14"/>
      <c r="N100" s="14"/>
      <c r="O100" s="14"/>
      <c r="P100" s="14"/>
      <c r="Q100" s="14"/>
      <c r="R100" s="14"/>
      <c r="S100" s="14"/>
      <c r="T100" s="14"/>
      <c r="U100" s="14"/>
    </row>
    <row r="101" spans="1:21">
      <c r="A101" s="15"/>
      <c r="B101" s="5"/>
      <c r="C101" s="5"/>
      <c r="D101" s="5"/>
      <c r="E101" s="5"/>
      <c r="F101" s="19">
        <f>F100/D100*100</f>
        <v>3.6313179026924907</v>
      </c>
      <c r="G101" s="19">
        <f>G100/D100*100</f>
        <v>34.68351440717997</v>
      </c>
      <c r="H101" s="19">
        <f>H100/D100*100</f>
        <v>69.485120453471893</v>
      </c>
      <c r="I101" s="19">
        <f>I100/D100*100</f>
        <v>180.97543693906474</v>
      </c>
      <c r="J101" s="19">
        <f>J100/D100*100</f>
        <v>184.169815777043</v>
      </c>
      <c r="K101" s="19">
        <f>K100/D100*100</f>
        <v>211.52574397732641</v>
      </c>
      <c r="L101" s="19">
        <f>L100/D100*100</f>
        <v>212.32876712328766</v>
      </c>
      <c r="M101" s="14"/>
      <c r="N101" s="14"/>
      <c r="O101" s="14"/>
      <c r="P101" s="14"/>
      <c r="Q101" s="14"/>
      <c r="R101" s="14"/>
      <c r="S101" s="14"/>
      <c r="T101" s="14"/>
      <c r="U101" s="14"/>
    </row>
    <row r="102" spans="1:21">
      <c r="A102" s="15"/>
      <c r="B102" s="5"/>
      <c r="C102" s="5"/>
      <c r="D102" s="5"/>
      <c r="E102" s="5"/>
      <c r="F102" s="5"/>
      <c r="G102" s="5"/>
      <c r="H102" s="5"/>
      <c r="I102" s="5"/>
      <c r="J102" s="5"/>
      <c r="K102" s="5"/>
      <c r="L102" s="5"/>
      <c r="M102" s="14"/>
      <c r="N102" s="14"/>
      <c r="O102" s="14"/>
      <c r="P102" s="14"/>
      <c r="Q102" s="14"/>
      <c r="R102" s="14"/>
      <c r="S102" s="14"/>
      <c r="T102" s="14"/>
      <c r="U102" s="14"/>
    </row>
    <row r="103" spans="1:21">
      <c r="A103" s="15"/>
      <c r="B103" s="5" t="s">
        <v>42</v>
      </c>
      <c r="C103" s="16" t="s">
        <v>16</v>
      </c>
      <c r="D103" s="5"/>
      <c r="E103" s="5"/>
      <c r="F103" s="5"/>
      <c r="G103" s="5"/>
      <c r="H103" s="5"/>
      <c r="I103" s="5"/>
      <c r="J103" s="5"/>
      <c r="K103" s="5"/>
      <c r="L103" s="5"/>
      <c r="M103" s="14"/>
      <c r="N103" s="14"/>
      <c r="O103" s="14"/>
      <c r="P103" s="14"/>
      <c r="Q103" s="14"/>
      <c r="R103" s="14"/>
      <c r="S103" s="14"/>
      <c r="T103" s="14"/>
      <c r="U103" s="14"/>
    </row>
    <row r="104" spans="1:21" ht="15.75">
      <c r="A104" s="15"/>
      <c r="B104" s="5"/>
      <c r="C104" s="5" t="s">
        <v>21</v>
      </c>
      <c r="D104" s="17">
        <v>5.4089999999999998</v>
      </c>
      <c r="E104" s="5" t="s">
        <v>22</v>
      </c>
      <c r="F104" s="18" t="s">
        <v>23</v>
      </c>
      <c r="G104" s="18" t="s">
        <v>24</v>
      </c>
      <c r="H104" s="18" t="s">
        <v>25</v>
      </c>
      <c r="I104" s="18" t="s">
        <v>26</v>
      </c>
      <c r="J104" s="18" t="s">
        <v>27</v>
      </c>
      <c r="K104" s="18" t="s">
        <v>28</v>
      </c>
      <c r="L104" s="18" t="s">
        <v>29</v>
      </c>
      <c r="M104" s="14"/>
      <c r="N104" s="14"/>
      <c r="O104" s="14"/>
      <c r="P104" s="14"/>
      <c r="Q104" s="14"/>
      <c r="R104" s="14"/>
      <c r="S104" s="14"/>
      <c r="T104" s="14"/>
      <c r="U104" s="14"/>
    </row>
    <row r="105" spans="1:21" ht="15.75">
      <c r="A105" s="15"/>
      <c r="B105" s="5"/>
      <c r="C105" s="5" t="s">
        <v>30</v>
      </c>
      <c r="D105" s="17">
        <v>26.353000000000002</v>
      </c>
      <c r="E105" s="17">
        <v>4.1669999999999998</v>
      </c>
      <c r="F105" s="17">
        <v>4.7750000000000004</v>
      </c>
      <c r="G105" s="17">
        <v>8.7949999999999999</v>
      </c>
      <c r="H105" s="17">
        <v>17.103999999999999</v>
      </c>
      <c r="I105" s="17">
        <v>37.74</v>
      </c>
      <c r="J105" s="17">
        <v>45.856999999999999</v>
      </c>
      <c r="K105" s="17">
        <v>51.465000000000003</v>
      </c>
      <c r="L105" s="17">
        <v>52.085999999999999</v>
      </c>
      <c r="M105" s="14"/>
      <c r="N105" s="14"/>
      <c r="O105" s="14"/>
      <c r="P105" s="14"/>
      <c r="Q105" s="14"/>
      <c r="R105" s="14"/>
      <c r="S105" s="14"/>
      <c r="T105" s="14"/>
      <c r="U105" s="14"/>
    </row>
    <row r="106" spans="1:21">
      <c r="A106" s="15"/>
      <c r="B106" s="5"/>
      <c r="C106" s="5"/>
      <c r="D106" s="5">
        <f>D105-D104</f>
        <v>20.944000000000003</v>
      </c>
      <c r="E106" s="5"/>
      <c r="F106" s="5">
        <f>F105-E105</f>
        <v>0.60800000000000054</v>
      </c>
      <c r="G106" s="5">
        <f>G105-E105</f>
        <v>4.6280000000000001</v>
      </c>
      <c r="H106" s="5">
        <f>H105-E105</f>
        <v>12.936999999999999</v>
      </c>
      <c r="I106" s="5">
        <f>I105-E105</f>
        <v>33.573</v>
      </c>
      <c r="J106" s="5">
        <f>J105-E105</f>
        <v>41.69</v>
      </c>
      <c r="K106" s="5">
        <f>K105-E105</f>
        <v>47.298000000000002</v>
      </c>
      <c r="L106" s="5">
        <f>L105-E105</f>
        <v>47.918999999999997</v>
      </c>
      <c r="M106" s="14"/>
      <c r="N106" s="14"/>
      <c r="O106" s="14"/>
      <c r="P106" s="14"/>
      <c r="Q106" s="14"/>
      <c r="R106" s="14"/>
      <c r="S106" s="14"/>
      <c r="T106" s="14"/>
      <c r="U106" s="14"/>
    </row>
    <row r="107" spans="1:21">
      <c r="A107" s="15"/>
      <c r="B107" s="5"/>
      <c r="C107" s="5"/>
      <c r="D107" s="5"/>
      <c r="E107" s="5"/>
      <c r="F107" s="19">
        <f>F106/D106*100</f>
        <v>2.9029793735676113</v>
      </c>
      <c r="G107" s="19">
        <f>G106/D106*100</f>
        <v>22.097020626432389</v>
      </c>
      <c r="H107" s="19">
        <f>H106/D106*100</f>
        <v>61.76948051948051</v>
      </c>
      <c r="I107" s="19">
        <f>I106/D106*100</f>
        <v>160.29889228418639</v>
      </c>
      <c r="J107" s="19">
        <f>J106/D106*100</f>
        <v>199.05462184873946</v>
      </c>
      <c r="K107" s="19">
        <f>K106/D106*100</f>
        <v>225.83078686019863</v>
      </c>
      <c r="L107" s="19">
        <f>L106/D106*100</f>
        <v>228.79583651642469</v>
      </c>
      <c r="M107" s="14"/>
      <c r="N107" s="14"/>
      <c r="O107" s="14"/>
      <c r="P107" s="14"/>
      <c r="Q107" s="14"/>
      <c r="R107" s="14"/>
      <c r="S107" s="14"/>
      <c r="T107" s="14"/>
      <c r="U107" s="14"/>
    </row>
    <row r="108" spans="1:21">
      <c r="A108" s="14"/>
      <c r="B108" s="14"/>
      <c r="C108" s="14"/>
      <c r="D108" s="14"/>
      <c r="E108" s="14"/>
      <c r="F108" s="14"/>
      <c r="G108" s="14"/>
      <c r="H108" s="14"/>
      <c r="I108" s="14"/>
      <c r="J108" s="14"/>
      <c r="K108" s="14"/>
      <c r="L108" s="14"/>
      <c r="M108" s="14"/>
      <c r="N108" s="14"/>
      <c r="O108" s="14"/>
      <c r="P108" s="14"/>
      <c r="Q108" s="14"/>
      <c r="R108" s="14"/>
      <c r="S108" s="14"/>
      <c r="T108" s="14"/>
      <c r="U108" s="14"/>
    </row>
    <row r="109" spans="1:21">
      <c r="A109" s="14"/>
      <c r="B109" s="14"/>
      <c r="C109" s="14"/>
      <c r="D109" s="14"/>
      <c r="E109" s="14"/>
      <c r="F109" s="14"/>
      <c r="G109" s="14"/>
      <c r="H109" s="14"/>
      <c r="I109" s="14"/>
      <c r="J109" s="14"/>
      <c r="K109" s="14"/>
      <c r="L109" s="14"/>
      <c r="M109" s="14"/>
      <c r="N109" s="14"/>
      <c r="O109" s="14"/>
      <c r="P109" s="14"/>
      <c r="Q109" s="14"/>
      <c r="R109" s="14"/>
      <c r="S109" s="14"/>
      <c r="T109" s="14"/>
      <c r="U109" s="14"/>
    </row>
    <row r="110" spans="1:21">
      <c r="A110" s="15" t="s">
        <v>38</v>
      </c>
      <c r="B110" s="5"/>
      <c r="C110" s="5"/>
      <c r="D110" s="5"/>
      <c r="E110" s="5"/>
      <c r="F110" s="5"/>
      <c r="G110" s="5"/>
      <c r="H110" s="5"/>
      <c r="I110" s="5"/>
      <c r="J110" s="5"/>
      <c r="K110" s="5"/>
      <c r="L110" s="5"/>
      <c r="M110" s="14"/>
      <c r="N110" s="22"/>
      <c r="O110" s="18" t="str">
        <f t="shared" ref="O110:U110" si="17">F112</f>
        <v>0.1mM10ul</v>
      </c>
      <c r="P110" s="18" t="str">
        <f t="shared" si="17"/>
        <v>0.1mM20ul</v>
      </c>
      <c r="Q110" s="18" t="str">
        <f t="shared" si="17"/>
        <v>1mM7ul</v>
      </c>
      <c r="R110" s="18" t="str">
        <f t="shared" si="17"/>
        <v>1mM20ul</v>
      </c>
      <c r="S110" s="18" t="str">
        <f t="shared" si="17"/>
        <v>10mM7ul</v>
      </c>
      <c r="T110" s="18" t="str">
        <f t="shared" si="17"/>
        <v>10mM20ul</v>
      </c>
      <c r="U110" s="18" t="str">
        <f t="shared" si="17"/>
        <v>10mM70ul</v>
      </c>
    </row>
    <row r="111" spans="1:21">
      <c r="A111" s="15"/>
      <c r="B111" s="5" t="s">
        <v>19</v>
      </c>
      <c r="C111" s="16" t="s">
        <v>16</v>
      </c>
      <c r="D111" s="5"/>
      <c r="E111" s="5"/>
      <c r="F111" s="5"/>
      <c r="G111" s="5"/>
      <c r="H111" s="5"/>
      <c r="I111" s="5"/>
      <c r="J111" s="5"/>
      <c r="K111" s="5"/>
      <c r="L111" s="5"/>
      <c r="M111" s="14"/>
      <c r="N111" s="22" t="s">
        <v>16</v>
      </c>
      <c r="O111" s="23">
        <f t="shared" ref="O111:U111" si="18">AVERAGE(F133,F115)</f>
        <v>32.451579713073059</v>
      </c>
      <c r="P111" s="23">
        <f t="shared" si="18"/>
        <v>90.696979385149149</v>
      </c>
      <c r="Q111" s="23">
        <f t="shared" si="18"/>
        <v>183.82424782745932</v>
      </c>
      <c r="R111" s="23">
        <f t="shared" si="18"/>
        <v>312.46633042807161</v>
      </c>
      <c r="S111" s="23">
        <f t="shared" si="18"/>
        <v>414.19583165490246</v>
      </c>
      <c r="T111" s="23">
        <f t="shared" si="18"/>
        <v>438.90707143578288</v>
      </c>
      <c r="U111" s="23">
        <f t="shared" si="18"/>
        <v>451.22179528749143</v>
      </c>
    </row>
    <row r="112" spans="1:21" ht="15.75">
      <c r="A112" s="15"/>
      <c r="B112" s="5"/>
      <c r="C112" s="5" t="s">
        <v>21</v>
      </c>
      <c r="D112" s="17">
        <v>6.5919999999999996</v>
      </c>
      <c r="E112" s="5" t="s">
        <v>22</v>
      </c>
      <c r="F112" s="18" t="s">
        <v>23</v>
      </c>
      <c r="G112" s="18" t="s">
        <v>24</v>
      </c>
      <c r="H112" s="18" t="s">
        <v>25</v>
      </c>
      <c r="I112" s="18" t="s">
        <v>26</v>
      </c>
      <c r="J112" s="18" t="s">
        <v>27</v>
      </c>
      <c r="K112" s="18" t="s">
        <v>28</v>
      </c>
      <c r="L112" s="18" t="s">
        <v>29</v>
      </c>
      <c r="M112" s="14"/>
      <c r="N112" s="22" t="s">
        <v>7</v>
      </c>
      <c r="O112" s="23">
        <f t="shared" ref="O112:U112" si="19">AVERAGE(F127,F121)</f>
        <v>24.280584992805842</v>
      </c>
      <c r="P112" s="23">
        <f t="shared" si="19"/>
        <v>173.62292798622929</v>
      </c>
      <c r="Q112" s="23">
        <f t="shared" si="19"/>
        <v>313.40756338407562</v>
      </c>
      <c r="R112" s="23">
        <f t="shared" si="19"/>
        <v>493.50621193506214</v>
      </c>
      <c r="S112" s="23">
        <f t="shared" si="19"/>
        <v>545.80176995801764</v>
      </c>
      <c r="T112" s="23">
        <f t="shared" si="19"/>
        <v>560.05226435052248</v>
      </c>
      <c r="U112" s="23">
        <f t="shared" si="19"/>
        <v>565.65729565657284</v>
      </c>
    </row>
    <row r="113" spans="1:21" ht="15.75">
      <c r="A113" s="15"/>
      <c r="B113" s="5"/>
      <c r="C113" s="5" t="s">
        <v>30</v>
      </c>
      <c r="D113" s="17">
        <v>14.611000000000001</v>
      </c>
      <c r="E113" s="17">
        <v>6.9210000000000003</v>
      </c>
      <c r="F113" s="17">
        <v>9.2460000000000004</v>
      </c>
      <c r="G113" s="17">
        <v>17.091999999999999</v>
      </c>
      <c r="H113" s="17">
        <v>21.452000000000002</v>
      </c>
      <c r="I113" s="17">
        <v>35.465000000000003</v>
      </c>
      <c r="J113" s="17">
        <v>44.42</v>
      </c>
      <c r="K113" s="17">
        <v>48.637999999999998</v>
      </c>
      <c r="L113" s="17">
        <v>49.704999999999998</v>
      </c>
      <c r="M113" s="14"/>
      <c r="N113" s="14"/>
      <c r="O113" s="14"/>
      <c r="P113" s="14"/>
      <c r="Q113" s="14"/>
      <c r="R113" s="14"/>
      <c r="S113" s="14"/>
      <c r="T113" s="14"/>
      <c r="U113" s="14"/>
    </row>
    <row r="114" spans="1:21">
      <c r="A114" s="15"/>
      <c r="B114" s="5"/>
      <c r="C114" s="5"/>
      <c r="D114" s="5">
        <f>D113-D112</f>
        <v>8.0190000000000019</v>
      </c>
      <c r="E114" s="5"/>
      <c r="F114" s="5">
        <f>F113-E113</f>
        <v>2.3250000000000002</v>
      </c>
      <c r="G114" s="5">
        <f>G113-E113</f>
        <v>10.170999999999999</v>
      </c>
      <c r="H114" s="5">
        <f>H113-E113</f>
        <v>14.531000000000002</v>
      </c>
      <c r="I114" s="5">
        <f>I113-E113</f>
        <v>28.544000000000004</v>
      </c>
      <c r="J114" s="5">
        <f>J113-E113</f>
        <v>37.499000000000002</v>
      </c>
      <c r="K114" s="5">
        <f>K113-E113</f>
        <v>41.716999999999999</v>
      </c>
      <c r="L114" s="5">
        <f>L113-E113</f>
        <v>42.783999999999999</v>
      </c>
      <c r="M114" s="14"/>
      <c r="N114" s="14"/>
      <c r="O114" s="14"/>
      <c r="P114" s="14"/>
      <c r="Q114" s="14"/>
      <c r="R114" s="14"/>
      <c r="S114" s="14"/>
      <c r="T114" s="14"/>
      <c r="U114" s="14"/>
    </row>
    <row r="115" spans="1:21">
      <c r="A115" s="15"/>
      <c r="B115" s="5"/>
      <c r="C115" s="5"/>
      <c r="D115" s="5"/>
      <c r="E115" s="5"/>
      <c r="F115" s="19">
        <f>F114/D114*100</f>
        <v>28.993640104751211</v>
      </c>
      <c r="G115" s="19">
        <f>G114/D114*100</f>
        <v>126.83626387330087</v>
      </c>
      <c r="H115" s="19">
        <f>H114/D114*100</f>
        <v>181.20713305898491</v>
      </c>
      <c r="I115" s="19">
        <f>I114/D114*100</f>
        <v>355.95460780645965</v>
      </c>
      <c r="J115" s="19">
        <f>J114/D114*100</f>
        <v>467.62688614540463</v>
      </c>
      <c r="K115" s="19">
        <f>K114/D114*100</f>
        <v>520.22696096770153</v>
      </c>
      <c r="L115" s="19">
        <f>L114/D114*100</f>
        <v>533.5328594587852</v>
      </c>
      <c r="M115" s="14"/>
      <c r="N115" s="22" t="s">
        <v>31</v>
      </c>
      <c r="O115" s="5" t="s">
        <v>16</v>
      </c>
      <c r="P115" s="5" t="s">
        <v>7</v>
      </c>
      <c r="Q115" s="14"/>
      <c r="R115" s="14"/>
      <c r="S115" s="14"/>
      <c r="T115" s="14"/>
      <c r="U115" s="14"/>
    </row>
    <row r="116" spans="1:21">
      <c r="A116" s="15"/>
      <c r="B116" s="5"/>
      <c r="C116" s="5"/>
      <c r="D116" s="5"/>
      <c r="E116" s="5"/>
      <c r="F116" s="5"/>
      <c r="G116" s="5"/>
      <c r="H116" s="5"/>
      <c r="I116" s="5"/>
      <c r="J116" s="5"/>
      <c r="K116" s="5"/>
      <c r="L116" s="5"/>
      <c r="M116" s="14"/>
      <c r="N116" s="18" t="s">
        <v>23</v>
      </c>
      <c r="O116" s="23">
        <f>O111</f>
        <v>32.451579713073059</v>
      </c>
      <c r="P116" s="23">
        <f>O112</f>
        <v>24.280584992805842</v>
      </c>
      <c r="Q116" s="14"/>
      <c r="R116" s="14"/>
      <c r="S116" s="14"/>
      <c r="T116" s="14"/>
      <c r="U116" s="14"/>
    </row>
    <row r="117" spans="1:21">
      <c r="A117" s="15"/>
      <c r="B117" s="5" t="s">
        <v>32</v>
      </c>
      <c r="C117" s="16" t="s">
        <v>20</v>
      </c>
      <c r="D117" s="5"/>
      <c r="E117" s="5"/>
      <c r="F117" s="5"/>
      <c r="G117" s="5"/>
      <c r="H117" s="5"/>
      <c r="I117" s="5"/>
      <c r="J117" s="5"/>
      <c r="K117" s="5"/>
      <c r="L117" s="5"/>
      <c r="M117" s="14"/>
      <c r="N117" s="18" t="s">
        <v>24</v>
      </c>
      <c r="O117" s="23">
        <f>P111</f>
        <v>90.696979385149149</v>
      </c>
      <c r="P117" s="23">
        <f>P112</f>
        <v>173.62292798622929</v>
      </c>
      <c r="Q117" s="14"/>
      <c r="R117" s="14"/>
      <c r="S117" s="14"/>
      <c r="T117" s="14"/>
      <c r="U117" s="14"/>
    </row>
    <row r="118" spans="1:21" ht="15.75">
      <c r="A118" s="15"/>
      <c r="B118" s="5"/>
      <c r="C118" s="5" t="s">
        <v>21</v>
      </c>
      <c r="D118" s="17">
        <v>6.5339999999999998</v>
      </c>
      <c r="E118" s="5" t="s">
        <v>22</v>
      </c>
      <c r="F118" s="18" t="s">
        <v>23</v>
      </c>
      <c r="G118" s="18" t="s">
        <v>24</v>
      </c>
      <c r="H118" s="18" t="s">
        <v>25</v>
      </c>
      <c r="I118" s="18" t="s">
        <v>26</v>
      </c>
      <c r="J118" s="18" t="s">
        <v>27</v>
      </c>
      <c r="K118" s="18" t="s">
        <v>28</v>
      </c>
      <c r="L118" s="18" t="s">
        <v>29</v>
      </c>
      <c r="M118" s="14"/>
      <c r="N118" s="18" t="s">
        <v>25</v>
      </c>
      <c r="O118" s="23">
        <f>Q111</f>
        <v>183.82424782745932</v>
      </c>
      <c r="P118" s="23">
        <f>Q112</f>
        <v>313.40756338407562</v>
      </c>
      <c r="Q118" s="14"/>
      <c r="R118" s="14"/>
      <c r="S118" s="14"/>
      <c r="T118" s="14"/>
      <c r="U118" s="14"/>
    </row>
    <row r="119" spans="1:21" ht="15.75">
      <c r="A119" s="15"/>
      <c r="B119" s="5"/>
      <c r="C119" s="5" t="s">
        <v>30</v>
      </c>
      <c r="D119" s="17">
        <v>8.7560000000000002</v>
      </c>
      <c r="E119" s="17">
        <v>5.4980000000000002</v>
      </c>
      <c r="F119" s="17">
        <v>6.016</v>
      </c>
      <c r="G119" s="17">
        <v>9.4510000000000005</v>
      </c>
      <c r="H119" s="17">
        <v>12.375</v>
      </c>
      <c r="I119" s="17">
        <v>15.723000000000001</v>
      </c>
      <c r="J119" s="17">
        <v>17.413</v>
      </c>
      <c r="K119" s="17">
        <v>18.091999999999999</v>
      </c>
      <c r="L119" s="17">
        <v>18.475999999999999</v>
      </c>
      <c r="M119" s="14"/>
      <c r="N119" s="18" t="s">
        <v>26</v>
      </c>
      <c r="O119" s="23">
        <f>R111</f>
        <v>312.46633042807161</v>
      </c>
      <c r="P119" s="23">
        <f>R112</f>
        <v>493.50621193506214</v>
      </c>
      <c r="Q119" s="14"/>
      <c r="R119" s="14"/>
      <c r="S119" s="14"/>
      <c r="T119" s="14"/>
      <c r="U119" s="14"/>
    </row>
    <row r="120" spans="1:21">
      <c r="A120" s="15"/>
      <c r="B120" s="5"/>
      <c r="C120" s="5"/>
      <c r="D120" s="5">
        <f>D119-D118</f>
        <v>2.2220000000000004</v>
      </c>
      <c r="E120" s="5"/>
      <c r="F120" s="5">
        <f>F119-E119</f>
        <v>0.51799999999999979</v>
      </c>
      <c r="G120" s="5">
        <f>G119-E119</f>
        <v>3.9530000000000003</v>
      </c>
      <c r="H120" s="5">
        <f>H119-E119</f>
        <v>6.8769999999999998</v>
      </c>
      <c r="I120" s="5">
        <f>I119-E119</f>
        <v>10.225000000000001</v>
      </c>
      <c r="J120" s="5">
        <f>J119-E119</f>
        <v>11.914999999999999</v>
      </c>
      <c r="K120" s="5">
        <f>K119-E119</f>
        <v>12.593999999999998</v>
      </c>
      <c r="L120" s="5">
        <f>L119-E119</f>
        <v>12.977999999999998</v>
      </c>
      <c r="M120" s="14"/>
      <c r="N120" s="18" t="s">
        <v>27</v>
      </c>
      <c r="O120" s="23">
        <f>S111</f>
        <v>414.19583165490246</v>
      </c>
      <c r="P120" s="23">
        <f>S112</f>
        <v>545.80176995801764</v>
      </c>
      <c r="Q120" s="14"/>
      <c r="R120" s="14"/>
      <c r="S120" s="14"/>
      <c r="T120" s="14"/>
      <c r="U120" s="14"/>
    </row>
    <row r="121" spans="1:21">
      <c r="A121" s="15"/>
      <c r="B121" s="5"/>
      <c r="C121" s="5"/>
      <c r="D121" s="5"/>
      <c r="E121" s="5"/>
      <c r="F121" s="19">
        <f>F120/D120*100</f>
        <v>23.312331233123299</v>
      </c>
      <c r="G121" s="19">
        <f>G120/D120*100</f>
        <v>177.9027902790279</v>
      </c>
      <c r="H121" s="19">
        <f>H120/D120*100</f>
        <v>309.49594959495943</v>
      </c>
      <c r="I121" s="19">
        <f>I120/D120*100</f>
        <v>460.17101710171016</v>
      </c>
      <c r="J121" s="19">
        <f>J120/D120*100</f>
        <v>536.2286228622861</v>
      </c>
      <c r="K121" s="19">
        <f>K120/D120*100</f>
        <v>566.78667866786657</v>
      </c>
      <c r="L121" s="19">
        <f>L120/D120*100</f>
        <v>584.06840684068391</v>
      </c>
      <c r="M121" s="14"/>
      <c r="N121" s="18" t="s">
        <v>28</v>
      </c>
      <c r="O121" s="23">
        <f>T111</f>
        <v>438.90707143578288</v>
      </c>
      <c r="P121" s="23">
        <f>T112</f>
        <v>560.05226435052248</v>
      </c>
      <c r="Q121" s="14"/>
      <c r="R121" s="14"/>
      <c r="S121" s="14"/>
      <c r="T121" s="14"/>
      <c r="U121" s="14"/>
    </row>
    <row r="122" spans="1:21">
      <c r="A122" s="15"/>
      <c r="B122" s="5"/>
      <c r="C122" s="5"/>
      <c r="D122" s="5"/>
      <c r="E122" s="5"/>
      <c r="F122" s="5"/>
      <c r="G122" s="5"/>
      <c r="H122" s="5"/>
      <c r="I122" s="5"/>
      <c r="J122" s="5"/>
      <c r="K122" s="5"/>
      <c r="L122" s="5"/>
      <c r="M122" s="14"/>
      <c r="N122" s="18" t="s">
        <v>29</v>
      </c>
      <c r="O122" s="23">
        <f>U111</f>
        <v>451.22179528749143</v>
      </c>
      <c r="P122" s="23">
        <f>U112</f>
        <v>565.65729565657284</v>
      </c>
      <c r="Q122" s="14"/>
      <c r="R122" s="14"/>
      <c r="S122" s="14"/>
      <c r="T122" s="14"/>
      <c r="U122" s="14"/>
    </row>
    <row r="123" spans="1:21">
      <c r="A123" s="15"/>
      <c r="B123" s="5" t="s">
        <v>33</v>
      </c>
      <c r="C123" s="16" t="s">
        <v>20</v>
      </c>
      <c r="D123" s="5"/>
      <c r="E123" s="5"/>
      <c r="F123" s="5"/>
      <c r="G123" s="5"/>
      <c r="H123" s="5"/>
      <c r="I123" s="5"/>
      <c r="J123" s="5"/>
      <c r="K123" s="5"/>
      <c r="L123" s="5"/>
      <c r="M123" s="14"/>
      <c r="N123" s="14"/>
      <c r="O123" s="14"/>
      <c r="P123" s="14"/>
      <c r="Q123" s="14"/>
      <c r="R123" s="14"/>
      <c r="S123" s="14"/>
      <c r="T123" s="14"/>
      <c r="U123" s="14"/>
    </row>
    <row r="124" spans="1:21" ht="15.75">
      <c r="A124" s="15"/>
      <c r="B124" s="5"/>
      <c r="C124" s="5" t="s">
        <v>21</v>
      </c>
      <c r="D124" s="17">
        <v>4.5659999999999998</v>
      </c>
      <c r="E124" s="5" t="s">
        <v>22</v>
      </c>
      <c r="F124" s="18" t="s">
        <v>23</v>
      </c>
      <c r="G124" s="18" t="s">
        <v>24</v>
      </c>
      <c r="H124" s="18" t="s">
        <v>25</v>
      </c>
      <c r="I124" s="18" t="s">
        <v>26</v>
      </c>
      <c r="J124" s="18" t="s">
        <v>27</v>
      </c>
      <c r="K124" s="18" t="s">
        <v>28</v>
      </c>
      <c r="L124" s="18" t="s">
        <v>29</v>
      </c>
      <c r="M124" s="14"/>
      <c r="N124" s="14"/>
      <c r="O124" s="14"/>
      <c r="P124" s="14"/>
      <c r="Q124" s="14"/>
      <c r="R124" s="14"/>
      <c r="S124" s="14"/>
      <c r="T124" s="14"/>
      <c r="U124" s="14"/>
    </row>
    <row r="125" spans="1:21" ht="15.75">
      <c r="A125" s="15"/>
      <c r="B125" s="5"/>
      <c r="C125" s="5" t="s">
        <v>30</v>
      </c>
      <c r="D125" s="17">
        <v>7.58</v>
      </c>
      <c r="E125" s="17">
        <v>2.9239999999999999</v>
      </c>
      <c r="F125" s="17">
        <v>3.6850000000000001</v>
      </c>
      <c r="G125" s="17">
        <v>8.0280000000000005</v>
      </c>
      <c r="H125" s="17">
        <v>12.488</v>
      </c>
      <c r="I125" s="17">
        <v>18.803000000000001</v>
      </c>
      <c r="J125" s="17">
        <v>19.663</v>
      </c>
      <c r="K125" s="17">
        <v>19.600999999999999</v>
      </c>
      <c r="L125" s="17">
        <v>19.417999999999999</v>
      </c>
      <c r="M125" s="14"/>
      <c r="N125" s="14"/>
      <c r="O125" s="14"/>
      <c r="P125" s="14"/>
      <c r="Q125" s="14"/>
      <c r="R125" s="14"/>
      <c r="S125" s="14"/>
      <c r="T125" s="14"/>
      <c r="U125" s="14"/>
    </row>
    <row r="126" spans="1:21">
      <c r="A126" s="15"/>
      <c r="B126" s="5"/>
      <c r="C126" s="5"/>
      <c r="D126" s="5">
        <f>D125-D124</f>
        <v>3.0140000000000002</v>
      </c>
      <c r="E126" s="5"/>
      <c r="F126" s="5">
        <f>F125-E125</f>
        <v>0.76100000000000012</v>
      </c>
      <c r="G126" s="5">
        <f>G125-E125</f>
        <v>5.104000000000001</v>
      </c>
      <c r="H126" s="5">
        <f>H125-E125</f>
        <v>9.5640000000000001</v>
      </c>
      <c r="I126" s="5">
        <f>I125-E125</f>
        <v>15.879000000000001</v>
      </c>
      <c r="J126" s="5">
        <f>J125-E125</f>
        <v>16.739000000000001</v>
      </c>
      <c r="K126" s="5">
        <f>K125-E125</f>
        <v>16.677</v>
      </c>
      <c r="L126" s="5">
        <f>L125-E125</f>
        <v>16.494</v>
      </c>
      <c r="M126" s="14"/>
      <c r="N126" s="14"/>
      <c r="O126" s="14"/>
      <c r="P126" s="14"/>
      <c r="Q126" s="14"/>
      <c r="R126" s="14"/>
      <c r="S126" s="14"/>
      <c r="T126" s="14"/>
      <c r="U126" s="14"/>
    </row>
    <row r="127" spans="1:21">
      <c r="A127" s="15"/>
      <c r="B127" s="5"/>
      <c r="C127" s="5"/>
      <c r="D127" s="5"/>
      <c r="E127" s="5"/>
      <c r="F127" s="19">
        <f>F126/D126*100</f>
        <v>25.248838752488389</v>
      </c>
      <c r="G127" s="19">
        <f>G126/D126*100</f>
        <v>169.34306569343067</v>
      </c>
      <c r="H127" s="19">
        <f>H126/D126*100</f>
        <v>317.31917717319175</v>
      </c>
      <c r="I127" s="19">
        <f>I126/D126*100</f>
        <v>526.84140676841412</v>
      </c>
      <c r="J127" s="19">
        <f>J126/D126*100</f>
        <v>555.37491705374919</v>
      </c>
      <c r="K127" s="19">
        <f>K126/D126*100</f>
        <v>553.31785003317839</v>
      </c>
      <c r="L127" s="19">
        <f>L126/D126*100</f>
        <v>547.24618447246178</v>
      </c>
      <c r="M127" s="14"/>
      <c r="N127" s="14"/>
      <c r="O127" s="14"/>
      <c r="P127" s="14"/>
      <c r="Q127" s="14"/>
      <c r="R127" s="14"/>
      <c r="S127" s="14"/>
      <c r="T127" s="14"/>
      <c r="U127" s="14"/>
    </row>
    <row r="128" spans="1:21">
      <c r="A128" s="15"/>
      <c r="B128" s="5"/>
      <c r="C128" s="5"/>
      <c r="D128" s="5"/>
      <c r="E128" s="5"/>
      <c r="F128" s="5"/>
      <c r="G128" s="5"/>
      <c r="H128" s="5"/>
      <c r="I128" s="5"/>
      <c r="J128" s="5"/>
      <c r="K128" s="5"/>
      <c r="L128" s="5"/>
      <c r="M128" s="14"/>
      <c r="N128" s="14"/>
      <c r="O128" s="14"/>
      <c r="P128" s="14"/>
      <c r="Q128" s="14"/>
      <c r="R128" s="14"/>
      <c r="S128" s="14"/>
      <c r="T128" s="14"/>
      <c r="U128" s="14"/>
    </row>
    <row r="129" spans="1:21">
      <c r="A129" s="15"/>
      <c r="B129" s="5" t="s">
        <v>34</v>
      </c>
      <c r="C129" s="16" t="s">
        <v>16</v>
      </c>
      <c r="D129" s="5"/>
      <c r="E129" s="5"/>
      <c r="F129" s="5"/>
      <c r="G129" s="5"/>
      <c r="H129" s="5"/>
      <c r="I129" s="5"/>
      <c r="J129" s="5"/>
      <c r="K129" s="5"/>
      <c r="L129" s="5"/>
      <c r="M129" s="14"/>
      <c r="N129" s="14"/>
      <c r="O129" s="14"/>
      <c r="P129" s="14"/>
      <c r="Q129" s="14"/>
      <c r="R129" s="14"/>
      <c r="S129" s="14"/>
      <c r="T129" s="14"/>
      <c r="U129" s="14"/>
    </row>
    <row r="130" spans="1:21" ht="15.75">
      <c r="A130" s="15"/>
      <c r="B130" s="5"/>
      <c r="C130" s="5" t="s">
        <v>21</v>
      </c>
      <c r="D130" s="17">
        <v>6.8949999999999996</v>
      </c>
      <c r="E130" s="5" t="s">
        <v>22</v>
      </c>
      <c r="F130" s="18" t="s">
        <v>23</v>
      </c>
      <c r="G130" s="18" t="s">
        <v>24</v>
      </c>
      <c r="H130" s="18" t="s">
        <v>25</v>
      </c>
      <c r="I130" s="18" t="s">
        <v>26</v>
      </c>
      <c r="J130" s="18" t="s">
        <v>27</v>
      </c>
      <c r="K130" s="18" t="s">
        <v>28</v>
      </c>
      <c r="L130" s="18" t="s">
        <v>29</v>
      </c>
      <c r="M130" s="14"/>
      <c r="N130" s="14"/>
      <c r="O130" s="14"/>
      <c r="P130" s="14"/>
      <c r="Q130" s="14"/>
      <c r="R130" s="14"/>
      <c r="S130" s="14"/>
      <c r="T130" s="14"/>
      <c r="U130" s="14"/>
    </row>
    <row r="131" spans="1:21" ht="15.75">
      <c r="A131" s="15"/>
      <c r="B131" s="5"/>
      <c r="C131" s="5" t="s">
        <v>30</v>
      </c>
      <c r="D131" s="17">
        <v>14.321999999999999</v>
      </c>
      <c r="E131" s="17">
        <v>6.7050000000000001</v>
      </c>
      <c r="F131" s="17">
        <v>9.3719999999999999</v>
      </c>
      <c r="G131" s="17">
        <v>10.757</v>
      </c>
      <c r="H131" s="17">
        <v>20.552</v>
      </c>
      <c r="I131" s="17">
        <v>26.681999999999999</v>
      </c>
      <c r="J131" s="17">
        <v>33.499000000000002</v>
      </c>
      <c r="K131" s="17">
        <v>33.262999999999998</v>
      </c>
      <c r="L131" s="17">
        <v>34.103999999999999</v>
      </c>
      <c r="M131" s="14"/>
      <c r="N131" s="14"/>
      <c r="O131" s="14"/>
      <c r="P131" s="14"/>
      <c r="Q131" s="14"/>
      <c r="R131" s="14"/>
      <c r="S131" s="14"/>
      <c r="T131" s="14"/>
      <c r="U131" s="14"/>
    </row>
    <row r="132" spans="1:21">
      <c r="A132" s="15"/>
      <c r="B132" s="5"/>
      <c r="C132" s="5"/>
      <c r="D132" s="5">
        <f>D131-D130</f>
        <v>7.4269999999999996</v>
      </c>
      <c r="E132" s="5"/>
      <c r="F132" s="5">
        <f>F131-E131</f>
        <v>2.6669999999999998</v>
      </c>
      <c r="G132" s="5">
        <f>G131-E131</f>
        <v>4.0519999999999996</v>
      </c>
      <c r="H132" s="5">
        <f>H131-E131</f>
        <v>13.847</v>
      </c>
      <c r="I132" s="5">
        <f>I131-E131</f>
        <v>19.976999999999997</v>
      </c>
      <c r="J132" s="5">
        <f>J131-E131</f>
        <v>26.794000000000004</v>
      </c>
      <c r="K132" s="5">
        <f>K131-E131</f>
        <v>26.558</v>
      </c>
      <c r="L132" s="5">
        <f>L131-E131</f>
        <v>27.399000000000001</v>
      </c>
      <c r="M132" s="14"/>
      <c r="N132" s="14"/>
      <c r="O132" s="14"/>
      <c r="P132" s="14"/>
      <c r="Q132" s="14"/>
      <c r="R132" s="14"/>
      <c r="S132" s="14"/>
      <c r="T132" s="14"/>
      <c r="U132" s="14"/>
    </row>
    <row r="133" spans="1:21">
      <c r="A133" s="15"/>
      <c r="B133" s="5"/>
      <c r="C133" s="5"/>
      <c r="D133" s="5"/>
      <c r="E133" s="5"/>
      <c r="F133" s="19">
        <f>F132/D132*100</f>
        <v>35.90951932139491</v>
      </c>
      <c r="G133" s="19">
        <f>G132/D132*100</f>
        <v>54.557694896997447</v>
      </c>
      <c r="H133" s="19">
        <f>H132/D132*100</f>
        <v>186.44136259593375</v>
      </c>
      <c r="I133" s="19">
        <f>I132/D132*100</f>
        <v>268.97805304968358</v>
      </c>
      <c r="J133" s="19">
        <f>J132/D132*100</f>
        <v>360.76477716440024</v>
      </c>
      <c r="K133" s="19">
        <f>K132/D132*100</f>
        <v>357.58718190386429</v>
      </c>
      <c r="L133" s="19">
        <f>L132/D132*100</f>
        <v>368.91073111619772</v>
      </c>
      <c r="M133" s="14"/>
      <c r="N133" s="14"/>
      <c r="O133" s="14"/>
      <c r="P133" s="14"/>
      <c r="Q133" s="14"/>
      <c r="R133" s="14"/>
      <c r="S133" s="14"/>
      <c r="T133" s="14"/>
      <c r="U133" s="14"/>
    </row>
    <row r="134" spans="1:21">
      <c r="A134" s="14"/>
      <c r="B134" s="14"/>
      <c r="C134" s="14"/>
      <c r="D134" s="14"/>
      <c r="E134" s="14"/>
      <c r="F134" s="14"/>
      <c r="G134" s="14"/>
      <c r="H134" s="14"/>
      <c r="I134" s="14"/>
      <c r="J134" s="14"/>
      <c r="K134" s="14"/>
      <c r="L134" s="14"/>
      <c r="M134" s="14"/>
      <c r="N134" s="14"/>
      <c r="O134" s="14"/>
      <c r="P134" s="14"/>
      <c r="Q134" s="14"/>
      <c r="R134" s="14"/>
      <c r="S134" s="14"/>
      <c r="T134" s="14"/>
      <c r="U134" s="14"/>
    </row>
    <row r="135" spans="1:21">
      <c r="A135" s="14"/>
      <c r="B135" s="14"/>
      <c r="C135" s="14"/>
      <c r="D135" s="14"/>
      <c r="E135" s="14"/>
      <c r="F135" s="14"/>
      <c r="G135" s="14"/>
      <c r="H135" s="14"/>
      <c r="I135" s="14"/>
      <c r="J135" s="14"/>
      <c r="K135" s="14"/>
      <c r="L135" s="14"/>
      <c r="M135" s="14"/>
      <c r="N135" s="14"/>
      <c r="O135" s="14"/>
      <c r="P135" s="14"/>
      <c r="Q135" s="14"/>
      <c r="R135" s="14"/>
      <c r="S135" s="14"/>
      <c r="T135" s="14"/>
      <c r="U135" s="14"/>
    </row>
    <row r="136" spans="1:21">
      <c r="A136" s="15" t="s">
        <v>43</v>
      </c>
      <c r="B136" s="5"/>
      <c r="C136" s="5"/>
      <c r="D136" s="5"/>
      <c r="E136" s="5"/>
      <c r="F136" s="5"/>
      <c r="G136" s="5"/>
      <c r="H136" s="5"/>
      <c r="I136" s="5"/>
      <c r="J136" s="5"/>
      <c r="K136" s="5"/>
      <c r="L136" s="5"/>
      <c r="M136" s="14"/>
      <c r="N136" s="22"/>
      <c r="O136" s="18" t="str">
        <f t="shared" ref="O136:U136" si="20">F138</f>
        <v>0.1mM10ul</v>
      </c>
      <c r="P136" s="18" t="str">
        <f t="shared" si="20"/>
        <v>0.1mM20ul</v>
      </c>
      <c r="Q136" s="18" t="str">
        <f t="shared" si="20"/>
        <v>1mM7ul</v>
      </c>
      <c r="R136" s="18" t="str">
        <f t="shared" si="20"/>
        <v>1mM20ul</v>
      </c>
      <c r="S136" s="18" t="str">
        <f t="shared" si="20"/>
        <v>10mM7ul</v>
      </c>
      <c r="T136" s="18" t="str">
        <f t="shared" si="20"/>
        <v>10mM20ul</v>
      </c>
      <c r="U136" s="18" t="str">
        <f t="shared" si="20"/>
        <v>10mM70ul</v>
      </c>
    </row>
    <row r="137" spans="1:21">
      <c r="A137" s="15"/>
      <c r="B137" s="5" t="s">
        <v>19</v>
      </c>
      <c r="C137" s="16" t="s">
        <v>16</v>
      </c>
      <c r="D137" s="5"/>
      <c r="E137" s="5"/>
      <c r="F137" s="5"/>
      <c r="G137" s="5"/>
      <c r="H137" s="5"/>
      <c r="I137" s="5"/>
      <c r="J137" s="5"/>
      <c r="K137" s="5"/>
      <c r="L137" s="5"/>
      <c r="M137" s="14"/>
      <c r="N137" s="22" t="s">
        <v>16</v>
      </c>
      <c r="O137" s="23">
        <f t="shared" ref="O137:U137" si="21">AVERAGE(F153,F141)</f>
        <v>81.582149430761291</v>
      </c>
      <c r="P137" s="23">
        <f t="shared" si="21"/>
        <v>196.60343974290873</v>
      </c>
      <c r="Q137" s="23">
        <f t="shared" si="21"/>
        <v>324.40231842431518</v>
      </c>
      <c r="R137" s="23">
        <f t="shared" si="21"/>
        <v>390.96327494539997</v>
      </c>
      <c r="S137" s="23">
        <f t="shared" si="21"/>
        <v>536.6123973011031</v>
      </c>
      <c r="T137" s="23">
        <f t="shared" si="21"/>
        <v>585.45238057242886</v>
      </c>
      <c r="U137" s="23">
        <f t="shared" si="21"/>
        <v>610.29487410557181</v>
      </c>
    </row>
    <row r="138" spans="1:21" ht="15.75">
      <c r="A138" s="15"/>
      <c r="B138" s="5"/>
      <c r="C138" s="5" t="s">
        <v>21</v>
      </c>
      <c r="D138" s="17">
        <v>5.9809999999999999</v>
      </c>
      <c r="E138" s="5" t="s">
        <v>22</v>
      </c>
      <c r="F138" s="18" t="s">
        <v>23</v>
      </c>
      <c r="G138" s="18" t="s">
        <v>24</v>
      </c>
      <c r="H138" s="18" t="s">
        <v>25</v>
      </c>
      <c r="I138" s="18" t="s">
        <v>26</v>
      </c>
      <c r="J138" s="18" t="s">
        <v>27</v>
      </c>
      <c r="K138" s="18" t="s">
        <v>28</v>
      </c>
      <c r="L138" s="18" t="s">
        <v>29</v>
      </c>
      <c r="M138" s="14"/>
      <c r="N138" s="22" t="s">
        <v>7</v>
      </c>
      <c r="O138" s="23">
        <f t="shared" ref="O138:U138" si="22">AVERAGE(F159,F147)</f>
        <v>14.785625313430392</v>
      </c>
      <c r="P138" s="23">
        <f t="shared" si="22"/>
        <v>17.986280960554819</v>
      </c>
      <c r="Q138" s="23">
        <f t="shared" si="22"/>
        <v>66.188338460883102</v>
      </c>
      <c r="R138" s="23">
        <f t="shared" si="22"/>
        <v>333.8243647565796</v>
      </c>
      <c r="S138" s="23">
        <f t="shared" si="22"/>
        <v>699.72680281279224</v>
      </c>
      <c r="T138" s="23">
        <f t="shared" si="22"/>
        <v>919.98431999887384</v>
      </c>
      <c r="U138" s="23">
        <f t="shared" si="22"/>
        <v>1019.314295125459</v>
      </c>
    </row>
    <row r="139" spans="1:21" ht="15.75">
      <c r="A139" s="15"/>
      <c r="B139" s="5"/>
      <c r="C139" s="5" t="s">
        <v>30</v>
      </c>
      <c r="D139" s="17">
        <v>16.902999999999999</v>
      </c>
      <c r="E139" s="17">
        <v>14.244</v>
      </c>
      <c r="F139" s="17">
        <v>24.236999999999998</v>
      </c>
      <c r="G139" s="17">
        <v>38.869999999999997</v>
      </c>
      <c r="H139" s="17">
        <v>58.305999999999997</v>
      </c>
      <c r="I139" s="17">
        <v>67.608999999999995</v>
      </c>
      <c r="J139" s="17">
        <v>73.837000000000003</v>
      </c>
      <c r="K139" s="17">
        <v>77.48</v>
      </c>
      <c r="L139" s="17">
        <v>79.162999999999997</v>
      </c>
      <c r="M139" s="14"/>
      <c r="N139" s="14"/>
      <c r="O139" s="14"/>
      <c r="P139" s="14"/>
      <c r="Q139" s="14"/>
      <c r="R139" s="14"/>
      <c r="S139" s="14"/>
      <c r="T139" s="14"/>
      <c r="U139" s="14"/>
    </row>
    <row r="140" spans="1:21">
      <c r="A140" s="15"/>
      <c r="B140" s="5"/>
      <c r="C140" s="5"/>
      <c r="D140" s="5">
        <f>D139-D138</f>
        <v>10.921999999999999</v>
      </c>
      <c r="E140" s="5"/>
      <c r="F140" s="5">
        <f>F139-E139</f>
        <v>9.9929999999999986</v>
      </c>
      <c r="G140" s="5">
        <f>G139-E139</f>
        <v>24.625999999999998</v>
      </c>
      <c r="H140" s="5">
        <f>H139-E139</f>
        <v>44.061999999999998</v>
      </c>
      <c r="I140" s="5">
        <f>I139-E139</f>
        <v>53.364999999999995</v>
      </c>
      <c r="J140" s="5">
        <f>J139-E139</f>
        <v>59.593000000000004</v>
      </c>
      <c r="K140" s="5">
        <f>K139-E139</f>
        <v>63.236000000000004</v>
      </c>
      <c r="L140" s="5">
        <f>L139-E139</f>
        <v>64.918999999999997</v>
      </c>
      <c r="M140" s="14"/>
      <c r="N140" s="14"/>
      <c r="O140" s="14"/>
      <c r="P140" s="14"/>
      <c r="Q140" s="14"/>
      <c r="R140" s="14"/>
      <c r="S140" s="14"/>
      <c r="T140" s="14"/>
      <c r="U140" s="14"/>
    </row>
    <row r="141" spans="1:21">
      <c r="A141" s="15"/>
      <c r="B141" s="5"/>
      <c r="C141" s="5"/>
      <c r="D141" s="5"/>
      <c r="E141" s="5"/>
      <c r="F141" s="19">
        <f>F140/D140*100</f>
        <v>91.494231825672941</v>
      </c>
      <c r="G141" s="19">
        <f>G140/D140*100</f>
        <v>225.47152536165535</v>
      </c>
      <c r="H141" s="19">
        <f>H140/D140*100</f>
        <v>403.4242812671672</v>
      </c>
      <c r="I141" s="19">
        <f>I140/D140*100</f>
        <v>488.60098882988467</v>
      </c>
      <c r="J141" s="19">
        <f>J140/D140*100</f>
        <v>545.623512177257</v>
      </c>
      <c r="K141" s="19">
        <f>K140/D140*100</f>
        <v>578.97820911920905</v>
      </c>
      <c r="L141" s="19">
        <f>L140/D140*100</f>
        <v>594.3874748214613</v>
      </c>
      <c r="M141" s="14"/>
      <c r="N141" s="22" t="s">
        <v>31</v>
      </c>
      <c r="O141" s="5" t="s">
        <v>16</v>
      </c>
      <c r="P141" s="5" t="s">
        <v>7</v>
      </c>
      <c r="Q141" s="14"/>
      <c r="R141" s="14"/>
      <c r="S141" s="14"/>
      <c r="T141" s="14"/>
      <c r="U141" s="14"/>
    </row>
    <row r="142" spans="1:21">
      <c r="A142" s="15"/>
      <c r="B142" s="5"/>
      <c r="C142" s="5"/>
      <c r="D142" s="5"/>
      <c r="E142" s="5"/>
      <c r="F142" s="5"/>
      <c r="G142" s="5"/>
      <c r="H142" s="5"/>
      <c r="I142" s="5"/>
      <c r="J142" s="5"/>
      <c r="K142" s="5"/>
      <c r="L142" s="5"/>
      <c r="M142" s="14"/>
      <c r="N142" s="18" t="s">
        <v>23</v>
      </c>
      <c r="O142" s="23">
        <f>O137</f>
        <v>81.582149430761291</v>
      </c>
      <c r="P142" s="23">
        <f>O138</f>
        <v>14.785625313430392</v>
      </c>
      <c r="Q142" s="14"/>
      <c r="R142" s="14"/>
      <c r="S142" s="14"/>
      <c r="T142" s="14"/>
      <c r="U142" s="14"/>
    </row>
    <row r="143" spans="1:21">
      <c r="A143" s="15"/>
      <c r="B143" s="5" t="s">
        <v>32</v>
      </c>
      <c r="C143" s="16" t="s">
        <v>20</v>
      </c>
      <c r="D143" s="5"/>
      <c r="E143" s="5"/>
      <c r="F143" s="5"/>
      <c r="G143" s="5"/>
      <c r="H143" s="5"/>
      <c r="I143" s="5"/>
      <c r="J143" s="5"/>
      <c r="K143" s="5"/>
      <c r="L143" s="5"/>
      <c r="M143" s="14"/>
      <c r="N143" s="18" t="s">
        <v>24</v>
      </c>
      <c r="O143" s="23">
        <f>P137</f>
        <v>196.60343974290873</v>
      </c>
      <c r="P143" s="23">
        <f>P138</f>
        <v>17.986280960554819</v>
      </c>
      <c r="Q143" s="14"/>
      <c r="R143" s="14"/>
      <c r="S143" s="14"/>
      <c r="T143" s="14"/>
      <c r="U143" s="14"/>
    </row>
    <row r="144" spans="1:21" ht="15.75">
      <c r="A144" s="15"/>
      <c r="B144" s="5"/>
      <c r="C144" s="5" t="s">
        <v>21</v>
      </c>
      <c r="D144" s="17">
        <v>3.9620000000000002</v>
      </c>
      <c r="E144" s="5" t="s">
        <v>22</v>
      </c>
      <c r="F144" s="18" t="s">
        <v>23</v>
      </c>
      <c r="G144" s="18" t="s">
        <v>24</v>
      </c>
      <c r="H144" s="18" t="s">
        <v>25</v>
      </c>
      <c r="I144" s="18" t="s">
        <v>26</v>
      </c>
      <c r="J144" s="18" t="s">
        <v>27</v>
      </c>
      <c r="K144" s="18" t="s">
        <v>28</v>
      </c>
      <c r="L144" s="18" t="s">
        <v>29</v>
      </c>
      <c r="M144" s="14"/>
      <c r="N144" s="18" t="s">
        <v>25</v>
      </c>
      <c r="O144" s="23">
        <f>Q137</f>
        <v>324.40231842431518</v>
      </c>
      <c r="P144" s="23">
        <f>Q138</f>
        <v>66.188338460883102</v>
      </c>
      <c r="Q144" s="14"/>
      <c r="R144" s="14"/>
      <c r="S144" s="14"/>
      <c r="T144" s="14"/>
      <c r="U144" s="14"/>
    </row>
    <row r="145" spans="1:21" ht="15.75">
      <c r="A145" s="15"/>
      <c r="B145" s="5"/>
      <c r="C145" s="5" t="s">
        <v>30</v>
      </c>
      <c r="D145" s="17">
        <v>6.2409999999999997</v>
      </c>
      <c r="E145" s="17">
        <v>-6.9489999999999998</v>
      </c>
      <c r="F145" s="17">
        <v>-7.1479999999999997</v>
      </c>
      <c r="G145" s="17">
        <v>-7.226</v>
      </c>
      <c r="H145" s="17">
        <v>-5.9749999999999996</v>
      </c>
      <c r="I145" s="17">
        <v>4.8860000000000001</v>
      </c>
      <c r="J145" s="17">
        <v>19.367000000000001</v>
      </c>
      <c r="K145" s="17">
        <v>28.305</v>
      </c>
      <c r="L145" s="17">
        <v>32.520000000000003</v>
      </c>
      <c r="M145" s="14"/>
      <c r="N145" s="18" t="s">
        <v>26</v>
      </c>
      <c r="O145" s="23">
        <f>R137</f>
        <v>390.96327494539997</v>
      </c>
      <c r="P145" s="23">
        <f>R138</f>
        <v>333.8243647565796</v>
      </c>
      <c r="Q145" s="14"/>
      <c r="R145" s="14"/>
      <c r="S145" s="14"/>
      <c r="T145" s="14"/>
      <c r="U145" s="14"/>
    </row>
    <row r="146" spans="1:21">
      <c r="A146" s="15"/>
      <c r="B146" s="5"/>
      <c r="C146" s="5"/>
      <c r="D146" s="5">
        <f>D145-D144</f>
        <v>2.2789999999999995</v>
      </c>
      <c r="E146" s="5"/>
      <c r="F146" s="5">
        <f>F145-E145</f>
        <v>-0.19899999999999984</v>
      </c>
      <c r="G146" s="5">
        <f>G145-E145</f>
        <v>-0.27700000000000014</v>
      </c>
      <c r="H146" s="5">
        <f>H145-E145</f>
        <v>0.9740000000000002</v>
      </c>
      <c r="I146" s="5">
        <f>I145-E145</f>
        <v>11.835000000000001</v>
      </c>
      <c r="J146" s="5">
        <f>J145-E145</f>
        <v>26.316000000000003</v>
      </c>
      <c r="K146" s="5">
        <f>K145-E145</f>
        <v>35.253999999999998</v>
      </c>
      <c r="L146" s="5">
        <f>L145-E145</f>
        <v>39.469000000000001</v>
      </c>
      <c r="M146" s="14"/>
      <c r="N146" s="18" t="s">
        <v>27</v>
      </c>
      <c r="O146" s="23">
        <f>S137</f>
        <v>536.6123973011031</v>
      </c>
      <c r="P146" s="23">
        <f>S138</f>
        <v>699.72680281279224</v>
      </c>
      <c r="Q146" s="14"/>
      <c r="R146" s="14"/>
      <c r="S146" s="14"/>
      <c r="T146" s="14"/>
      <c r="U146" s="14"/>
    </row>
    <row r="147" spans="1:21">
      <c r="A147" s="15"/>
      <c r="B147" s="5"/>
      <c r="C147" s="5"/>
      <c r="D147" s="5"/>
      <c r="E147" s="5"/>
      <c r="F147" s="19">
        <f>F146/D146*100</f>
        <v>-8.7318999561211008</v>
      </c>
      <c r="G147" s="19">
        <f>G146/D146*100</f>
        <v>-12.154453707766573</v>
      </c>
      <c r="H147" s="19">
        <f>H146/D146*100</f>
        <v>42.738043001316385</v>
      </c>
      <c r="I147" s="19">
        <f>I146/D146*100</f>
        <v>519.30671347082068</v>
      </c>
      <c r="J147" s="19">
        <f>J146/D146*100</f>
        <v>1154.7169811320759</v>
      </c>
      <c r="K147" s="19">
        <f>K146/D146*100</f>
        <v>1546.9065379552437</v>
      </c>
      <c r="L147" s="19">
        <f>L146/D146*100</f>
        <v>1731.8560772268545</v>
      </c>
      <c r="M147" s="14"/>
      <c r="N147" s="18" t="s">
        <v>28</v>
      </c>
      <c r="O147" s="23">
        <f>T137</f>
        <v>585.45238057242886</v>
      </c>
      <c r="P147" s="23">
        <f>T138</f>
        <v>919.98431999887384</v>
      </c>
      <c r="Q147" s="14"/>
      <c r="R147" s="14"/>
      <c r="S147" s="14"/>
      <c r="T147" s="14"/>
      <c r="U147" s="14"/>
    </row>
    <row r="148" spans="1:21">
      <c r="A148" s="15"/>
      <c r="B148" s="5"/>
      <c r="C148" s="5"/>
      <c r="D148" s="5"/>
      <c r="E148" s="5"/>
      <c r="F148" s="5"/>
      <c r="G148" s="5"/>
      <c r="H148" s="5"/>
      <c r="I148" s="5"/>
      <c r="J148" s="5"/>
      <c r="K148" s="5"/>
      <c r="L148" s="5"/>
      <c r="M148" s="14"/>
      <c r="N148" s="18" t="s">
        <v>29</v>
      </c>
      <c r="O148" s="23">
        <f>U137</f>
        <v>610.29487410557181</v>
      </c>
      <c r="P148" s="23">
        <f>U138</f>
        <v>1019.314295125459</v>
      </c>
      <c r="Q148" s="14"/>
      <c r="R148" s="14"/>
      <c r="S148" s="14"/>
      <c r="T148" s="14"/>
      <c r="U148" s="14"/>
    </row>
    <row r="149" spans="1:21">
      <c r="A149" s="15"/>
      <c r="B149" s="5" t="s">
        <v>33</v>
      </c>
      <c r="C149" s="16" t="s">
        <v>16</v>
      </c>
      <c r="D149" s="5"/>
      <c r="E149" s="5"/>
      <c r="F149" s="5"/>
      <c r="G149" s="5"/>
      <c r="H149" s="5"/>
      <c r="I149" s="5"/>
      <c r="J149" s="5"/>
      <c r="K149" s="5"/>
      <c r="L149" s="5"/>
      <c r="M149" s="14"/>
      <c r="N149" s="14"/>
      <c r="O149" s="14"/>
      <c r="P149" s="14"/>
      <c r="Q149" s="14"/>
      <c r="R149" s="14"/>
      <c r="S149" s="14"/>
      <c r="T149" s="14"/>
      <c r="U149" s="14"/>
    </row>
    <row r="150" spans="1:21" ht="15.75">
      <c r="A150" s="15"/>
      <c r="B150" s="5"/>
      <c r="C150" s="5" t="s">
        <v>21</v>
      </c>
      <c r="D150" s="17">
        <v>8.8510000000000009</v>
      </c>
      <c r="E150" s="5" t="s">
        <v>22</v>
      </c>
      <c r="F150" s="18" t="s">
        <v>23</v>
      </c>
      <c r="G150" s="18" t="s">
        <v>24</v>
      </c>
      <c r="H150" s="18" t="s">
        <v>25</v>
      </c>
      <c r="I150" s="18" t="s">
        <v>26</v>
      </c>
      <c r="J150" s="18" t="s">
        <v>27</v>
      </c>
      <c r="K150" s="18" t="s">
        <v>28</v>
      </c>
      <c r="L150" s="18" t="s">
        <v>29</v>
      </c>
      <c r="M150" s="14"/>
      <c r="N150" s="14"/>
      <c r="O150" s="14"/>
      <c r="P150" s="14"/>
      <c r="Q150" s="14"/>
      <c r="R150" s="14"/>
      <c r="S150" s="14"/>
      <c r="T150" s="14"/>
      <c r="U150" s="14"/>
    </row>
    <row r="151" spans="1:21" ht="15.75">
      <c r="A151" s="15"/>
      <c r="B151" s="5"/>
      <c r="C151" s="5" t="s">
        <v>30</v>
      </c>
      <c r="D151" s="17">
        <v>12.282</v>
      </c>
      <c r="E151" s="17">
        <v>5.4509999999999996</v>
      </c>
      <c r="F151" s="17">
        <v>7.91</v>
      </c>
      <c r="G151" s="17">
        <v>11.206</v>
      </c>
      <c r="H151" s="17">
        <v>13.87</v>
      </c>
      <c r="I151" s="17">
        <v>15.515000000000001</v>
      </c>
      <c r="J151" s="17">
        <v>23.553000000000001</v>
      </c>
      <c r="K151" s="17">
        <v>25.76</v>
      </c>
      <c r="L151" s="17">
        <v>26.936</v>
      </c>
      <c r="M151" s="14"/>
      <c r="N151" s="14"/>
      <c r="O151" s="14"/>
      <c r="P151" s="14"/>
      <c r="Q151" s="14"/>
      <c r="R151" s="14"/>
      <c r="S151" s="14"/>
      <c r="T151" s="14"/>
      <c r="U151" s="14"/>
    </row>
    <row r="152" spans="1:21">
      <c r="A152" s="15"/>
      <c r="B152" s="5"/>
      <c r="C152" s="5"/>
      <c r="D152" s="5">
        <f>D151-D150</f>
        <v>3.4309999999999992</v>
      </c>
      <c r="E152" s="5"/>
      <c r="F152" s="5">
        <f>F151-E151</f>
        <v>2.4590000000000005</v>
      </c>
      <c r="G152" s="5">
        <f>G151-E151</f>
        <v>5.7549999999999999</v>
      </c>
      <c r="H152" s="5">
        <f>H151-E151</f>
        <v>8.4190000000000005</v>
      </c>
      <c r="I152" s="5">
        <f>I151-E151</f>
        <v>10.064</v>
      </c>
      <c r="J152" s="5">
        <f>J151-E151</f>
        <v>18.102</v>
      </c>
      <c r="K152" s="5">
        <f>K151-E151</f>
        <v>20.309000000000001</v>
      </c>
      <c r="L152" s="5">
        <f>L151-E151</f>
        <v>21.484999999999999</v>
      </c>
      <c r="M152" s="14"/>
      <c r="N152" s="14"/>
      <c r="O152" s="14"/>
      <c r="P152" s="14"/>
      <c r="Q152" s="14"/>
      <c r="R152" s="14"/>
      <c r="S152" s="14"/>
      <c r="T152" s="14"/>
      <c r="U152" s="14"/>
    </row>
    <row r="153" spans="1:21">
      <c r="A153" s="15"/>
      <c r="B153" s="5"/>
      <c r="C153" s="5"/>
      <c r="D153" s="5"/>
      <c r="E153" s="5"/>
      <c r="F153" s="19">
        <f>F152/D152*100</f>
        <v>71.670067035849641</v>
      </c>
      <c r="G153" s="19">
        <f>G152/D152*100</f>
        <v>167.73535412416209</v>
      </c>
      <c r="H153" s="19">
        <f>H152/D152*100</f>
        <v>245.38035558146319</v>
      </c>
      <c r="I153" s="19">
        <f>I152/D152*100</f>
        <v>293.32556106091528</v>
      </c>
      <c r="J153" s="19">
        <f>J152/D152*100</f>
        <v>527.6012824249492</v>
      </c>
      <c r="K153" s="19">
        <f>K152/D152*100</f>
        <v>591.92655202564868</v>
      </c>
      <c r="L153" s="19">
        <f>L152/D152*100</f>
        <v>626.20227338968243</v>
      </c>
      <c r="M153" s="14"/>
      <c r="N153" s="14"/>
      <c r="O153" s="14"/>
      <c r="P153" s="14"/>
      <c r="Q153" s="14"/>
      <c r="R153" s="14"/>
      <c r="S153" s="14"/>
      <c r="T153" s="14"/>
      <c r="U153" s="14"/>
    </row>
    <row r="154" spans="1:21">
      <c r="A154" s="15"/>
      <c r="B154" s="5"/>
      <c r="C154" s="5"/>
      <c r="D154" s="5"/>
      <c r="E154" s="5"/>
      <c r="F154" s="5"/>
      <c r="G154" s="5"/>
      <c r="H154" s="5"/>
      <c r="I154" s="5"/>
      <c r="J154" s="5"/>
      <c r="K154" s="5"/>
      <c r="L154" s="5"/>
      <c r="M154" s="14"/>
      <c r="N154" s="14"/>
      <c r="O154" s="14"/>
      <c r="P154" s="14"/>
      <c r="Q154" s="14"/>
      <c r="R154" s="14"/>
      <c r="S154" s="14"/>
      <c r="T154" s="14"/>
      <c r="U154" s="14"/>
    </row>
    <row r="155" spans="1:21">
      <c r="A155" s="15"/>
      <c r="B155" s="5" t="s">
        <v>34</v>
      </c>
      <c r="C155" s="16" t="s">
        <v>20</v>
      </c>
      <c r="D155" s="5"/>
      <c r="E155" s="5"/>
      <c r="F155" s="5"/>
      <c r="G155" s="5"/>
      <c r="H155" s="5"/>
      <c r="I155" s="5"/>
      <c r="J155" s="5"/>
      <c r="K155" s="5"/>
      <c r="L155" s="5"/>
      <c r="M155" s="14"/>
      <c r="N155" s="14"/>
      <c r="O155" s="14"/>
      <c r="P155" s="14"/>
      <c r="Q155" s="14"/>
      <c r="R155" s="14"/>
      <c r="S155" s="14"/>
      <c r="T155" s="14"/>
      <c r="U155" s="14"/>
    </row>
    <row r="156" spans="1:21" ht="15.75">
      <c r="A156" s="15"/>
      <c r="B156" s="5"/>
      <c r="C156" s="5" t="s">
        <v>21</v>
      </c>
      <c r="D156" s="17">
        <v>9.4629999999999992</v>
      </c>
      <c r="E156" s="5" t="s">
        <v>22</v>
      </c>
      <c r="F156" s="18" t="s">
        <v>23</v>
      </c>
      <c r="G156" s="18" t="s">
        <v>24</v>
      </c>
      <c r="H156" s="18" t="s">
        <v>25</v>
      </c>
      <c r="I156" s="18" t="s">
        <v>26</v>
      </c>
      <c r="J156" s="18" t="s">
        <v>27</v>
      </c>
      <c r="K156" s="18" t="s">
        <v>28</v>
      </c>
      <c r="L156" s="18" t="s">
        <v>29</v>
      </c>
      <c r="M156" s="14"/>
      <c r="N156" s="14"/>
      <c r="O156" s="14"/>
      <c r="P156" s="14"/>
      <c r="Q156" s="14"/>
      <c r="R156" s="14"/>
      <c r="S156" s="14"/>
      <c r="T156" s="14"/>
      <c r="U156" s="14"/>
    </row>
    <row r="157" spans="1:21" ht="15.75">
      <c r="A157" s="15"/>
      <c r="B157" s="5"/>
      <c r="C157" s="5" t="s">
        <v>30</v>
      </c>
      <c r="D157" s="17">
        <v>21.556000000000001</v>
      </c>
      <c r="E157" s="17">
        <v>3.8149999999999999</v>
      </c>
      <c r="F157" s="17">
        <v>8.4469999999999992</v>
      </c>
      <c r="G157" s="17">
        <v>9.6349999999999998</v>
      </c>
      <c r="H157" s="17">
        <v>14.654999999999999</v>
      </c>
      <c r="I157" s="17">
        <v>21.754000000000001</v>
      </c>
      <c r="J157" s="17">
        <v>33.411000000000001</v>
      </c>
      <c r="K157" s="17">
        <v>39.255000000000003</v>
      </c>
      <c r="L157" s="17">
        <v>40.912999999999997</v>
      </c>
      <c r="M157" s="14"/>
      <c r="N157" s="14"/>
      <c r="O157" s="14"/>
      <c r="P157" s="14"/>
      <c r="Q157" s="14"/>
      <c r="R157" s="14"/>
      <c r="S157" s="14"/>
      <c r="T157" s="14"/>
      <c r="U157" s="14"/>
    </row>
    <row r="158" spans="1:21">
      <c r="A158" s="15"/>
      <c r="B158" s="5"/>
      <c r="C158" s="5"/>
      <c r="D158" s="5">
        <f>D157-D156</f>
        <v>12.093000000000002</v>
      </c>
      <c r="E158" s="5"/>
      <c r="F158" s="5">
        <f>F157-E157</f>
        <v>4.6319999999999997</v>
      </c>
      <c r="G158" s="5">
        <f>G157-E157</f>
        <v>5.82</v>
      </c>
      <c r="H158" s="5">
        <f>H157-E157</f>
        <v>10.84</v>
      </c>
      <c r="I158" s="5">
        <f>I157-E157</f>
        <v>17.939</v>
      </c>
      <c r="J158" s="5">
        <f>J157-E157</f>
        <v>29.596</v>
      </c>
      <c r="K158" s="5">
        <f>K157-E157</f>
        <v>35.440000000000005</v>
      </c>
      <c r="L158" s="5">
        <f>L157-E157</f>
        <v>37.097999999999999</v>
      </c>
      <c r="M158" s="14"/>
      <c r="N158" s="14"/>
      <c r="O158" s="14"/>
      <c r="P158" s="14"/>
      <c r="Q158" s="14"/>
      <c r="R158" s="14"/>
      <c r="S158" s="14"/>
      <c r="T158" s="14"/>
      <c r="U158" s="14"/>
    </row>
    <row r="159" spans="1:21">
      <c r="A159" s="15"/>
      <c r="B159" s="5"/>
      <c r="C159" s="5"/>
      <c r="D159" s="5"/>
      <c r="E159" s="5"/>
      <c r="F159" s="19">
        <f>F158/D158*100</f>
        <v>38.303150582981885</v>
      </c>
      <c r="G159" s="19">
        <f>G158/D158*100</f>
        <v>48.127015628876208</v>
      </c>
      <c r="H159" s="19">
        <f>H158/D158*100</f>
        <v>89.638633920449834</v>
      </c>
      <c r="I159" s="19">
        <f>I158/D158*100</f>
        <v>148.34201604233851</v>
      </c>
      <c r="J159" s="19">
        <f>J158/D158*100</f>
        <v>244.7366244935086</v>
      </c>
      <c r="K159" s="19">
        <f>K158/D158*100</f>
        <v>293.06210204250391</v>
      </c>
      <c r="L159" s="19">
        <f>L158/D158*100</f>
        <v>306.77251302406347</v>
      </c>
      <c r="M159" s="14"/>
      <c r="N159" s="14"/>
      <c r="O159" s="14"/>
      <c r="P159" s="14"/>
      <c r="Q159" s="14"/>
      <c r="R159" s="14"/>
      <c r="S159" s="14"/>
      <c r="T159" s="14"/>
      <c r="U159" s="14"/>
    </row>
    <row r="160" spans="1:21">
      <c r="A160" s="14"/>
      <c r="B160" s="14"/>
      <c r="C160" s="14"/>
      <c r="D160" s="14"/>
      <c r="E160" s="14"/>
      <c r="F160" s="14"/>
      <c r="G160" s="14"/>
      <c r="H160" s="14"/>
      <c r="I160" s="14"/>
      <c r="J160" s="14"/>
      <c r="K160" s="14"/>
      <c r="L160" s="14"/>
      <c r="M160" s="14"/>
      <c r="N160" s="14"/>
      <c r="O160" s="14"/>
      <c r="P160" s="14"/>
      <c r="Q160" s="14"/>
      <c r="R160" s="14"/>
      <c r="S160" s="14"/>
      <c r="T160" s="14"/>
      <c r="U160" s="14"/>
    </row>
    <row r="161" spans="1:21">
      <c r="A161" s="14"/>
      <c r="B161" s="14"/>
      <c r="C161" s="14"/>
      <c r="D161" s="14"/>
      <c r="E161" s="14"/>
      <c r="F161" s="14"/>
      <c r="G161" s="14"/>
      <c r="H161" s="14"/>
      <c r="I161" s="14"/>
      <c r="J161" s="14"/>
      <c r="K161" s="14"/>
      <c r="L161" s="14"/>
      <c r="M161" s="14"/>
      <c r="N161" s="14"/>
      <c r="O161" s="14"/>
      <c r="P161" s="14"/>
      <c r="Q161" s="14"/>
      <c r="R161" s="14"/>
      <c r="S161" s="14"/>
      <c r="T161" s="14"/>
      <c r="U161" s="14"/>
    </row>
    <row r="162" spans="1:21">
      <c r="A162" s="15" t="s">
        <v>91</v>
      </c>
      <c r="B162" s="5"/>
      <c r="C162" s="5"/>
      <c r="D162" s="5"/>
      <c r="E162" s="5"/>
      <c r="F162" s="5"/>
      <c r="G162" s="5"/>
      <c r="H162" s="5"/>
      <c r="I162" s="5"/>
      <c r="J162" s="5"/>
      <c r="K162" s="5"/>
      <c r="L162" s="5"/>
      <c r="M162" s="14"/>
      <c r="N162" s="22"/>
      <c r="O162" s="18" t="str">
        <f t="shared" ref="O162:U162" si="23">F164</f>
        <v>0.1mM10ul</v>
      </c>
      <c r="P162" s="18" t="str">
        <f t="shared" si="23"/>
        <v>0.1mM20ul</v>
      </c>
      <c r="Q162" s="18" t="str">
        <f t="shared" si="23"/>
        <v>1mM7ul</v>
      </c>
      <c r="R162" s="18" t="str">
        <f t="shared" si="23"/>
        <v>1mM20ul</v>
      </c>
      <c r="S162" s="18" t="str">
        <f t="shared" si="23"/>
        <v>10mM7ul</v>
      </c>
      <c r="T162" s="18" t="str">
        <f t="shared" si="23"/>
        <v>10mM20ul</v>
      </c>
      <c r="U162" s="18" t="str">
        <f t="shared" si="23"/>
        <v>10mM70ul</v>
      </c>
    </row>
    <row r="163" spans="1:21">
      <c r="A163" s="15"/>
      <c r="B163" s="5" t="s">
        <v>39</v>
      </c>
      <c r="C163" s="16" t="s">
        <v>16</v>
      </c>
      <c r="D163" s="5"/>
      <c r="E163" s="5"/>
      <c r="F163" s="5"/>
      <c r="G163" s="5"/>
      <c r="H163" s="5"/>
      <c r="I163" s="5"/>
      <c r="J163" s="5"/>
      <c r="K163" s="5"/>
      <c r="L163" s="5"/>
      <c r="M163" s="14"/>
      <c r="N163" s="22" t="s">
        <v>16</v>
      </c>
      <c r="O163" s="23">
        <f t="shared" ref="O163:U163" si="24">AVERAGE(F185,F167)</f>
        <v>3.78265223758119</v>
      </c>
      <c r="P163" s="23">
        <f t="shared" si="24"/>
        <v>37.570826631162504</v>
      </c>
      <c r="Q163" s="23">
        <f t="shared" si="24"/>
        <v>41.063432493377675</v>
      </c>
      <c r="R163" s="23">
        <f t="shared" si="24"/>
        <v>161.46791531112328</v>
      </c>
      <c r="S163" s="23">
        <f t="shared" si="24"/>
        <v>241.20309804815179</v>
      </c>
      <c r="T163" s="23">
        <f t="shared" si="24"/>
        <v>263.12782123525284</v>
      </c>
      <c r="U163" s="23">
        <f t="shared" si="24"/>
        <v>222.49821710690958</v>
      </c>
    </row>
    <row r="164" spans="1:21" ht="15.75">
      <c r="A164" s="15"/>
      <c r="B164" s="5"/>
      <c r="C164" s="5" t="s">
        <v>21</v>
      </c>
      <c r="D164" s="17">
        <v>0.93799999999999994</v>
      </c>
      <c r="E164" s="5" t="s">
        <v>22</v>
      </c>
      <c r="F164" s="18" t="s">
        <v>23</v>
      </c>
      <c r="G164" s="18" t="s">
        <v>24</v>
      </c>
      <c r="H164" s="18" t="s">
        <v>25</v>
      </c>
      <c r="I164" s="18" t="s">
        <v>26</v>
      </c>
      <c r="J164" s="18" t="s">
        <v>27</v>
      </c>
      <c r="K164" s="18" t="s">
        <v>28</v>
      </c>
      <c r="L164" s="18" t="s">
        <v>29</v>
      </c>
      <c r="M164" s="14"/>
      <c r="N164" s="22" t="s">
        <v>7</v>
      </c>
      <c r="O164" s="23">
        <f t="shared" ref="O164:U164" si="25">F173</f>
        <v>5.0473186119873859</v>
      </c>
      <c r="P164" s="23">
        <f t="shared" si="25"/>
        <v>19.725366487288923</v>
      </c>
      <c r="Q164" s="23">
        <f t="shared" si="25"/>
        <v>38.931156058637974</v>
      </c>
      <c r="R164" s="23">
        <f t="shared" si="25"/>
        <v>136.09203933939506</v>
      </c>
      <c r="S164" s="23">
        <f t="shared" si="25"/>
        <v>199.79588049730933</v>
      </c>
      <c r="T164" s="23">
        <f t="shared" si="25"/>
        <v>194.93412506958617</v>
      </c>
      <c r="U164" s="23">
        <f t="shared" si="25"/>
        <v>184.67248097977361</v>
      </c>
    </row>
    <row r="165" spans="1:21" ht="15.75">
      <c r="A165" s="15"/>
      <c r="B165" s="5"/>
      <c r="C165" s="5" t="s">
        <v>30</v>
      </c>
      <c r="D165" s="17">
        <v>16.248000000000001</v>
      </c>
      <c r="E165" s="17">
        <v>-0.51900000000000002</v>
      </c>
      <c r="F165" s="17">
        <v>-8.8999999999999996E-2</v>
      </c>
      <c r="G165" s="17">
        <v>0.32800000000000001</v>
      </c>
      <c r="H165" s="17">
        <v>4.1950000000000003</v>
      </c>
      <c r="I165" s="17">
        <v>13.912000000000001</v>
      </c>
      <c r="J165" s="17">
        <v>22.231999999999999</v>
      </c>
      <c r="K165" s="17">
        <v>22.58</v>
      </c>
      <c r="L165" s="17">
        <v>20.638999999999999</v>
      </c>
      <c r="M165" s="14"/>
      <c r="N165" s="14"/>
      <c r="O165" s="14"/>
      <c r="P165" s="14"/>
      <c r="Q165" s="14"/>
      <c r="R165" s="14"/>
      <c r="S165" s="14"/>
      <c r="T165" s="14"/>
      <c r="U165" s="14"/>
    </row>
    <row r="166" spans="1:21">
      <c r="A166" s="15"/>
      <c r="B166" s="5"/>
      <c r="C166" s="5"/>
      <c r="D166" s="5">
        <f>D165-D164</f>
        <v>15.31</v>
      </c>
      <c r="E166" s="5"/>
      <c r="F166" s="5">
        <f>F165-E165</f>
        <v>0.43000000000000005</v>
      </c>
      <c r="G166" s="5">
        <f>G165-E165</f>
        <v>0.84699999999999998</v>
      </c>
      <c r="H166" s="5">
        <f>H165-E165</f>
        <v>4.7140000000000004</v>
      </c>
      <c r="I166" s="5">
        <f>I165-E165</f>
        <v>14.431000000000001</v>
      </c>
      <c r="J166" s="5">
        <f>J165-E165</f>
        <v>22.750999999999998</v>
      </c>
      <c r="K166" s="5">
        <f>K165-E165</f>
        <v>23.098999999999997</v>
      </c>
      <c r="L166" s="5">
        <f>L165-E165</f>
        <v>21.157999999999998</v>
      </c>
      <c r="M166" s="14"/>
      <c r="N166" s="14"/>
      <c r="O166" s="14"/>
      <c r="P166" s="14"/>
      <c r="Q166" s="14"/>
      <c r="R166" s="14"/>
      <c r="S166" s="14"/>
      <c r="T166" s="14"/>
      <c r="U166" s="14"/>
    </row>
    <row r="167" spans="1:21">
      <c r="A167" s="15"/>
      <c r="B167" s="5"/>
      <c r="C167" s="5"/>
      <c r="D167" s="5"/>
      <c r="E167" s="5"/>
      <c r="F167" s="19">
        <f>F166/D166*100</f>
        <v>2.8086218158066627</v>
      </c>
      <c r="G167" s="19">
        <f>G166/D166*100</f>
        <v>5.5323318092749831</v>
      </c>
      <c r="H167" s="19">
        <f>H166/D166*100</f>
        <v>30.790333115610714</v>
      </c>
      <c r="I167" s="19">
        <f>I166/D166*100</f>
        <v>94.258654474199872</v>
      </c>
      <c r="J167" s="19">
        <f>J166/D166*100</f>
        <v>148.60222077073806</v>
      </c>
      <c r="K167" s="19">
        <f>K166/D166*100</f>
        <v>150.87524493794902</v>
      </c>
      <c r="L167" s="19">
        <f>L166/D166*100</f>
        <v>138.19725669497058</v>
      </c>
      <c r="M167" s="14"/>
      <c r="N167" s="22" t="s">
        <v>31</v>
      </c>
      <c r="O167" s="5" t="s">
        <v>16</v>
      </c>
      <c r="P167" s="5" t="s">
        <v>7</v>
      </c>
      <c r="Q167" s="14"/>
      <c r="R167" s="14"/>
      <c r="S167" s="14"/>
      <c r="T167" s="14"/>
      <c r="U167" s="14"/>
    </row>
    <row r="168" spans="1:21">
      <c r="A168" s="15"/>
      <c r="B168" s="5"/>
      <c r="C168" s="5"/>
      <c r="D168" s="5"/>
      <c r="E168" s="5"/>
      <c r="F168" s="5"/>
      <c r="G168" s="5"/>
      <c r="H168" s="5"/>
      <c r="I168" s="5"/>
      <c r="J168" s="5"/>
      <c r="K168" s="5"/>
      <c r="L168" s="5"/>
      <c r="M168" s="14"/>
      <c r="N168" s="18" t="s">
        <v>23</v>
      </c>
      <c r="O168" s="23">
        <f>O163</f>
        <v>3.78265223758119</v>
      </c>
      <c r="P168" s="23">
        <f>O164</f>
        <v>5.0473186119873859</v>
      </c>
      <c r="Q168" s="14"/>
      <c r="R168" s="14"/>
      <c r="S168" s="14"/>
      <c r="T168" s="14"/>
      <c r="U168" s="14"/>
    </row>
    <row r="169" spans="1:21">
      <c r="A169" s="15"/>
      <c r="B169" s="5" t="s">
        <v>40</v>
      </c>
      <c r="C169" s="16" t="s">
        <v>20</v>
      </c>
      <c r="D169" s="5"/>
      <c r="E169" s="5"/>
      <c r="F169" s="5"/>
      <c r="G169" s="5"/>
      <c r="H169" s="5"/>
      <c r="I169" s="5"/>
      <c r="J169" s="5"/>
      <c r="K169" s="5"/>
      <c r="L169" s="5"/>
      <c r="M169" s="14"/>
      <c r="N169" s="18" t="s">
        <v>24</v>
      </c>
      <c r="O169" s="23">
        <f>P163</f>
        <v>37.570826631162504</v>
      </c>
      <c r="P169" s="23">
        <f>P164</f>
        <v>19.725366487288923</v>
      </c>
      <c r="Q169" s="14"/>
      <c r="R169" s="14"/>
      <c r="S169" s="14"/>
      <c r="T169" s="14"/>
      <c r="U169" s="14"/>
    </row>
    <row r="170" spans="1:21" ht="15.75">
      <c r="A170" s="15"/>
      <c r="B170" s="5"/>
      <c r="C170" s="5" t="s">
        <v>21</v>
      </c>
      <c r="D170" s="17">
        <v>3.8639999999999999</v>
      </c>
      <c r="E170" s="5" t="s">
        <v>22</v>
      </c>
      <c r="F170" s="18" t="s">
        <v>23</v>
      </c>
      <c r="G170" s="18" t="s">
        <v>24</v>
      </c>
      <c r="H170" s="18" t="s">
        <v>25</v>
      </c>
      <c r="I170" s="18" t="s">
        <v>26</v>
      </c>
      <c r="J170" s="18" t="s">
        <v>27</v>
      </c>
      <c r="K170" s="18" t="s">
        <v>28</v>
      </c>
      <c r="L170" s="18" t="s">
        <v>29</v>
      </c>
      <c r="M170" s="14"/>
      <c r="N170" s="18" t="s">
        <v>25</v>
      </c>
      <c r="O170" s="23">
        <f>Q163</f>
        <v>41.063432493377675</v>
      </c>
      <c r="P170" s="23">
        <f>Q164</f>
        <v>38.931156058637974</v>
      </c>
      <c r="Q170" s="14"/>
      <c r="R170" s="14"/>
      <c r="S170" s="14"/>
      <c r="T170" s="14"/>
      <c r="U170" s="14"/>
    </row>
    <row r="171" spans="1:21" ht="15.75">
      <c r="A171" s="15"/>
      <c r="B171" s="5"/>
      <c r="C171" s="5" t="s">
        <v>30</v>
      </c>
      <c r="D171" s="17">
        <v>9.2530000000000001</v>
      </c>
      <c r="E171" s="17">
        <v>2.3519999999999999</v>
      </c>
      <c r="F171" s="17">
        <v>2.6240000000000001</v>
      </c>
      <c r="G171" s="17">
        <v>3.415</v>
      </c>
      <c r="H171" s="17">
        <v>4.45</v>
      </c>
      <c r="I171" s="17">
        <v>9.6859999999999999</v>
      </c>
      <c r="J171" s="17">
        <v>13.119</v>
      </c>
      <c r="K171" s="17">
        <v>12.856999999999999</v>
      </c>
      <c r="L171" s="17">
        <v>12.304</v>
      </c>
      <c r="M171" s="14"/>
      <c r="N171" s="18" t="s">
        <v>26</v>
      </c>
      <c r="O171" s="23">
        <f>R163</f>
        <v>161.46791531112328</v>
      </c>
      <c r="P171" s="23">
        <f>R164</f>
        <v>136.09203933939506</v>
      </c>
      <c r="Q171" s="14"/>
      <c r="R171" s="14"/>
      <c r="S171" s="14"/>
      <c r="T171" s="14"/>
      <c r="U171" s="14"/>
    </row>
    <row r="172" spans="1:21">
      <c r="A172" s="15"/>
      <c r="B172" s="5"/>
      <c r="C172" s="5"/>
      <c r="D172" s="5">
        <f>D171-D170</f>
        <v>5.3890000000000002</v>
      </c>
      <c r="E172" s="5"/>
      <c r="F172" s="5">
        <f>F171-E171</f>
        <v>0.27200000000000024</v>
      </c>
      <c r="G172" s="5">
        <f>G171-E171</f>
        <v>1.0630000000000002</v>
      </c>
      <c r="H172" s="5">
        <f>H171-E171</f>
        <v>2.0980000000000003</v>
      </c>
      <c r="I172" s="5">
        <f>I171-E171</f>
        <v>7.3339999999999996</v>
      </c>
      <c r="J172" s="5">
        <f>J171-E171</f>
        <v>10.766999999999999</v>
      </c>
      <c r="K172" s="5">
        <f>K171-E171</f>
        <v>10.504999999999999</v>
      </c>
      <c r="L172" s="5">
        <f>L171-E171</f>
        <v>9.952</v>
      </c>
      <c r="M172" s="14"/>
      <c r="N172" s="18" t="s">
        <v>27</v>
      </c>
      <c r="O172" s="23">
        <f>S163</f>
        <v>241.20309804815179</v>
      </c>
      <c r="P172" s="23">
        <f>S164</f>
        <v>199.79588049730933</v>
      </c>
      <c r="Q172" s="14"/>
      <c r="R172" s="14"/>
      <c r="S172" s="14"/>
      <c r="T172" s="14"/>
      <c r="U172" s="14"/>
    </row>
    <row r="173" spans="1:21">
      <c r="A173" s="15"/>
      <c r="B173" s="5"/>
      <c r="C173" s="5"/>
      <c r="D173" s="5"/>
      <c r="E173" s="5"/>
      <c r="F173" s="19">
        <f>F172/D172*100</f>
        <v>5.0473186119873859</v>
      </c>
      <c r="G173" s="19">
        <f>G172/D172*100</f>
        <v>19.725366487288923</v>
      </c>
      <c r="H173" s="19">
        <f>H172/D172*100</f>
        <v>38.931156058637974</v>
      </c>
      <c r="I173" s="19">
        <f>I172/D172*100</f>
        <v>136.09203933939506</v>
      </c>
      <c r="J173" s="19">
        <f>J172/D172*100</f>
        <v>199.79588049730933</v>
      </c>
      <c r="K173" s="19">
        <f>K172/D172*100</f>
        <v>194.93412506958617</v>
      </c>
      <c r="L173" s="19">
        <f>L172/D172*100</f>
        <v>184.67248097977361</v>
      </c>
      <c r="M173" s="14"/>
      <c r="N173" s="18" t="s">
        <v>28</v>
      </c>
      <c r="O173" s="23">
        <f>T163</f>
        <v>263.12782123525284</v>
      </c>
      <c r="P173" s="23">
        <f>T164</f>
        <v>194.93412506958617</v>
      </c>
      <c r="Q173" s="14"/>
      <c r="R173" s="14"/>
      <c r="S173" s="14"/>
      <c r="T173" s="14"/>
      <c r="U173" s="14"/>
    </row>
    <row r="174" spans="1:21">
      <c r="A174" s="15"/>
      <c r="B174" s="5"/>
      <c r="C174" s="5"/>
      <c r="D174" s="5"/>
      <c r="E174" s="5"/>
      <c r="F174" s="5"/>
      <c r="G174" s="5"/>
      <c r="H174" s="5"/>
      <c r="I174" s="5"/>
      <c r="J174" s="5"/>
      <c r="K174" s="5"/>
      <c r="L174" s="5"/>
      <c r="M174" s="14"/>
      <c r="N174" s="18" t="s">
        <v>29</v>
      </c>
      <c r="O174" s="23">
        <f>U163</f>
        <v>222.49821710690958</v>
      </c>
      <c r="P174" s="23">
        <f>U164</f>
        <v>184.67248097977361</v>
      </c>
      <c r="Q174" s="14"/>
      <c r="R174" s="14"/>
      <c r="S174" s="14"/>
      <c r="T174" s="14"/>
      <c r="U174" s="14"/>
    </row>
    <row r="175" spans="1:21">
      <c r="A175" s="15"/>
      <c r="B175" s="5" t="s">
        <v>41</v>
      </c>
      <c r="C175" s="16" t="s">
        <v>20</v>
      </c>
      <c r="D175" s="5"/>
      <c r="E175" s="5"/>
      <c r="F175" s="5"/>
      <c r="G175" s="5"/>
      <c r="H175" s="5"/>
      <c r="I175" s="5"/>
      <c r="J175" s="5"/>
      <c r="K175" s="5"/>
      <c r="L175" s="5"/>
      <c r="M175" s="14"/>
      <c r="N175" s="14"/>
      <c r="O175" s="14"/>
      <c r="P175" s="14"/>
      <c r="Q175" s="14"/>
      <c r="R175" s="14"/>
      <c r="S175" s="14"/>
      <c r="T175" s="14"/>
      <c r="U175" s="14"/>
    </row>
    <row r="176" spans="1:21" ht="15.75">
      <c r="A176" s="15"/>
      <c r="B176" s="5"/>
      <c r="C176" s="5" t="s">
        <v>21</v>
      </c>
      <c r="D176" s="17"/>
      <c r="E176" s="5" t="s">
        <v>22</v>
      </c>
      <c r="F176" s="18" t="s">
        <v>23</v>
      </c>
      <c r="G176" s="18" t="s">
        <v>24</v>
      </c>
      <c r="H176" s="18" t="s">
        <v>25</v>
      </c>
      <c r="I176" s="18" t="s">
        <v>26</v>
      </c>
      <c r="J176" s="18" t="s">
        <v>27</v>
      </c>
      <c r="K176" s="18" t="s">
        <v>28</v>
      </c>
      <c r="L176" s="18" t="s">
        <v>29</v>
      </c>
      <c r="M176" s="14"/>
      <c r="N176" s="14"/>
      <c r="O176" s="14"/>
      <c r="P176" s="14"/>
      <c r="Q176" s="14"/>
      <c r="R176" s="14"/>
      <c r="S176" s="14"/>
      <c r="T176" s="14"/>
      <c r="U176" s="14"/>
    </row>
    <row r="177" spans="1:21" ht="15.75">
      <c r="A177" s="15"/>
      <c r="B177" s="5"/>
      <c r="C177" s="5" t="s">
        <v>30</v>
      </c>
      <c r="D177" s="17"/>
      <c r="E177" s="17"/>
      <c r="F177" s="17"/>
      <c r="G177" s="17"/>
      <c r="H177" s="17"/>
      <c r="I177" s="17"/>
      <c r="J177" s="17"/>
      <c r="K177" s="17"/>
      <c r="L177" s="17"/>
      <c r="M177" s="14"/>
      <c r="N177" s="14"/>
      <c r="O177" s="14"/>
      <c r="P177" s="14"/>
      <c r="Q177" s="14"/>
      <c r="R177" s="14"/>
      <c r="S177" s="14"/>
      <c r="T177" s="14"/>
      <c r="U177" s="14"/>
    </row>
    <row r="178" spans="1:21">
      <c r="A178" s="15"/>
      <c r="B178" s="5"/>
      <c r="C178" s="5"/>
      <c r="D178" s="5"/>
      <c r="E178" s="5"/>
      <c r="F178" s="5"/>
      <c r="G178" s="5"/>
      <c r="H178" s="5"/>
      <c r="I178" s="5"/>
      <c r="J178" s="5"/>
      <c r="K178" s="5"/>
      <c r="L178" s="5"/>
      <c r="M178" s="14"/>
      <c r="N178" s="14"/>
      <c r="O178" s="14"/>
      <c r="P178" s="14"/>
      <c r="Q178" s="14"/>
      <c r="R178" s="14"/>
      <c r="S178" s="14"/>
      <c r="T178" s="14"/>
      <c r="U178" s="14"/>
    </row>
    <row r="179" spans="1:21">
      <c r="A179" s="15"/>
      <c r="B179" s="5"/>
      <c r="C179" s="5"/>
      <c r="D179" s="5"/>
      <c r="E179" s="5"/>
      <c r="F179" s="19"/>
      <c r="G179" s="19"/>
      <c r="H179" s="19"/>
      <c r="I179" s="19"/>
      <c r="J179" s="19"/>
      <c r="K179" s="19"/>
      <c r="L179" s="19"/>
      <c r="M179" s="14"/>
      <c r="N179" s="14"/>
      <c r="O179" s="14"/>
      <c r="P179" s="14"/>
      <c r="Q179" s="14"/>
      <c r="R179" s="14"/>
      <c r="S179" s="14"/>
      <c r="T179" s="14"/>
      <c r="U179" s="14"/>
    </row>
    <row r="180" spans="1:21">
      <c r="A180" s="15"/>
      <c r="B180" s="5"/>
      <c r="C180" s="5"/>
      <c r="D180" s="5"/>
      <c r="E180" s="5"/>
      <c r="F180" s="5"/>
      <c r="G180" s="5"/>
      <c r="H180" s="5"/>
      <c r="I180" s="5"/>
      <c r="J180" s="5"/>
      <c r="K180" s="5"/>
      <c r="L180" s="5"/>
      <c r="M180" s="14"/>
      <c r="N180" s="14"/>
      <c r="O180" s="14"/>
      <c r="P180" s="14"/>
      <c r="Q180" s="14"/>
      <c r="R180" s="14"/>
      <c r="S180" s="14"/>
      <c r="T180" s="14"/>
      <c r="U180" s="14"/>
    </row>
    <row r="181" spans="1:21">
      <c r="A181" s="15"/>
      <c r="B181" s="5" t="s">
        <v>42</v>
      </c>
      <c r="C181" s="16" t="s">
        <v>16</v>
      </c>
      <c r="D181" s="5"/>
      <c r="E181" s="5"/>
      <c r="F181" s="5"/>
      <c r="G181" s="5"/>
      <c r="H181" s="5"/>
      <c r="I181" s="5"/>
      <c r="J181" s="5"/>
      <c r="K181" s="5"/>
      <c r="L181" s="5"/>
      <c r="M181" s="14"/>
      <c r="N181" s="14"/>
      <c r="O181" s="14"/>
      <c r="P181" s="14"/>
      <c r="Q181" s="14"/>
      <c r="R181" s="14"/>
      <c r="S181" s="14"/>
      <c r="T181" s="14"/>
      <c r="U181" s="14"/>
    </row>
    <row r="182" spans="1:21" ht="15.75">
      <c r="A182" s="15"/>
      <c r="B182" s="5"/>
      <c r="C182" s="5" t="s">
        <v>21</v>
      </c>
      <c r="D182" s="17">
        <v>3.2290000000000001</v>
      </c>
      <c r="E182" s="5" t="s">
        <v>22</v>
      </c>
      <c r="F182" s="18" t="s">
        <v>23</v>
      </c>
      <c r="G182" s="18" t="s">
        <v>24</v>
      </c>
      <c r="H182" s="18" t="s">
        <v>25</v>
      </c>
      <c r="I182" s="18" t="s">
        <v>26</v>
      </c>
      <c r="J182" s="18" t="s">
        <v>27</v>
      </c>
      <c r="K182" s="18" t="s">
        <v>28</v>
      </c>
      <c r="L182" s="18" t="s">
        <v>29</v>
      </c>
      <c r="M182" s="14"/>
      <c r="N182" s="14"/>
      <c r="O182" s="14"/>
      <c r="P182" s="14"/>
      <c r="Q182" s="14"/>
      <c r="R182" s="14"/>
      <c r="S182" s="14"/>
      <c r="T182" s="14"/>
      <c r="U182" s="14"/>
    </row>
    <row r="183" spans="1:21" ht="15.75">
      <c r="A183" s="15"/>
      <c r="B183" s="5"/>
      <c r="C183" s="5" t="s">
        <v>30</v>
      </c>
      <c r="D183" s="17">
        <v>10.523999999999999</v>
      </c>
      <c r="E183" s="17">
        <v>-4.4809999999999999</v>
      </c>
      <c r="F183" s="17">
        <v>-4.1340000000000003</v>
      </c>
      <c r="G183" s="17">
        <v>0.59699999999999998</v>
      </c>
      <c r="H183" s="17">
        <v>-0.73599999999999999</v>
      </c>
      <c r="I183" s="17">
        <v>12.201000000000001</v>
      </c>
      <c r="J183" s="17">
        <v>19.87</v>
      </c>
      <c r="K183" s="17">
        <v>22.902999999999999</v>
      </c>
      <c r="L183" s="17">
        <v>17.899999999999999</v>
      </c>
      <c r="M183" s="14"/>
      <c r="N183" s="14"/>
      <c r="O183" s="14"/>
      <c r="P183" s="14"/>
      <c r="Q183" s="14"/>
      <c r="R183" s="14"/>
      <c r="S183" s="14"/>
      <c r="T183" s="14"/>
      <c r="U183" s="14"/>
    </row>
    <row r="184" spans="1:21">
      <c r="A184" s="15"/>
      <c r="B184" s="5"/>
      <c r="C184" s="5"/>
      <c r="D184" s="5">
        <f>D183-D182</f>
        <v>7.294999999999999</v>
      </c>
      <c r="E184" s="5"/>
      <c r="F184" s="5">
        <f>F183-E183</f>
        <v>0.34699999999999953</v>
      </c>
      <c r="G184" s="5">
        <f>G183-E183</f>
        <v>5.0779999999999994</v>
      </c>
      <c r="H184" s="5">
        <f>H183-E183</f>
        <v>3.7450000000000001</v>
      </c>
      <c r="I184" s="5">
        <f>I183-E183</f>
        <v>16.682000000000002</v>
      </c>
      <c r="J184" s="5">
        <f>J183-E183</f>
        <v>24.350999999999999</v>
      </c>
      <c r="K184" s="5">
        <f>K183-E183</f>
        <v>27.384</v>
      </c>
      <c r="L184" s="5">
        <f>L183-E183</f>
        <v>22.381</v>
      </c>
      <c r="M184" s="14"/>
      <c r="N184" s="14"/>
      <c r="O184" s="14"/>
      <c r="P184" s="14"/>
      <c r="Q184" s="14"/>
      <c r="R184" s="14"/>
      <c r="S184" s="14"/>
      <c r="T184" s="14"/>
      <c r="U184" s="14"/>
    </row>
    <row r="185" spans="1:21">
      <c r="A185" s="15"/>
      <c r="B185" s="5"/>
      <c r="C185" s="5"/>
      <c r="D185" s="5"/>
      <c r="E185" s="5"/>
      <c r="F185" s="19">
        <f>F184/D184*100</f>
        <v>4.7566826593557172</v>
      </c>
      <c r="G185" s="19">
        <f>G184/D184*100</f>
        <v>69.609321453050029</v>
      </c>
      <c r="H185" s="19">
        <f>H184/D184*100</f>
        <v>51.336531871144629</v>
      </c>
      <c r="I185" s="19">
        <f>I184/D184*100</f>
        <v>228.67717614804667</v>
      </c>
      <c r="J185" s="19">
        <f>J184/D184*100</f>
        <v>333.80397532556549</v>
      </c>
      <c r="K185" s="19">
        <f>K184/D184*100</f>
        <v>375.38039753255663</v>
      </c>
      <c r="L185" s="19">
        <f>L184/D184*100</f>
        <v>306.79917751884858</v>
      </c>
      <c r="M185" s="14"/>
      <c r="N185" s="14"/>
      <c r="O185" s="14"/>
      <c r="P185" s="14"/>
      <c r="Q185" s="14"/>
      <c r="R185" s="14"/>
      <c r="S185" s="14"/>
      <c r="T185" s="14"/>
      <c r="U185" s="14"/>
    </row>
    <row r="186" spans="1:21">
      <c r="A186" s="14"/>
      <c r="B186" s="14"/>
      <c r="C186" s="14"/>
      <c r="D186" s="14"/>
      <c r="E186" s="14"/>
      <c r="F186" s="14"/>
      <c r="G186" s="14"/>
      <c r="H186" s="14"/>
      <c r="I186" s="14"/>
      <c r="J186" s="14"/>
      <c r="K186" s="14"/>
      <c r="L186" s="14"/>
      <c r="M186" s="14"/>
      <c r="N186" s="14"/>
      <c r="O186" s="14"/>
      <c r="P186" s="14"/>
      <c r="Q186" s="14"/>
      <c r="R186" s="14"/>
      <c r="S186" s="14"/>
      <c r="T186" s="14"/>
      <c r="U186" s="14"/>
    </row>
    <row r="187" spans="1:21">
      <c r="A187" s="14"/>
      <c r="B187" s="14"/>
      <c r="C187" s="14"/>
      <c r="D187" s="14"/>
      <c r="E187" s="14"/>
      <c r="F187" s="14"/>
      <c r="G187" s="14"/>
      <c r="H187" s="14"/>
      <c r="I187" s="14"/>
      <c r="J187" s="14"/>
      <c r="K187" s="14"/>
      <c r="L187" s="14"/>
      <c r="M187" s="14"/>
      <c r="N187" s="14"/>
      <c r="O187" s="14"/>
      <c r="P187" s="14"/>
      <c r="Q187" s="14"/>
      <c r="R187" s="14"/>
      <c r="S187" s="14"/>
      <c r="T187" s="14"/>
      <c r="U187" s="14"/>
    </row>
    <row r="188" spans="1:21">
      <c r="A188" s="15" t="s">
        <v>92</v>
      </c>
      <c r="B188" s="5"/>
      <c r="C188" s="5"/>
      <c r="D188" s="5"/>
      <c r="E188" s="5"/>
      <c r="F188" s="5"/>
      <c r="G188" s="5"/>
      <c r="H188" s="5"/>
      <c r="I188" s="5"/>
      <c r="J188" s="5"/>
      <c r="K188" s="5"/>
      <c r="L188" s="5"/>
      <c r="M188" s="14"/>
      <c r="N188" s="22"/>
      <c r="O188" s="18" t="str">
        <f t="shared" ref="O188:U188" si="26">F190</f>
        <v>0.1mM10ul</v>
      </c>
      <c r="P188" s="18" t="str">
        <f t="shared" si="26"/>
        <v>0.1mM20ul</v>
      </c>
      <c r="Q188" s="18" t="str">
        <f t="shared" si="26"/>
        <v>1mM7ul</v>
      </c>
      <c r="R188" s="18" t="str">
        <f t="shared" si="26"/>
        <v>1mM20ul</v>
      </c>
      <c r="S188" s="18" t="str">
        <f t="shared" si="26"/>
        <v>10mM7ul</v>
      </c>
      <c r="T188" s="18" t="str">
        <f t="shared" si="26"/>
        <v>10mM20ul</v>
      </c>
      <c r="U188" s="18" t="str">
        <f t="shared" si="26"/>
        <v>10mM70ul</v>
      </c>
    </row>
    <row r="189" spans="1:21">
      <c r="A189" s="15"/>
      <c r="B189" s="5" t="s">
        <v>19</v>
      </c>
      <c r="C189" s="16" t="s">
        <v>16</v>
      </c>
      <c r="D189" s="5"/>
      <c r="E189" s="5"/>
      <c r="F189" s="5"/>
      <c r="G189" s="5"/>
      <c r="H189" s="5"/>
      <c r="I189" s="5"/>
      <c r="J189" s="5"/>
      <c r="K189" s="5"/>
      <c r="L189" s="5"/>
      <c r="M189" s="14"/>
      <c r="N189" s="22" t="s">
        <v>16</v>
      </c>
      <c r="O189" s="23">
        <f t="shared" ref="O189:U189" si="27">AVERAGE(F205,F193)</f>
        <v>81.633224710710778</v>
      </c>
      <c r="P189" s="23">
        <f t="shared" si="27"/>
        <v>74.312430524226244</v>
      </c>
      <c r="Q189" s="23">
        <f t="shared" si="27"/>
        <v>165.70479494979028</v>
      </c>
      <c r="R189" s="23">
        <f t="shared" si="27"/>
        <v>222.01769963575168</v>
      </c>
      <c r="S189" s="23">
        <f t="shared" si="27"/>
        <v>256.87795100601238</v>
      </c>
      <c r="T189" s="23">
        <f t="shared" si="27"/>
        <v>336.17317272933212</v>
      </c>
      <c r="U189" s="23">
        <f t="shared" si="27"/>
        <v>221.52930928360917</v>
      </c>
    </row>
    <row r="190" spans="1:21" ht="15.75">
      <c r="A190" s="15"/>
      <c r="B190" s="5"/>
      <c r="C190" s="5" t="s">
        <v>21</v>
      </c>
      <c r="D190" s="17">
        <v>6.4349999999999996</v>
      </c>
      <c r="E190" s="5" t="s">
        <v>22</v>
      </c>
      <c r="F190" s="18" t="s">
        <v>23</v>
      </c>
      <c r="G190" s="18" t="s">
        <v>24</v>
      </c>
      <c r="H190" s="18" t="s">
        <v>25</v>
      </c>
      <c r="I190" s="18" t="s">
        <v>26</v>
      </c>
      <c r="J190" s="18" t="s">
        <v>27</v>
      </c>
      <c r="K190" s="18" t="s">
        <v>28</v>
      </c>
      <c r="L190" s="18" t="s">
        <v>29</v>
      </c>
      <c r="M190" s="14"/>
      <c r="N190" s="22" t="s">
        <v>7</v>
      </c>
      <c r="O190" s="23">
        <f t="shared" ref="O190:U190" si="28">AVERAGE(F211,F199)</f>
        <v>7.8659444363167292</v>
      </c>
      <c r="P190" s="23">
        <f t="shared" si="28"/>
        <v>6.3897288015153242</v>
      </c>
      <c r="Q190" s="23">
        <f t="shared" si="28"/>
        <v>104.69219261182558</v>
      </c>
      <c r="R190" s="23">
        <f t="shared" si="28"/>
        <v>264.67098647191165</v>
      </c>
      <c r="S190" s="23">
        <f t="shared" si="28"/>
        <v>274.9884564331204</v>
      </c>
      <c r="T190" s="23">
        <f t="shared" si="28"/>
        <v>249.32885702162361</v>
      </c>
      <c r="U190" s="23">
        <f t="shared" si="28"/>
        <v>248.16405036786301</v>
      </c>
    </row>
    <row r="191" spans="1:21" ht="15.75">
      <c r="A191" s="15"/>
      <c r="B191" s="5"/>
      <c r="C191" s="5" t="s">
        <v>30</v>
      </c>
      <c r="D191" s="17">
        <v>12.238</v>
      </c>
      <c r="E191" s="17">
        <v>5.633</v>
      </c>
      <c r="F191" s="17">
        <v>14.564</v>
      </c>
      <c r="G191" s="17">
        <v>13.593</v>
      </c>
      <c r="H191" s="17">
        <v>18.138000000000002</v>
      </c>
      <c r="I191" s="17">
        <v>20.22</v>
      </c>
      <c r="J191" s="17">
        <v>22.567</v>
      </c>
      <c r="K191" s="17">
        <v>19.742000000000001</v>
      </c>
      <c r="L191" s="17">
        <v>19.658000000000001</v>
      </c>
      <c r="M191" s="14"/>
      <c r="N191" s="14"/>
      <c r="O191" s="14"/>
      <c r="P191" s="14"/>
      <c r="Q191" s="14"/>
      <c r="R191" s="14"/>
      <c r="S191" s="14"/>
      <c r="T191" s="14"/>
      <c r="U191" s="14"/>
    </row>
    <row r="192" spans="1:21">
      <c r="A192" s="15"/>
      <c r="B192" s="5"/>
      <c r="C192" s="5"/>
      <c r="D192" s="5">
        <f>D191-D190</f>
        <v>5.8029999999999999</v>
      </c>
      <c r="E192" s="5"/>
      <c r="F192" s="5">
        <f>F191-E191</f>
        <v>8.9310000000000009</v>
      </c>
      <c r="G192" s="5">
        <f>G191-E191</f>
        <v>7.96</v>
      </c>
      <c r="H192" s="5">
        <f>H191-E191</f>
        <v>12.505000000000003</v>
      </c>
      <c r="I192" s="5">
        <f>I191-E191</f>
        <v>14.587</v>
      </c>
      <c r="J192" s="5">
        <f>J191-E191</f>
        <v>16.934000000000001</v>
      </c>
      <c r="K192" s="5">
        <f>K191-E191</f>
        <v>14.109000000000002</v>
      </c>
      <c r="L192" s="5">
        <f>L191-E191</f>
        <v>14.025000000000002</v>
      </c>
      <c r="M192" s="14"/>
      <c r="N192" s="14"/>
      <c r="O192" s="14"/>
      <c r="P192" s="14"/>
      <c r="Q192" s="14"/>
      <c r="R192" s="14"/>
      <c r="S192" s="14"/>
      <c r="T192" s="14"/>
      <c r="U192" s="14"/>
    </row>
    <row r="193" spans="1:21">
      <c r="A193" s="15"/>
      <c r="B193" s="5"/>
      <c r="C193" s="5"/>
      <c r="D193" s="5"/>
      <c r="E193" s="5"/>
      <c r="F193" s="19">
        <f>F192/D192*100</f>
        <v>153.90315354127176</v>
      </c>
      <c r="G193" s="19">
        <f>G192/D192*100</f>
        <v>137.17042908840256</v>
      </c>
      <c r="H193" s="19">
        <f>H192/D192*100</f>
        <v>215.49198690332591</v>
      </c>
      <c r="I193" s="19">
        <f>I192/D192*100</f>
        <v>251.36998104428744</v>
      </c>
      <c r="J193" s="19">
        <f>J192/D192*100</f>
        <v>291.81457866620713</v>
      </c>
      <c r="K193" s="19">
        <f>K192/D192*100</f>
        <v>243.13286231259696</v>
      </c>
      <c r="L193" s="19">
        <f>L192/D192*100</f>
        <v>241.68533517146309</v>
      </c>
      <c r="M193" s="14"/>
      <c r="N193" s="22" t="s">
        <v>31</v>
      </c>
      <c r="O193" s="5" t="s">
        <v>16</v>
      </c>
      <c r="P193" s="5" t="s">
        <v>7</v>
      </c>
      <c r="Q193" s="14"/>
      <c r="R193" s="14"/>
      <c r="S193" s="14"/>
      <c r="T193" s="14"/>
      <c r="U193" s="14"/>
    </row>
    <row r="194" spans="1:21">
      <c r="A194" s="15"/>
      <c r="B194" s="5"/>
      <c r="C194" s="5"/>
      <c r="D194" s="5"/>
      <c r="E194" s="5"/>
      <c r="F194" s="5"/>
      <c r="G194" s="5"/>
      <c r="H194" s="5"/>
      <c r="I194" s="5"/>
      <c r="J194" s="5"/>
      <c r="K194" s="5"/>
      <c r="L194" s="5"/>
      <c r="M194" s="14"/>
      <c r="N194" s="18" t="s">
        <v>23</v>
      </c>
      <c r="O194" s="23">
        <f>O189</f>
        <v>81.633224710710778</v>
      </c>
      <c r="P194" s="23">
        <f>O190</f>
        <v>7.8659444363167292</v>
      </c>
      <c r="Q194" s="14"/>
      <c r="R194" s="14"/>
      <c r="S194" s="14"/>
      <c r="T194" s="14"/>
      <c r="U194" s="14"/>
    </row>
    <row r="195" spans="1:21">
      <c r="A195" s="15"/>
      <c r="B195" s="5" t="s">
        <v>32</v>
      </c>
      <c r="C195" s="16" t="s">
        <v>20</v>
      </c>
      <c r="D195" s="5"/>
      <c r="E195" s="5"/>
      <c r="F195" s="5"/>
      <c r="G195" s="5"/>
      <c r="H195" s="5"/>
      <c r="I195" s="5"/>
      <c r="J195" s="5"/>
      <c r="K195" s="5"/>
      <c r="L195" s="5"/>
      <c r="M195" s="14"/>
      <c r="N195" s="18" t="s">
        <v>24</v>
      </c>
      <c r="O195" s="23">
        <f>P189</f>
        <v>74.312430524226244</v>
      </c>
      <c r="P195" s="23">
        <f>P190</f>
        <v>6.3897288015153242</v>
      </c>
      <c r="Q195" s="14"/>
      <c r="R195" s="14"/>
      <c r="S195" s="14"/>
      <c r="T195" s="14"/>
      <c r="U195" s="14"/>
    </row>
    <row r="196" spans="1:21" ht="15.75">
      <c r="A196" s="15"/>
      <c r="B196" s="5"/>
      <c r="C196" s="5" t="s">
        <v>21</v>
      </c>
      <c r="D196" s="17">
        <v>10.295</v>
      </c>
      <c r="E196" s="5" t="s">
        <v>22</v>
      </c>
      <c r="F196" s="18" t="s">
        <v>23</v>
      </c>
      <c r="G196" s="18" t="s">
        <v>24</v>
      </c>
      <c r="H196" s="18" t="s">
        <v>25</v>
      </c>
      <c r="I196" s="18" t="s">
        <v>26</v>
      </c>
      <c r="J196" s="18" t="s">
        <v>27</v>
      </c>
      <c r="K196" s="18" t="s">
        <v>28</v>
      </c>
      <c r="L196" s="18" t="s">
        <v>29</v>
      </c>
      <c r="M196" s="14"/>
      <c r="N196" s="18" t="s">
        <v>25</v>
      </c>
      <c r="O196" s="23">
        <f>Q189</f>
        <v>165.70479494979028</v>
      </c>
      <c r="P196" s="23">
        <f>Q190</f>
        <v>104.69219261182558</v>
      </c>
      <c r="Q196" s="14"/>
      <c r="R196" s="14"/>
      <c r="S196" s="14"/>
      <c r="T196" s="14"/>
      <c r="U196" s="14"/>
    </row>
    <row r="197" spans="1:21" ht="15.75">
      <c r="A197" s="15"/>
      <c r="B197" s="5"/>
      <c r="C197" s="5" t="s">
        <v>30</v>
      </c>
      <c r="D197" s="17">
        <v>11.377000000000001</v>
      </c>
      <c r="E197" s="17">
        <v>9.6579999999999995</v>
      </c>
      <c r="F197" s="17">
        <v>9.7110000000000003</v>
      </c>
      <c r="G197" s="17">
        <v>9.6920000000000002</v>
      </c>
      <c r="H197" s="17">
        <v>10.09</v>
      </c>
      <c r="I197" s="17">
        <v>12.997</v>
      </c>
      <c r="J197" s="17">
        <v>13.318</v>
      </c>
      <c r="K197" s="17">
        <v>12.867000000000001</v>
      </c>
      <c r="L197" s="17">
        <v>12.962</v>
      </c>
      <c r="M197" s="14"/>
      <c r="N197" s="18" t="s">
        <v>26</v>
      </c>
      <c r="O197" s="23">
        <f>R189</f>
        <v>222.01769963575168</v>
      </c>
      <c r="P197" s="23">
        <f>R190</f>
        <v>264.67098647191165</v>
      </c>
      <c r="Q197" s="14"/>
      <c r="R197" s="14"/>
      <c r="S197" s="14"/>
      <c r="T197" s="14"/>
      <c r="U197" s="14"/>
    </row>
    <row r="198" spans="1:21">
      <c r="A198" s="15"/>
      <c r="B198" s="5"/>
      <c r="C198" s="5"/>
      <c r="D198" s="5">
        <f>D197-D196</f>
        <v>1.0820000000000007</v>
      </c>
      <c r="E198" s="5"/>
      <c r="F198" s="5">
        <f>F197-E197</f>
        <v>5.3000000000000824E-2</v>
      </c>
      <c r="G198" s="5">
        <f>G197-E197</f>
        <v>3.4000000000000696E-2</v>
      </c>
      <c r="H198" s="5">
        <f>H197-E197</f>
        <v>0.43200000000000038</v>
      </c>
      <c r="I198" s="5">
        <f>I197-E197</f>
        <v>3.3390000000000004</v>
      </c>
      <c r="J198" s="5">
        <f>J197-E197</f>
        <v>3.66</v>
      </c>
      <c r="K198" s="5">
        <f>K197-E197</f>
        <v>3.2090000000000014</v>
      </c>
      <c r="L198" s="5">
        <f>L197-E197</f>
        <v>3.3040000000000003</v>
      </c>
      <c r="M198" s="14"/>
      <c r="N198" s="18" t="s">
        <v>27</v>
      </c>
      <c r="O198" s="23">
        <f>S189</f>
        <v>256.87795100601238</v>
      </c>
      <c r="P198" s="23">
        <f>S190</f>
        <v>274.9884564331204</v>
      </c>
      <c r="Q198" s="14"/>
      <c r="R198" s="14"/>
      <c r="S198" s="14"/>
      <c r="T198" s="14"/>
      <c r="U198" s="14"/>
    </row>
    <row r="199" spans="1:21">
      <c r="A199" s="15"/>
      <c r="B199" s="5"/>
      <c r="C199" s="5"/>
      <c r="D199" s="5"/>
      <c r="E199" s="5"/>
      <c r="F199" s="19">
        <f>F198/D198*100</f>
        <v>4.8983364140481322</v>
      </c>
      <c r="G199" s="19">
        <f>G198/D198*100</f>
        <v>3.1423290203327792</v>
      </c>
      <c r="H199" s="19">
        <f>H198/D198*100</f>
        <v>39.926062846580415</v>
      </c>
      <c r="I199" s="19">
        <f>I198/D198*100</f>
        <v>308.59519408502757</v>
      </c>
      <c r="J199" s="19">
        <f>J198/D198*100</f>
        <v>338.26247689463935</v>
      </c>
      <c r="K199" s="19">
        <f>K198/D198*100</f>
        <v>296.58040665434373</v>
      </c>
      <c r="L199" s="19">
        <f>L198/D198*100</f>
        <v>305.36044362292034</v>
      </c>
      <c r="M199" s="14"/>
      <c r="N199" s="18" t="s">
        <v>28</v>
      </c>
      <c r="O199" s="23">
        <f>T189</f>
        <v>336.17317272933212</v>
      </c>
      <c r="P199" s="23">
        <f>T190</f>
        <v>249.32885702162361</v>
      </c>
      <c r="Q199" s="14"/>
      <c r="R199" s="14"/>
      <c r="S199" s="14"/>
      <c r="T199" s="14"/>
      <c r="U199" s="14"/>
    </row>
    <row r="200" spans="1:21">
      <c r="A200" s="15"/>
      <c r="B200" s="5"/>
      <c r="C200" s="5"/>
      <c r="D200" s="5"/>
      <c r="E200" s="5"/>
      <c r="F200" s="5"/>
      <c r="G200" s="5"/>
      <c r="H200" s="5"/>
      <c r="I200" s="5"/>
      <c r="J200" s="5"/>
      <c r="K200" s="5"/>
      <c r="L200" s="5"/>
      <c r="M200" s="14"/>
      <c r="N200" s="18" t="s">
        <v>29</v>
      </c>
      <c r="O200" s="23">
        <f>U189</f>
        <v>221.52930928360917</v>
      </c>
      <c r="P200" s="23">
        <f>U190</f>
        <v>248.16405036786301</v>
      </c>
      <c r="Q200" s="14"/>
      <c r="R200" s="14"/>
      <c r="S200" s="14"/>
      <c r="T200" s="14"/>
      <c r="U200" s="14"/>
    </row>
    <row r="201" spans="1:21">
      <c r="A201" s="15"/>
      <c r="B201" s="5" t="s">
        <v>33</v>
      </c>
      <c r="C201" s="16" t="s">
        <v>16</v>
      </c>
      <c r="D201" s="5"/>
      <c r="E201" s="5"/>
      <c r="F201" s="5"/>
      <c r="G201" s="5"/>
      <c r="H201" s="5"/>
      <c r="I201" s="5"/>
      <c r="J201" s="5"/>
      <c r="K201" s="5"/>
      <c r="L201" s="5"/>
      <c r="M201" s="14"/>
      <c r="N201" s="14"/>
      <c r="O201" s="14"/>
      <c r="P201" s="14"/>
      <c r="Q201" s="14"/>
      <c r="R201" s="14"/>
      <c r="S201" s="14"/>
      <c r="T201" s="14"/>
      <c r="U201" s="14"/>
    </row>
    <row r="202" spans="1:21" ht="15.75">
      <c r="A202" s="15"/>
      <c r="B202" s="5"/>
      <c r="C202" s="5" t="s">
        <v>21</v>
      </c>
      <c r="D202" s="17">
        <v>6.9969999999999999</v>
      </c>
      <c r="E202" s="5" t="s">
        <v>22</v>
      </c>
      <c r="F202" s="18" t="s">
        <v>23</v>
      </c>
      <c r="G202" s="18" t="s">
        <v>24</v>
      </c>
      <c r="H202" s="18" t="s">
        <v>25</v>
      </c>
      <c r="I202" s="18" t="s">
        <v>26</v>
      </c>
      <c r="J202" s="18" t="s">
        <v>27</v>
      </c>
      <c r="K202" s="18" t="s">
        <v>28</v>
      </c>
      <c r="L202" s="18" t="s">
        <v>29</v>
      </c>
      <c r="M202" s="14"/>
      <c r="N202" s="14"/>
      <c r="O202" s="14"/>
      <c r="P202" s="14"/>
      <c r="Q202" s="14"/>
      <c r="R202" s="14"/>
      <c r="S202" s="14"/>
      <c r="T202" s="14"/>
      <c r="U202" s="14"/>
    </row>
    <row r="203" spans="1:21" ht="15.75">
      <c r="A203" s="15"/>
      <c r="B203" s="5"/>
      <c r="C203" s="5" t="s">
        <v>30</v>
      </c>
      <c r="D203" s="17">
        <v>10.201000000000001</v>
      </c>
      <c r="E203" s="17">
        <v>6.78</v>
      </c>
      <c r="F203" s="17">
        <v>7.08</v>
      </c>
      <c r="G203" s="17">
        <v>7.1470000000000002</v>
      </c>
      <c r="H203" s="17">
        <v>10.494</v>
      </c>
      <c r="I203" s="17">
        <v>12.952999999999999</v>
      </c>
      <c r="J203" s="17">
        <v>13.891</v>
      </c>
      <c r="K203" s="17">
        <v>13.756</v>
      </c>
      <c r="L203" s="17">
        <v>13.231999999999999</v>
      </c>
      <c r="M203" s="14"/>
      <c r="N203" s="14"/>
      <c r="O203" s="14"/>
      <c r="P203" s="14"/>
      <c r="Q203" s="14"/>
      <c r="R203" s="14"/>
      <c r="S203" s="14"/>
      <c r="T203" s="14"/>
      <c r="U203" s="14"/>
    </row>
    <row r="204" spans="1:21">
      <c r="A204" s="15"/>
      <c r="B204" s="5"/>
      <c r="C204" s="5"/>
      <c r="D204" s="5">
        <f>D203-D202</f>
        <v>3.2040000000000006</v>
      </c>
      <c r="E204" s="5"/>
      <c r="F204" s="5">
        <f>F203-E203</f>
        <v>0.29999999999999982</v>
      </c>
      <c r="G204" s="5">
        <f>G203-E203</f>
        <v>0.36699999999999999</v>
      </c>
      <c r="H204" s="5">
        <f>H203-E203</f>
        <v>3.7139999999999995</v>
      </c>
      <c r="I204" s="5">
        <f>I203-E203</f>
        <v>6.1729999999999992</v>
      </c>
      <c r="J204" s="5">
        <f>J203-E203</f>
        <v>7.1109999999999998</v>
      </c>
      <c r="K204" s="5">
        <v>13.752000000000001</v>
      </c>
      <c r="L204" s="5">
        <f>L203-E203</f>
        <v>6.4519999999999991</v>
      </c>
      <c r="M204" s="14"/>
      <c r="N204" s="14"/>
      <c r="O204" s="14"/>
      <c r="P204" s="14"/>
      <c r="Q204" s="14"/>
      <c r="R204" s="14"/>
      <c r="S204" s="14"/>
      <c r="T204" s="14"/>
      <c r="U204" s="14"/>
    </row>
    <row r="205" spans="1:21">
      <c r="A205" s="15"/>
      <c r="B205" s="5"/>
      <c r="C205" s="5"/>
      <c r="D205" s="5"/>
      <c r="E205" s="5"/>
      <c r="F205" s="19">
        <f>F204/D204*100</f>
        <v>9.3632958801498045</v>
      </c>
      <c r="G205" s="19">
        <f>G204/D204*100</f>
        <v>11.454431960049934</v>
      </c>
      <c r="H205" s="19">
        <f>H204/D204*100</f>
        <v>115.91760299625464</v>
      </c>
      <c r="I205" s="19">
        <f>I204/D204*100</f>
        <v>192.66541822721592</v>
      </c>
      <c r="J205" s="19">
        <f>J204/D204*100</f>
        <v>221.94132334581766</v>
      </c>
      <c r="K205" s="19">
        <f>K204/D204*100</f>
        <v>429.21348314606735</v>
      </c>
      <c r="L205" s="19">
        <f>L204/D204*100</f>
        <v>201.37328339575524</v>
      </c>
      <c r="M205" s="14"/>
      <c r="N205" s="14"/>
      <c r="O205" s="14"/>
      <c r="P205" s="14"/>
      <c r="Q205" s="14"/>
      <c r="R205" s="14"/>
      <c r="S205" s="14"/>
      <c r="T205" s="14"/>
      <c r="U205" s="14"/>
    </row>
    <row r="206" spans="1:21">
      <c r="A206" s="15"/>
      <c r="B206" s="5"/>
      <c r="C206" s="5"/>
      <c r="D206" s="5"/>
      <c r="E206" s="5"/>
      <c r="F206" s="5"/>
      <c r="G206" s="5"/>
      <c r="H206" s="5"/>
      <c r="I206" s="5"/>
      <c r="J206" s="5"/>
      <c r="K206" s="5"/>
      <c r="L206" s="5"/>
      <c r="M206" s="14"/>
      <c r="N206" s="14"/>
      <c r="O206" s="14"/>
      <c r="P206" s="14"/>
      <c r="Q206" s="14"/>
      <c r="R206" s="14"/>
      <c r="S206" s="14"/>
      <c r="T206" s="14"/>
      <c r="U206" s="14"/>
    </row>
    <row r="207" spans="1:21">
      <c r="A207" s="15"/>
      <c r="B207" s="5" t="s">
        <v>34</v>
      </c>
      <c r="C207" s="16" t="s">
        <v>20</v>
      </c>
      <c r="D207" s="5"/>
      <c r="E207" s="5"/>
      <c r="F207" s="5"/>
      <c r="G207" s="5"/>
      <c r="H207" s="5"/>
      <c r="I207" s="5"/>
      <c r="J207" s="5"/>
      <c r="K207" s="5"/>
      <c r="L207" s="5"/>
      <c r="M207" s="14"/>
      <c r="N207" s="14"/>
      <c r="O207" s="14"/>
      <c r="P207" s="14"/>
      <c r="Q207" s="14"/>
      <c r="R207" s="14"/>
      <c r="S207" s="14"/>
      <c r="T207" s="14"/>
      <c r="U207" s="14"/>
    </row>
    <row r="208" spans="1:21" ht="15.75">
      <c r="A208" s="15"/>
      <c r="B208" s="5"/>
      <c r="C208" s="5" t="s">
        <v>21</v>
      </c>
      <c r="D208" s="17">
        <v>0.97699999999999998</v>
      </c>
      <c r="E208" s="5" t="s">
        <v>22</v>
      </c>
      <c r="F208" s="18" t="s">
        <v>23</v>
      </c>
      <c r="G208" s="18" t="s">
        <v>24</v>
      </c>
      <c r="H208" s="18" t="s">
        <v>25</v>
      </c>
      <c r="I208" s="18" t="s">
        <v>26</v>
      </c>
      <c r="J208" s="18" t="s">
        <v>27</v>
      </c>
      <c r="K208" s="18" t="s">
        <v>28</v>
      </c>
      <c r="L208" s="18" t="s">
        <v>29</v>
      </c>
      <c r="M208" s="14"/>
      <c r="N208" s="14"/>
      <c r="O208" s="14"/>
      <c r="P208" s="14"/>
      <c r="Q208" s="14"/>
      <c r="R208" s="14"/>
      <c r="S208" s="14"/>
      <c r="T208" s="14"/>
      <c r="U208" s="14"/>
    </row>
    <row r="209" spans="1:21" ht="15.75">
      <c r="A209" s="15"/>
      <c r="B209" s="5"/>
      <c r="C209" s="5" t="s">
        <v>30</v>
      </c>
      <c r="D209" s="17">
        <v>8.5830000000000002</v>
      </c>
      <c r="E209" s="17">
        <v>0.04</v>
      </c>
      <c r="F209" s="17">
        <v>0.86399999999999999</v>
      </c>
      <c r="G209" s="17">
        <v>0.77300000000000002</v>
      </c>
      <c r="H209" s="17">
        <v>12.929</v>
      </c>
      <c r="I209" s="17">
        <v>16.829999999999998</v>
      </c>
      <c r="J209" s="17">
        <v>16.143000000000001</v>
      </c>
      <c r="K209" s="17">
        <v>15.41</v>
      </c>
      <c r="L209" s="17">
        <v>14.565</v>
      </c>
      <c r="M209" s="14"/>
      <c r="N209" s="14"/>
      <c r="O209" s="14"/>
      <c r="P209" s="14"/>
      <c r="Q209" s="14"/>
      <c r="R209" s="14"/>
      <c r="S209" s="14"/>
      <c r="T209" s="14"/>
      <c r="U209" s="14"/>
    </row>
    <row r="210" spans="1:21">
      <c r="A210" s="15"/>
      <c r="B210" s="5"/>
      <c r="C210" s="5"/>
      <c r="D210" s="5">
        <f>D209-D208</f>
        <v>7.6059999999999999</v>
      </c>
      <c r="E210" s="5"/>
      <c r="F210" s="5">
        <f>F209-E209</f>
        <v>0.82399999999999995</v>
      </c>
      <c r="G210" s="5">
        <f>G209-E209</f>
        <v>0.73299999999999998</v>
      </c>
      <c r="H210" s="5">
        <f>H209-E209</f>
        <v>12.889000000000001</v>
      </c>
      <c r="I210" s="5">
        <f>I209-E209</f>
        <v>16.79</v>
      </c>
      <c r="J210" s="5">
        <f>J209-E209</f>
        <v>16.103000000000002</v>
      </c>
      <c r="K210" s="5">
        <f>K209-E209</f>
        <v>15.370000000000001</v>
      </c>
      <c r="L210" s="5">
        <f>L209-E209</f>
        <v>14.525</v>
      </c>
      <c r="M210" s="14"/>
      <c r="N210" s="14"/>
      <c r="O210" s="14"/>
      <c r="P210" s="14"/>
      <c r="Q210" s="14"/>
      <c r="R210" s="14"/>
      <c r="S210" s="14"/>
      <c r="T210" s="14"/>
      <c r="U210" s="14"/>
    </row>
    <row r="211" spans="1:21">
      <c r="A211" s="15"/>
      <c r="B211" s="5"/>
      <c r="C211" s="5"/>
      <c r="D211" s="5"/>
      <c r="E211" s="5"/>
      <c r="F211" s="19">
        <f>F210/D210*100</f>
        <v>10.833552458585327</v>
      </c>
      <c r="G211" s="19">
        <f>G210/D210*100</f>
        <v>9.6371285826978692</v>
      </c>
      <c r="H211" s="19">
        <f>H210/D210*100</f>
        <v>169.45832237707074</v>
      </c>
      <c r="I211" s="19">
        <f>I210/D210*100</f>
        <v>220.74677885879569</v>
      </c>
      <c r="J211" s="19">
        <f>J210/D210*100</f>
        <v>211.7144359716014</v>
      </c>
      <c r="K211" s="19">
        <f>K210/D210*100</f>
        <v>202.07730738890351</v>
      </c>
      <c r="L211" s="19">
        <f>L210/D210*100</f>
        <v>190.96765711280568</v>
      </c>
      <c r="M211" s="14"/>
      <c r="N211" s="14"/>
      <c r="O211" s="14"/>
      <c r="P211" s="14"/>
      <c r="Q211" s="14"/>
      <c r="R211" s="14"/>
      <c r="S211" s="14"/>
      <c r="T211" s="14"/>
      <c r="U211" s="14"/>
    </row>
    <row r="212" spans="1:21">
      <c r="A212" s="14"/>
      <c r="B212" s="14"/>
      <c r="C212" s="14"/>
      <c r="D212" s="14"/>
      <c r="E212" s="14"/>
      <c r="F212" s="14"/>
      <c r="G212" s="14"/>
      <c r="H212" s="14"/>
      <c r="I212" s="14"/>
      <c r="J212" s="14"/>
      <c r="K212" s="14"/>
      <c r="L212" s="14"/>
      <c r="M212" s="14"/>
      <c r="N212" s="14"/>
      <c r="O212" s="14"/>
      <c r="P212" s="14"/>
      <c r="Q212" s="14"/>
      <c r="R212" s="14"/>
      <c r="S212" s="14"/>
      <c r="T212" s="14"/>
      <c r="U212" s="14"/>
    </row>
    <row r="213" spans="1:21">
      <c r="A213" s="14"/>
      <c r="B213" s="14"/>
      <c r="C213" s="14"/>
      <c r="D213" s="14"/>
      <c r="E213" s="14"/>
      <c r="F213" s="14"/>
      <c r="G213" s="14"/>
      <c r="H213" s="14"/>
      <c r="I213" s="14"/>
      <c r="J213" s="14"/>
      <c r="K213" s="14"/>
      <c r="L213" s="14"/>
      <c r="M213" s="14"/>
      <c r="N213" s="14"/>
      <c r="O213" s="14"/>
      <c r="P213" s="14"/>
      <c r="Q213" s="14"/>
      <c r="R213" s="14"/>
      <c r="S213" s="14"/>
      <c r="T213" s="14"/>
      <c r="U213" s="14"/>
    </row>
    <row r="214" spans="1:21">
      <c r="A214" s="15" t="s">
        <v>93</v>
      </c>
      <c r="B214" s="5"/>
      <c r="C214" s="5"/>
      <c r="D214" s="5"/>
      <c r="E214" s="5"/>
      <c r="F214" s="5"/>
      <c r="G214" s="5"/>
      <c r="H214" s="5"/>
      <c r="I214" s="5"/>
      <c r="J214" s="5"/>
      <c r="K214" s="5"/>
      <c r="L214" s="5"/>
      <c r="M214" s="14"/>
      <c r="N214" s="22"/>
      <c r="O214" s="18" t="str">
        <f t="shared" ref="O214:U214" si="29">F216</f>
        <v>0.1mM10ul</v>
      </c>
      <c r="P214" s="18" t="str">
        <f t="shared" si="29"/>
        <v>0.1mM20ul</v>
      </c>
      <c r="Q214" s="18" t="str">
        <f t="shared" si="29"/>
        <v>1mM7ul</v>
      </c>
      <c r="R214" s="18" t="str">
        <f t="shared" si="29"/>
        <v>1mM20ul</v>
      </c>
      <c r="S214" s="18" t="str">
        <f t="shared" si="29"/>
        <v>10mM7ul</v>
      </c>
      <c r="T214" s="18" t="str">
        <f t="shared" si="29"/>
        <v>10mM20ul</v>
      </c>
      <c r="U214" s="18" t="str">
        <f t="shared" si="29"/>
        <v>10mM70ul</v>
      </c>
    </row>
    <row r="215" spans="1:21">
      <c r="A215" s="15"/>
      <c r="B215" s="5" t="s">
        <v>39</v>
      </c>
      <c r="C215" s="16" t="s">
        <v>16</v>
      </c>
      <c r="D215" s="5"/>
      <c r="E215" s="5"/>
      <c r="F215" s="5"/>
      <c r="G215" s="5"/>
      <c r="H215" s="5"/>
      <c r="I215" s="5"/>
      <c r="J215" s="5"/>
      <c r="K215" s="5"/>
      <c r="L215" s="5"/>
      <c r="M215" s="14"/>
      <c r="N215" s="22" t="s">
        <v>16</v>
      </c>
      <c r="O215" s="23">
        <f t="shared" ref="O215:U215" si="30">AVERAGE(F231,F219)</f>
        <v>48.576149899838143</v>
      </c>
      <c r="P215" s="23">
        <f t="shared" si="30"/>
        <v>81.085639333806597</v>
      </c>
      <c r="Q215" s="23">
        <f t="shared" si="30"/>
        <v>201.69913701356961</v>
      </c>
      <c r="R215" s="23">
        <f t="shared" si="30"/>
        <v>296.07506950587242</v>
      </c>
      <c r="S215" s="23">
        <f t="shared" si="30"/>
        <v>360.9362760544202</v>
      </c>
      <c r="T215" s="23">
        <f t="shared" si="30"/>
        <v>276.45804939377717</v>
      </c>
      <c r="U215" s="23">
        <f t="shared" si="30"/>
        <v>332.87570027878274</v>
      </c>
    </row>
    <row r="216" spans="1:21" ht="15.75">
      <c r="A216" s="15"/>
      <c r="B216" s="5"/>
      <c r="C216" s="5" t="s">
        <v>21</v>
      </c>
      <c r="D216" s="17">
        <v>7.1959999999999997</v>
      </c>
      <c r="E216" s="5" t="s">
        <v>22</v>
      </c>
      <c r="F216" s="18" t="s">
        <v>23</v>
      </c>
      <c r="G216" s="18" t="s">
        <v>24</v>
      </c>
      <c r="H216" s="18" t="s">
        <v>25</v>
      </c>
      <c r="I216" s="18" t="s">
        <v>26</v>
      </c>
      <c r="J216" s="18" t="s">
        <v>27</v>
      </c>
      <c r="K216" s="18" t="s">
        <v>28</v>
      </c>
      <c r="L216" s="18" t="s">
        <v>29</v>
      </c>
      <c r="M216" s="14"/>
      <c r="N216" s="22" t="s">
        <v>7</v>
      </c>
      <c r="O216" s="23">
        <f t="shared" ref="O216:U216" si="31">AVERAGE(F237,F225)</f>
        <v>18.571740219675654</v>
      </c>
      <c r="P216" s="23">
        <f t="shared" si="31"/>
        <v>127.46946512947062</v>
      </c>
      <c r="Q216" s="23">
        <f t="shared" si="31"/>
        <v>314.29811129998569</v>
      </c>
      <c r="R216" s="23">
        <f t="shared" si="31"/>
        <v>459.32155966544997</v>
      </c>
      <c r="S216" s="23">
        <f t="shared" si="31"/>
        <v>499.44435181895153</v>
      </c>
      <c r="T216" s="23">
        <f t="shared" si="31"/>
        <v>509.43401559976292</v>
      </c>
      <c r="U216" s="23">
        <f t="shared" si="31"/>
        <v>489.13115730511072</v>
      </c>
    </row>
    <row r="217" spans="1:21" ht="15.75">
      <c r="A217" s="15"/>
      <c r="B217" s="5"/>
      <c r="C217" s="5" t="s">
        <v>30</v>
      </c>
      <c r="D217" s="17">
        <v>14.228</v>
      </c>
      <c r="E217" s="17">
        <v>7.4320000000000004</v>
      </c>
      <c r="F217" s="17">
        <v>7.88</v>
      </c>
      <c r="G217" s="17">
        <v>11.622999999999999</v>
      </c>
      <c r="H217" s="17">
        <v>20.414999999999999</v>
      </c>
      <c r="I217" s="17">
        <v>31.404</v>
      </c>
      <c r="J217" s="17">
        <v>34.024999999999999</v>
      </c>
      <c r="K217" s="17">
        <v>32.866999999999997</v>
      </c>
      <c r="L217" s="17">
        <v>28.521000000000001</v>
      </c>
      <c r="M217" s="14"/>
      <c r="N217" s="14"/>
      <c r="O217" s="14"/>
      <c r="P217" s="14"/>
      <c r="Q217" s="14"/>
      <c r="R217" s="14"/>
      <c r="S217" s="14"/>
      <c r="T217" s="14"/>
      <c r="U217" s="14"/>
    </row>
    <row r="218" spans="1:21">
      <c r="A218" s="15"/>
      <c r="B218" s="5"/>
      <c r="C218" s="5"/>
      <c r="D218" s="5">
        <f>D217-D216</f>
        <v>7.032</v>
      </c>
      <c r="E218" s="5"/>
      <c r="F218" s="5">
        <f>F217-E217</f>
        <v>0.44799999999999951</v>
      </c>
      <c r="G218" s="5">
        <f>G217-E217</f>
        <v>4.1909999999999989</v>
      </c>
      <c r="H218" s="5">
        <f>H217-E217</f>
        <v>12.982999999999999</v>
      </c>
      <c r="I218" s="5">
        <f>I217-E217</f>
        <v>23.972000000000001</v>
      </c>
      <c r="J218" s="5">
        <f>J217-E217</f>
        <v>26.592999999999996</v>
      </c>
      <c r="K218" s="5">
        <f>K217-E217</f>
        <v>25.434999999999995</v>
      </c>
      <c r="L218" s="5">
        <f>L217-E217</f>
        <v>21.088999999999999</v>
      </c>
      <c r="M218" s="14"/>
      <c r="N218" s="14"/>
      <c r="O218" s="14"/>
      <c r="P218" s="14"/>
      <c r="Q218" s="14"/>
      <c r="R218" s="14"/>
      <c r="S218" s="14"/>
      <c r="T218" s="14"/>
      <c r="U218" s="14"/>
    </row>
    <row r="219" spans="1:21">
      <c r="A219" s="15"/>
      <c r="B219" s="5"/>
      <c r="C219" s="5"/>
      <c r="D219" s="5"/>
      <c r="E219" s="5"/>
      <c r="F219" s="19">
        <f>F218/D218*100</f>
        <v>6.3708759954493672</v>
      </c>
      <c r="G219" s="19">
        <f>G218/D218*100</f>
        <v>59.598976109215009</v>
      </c>
      <c r="H219" s="19">
        <f>H218/D218*100</f>
        <v>184.62741751990896</v>
      </c>
      <c r="I219" s="19">
        <f>I218/D218*100</f>
        <v>340.8987485779295</v>
      </c>
      <c r="J219" s="19">
        <f>J218/D218*100</f>
        <v>378.17121729237766</v>
      </c>
      <c r="K219" s="19">
        <f>K218/D218*100</f>
        <v>361.70364050056878</v>
      </c>
      <c r="L219" s="19">
        <f>L218/D218*100</f>
        <v>299.9004550625711</v>
      </c>
      <c r="M219" s="14"/>
      <c r="N219" s="22" t="s">
        <v>31</v>
      </c>
      <c r="O219" s="5" t="s">
        <v>16</v>
      </c>
      <c r="P219" s="5" t="s">
        <v>7</v>
      </c>
      <c r="Q219" s="14"/>
      <c r="R219" s="14"/>
      <c r="S219" s="14"/>
      <c r="T219" s="14"/>
      <c r="U219" s="14"/>
    </row>
    <row r="220" spans="1:21">
      <c r="A220" s="15"/>
      <c r="B220" s="5"/>
      <c r="C220" s="5"/>
      <c r="D220" s="5"/>
      <c r="E220" s="5"/>
      <c r="F220" s="5"/>
      <c r="G220" s="5"/>
      <c r="H220" s="5"/>
      <c r="I220" s="5"/>
      <c r="J220" s="5"/>
      <c r="K220" s="5"/>
      <c r="L220" s="5"/>
      <c r="M220" s="14"/>
      <c r="N220" s="18" t="s">
        <v>23</v>
      </c>
      <c r="O220" s="23">
        <f>O215</f>
        <v>48.576149899838143</v>
      </c>
      <c r="P220" s="23">
        <f>O216</f>
        <v>18.571740219675654</v>
      </c>
      <c r="Q220" s="14"/>
      <c r="R220" s="14"/>
      <c r="S220" s="14"/>
      <c r="T220" s="14"/>
      <c r="U220" s="14"/>
    </row>
    <row r="221" spans="1:21">
      <c r="A221" s="15"/>
      <c r="B221" s="5" t="s">
        <v>40</v>
      </c>
      <c r="C221" s="16" t="s">
        <v>20</v>
      </c>
      <c r="D221" s="5"/>
      <c r="E221" s="5"/>
      <c r="F221" s="5"/>
      <c r="G221" s="5"/>
      <c r="H221" s="5"/>
      <c r="I221" s="5"/>
      <c r="J221" s="5"/>
      <c r="K221" s="5"/>
      <c r="L221" s="5"/>
      <c r="M221" s="14"/>
      <c r="N221" s="18" t="s">
        <v>24</v>
      </c>
      <c r="O221" s="23">
        <f>P215</f>
        <v>81.085639333806597</v>
      </c>
      <c r="P221" s="23">
        <f>P216</f>
        <v>127.46946512947062</v>
      </c>
      <c r="Q221" s="14"/>
      <c r="R221" s="14"/>
      <c r="S221" s="14"/>
      <c r="T221" s="14"/>
      <c r="U221" s="14"/>
    </row>
    <row r="222" spans="1:21" ht="15.75">
      <c r="A222" s="15"/>
      <c r="B222" s="5"/>
      <c r="C222" s="5" t="s">
        <v>21</v>
      </c>
      <c r="D222" s="17">
        <v>12.291</v>
      </c>
      <c r="E222" s="5" t="s">
        <v>22</v>
      </c>
      <c r="F222" s="18" t="s">
        <v>23</v>
      </c>
      <c r="G222" s="18" t="s">
        <v>24</v>
      </c>
      <c r="H222" s="18" t="s">
        <v>25</v>
      </c>
      <c r="I222" s="18" t="s">
        <v>26</v>
      </c>
      <c r="J222" s="18" t="s">
        <v>27</v>
      </c>
      <c r="K222" s="18" t="s">
        <v>28</v>
      </c>
      <c r="L222" s="18" t="s">
        <v>29</v>
      </c>
      <c r="M222" s="14"/>
      <c r="N222" s="18" t="s">
        <v>25</v>
      </c>
      <c r="O222" s="23">
        <f>Q215</f>
        <v>201.69913701356961</v>
      </c>
      <c r="P222" s="23">
        <f>Q216</f>
        <v>314.29811129998569</v>
      </c>
      <c r="Q222" s="14"/>
      <c r="R222" s="14"/>
      <c r="S222" s="14"/>
      <c r="T222" s="14"/>
      <c r="U222" s="14"/>
    </row>
    <row r="223" spans="1:21" ht="15.75">
      <c r="A223" s="15"/>
      <c r="B223" s="5"/>
      <c r="C223" s="5" t="s">
        <v>30</v>
      </c>
      <c r="D223" s="17">
        <v>15.69</v>
      </c>
      <c r="E223" s="17">
        <v>13.013999999999999</v>
      </c>
      <c r="F223" s="17">
        <v>13.641999999999999</v>
      </c>
      <c r="G223" s="17">
        <v>16.797000000000001</v>
      </c>
      <c r="H223" s="17">
        <v>22.802</v>
      </c>
      <c r="I223" s="17">
        <v>29.585000000000001</v>
      </c>
      <c r="J223" s="17">
        <v>30.693999999999999</v>
      </c>
      <c r="K223" s="17">
        <v>30.901</v>
      </c>
      <c r="L223" s="17">
        <v>30.061</v>
      </c>
      <c r="M223" s="14"/>
      <c r="N223" s="18" t="s">
        <v>26</v>
      </c>
      <c r="O223" s="23">
        <f>R215</f>
        <v>296.07506950587242</v>
      </c>
      <c r="P223" s="23">
        <f>R216</f>
        <v>459.32155966544997</v>
      </c>
      <c r="Q223" s="14"/>
      <c r="R223" s="14"/>
      <c r="S223" s="14"/>
      <c r="T223" s="14"/>
      <c r="U223" s="14"/>
    </row>
    <row r="224" spans="1:21">
      <c r="A224" s="15"/>
      <c r="B224" s="5"/>
      <c r="C224" s="5"/>
      <c r="D224" s="5">
        <f>D223-D222</f>
        <v>3.3989999999999991</v>
      </c>
      <c r="E224" s="5"/>
      <c r="F224" s="5">
        <f>F223-E223</f>
        <v>0.62800000000000011</v>
      </c>
      <c r="G224" s="5">
        <f>G223-E223</f>
        <v>3.7830000000000013</v>
      </c>
      <c r="H224" s="5">
        <f>H223-E223</f>
        <v>9.7880000000000003</v>
      </c>
      <c r="I224" s="5">
        <f>I223-E223</f>
        <v>16.571000000000002</v>
      </c>
      <c r="J224" s="5">
        <f>J223-E223</f>
        <v>17.68</v>
      </c>
      <c r="K224" s="5">
        <f>K223-E223</f>
        <v>17.887</v>
      </c>
      <c r="L224" s="5">
        <f>L223-E223</f>
        <v>17.047000000000001</v>
      </c>
      <c r="M224" s="14"/>
      <c r="N224" s="18" t="s">
        <v>27</v>
      </c>
      <c r="O224" s="23">
        <f>S215</f>
        <v>360.9362760544202</v>
      </c>
      <c r="P224" s="23">
        <f>S216</f>
        <v>499.44435181895153</v>
      </c>
      <c r="Q224" s="14"/>
      <c r="R224" s="14"/>
      <c r="S224" s="14"/>
      <c r="T224" s="14"/>
      <c r="U224" s="14"/>
    </row>
    <row r="225" spans="1:21">
      <c r="A225" s="15"/>
      <c r="B225" s="5"/>
      <c r="C225" s="5"/>
      <c r="D225" s="5"/>
      <c r="E225" s="5"/>
      <c r="F225" s="19">
        <f>F224/D224*100</f>
        <v>18.476022359517515</v>
      </c>
      <c r="G225" s="19">
        <f>G224/D224*100</f>
        <v>111.29744042365408</v>
      </c>
      <c r="H225" s="19">
        <f>H224/D224*100</f>
        <v>287.96704913209777</v>
      </c>
      <c r="I225" s="19">
        <f>I224/D224*100</f>
        <v>487.52574286554886</v>
      </c>
      <c r="J225" s="19">
        <f>J224/D224*100</f>
        <v>520.15298617240376</v>
      </c>
      <c r="K225" s="19">
        <f>K224/D224*100</f>
        <v>526.24301265077986</v>
      </c>
      <c r="L225" s="19">
        <f>L224/D224*100</f>
        <v>501.52986172403661</v>
      </c>
      <c r="M225" s="14"/>
      <c r="N225" s="18" t="s">
        <v>28</v>
      </c>
      <c r="O225" s="23">
        <f>T215</f>
        <v>276.45804939377717</v>
      </c>
      <c r="P225" s="23">
        <f>T216</f>
        <v>509.43401559976292</v>
      </c>
      <c r="Q225" s="14"/>
      <c r="R225" s="14"/>
      <c r="S225" s="14"/>
      <c r="T225" s="14"/>
      <c r="U225" s="14"/>
    </row>
    <row r="226" spans="1:21">
      <c r="A226" s="15"/>
      <c r="B226" s="5"/>
      <c r="C226" s="5"/>
      <c r="D226" s="5"/>
      <c r="E226" s="5"/>
      <c r="F226" s="5"/>
      <c r="G226" s="5"/>
      <c r="H226" s="5"/>
      <c r="I226" s="5"/>
      <c r="J226" s="5"/>
      <c r="K226" s="5"/>
      <c r="L226" s="5"/>
      <c r="M226" s="14"/>
      <c r="N226" s="18" t="s">
        <v>29</v>
      </c>
      <c r="O226" s="23">
        <f>U215</f>
        <v>332.87570027878274</v>
      </c>
      <c r="P226" s="23">
        <f>U216</f>
        <v>489.13115730511072</v>
      </c>
      <c r="Q226" s="14"/>
      <c r="R226" s="14"/>
      <c r="S226" s="14"/>
      <c r="T226" s="14"/>
      <c r="U226" s="14"/>
    </row>
    <row r="227" spans="1:21">
      <c r="A227" s="15"/>
      <c r="B227" s="5" t="s">
        <v>41</v>
      </c>
      <c r="C227" s="16" t="s">
        <v>16</v>
      </c>
      <c r="D227" s="5"/>
      <c r="E227" s="5"/>
      <c r="F227" s="5"/>
      <c r="G227" s="5"/>
      <c r="H227" s="5"/>
      <c r="I227" s="5"/>
      <c r="J227" s="5"/>
      <c r="K227" s="5"/>
      <c r="L227" s="5"/>
      <c r="M227" s="14"/>
      <c r="N227" s="14"/>
      <c r="O227" s="14"/>
      <c r="P227" s="14"/>
      <c r="Q227" s="14"/>
      <c r="R227" s="14"/>
      <c r="S227" s="14"/>
      <c r="T227" s="14"/>
      <c r="U227" s="14"/>
    </row>
    <row r="228" spans="1:21" ht="15.75">
      <c r="A228" s="15"/>
      <c r="B228" s="5"/>
      <c r="C228" s="5" t="s">
        <v>21</v>
      </c>
      <c r="D228" s="17">
        <v>8.5359999999999996</v>
      </c>
      <c r="E228" s="5" t="s">
        <v>22</v>
      </c>
      <c r="F228" s="18" t="s">
        <v>23</v>
      </c>
      <c r="G228" s="18" t="s">
        <v>24</v>
      </c>
      <c r="H228" s="18" t="s">
        <v>25</v>
      </c>
      <c r="I228" s="18" t="s">
        <v>26</v>
      </c>
      <c r="J228" s="18" t="s">
        <v>27</v>
      </c>
      <c r="K228" s="18" t="s">
        <v>28</v>
      </c>
      <c r="L228" s="18" t="s">
        <v>29</v>
      </c>
      <c r="M228" s="14"/>
      <c r="N228" s="14"/>
      <c r="O228" s="14"/>
      <c r="P228" s="14"/>
      <c r="Q228" s="14"/>
      <c r="R228" s="14"/>
      <c r="S228" s="14"/>
      <c r="T228" s="14"/>
      <c r="U228" s="14"/>
    </row>
    <row r="229" spans="1:21" ht="15.75">
      <c r="A229" s="15"/>
      <c r="B229" s="5"/>
      <c r="C229" s="5" t="s">
        <v>30</v>
      </c>
      <c r="D229" s="17">
        <v>15.728</v>
      </c>
      <c r="E229" s="17">
        <v>10.488</v>
      </c>
      <c r="F229" s="17">
        <v>17.016999999999999</v>
      </c>
      <c r="G229" s="17">
        <v>17.864999999999998</v>
      </c>
      <c r="H229" s="17">
        <v>26.222000000000001</v>
      </c>
      <c r="I229" s="17">
        <v>28.558</v>
      </c>
      <c r="J229" s="17">
        <v>35.207000000000001</v>
      </c>
      <c r="K229" s="17">
        <v>36.08</v>
      </c>
      <c r="L229" s="17">
        <v>36.799999999999997</v>
      </c>
      <c r="M229" s="14"/>
      <c r="N229" s="14"/>
      <c r="O229" s="14"/>
      <c r="P229" s="14"/>
      <c r="Q229" s="14"/>
      <c r="R229" s="14"/>
      <c r="S229" s="14"/>
      <c r="T229" s="14"/>
      <c r="U229" s="14"/>
    </row>
    <row r="230" spans="1:21">
      <c r="A230" s="15"/>
      <c r="B230" s="5"/>
      <c r="C230" s="5"/>
      <c r="D230" s="5">
        <f>D229-D228</f>
        <v>7.1920000000000002</v>
      </c>
      <c r="E230" s="5"/>
      <c r="F230" s="5">
        <f>F229-E229</f>
        <v>6.5289999999999999</v>
      </c>
      <c r="G230" s="5">
        <f>G229-E229</f>
        <v>7.3769999999999989</v>
      </c>
      <c r="H230" s="5">
        <f>H229-E229</f>
        <v>15.734000000000002</v>
      </c>
      <c r="I230" s="5">
        <f>I229-E229</f>
        <v>18.07</v>
      </c>
      <c r="J230" s="5">
        <f>J229-E229</f>
        <v>24.719000000000001</v>
      </c>
      <c r="K230" s="5">
        <v>13.752000000000001</v>
      </c>
      <c r="L230" s="5">
        <f>L229-E229</f>
        <v>26.311999999999998</v>
      </c>
      <c r="M230" s="14"/>
      <c r="N230" s="14"/>
      <c r="O230" s="14"/>
      <c r="P230" s="14"/>
      <c r="Q230" s="14"/>
      <c r="R230" s="14"/>
      <c r="S230" s="14"/>
      <c r="T230" s="14"/>
      <c r="U230" s="14"/>
    </row>
    <row r="231" spans="1:21">
      <c r="A231" s="15"/>
      <c r="B231" s="5"/>
      <c r="C231" s="5"/>
      <c r="D231" s="5"/>
      <c r="E231" s="5"/>
      <c r="F231" s="19">
        <f>F230/D230*100</f>
        <v>90.781423804226918</v>
      </c>
      <c r="G231" s="19">
        <f>G230/D230*100</f>
        <v>102.57230255839819</v>
      </c>
      <c r="H231" s="19">
        <f>H230/D230*100</f>
        <v>218.77085650723029</v>
      </c>
      <c r="I231" s="19">
        <f>I230/D230*100</f>
        <v>251.25139043381535</v>
      </c>
      <c r="J231" s="19">
        <f>J230/D230*100</f>
        <v>343.70133481646275</v>
      </c>
      <c r="K231" s="19">
        <f>K230/D230*100</f>
        <v>191.21245828698554</v>
      </c>
      <c r="L231" s="19">
        <f>L230/D230*100</f>
        <v>365.85094549499439</v>
      </c>
      <c r="M231" s="14"/>
      <c r="N231" s="14"/>
      <c r="O231" s="14"/>
      <c r="P231" s="14"/>
      <c r="Q231" s="14"/>
      <c r="R231" s="14"/>
      <c r="S231" s="14"/>
      <c r="T231" s="14"/>
      <c r="U231" s="14"/>
    </row>
    <row r="232" spans="1:21">
      <c r="A232" s="15"/>
      <c r="B232" s="5"/>
      <c r="C232" s="5"/>
      <c r="D232" s="5"/>
      <c r="E232" s="5"/>
      <c r="F232" s="5"/>
      <c r="G232" s="5"/>
      <c r="H232" s="5"/>
      <c r="I232" s="5"/>
      <c r="J232" s="5"/>
      <c r="K232" s="5"/>
      <c r="L232" s="5"/>
      <c r="M232" s="14"/>
      <c r="N232" s="14"/>
      <c r="O232" s="14"/>
      <c r="P232" s="14"/>
      <c r="Q232" s="14"/>
      <c r="R232" s="14"/>
      <c r="S232" s="14"/>
      <c r="T232" s="14"/>
      <c r="U232" s="14"/>
    </row>
    <row r="233" spans="1:21">
      <c r="A233" s="15"/>
      <c r="B233" s="5" t="s">
        <v>42</v>
      </c>
      <c r="C233" s="16" t="s">
        <v>20</v>
      </c>
      <c r="D233" s="5"/>
      <c r="E233" s="5"/>
      <c r="F233" s="5"/>
      <c r="G233" s="5"/>
      <c r="H233" s="5"/>
      <c r="I233" s="5"/>
      <c r="J233" s="5"/>
      <c r="K233" s="5"/>
      <c r="L233" s="5"/>
      <c r="M233" s="14"/>
      <c r="N233" s="14"/>
      <c r="O233" s="14"/>
      <c r="P233" s="14"/>
      <c r="Q233" s="14"/>
      <c r="R233" s="14"/>
      <c r="S233" s="14"/>
      <c r="T233" s="14"/>
      <c r="U233" s="14"/>
    </row>
    <row r="234" spans="1:21" ht="15.75">
      <c r="A234" s="15"/>
      <c r="B234" s="5"/>
      <c r="C234" s="5" t="s">
        <v>21</v>
      </c>
      <c r="D234" s="17">
        <v>9.3819999999999997</v>
      </c>
      <c r="E234" s="5" t="s">
        <v>22</v>
      </c>
      <c r="F234" s="18" t="s">
        <v>23</v>
      </c>
      <c r="G234" s="18" t="s">
        <v>24</v>
      </c>
      <c r="H234" s="18" t="s">
        <v>25</v>
      </c>
      <c r="I234" s="18" t="s">
        <v>26</v>
      </c>
      <c r="J234" s="18" t="s">
        <v>27</v>
      </c>
      <c r="K234" s="18" t="s">
        <v>28</v>
      </c>
      <c r="L234" s="18" t="s">
        <v>29</v>
      </c>
      <c r="M234" s="14"/>
      <c r="N234" s="14"/>
      <c r="O234" s="14"/>
      <c r="P234" s="14"/>
      <c r="Q234" s="14"/>
      <c r="R234" s="14"/>
      <c r="S234" s="14"/>
      <c r="T234" s="14"/>
      <c r="U234" s="14"/>
    </row>
    <row r="235" spans="1:21" ht="15.75">
      <c r="A235" s="15"/>
      <c r="B235" s="5"/>
      <c r="C235" s="5" t="s">
        <v>30</v>
      </c>
      <c r="D235" s="17">
        <v>16.120999999999999</v>
      </c>
      <c r="E235" s="17">
        <v>8.2970000000000006</v>
      </c>
      <c r="F235" s="17">
        <v>9.5549999999999997</v>
      </c>
      <c r="G235" s="17">
        <v>17.977</v>
      </c>
      <c r="H235" s="17">
        <v>31.251999999999999</v>
      </c>
      <c r="I235" s="17">
        <v>37.35</v>
      </c>
      <c r="J235" s="17">
        <v>40.558999999999997</v>
      </c>
      <c r="K235" s="17">
        <v>41.494999999999997</v>
      </c>
      <c r="L235" s="17">
        <v>40.423999999999999</v>
      </c>
      <c r="M235" s="14"/>
      <c r="N235" s="14"/>
      <c r="O235" s="14"/>
      <c r="P235" s="14"/>
      <c r="Q235" s="14"/>
      <c r="R235" s="14"/>
      <c r="S235" s="14"/>
      <c r="T235" s="14"/>
      <c r="U235" s="14"/>
    </row>
    <row r="236" spans="1:21">
      <c r="A236" s="15"/>
      <c r="B236" s="5"/>
      <c r="C236" s="5"/>
      <c r="D236" s="5">
        <f>D235-D234</f>
        <v>6.738999999999999</v>
      </c>
      <c r="E236" s="5"/>
      <c r="F236" s="5">
        <f>F235-E235</f>
        <v>1.2579999999999991</v>
      </c>
      <c r="G236" s="5">
        <f>G235-E235</f>
        <v>9.68</v>
      </c>
      <c r="H236" s="5">
        <f>H235-E235</f>
        <v>22.954999999999998</v>
      </c>
      <c r="I236" s="5">
        <f>I235-E235</f>
        <v>29.053000000000001</v>
      </c>
      <c r="J236" s="5">
        <f>J235-E235</f>
        <v>32.262</v>
      </c>
      <c r="K236" s="5">
        <f>K235-E235</f>
        <v>33.197999999999993</v>
      </c>
      <c r="L236" s="5">
        <f>L235-E235</f>
        <v>32.126999999999995</v>
      </c>
      <c r="M236" s="14"/>
      <c r="N236" s="14"/>
      <c r="O236" s="14"/>
      <c r="P236" s="14"/>
      <c r="Q236" s="14"/>
      <c r="R236" s="14"/>
      <c r="S236" s="14"/>
      <c r="T236" s="14"/>
      <c r="U236" s="14"/>
    </row>
    <row r="237" spans="1:21">
      <c r="A237" s="15"/>
      <c r="B237" s="5"/>
      <c r="C237" s="5"/>
      <c r="D237" s="5"/>
      <c r="E237" s="5"/>
      <c r="F237" s="19">
        <f>F236/D236*100</f>
        <v>18.667458079833793</v>
      </c>
      <c r="G237" s="19">
        <f>G236/D236*100</f>
        <v>143.64148983528716</v>
      </c>
      <c r="H237" s="19">
        <f>H236/D236*100</f>
        <v>340.62917346787361</v>
      </c>
      <c r="I237" s="19">
        <f>I236/D236*100</f>
        <v>431.11737646535107</v>
      </c>
      <c r="J237" s="19">
        <f>J236/D236*100</f>
        <v>478.73571746549936</v>
      </c>
      <c r="K237" s="19">
        <f>K236/D236*100</f>
        <v>492.62501854874603</v>
      </c>
      <c r="L237" s="19">
        <f>L236/D236*100</f>
        <v>476.73245288618489</v>
      </c>
      <c r="M237" s="14"/>
      <c r="N237" s="14"/>
      <c r="O237" s="14"/>
      <c r="P237" s="14"/>
      <c r="Q237" s="14"/>
      <c r="R237" s="14"/>
      <c r="S237" s="14"/>
      <c r="T237" s="14"/>
      <c r="U237" s="14"/>
    </row>
    <row r="238" spans="1:21">
      <c r="A238" s="14"/>
      <c r="B238" s="14"/>
      <c r="C238" s="14"/>
      <c r="D238" s="14"/>
      <c r="E238" s="14"/>
      <c r="F238" s="14"/>
      <c r="G238" s="14"/>
      <c r="H238" s="14"/>
      <c r="I238" s="14"/>
      <c r="J238" s="14"/>
      <c r="K238" s="14"/>
      <c r="L238" s="14"/>
      <c r="M238" s="14"/>
      <c r="N238" s="14"/>
      <c r="O238" s="14"/>
      <c r="P238" s="14"/>
      <c r="Q238" s="14"/>
      <c r="R238" s="14"/>
      <c r="S238" s="14"/>
      <c r="T238" s="14"/>
      <c r="U238" s="14"/>
    </row>
    <row r="239" spans="1:21">
      <c r="A239" s="14"/>
      <c r="B239" s="14"/>
      <c r="C239" s="14"/>
      <c r="D239" s="14"/>
      <c r="E239" s="14"/>
      <c r="F239" s="14"/>
      <c r="G239" s="14"/>
      <c r="H239" s="14"/>
      <c r="I239" s="14"/>
      <c r="J239" s="14"/>
      <c r="K239" s="14"/>
      <c r="L239" s="14"/>
      <c r="M239" s="14"/>
      <c r="N239" s="14"/>
      <c r="O239" s="14"/>
      <c r="P239" s="14"/>
      <c r="Q239" s="14"/>
      <c r="R239" s="14"/>
      <c r="S239" s="14"/>
      <c r="T239" s="14"/>
      <c r="U239" s="14"/>
    </row>
    <row r="240" spans="1:21">
      <c r="A240" s="15" t="s">
        <v>94</v>
      </c>
      <c r="B240" s="5"/>
      <c r="C240" s="5"/>
      <c r="D240" s="5"/>
      <c r="E240" s="5"/>
      <c r="F240" s="5"/>
      <c r="G240" s="5"/>
      <c r="H240" s="5"/>
      <c r="I240" s="5"/>
      <c r="J240" s="5"/>
      <c r="K240" s="5"/>
      <c r="L240" s="5"/>
      <c r="M240" s="14"/>
      <c r="N240" s="22"/>
      <c r="O240" s="18" t="str">
        <f t="shared" ref="O240:U240" si="32">F242</f>
        <v>0.1mM10ul</v>
      </c>
      <c r="P240" s="18" t="str">
        <f t="shared" si="32"/>
        <v>0.1mM20ul</v>
      </c>
      <c r="Q240" s="18" t="str">
        <f t="shared" si="32"/>
        <v>1mM7ul</v>
      </c>
      <c r="R240" s="18" t="str">
        <f t="shared" si="32"/>
        <v>1mM20ul</v>
      </c>
      <c r="S240" s="18" t="str">
        <f t="shared" si="32"/>
        <v>10mM7ul</v>
      </c>
      <c r="T240" s="18" t="str">
        <f t="shared" si="32"/>
        <v>10mM20ul</v>
      </c>
      <c r="U240" s="18" t="str">
        <f t="shared" si="32"/>
        <v>10mM70ul</v>
      </c>
    </row>
    <row r="241" spans="1:21">
      <c r="A241" s="15"/>
      <c r="B241" s="5" t="s">
        <v>39</v>
      </c>
      <c r="C241" s="16" t="s">
        <v>16</v>
      </c>
      <c r="D241" s="5"/>
      <c r="E241" s="5"/>
      <c r="F241" s="5"/>
      <c r="G241" s="5"/>
      <c r="H241" s="5"/>
      <c r="I241" s="5"/>
      <c r="J241" s="5"/>
      <c r="K241" s="5"/>
      <c r="L241" s="5"/>
      <c r="M241" s="14"/>
      <c r="N241" s="22" t="s">
        <v>16</v>
      </c>
      <c r="O241" s="23">
        <f t="shared" ref="O241:U241" si="33">F245</f>
        <v>90.932754880694162</v>
      </c>
      <c r="P241" s="23">
        <f t="shared" si="33"/>
        <v>111.90889370932757</v>
      </c>
      <c r="Q241" s="23">
        <f t="shared" si="33"/>
        <v>161.80043383947941</v>
      </c>
      <c r="R241" s="23">
        <f t="shared" si="33"/>
        <v>224.79392624728857</v>
      </c>
      <c r="S241" s="23">
        <f t="shared" si="33"/>
        <v>348.35140997830803</v>
      </c>
      <c r="T241" s="23">
        <f t="shared" si="33"/>
        <v>376.96312364425165</v>
      </c>
      <c r="U241" s="23">
        <f t="shared" si="33"/>
        <v>371.56182212581348</v>
      </c>
    </row>
    <row r="242" spans="1:21" ht="15.75">
      <c r="A242" s="15"/>
      <c r="B242" s="5"/>
      <c r="C242" s="5" t="s">
        <v>21</v>
      </c>
      <c r="D242" s="17">
        <v>10.121</v>
      </c>
      <c r="E242" s="5" t="s">
        <v>22</v>
      </c>
      <c r="F242" s="18" t="s">
        <v>23</v>
      </c>
      <c r="G242" s="18" t="s">
        <v>24</v>
      </c>
      <c r="H242" s="18" t="s">
        <v>25</v>
      </c>
      <c r="I242" s="18" t="s">
        <v>26</v>
      </c>
      <c r="J242" s="18" t="s">
        <v>27</v>
      </c>
      <c r="K242" s="18" t="s">
        <v>28</v>
      </c>
      <c r="L242" s="18" t="s">
        <v>29</v>
      </c>
      <c r="M242" s="14"/>
      <c r="N242" s="22" t="s">
        <v>7</v>
      </c>
      <c r="O242" s="23">
        <f t="shared" ref="O242:U242" si="34">AVERAGE(F257,F251)</f>
        <v>32.723044761110884</v>
      </c>
      <c r="P242" s="23">
        <f t="shared" si="34"/>
        <v>82.104155916325965</v>
      </c>
      <c r="Q242" s="23">
        <f t="shared" si="34"/>
        <v>176.79249526985012</v>
      </c>
      <c r="R242" s="23">
        <f t="shared" si="34"/>
        <v>242.08576456423077</v>
      </c>
      <c r="S242" s="23">
        <f t="shared" si="34"/>
        <v>526.87089006205429</v>
      </c>
      <c r="T242" s="23">
        <f t="shared" si="34"/>
        <v>581.77569166038177</v>
      </c>
      <c r="U242" s="23">
        <f t="shared" si="34"/>
        <v>566.93823681181277</v>
      </c>
    </row>
    <row r="243" spans="1:21" ht="15.75">
      <c r="A243" s="15"/>
      <c r="B243" s="5"/>
      <c r="C243" s="5" t="s">
        <v>30</v>
      </c>
      <c r="D243" s="17">
        <v>14.731</v>
      </c>
      <c r="E243" s="17">
        <v>7.641</v>
      </c>
      <c r="F243" s="17">
        <v>11.833</v>
      </c>
      <c r="G243" s="17">
        <v>12.8</v>
      </c>
      <c r="H243" s="17">
        <v>15.1</v>
      </c>
      <c r="I243" s="17">
        <v>18.004000000000001</v>
      </c>
      <c r="J243" s="17">
        <v>23.7</v>
      </c>
      <c r="K243" s="17">
        <v>25.018999999999998</v>
      </c>
      <c r="L243" s="17">
        <v>24.77</v>
      </c>
      <c r="M243" s="14"/>
      <c r="N243" s="14"/>
      <c r="O243" s="14"/>
      <c r="P243" s="14"/>
      <c r="Q243" s="14"/>
      <c r="R243" s="14"/>
      <c r="S243" s="14"/>
      <c r="T243" s="14"/>
      <c r="U243" s="14"/>
    </row>
    <row r="244" spans="1:21">
      <c r="A244" s="15"/>
      <c r="B244" s="5"/>
      <c r="C244" s="5"/>
      <c r="D244" s="5">
        <f>D243-D242</f>
        <v>4.6099999999999994</v>
      </c>
      <c r="E244" s="5"/>
      <c r="F244" s="5">
        <f>F243-E243</f>
        <v>4.1920000000000002</v>
      </c>
      <c r="G244" s="5">
        <f>G243-E243</f>
        <v>5.1590000000000007</v>
      </c>
      <c r="H244" s="5">
        <f>H243-E243</f>
        <v>7.4589999999999996</v>
      </c>
      <c r="I244" s="5">
        <f>I243-E243</f>
        <v>10.363000000000001</v>
      </c>
      <c r="J244" s="5">
        <f>J243-E243</f>
        <v>16.058999999999997</v>
      </c>
      <c r="K244" s="5">
        <f>K243-E243</f>
        <v>17.378</v>
      </c>
      <c r="L244" s="5">
        <f>L243-E243</f>
        <v>17.128999999999998</v>
      </c>
      <c r="M244" s="14"/>
      <c r="N244" s="14"/>
      <c r="O244" s="14"/>
      <c r="P244" s="14"/>
      <c r="Q244" s="14"/>
      <c r="R244" s="14"/>
      <c r="S244" s="14"/>
      <c r="T244" s="14"/>
      <c r="U244" s="14"/>
    </row>
    <row r="245" spans="1:21">
      <c r="A245" s="15"/>
      <c r="B245" s="5"/>
      <c r="C245" s="5"/>
      <c r="D245" s="5"/>
      <c r="E245" s="5"/>
      <c r="F245" s="19">
        <f>F244/D244*100</f>
        <v>90.932754880694162</v>
      </c>
      <c r="G245" s="19">
        <f>G244/D244*100</f>
        <v>111.90889370932757</v>
      </c>
      <c r="H245" s="19">
        <f>H244/D244*100</f>
        <v>161.80043383947941</v>
      </c>
      <c r="I245" s="19">
        <f>I244/D244*100</f>
        <v>224.79392624728857</v>
      </c>
      <c r="J245" s="19">
        <f>J244/D244*100</f>
        <v>348.35140997830803</v>
      </c>
      <c r="K245" s="19">
        <f>K244/D244*100</f>
        <v>376.96312364425165</v>
      </c>
      <c r="L245" s="19">
        <f>L244/D244*100</f>
        <v>371.56182212581348</v>
      </c>
      <c r="M245" s="14"/>
      <c r="N245" s="22" t="s">
        <v>31</v>
      </c>
      <c r="O245" s="5" t="s">
        <v>16</v>
      </c>
      <c r="P245" s="5" t="s">
        <v>7</v>
      </c>
      <c r="Q245" s="14"/>
      <c r="R245" s="14"/>
      <c r="S245" s="14"/>
      <c r="T245" s="14"/>
      <c r="U245" s="14"/>
    </row>
    <row r="246" spans="1:21">
      <c r="A246" s="15"/>
      <c r="B246" s="5"/>
      <c r="C246" s="5"/>
      <c r="D246" s="5"/>
      <c r="E246" s="5"/>
      <c r="F246" s="5"/>
      <c r="G246" s="5"/>
      <c r="H246" s="5"/>
      <c r="I246" s="5"/>
      <c r="J246" s="5"/>
      <c r="K246" s="5"/>
      <c r="L246" s="5"/>
      <c r="M246" s="14"/>
      <c r="N246" s="18" t="s">
        <v>23</v>
      </c>
      <c r="O246" s="23">
        <f>O241</f>
        <v>90.932754880694162</v>
      </c>
      <c r="P246" s="23">
        <f>O242</f>
        <v>32.723044761110884</v>
      </c>
      <c r="Q246" s="14"/>
      <c r="R246" s="14"/>
      <c r="S246" s="14"/>
      <c r="T246" s="14"/>
      <c r="U246" s="14"/>
    </row>
    <row r="247" spans="1:21">
      <c r="A247" s="15"/>
      <c r="B247" s="5" t="s">
        <v>40</v>
      </c>
      <c r="C247" s="16" t="s">
        <v>20</v>
      </c>
      <c r="D247" s="5"/>
      <c r="E247" s="5"/>
      <c r="F247" s="5"/>
      <c r="G247" s="5"/>
      <c r="H247" s="5"/>
      <c r="I247" s="5"/>
      <c r="J247" s="5"/>
      <c r="K247" s="5"/>
      <c r="L247" s="5"/>
      <c r="M247" s="14"/>
      <c r="N247" s="18" t="s">
        <v>24</v>
      </c>
      <c r="O247" s="23">
        <f>P241</f>
        <v>111.90889370932757</v>
      </c>
      <c r="P247" s="23">
        <f>P242</f>
        <v>82.104155916325965</v>
      </c>
      <c r="Q247" s="14"/>
      <c r="R247" s="14"/>
      <c r="S247" s="14"/>
      <c r="T247" s="14"/>
      <c r="U247" s="14"/>
    </row>
    <row r="248" spans="1:21" ht="15.75">
      <c r="A248" s="15"/>
      <c r="B248" s="5"/>
      <c r="C248" s="5" t="s">
        <v>21</v>
      </c>
      <c r="D248" s="17">
        <v>7.7480000000000002</v>
      </c>
      <c r="E248" s="5" t="s">
        <v>22</v>
      </c>
      <c r="F248" s="18" t="s">
        <v>23</v>
      </c>
      <c r="G248" s="18" t="s">
        <v>24</v>
      </c>
      <c r="H248" s="18" t="s">
        <v>25</v>
      </c>
      <c r="I248" s="18" t="s">
        <v>26</v>
      </c>
      <c r="J248" s="18" t="s">
        <v>27</v>
      </c>
      <c r="K248" s="18" t="s">
        <v>28</v>
      </c>
      <c r="L248" s="18" t="s">
        <v>29</v>
      </c>
      <c r="M248" s="14"/>
      <c r="N248" s="18" t="s">
        <v>25</v>
      </c>
      <c r="O248" s="23">
        <f>Q241</f>
        <v>161.80043383947941</v>
      </c>
      <c r="P248" s="23">
        <f>Q242</f>
        <v>176.79249526985012</v>
      </c>
      <c r="Q248" s="14"/>
      <c r="R248" s="14"/>
      <c r="S248" s="14"/>
      <c r="T248" s="14"/>
      <c r="U248" s="14"/>
    </row>
    <row r="249" spans="1:21" ht="15.75">
      <c r="A249" s="15"/>
      <c r="B249" s="5"/>
      <c r="C249" s="5" t="s">
        <v>30</v>
      </c>
      <c r="D249" s="17">
        <v>8.6020000000000003</v>
      </c>
      <c r="E249" s="17">
        <v>6.0179999999999998</v>
      </c>
      <c r="F249" s="17">
        <v>6.234</v>
      </c>
      <c r="G249" s="17">
        <v>6.7389999999999999</v>
      </c>
      <c r="H249" s="17">
        <v>7.6260000000000003</v>
      </c>
      <c r="I249" s="17">
        <v>8.1959999999999997</v>
      </c>
      <c r="J249" s="17">
        <v>12.375</v>
      </c>
      <c r="K249" s="17">
        <v>13.279</v>
      </c>
      <c r="L249" s="17">
        <v>13.13</v>
      </c>
      <c r="M249" s="14"/>
      <c r="N249" s="18" t="s">
        <v>26</v>
      </c>
      <c r="O249" s="23">
        <f>R241</f>
        <v>224.79392624728857</v>
      </c>
      <c r="P249" s="23">
        <f>R242</f>
        <v>242.08576456423077</v>
      </c>
      <c r="Q249" s="14"/>
      <c r="R249" s="14"/>
      <c r="S249" s="14"/>
      <c r="T249" s="14"/>
      <c r="U249" s="14"/>
    </row>
    <row r="250" spans="1:21">
      <c r="A250" s="15"/>
      <c r="B250" s="5"/>
      <c r="C250" s="5"/>
      <c r="D250" s="5">
        <f>D249-D248</f>
        <v>0.85400000000000009</v>
      </c>
      <c r="E250" s="5"/>
      <c r="F250" s="5">
        <f>F249-E249</f>
        <v>0.21600000000000019</v>
      </c>
      <c r="G250" s="5">
        <f>G249-E249</f>
        <v>0.72100000000000009</v>
      </c>
      <c r="H250" s="5">
        <f>H249-E249</f>
        <v>1.6080000000000005</v>
      </c>
      <c r="I250" s="5">
        <f>I249-E249</f>
        <v>2.1779999999999999</v>
      </c>
      <c r="J250" s="5">
        <f>J249-E249</f>
        <v>6.3570000000000002</v>
      </c>
      <c r="K250" s="5">
        <f>K249-E249</f>
        <v>7.2610000000000001</v>
      </c>
      <c r="L250" s="5">
        <f>L249-E249</f>
        <v>7.112000000000001</v>
      </c>
      <c r="M250" s="14"/>
      <c r="N250" s="18" t="s">
        <v>27</v>
      </c>
      <c r="O250" s="23">
        <f>S241</f>
        <v>348.35140997830803</v>
      </c>
      <c r="P250" s="23">
        <f>S242</f>
        <v>526.87089006205429</v>
      </c>
      <c r="Q250" s="14"/>
      <c r="R250" s="14"/>
      <c r="S250" s="14"/>
      <c r="T250" s="14"/>
      <c r="U250" s="14"/>
    </row>
    <row r="251" spans="1:21">
      <c r="A251" s="15"/>
      <c r="B251" s="5"/>
      <c r="C251" s="5"/>
      <c r="D251" s="5"/>
      <c r="E251" s="5"/>
      <c r="F251" s="19">
        <f>F250/D250*100</f>
        <v>25.292740046838425</v>
      </c>
      <c r="G251" s="19">
        <f>G250/D250*100</f>
        <v>84.426229508196727</v>
      </c>
      <c r="H251" s="19">
        <f>H250/D250*100</f>
        <v>188.29039812646374</v>
      </c>
      <c r="I251" s="19">
        <f>I250/D250*100</f>
        <v>255.03512880562056</v>
      </c>
      <c r="J251" s="19">
        <f>J250/D250*100</f>
        <v>744.37939110070249</v>
      </c>
      <c r="K251" s="19">
        <f>K250/D250*100</f>
        <v>850.23419203747062</v>
      </c>
      <c r="L251" s="19">
        <f>L250/D250*100</f>
        <v>832.78688524590154</v>
      </c>
      <c r="M251" s="14"/>
      <c r="N251" s="18" t="s">
        <v>28</v>
      </c>
      <c r="O251" s="23">
        <f>T241</f>
        <v>376.96312364425165</v>
      </c>
      <c r="P251" s="23">
        <f>T242</f>
        <v>581.77569166038177</v>
      </c>
      <c r="Q251" s="14"/>
      <c r="R251" s="14"/>
      <c r="S251" s="14"/>
      <c r="T251" s="14"/>
      <c r="U251" s="14"/>
    </row>
    <row r="252" spans="1:21">
      <c r="A252" s="15"/>
      <c r="B252" s="5"/>
      <c r="C252" s="5"/>
      <c r="D252" s="5"/>
      <c r="E252" s="5"/>
      <c r="F252" s="5"/>
      <c r="G252" s="5"/>
      <c r="H252" s="5"/>
      <c r="I252" s="5"/>
      <c r="J252" s="5"/>
      <c r="K252" s="5"/>
      <c r="L252" s="5"/>
      <c r="M252" s="14"/>
      <c r="N252" s="18" t="s">
        <v>29</v>
      </c>
      <c r="O252" s="23">
        <f>U241</f>
        <v>371.56182212581348</v>
      </c>
      <c r="P252" s="23">
        <f>U242</f>
        <v>566.93823681181277</v>
      </c>
      <c r="Q252" s="14"/>
      <c r="R252" s="14"/>
      <c r="S252" s="14"/>
      <c r="T252" s="14"/>
      <c r="U252" s="14"/>
    </row>
    <row r="253" spans="1:21">
      <c r="A253" s="15"/>
      <c r="B253" s="5" t="s">
        <v>41</v>
      </c>
      <c r="C253" s="16" t="s">
        <v>20</v>
      </c>
      <c r="D253" s="5"/>
      <c r="E253" s="5"/>
      <c r="F253" s="5"/>
      <c r="G253" s="5"/>
      <c r="H253" s="5"/>
      <c r="I253" s="5"/>
      <c r="J253" s="5"/>
      <c r="K253" s="5"/>
      <c r="L253" s="5"/>
      <c r="M253" s="14"/>
      <c r="N253" s="14"/>
      <c r="O253" s="14"/>
      <c r="P253" s="14"/>
      <c r="Q253" s="14"/>
      <c r="R253" s="14"/>
      <c r="S253" s="14"/>
      <c r="T253" s="14"/>
      <c r="U253" s="14"/>
    </row>
    <row r="254" spans="1:21" ht="15.75">
      <c r="A254" s="15"/>
      <c r="B254" s="5"/>
      <c r="C254" s="5" t="s">
        <v>21</v>
      </c>
      <c r="D254" s="17">
        <v>7.4329999999999998</v>
      </c>
      <c r="E254" s="5" t="s">
        <v>22</v>
      </c>
      <c r="F254" s="18" t="s">
        <v>23</v>
      </c>
      <c r="G254" s="18" t="s">
        <v>24</v>
      </c>
      <c r="H254" s="18" t="s">
        <v>25</v>
      </c>
      <c r="I254" s="18" t="s">
        <v>26</v>
      </c>
      <c r="J254" s="18" t="s">
        <v>27</v>
      </c>
      <c r="K254" s="18" t="s">
        <v>28</v>
      </c>
      <c r="L254" s="18" t="s">
        <v>29</v>
      </c>
      <c r="M254" s="14"/>
      <c r="N254" s="14"/>
      <c r="O254" s="14"/>
      <c r="P254" s="14"/>
      <c r="Q254" s="14"/>
      <c r="R254" s="14"/>
      <c r="S254" s="14"/>
      <c r="T254" s="14"/>
      <c r="U254" s="14"/>
    </row>
    <row r="255" spans="1:21" ht="15.75">
      <c r="A255" s="15"/>
      <c r="B255" s="5"/>
      <c r="C255" s="5" t="s">
        <v>30</v>
      </c>
      <c r="D255" s="17">
        <v>9.9109999999999996</v>
      </c>
      <c r="E255" s="17">
        <v>5.6820000000000004</v>
      </c>
      <c r="F255" s="17">
        <v>6.6769999999999996</v>
      </c>
      <c r="G255" s="17">
        <v>7.6589999999999998</v>
      </c>
      <c r="H255" s="17">
        <v>9.7780000000000005</v>
      </c>
      <c r="I255" s="17">
        <v>11.36</v>
      </c>
      <c r="J255" s="17">
        <v>13.348000000000001</v>
      </c>
      <c r="K255" s="17">
        <v>13.446</v>
      </c>
      <c r="L255" s="17">
        <v>13.143000000000001</v>
      </c>
      <c r="M255" s="14"/>
      <c r="N255" s="14"/>
      <c r="O255" s="14"/>
      <c r="P255" s="14"/>
      <c r="Q255" s="14"/>
      <c r="R255" s="14"/>
      <c r="S255" s="14"/>
      <c r="T255" s="14"/>
      <c r="U255" s="14"/>
    </row>
    <row r="256" spans="1:21">
      <c r="A256" s="15"/>
      <c r="B256" s="5"/>
      <c r="C256" s="5"/>
      <c r="D256" s="5">
        <f>D255-D254</f>
        <v>2.4779999999999998</v>
      </c>
      <c r="E256" s="5"/>
      <c r="F256" s="5">
        <f>F255-E255</f>
        <v>0.99499999999999922</v>
      </c>
      <c r="G256" s="5">
        <f>G255-E255</f>
        <v>1.9769999999999994</v>
      </c>
      <c r="H256" s="5">
        <f>H255-E255</f>
        <v>4.0960000000000001</v>
      </c>
      <c r="I256" s="5">
        <f>I255-E255</f>
        <v>5.677999999999999</v>
      </c>
      <c r="J256" s="5">
        <f>J255-E255</f>
        <v>7.6660000000000004</v>
      </c>
      <c r="K256" s="5">
        <f>K255-E255</f>
        <v>7.7639999999999993</v>
      </c>
      <c r="L256" s="5">
        <f>L255-E255</f>
        <v>7.4610000000000003</v>
      </c>
      <c r="M256" s="14"/>
      <c r="N256" s="14"/>
      <c r="O256" s="14"/>
      <c r="P256" s="14"/>
      <c r="Q256" s="14"/>
      <c r="R256" s="14"/>
      <c r="S256" s="14"/>
      <c r="T256" s="14"/>
      <c r="U256" s="14"/>
    </row>
    <row r="257" spans="1:21">
      <c r="A257" s="15"/>
      <c r="B257" s="5"/>
      <c r="C257" s="5"/>
      <c r="D257" s="5"/>
      <c r="E257" s="5"/>
      <c r="F257" s="19">
        <f>F256/D256*100</f>
        <v>40.153349475383351</v>
      </c>
      <c r="G257" s="19">
        <f>G256/D256*100</f>
        <v>79.782082324455189</v>
      </c>
      <c r="H257" s="19">
        <f>H256/D256*100</f>
        <v>165.2945924132365</v>
      </c>
      <c r="I257" s="19">
        <f>I256/D256*100</f>
        <v>229.13640032284098</v>
      </c>
      <c r="J257" s="19">
        <f>J256/D256*100</f>
        <v>309.36238902340602</v>
      </c>
      <c r="K257" s="19">
        <f>K256/D256*100</f>
        <v>313.31719128329297</v>
      </c>
      <c r="L257" s="19">
        <f>L256/D256*100</f>
        <v>301.089588377724</v>
      </c>
      <c r="M257" s="14"/>
      <c r="N257" s="14"/>
      <c r="O257" s="14"/>
      <c r="P257" s="14"/>
      <c r="Q257" s="14"/>
      <c r="R257" s="14"/>
      <c r="S257" s="14"/>
      <c r="T257" s="14"/>
      <c r="U257" s="14"/>
    </row>
    <row r="258" spans="1:21">
      <c r="A258" s="15"/>
      <c r="B258" s="5"/>
      <c r="C258" s="5"/>
      <c r="D258" s="5"/>
      <c r="E258" s="5"/>
      <c r="F258" s="5"/>
      <c r="G258" s="5"/>
      <c r="H258" s="5"/>
      <c r="I258" s="5"/>
      <c r="J258" s="5"/>
      <c r="K258" s="5"/>
      <c r="L258" s="5"/>
      <c r="M258" s="14"/>
      <c r="N258" s="14"/>
      <c r="O258" s="14"/>
      <c r="P258" s="14"/>
      <c r="Q258" s="14"/>
      <c r="R258" s="14"/>
      <c r="S258" s="14"/>
      <c r="T258" s="14"/>
      <c r="U258" s="14"/>
    </row>
    <row r="259" spans="1:21">
      <c r="A259" s="15"/>
      <c r="B259" s="5" t="s">
        <v>42</v>
      </c>
      <c r="C259" s="16" t="s">
        <v>16</v>
      </c>
      <c r="D259" s="5"/>
      <c r="E259" s="5"/>
      <c r="F259" s="5"/>
      <c r="G259" s="5"/>
      <c r="H259" s="5"/>
      <c r="I259" s="5"/>
      <c r="J259" s="5"/>
      <c r="K259" s="5"/>
      <c r="L259" s="5"/>
      <c r="M259" s="14"/>
      <c r="N259" s="14"/>
      <c r="O259" s="14"/>
      <c r="P259" s="14"/>
      <c r="Q259" s="14"/>
      <c r="R259" s="14"/>
      <c r="S259" s="14"/>
      <c r="T259" s="14"/>
      <c r="U259" s="14"/>
    </row>
    <row r="260" spans="1:21" ht="15.75">
      <c r="A260" s="15"/>
      <c r="B260" s="5"/>
      <c r="C260" s="5" t="s">
        <v>21</v>
      </c>
      <c r="D260" s="17"/>
      <c r="E260" s="5" t="s">
        <v>22</v>
      </c>
      <c r="F260" s="18" t="s">
        <v>23</v>
      </c>
      <c r="G260" s="18" t="s">
        <v>24</v>
      </c>
      <c r="H260" s="18" t="s">
        <v>25</v>
      </c>
      <c r="I260" s="18" t="s">
        <v>26</v>
      </c>
      <c r="J260" s="18" t="s">
        <v>27</v>
      </c>
      <c r="K260" s="18" t="s">
        <v>28</v>
      </c>
      <c r="L260" s="18" t="s">
        <v>29</v>
      </c>
      <c r="M260" s="14"/>
      <c r="N260" s="14"/>
      <c r="O260" s="14"/>
      <c r="P260" s="14"/>
      <c r="Q260" s="14"/>
      <c r="R260" s="14"/>
      <c r="S260" s="14"/>
      <c r="T260" s="14"/>
      <c r="U260" s="14"/>
    </row>
    <row r="261" spans="1:21" ht="15.75">
      <c r="A261" s="15"/>
      <c r="B261" s="5"/>
      <c r="C261" s="5" t="s">
        <v>30</v>
      </c>
      <c r="D261" s="17"/>
      <c r="E261" s="17"/>
      <c r="F261" s="17"/>
      <c r="G261" s="17"/>
      <c r="H261" s="17"/>
      <c r="I261" s="17"/>
      <c r="J261" s="17"/>
      <c r="K261" s="17"/>
      <c r="L261" s="17"/>
      <c r="M261" s="14"/>
      <c r="N261" s="14"/>
      <c r="O261" s="14"/>
      <c r="P261" s="14"/>
      <c r="Q261" s="14"/>
      <c r="R261" s="14"/>
      <c r="S261" s="14"/>
      <c r="T261" s="14"/>
      <c r="U261" s="14"/>
    </row>
    <row r="262" spans="1:21">
      <c r="A262" s="15"/>
      <c r="B262" s="5"/>
      <c r="C262" s="5"/>
      <c r="D262" s="5"/>
      <c r="E262" s="5"/>
      <c r="F262" s="5"/>
      <c r="G262" s="5"/>
      <c r="H262" s="5"/>
      <c r="I262" s="5"/>
      <c r="J262" s="5"/>
      <c r="K262" s="5"/>
      <c r="L262" s="5"/>
      <c r="M262" s="14"/>
      <c r="N262" s="14"/>
      <c r="O262" s="14"/>
      <c r="P262" s="14"/>
      <c r="Q262" s="14"/>
      <c r="R262" s="14"/>
      <c r="S262" s="14"/>
      <c r="T262" s="14"/>
      <c r="U262" s="14"/>
    </row>
    <row r="263" spans="1:21">
      <c r="A263" s="15"/>
      <c r="B263" s="5"/>
      <c r="C263" s="5"/>
      <c r="D263" s="5"/>
      <c r="E263" s="5"/>
      <c r="F263" s="19"/>
      <c r="G263" s="19"/>
      <c r="H263" s="19"/>
      <c r="I263" s="19"/>
      <c r="J263" s="19"/>
      <c r="K263" s="19"/>
      <c r="L263" s="19"/>
      <c r="M263" s="14"/>
      <c r="N263" s="14"/>
      <c r="O263" s="14"/>
      <c r="P263" s="14"/>
      <c r="Q263" s="14"/>
      <c r="R263" s="14"/>
      <c r="S263" s="14"/>
      <c r="T263" s="14"/>
      <c r="U263" s="14"/>
    </row>
    <row r="264" spans="1:21">
      <c r="A264" s="14"/>
      <c r="B264" s="14"/>
      <c r="C264" s="14"/>
      <c r="D264" s="14"/>
      <c r="E264" s="14"/>
      <c r="F264" s="14"/>
      <c r="G264" s="14"/>
      <c r="H264" s="14"/>
      <c r="I264" s="14"/>
      <c r="J264" s="14"/>
      <c r="K264" s="14"/>
      <c r="L264" s="14"/>
      <c r="M264" s="14"/>
      <c r="N264" s="14"/>
      <c r="O264" s="14"/>
      <c r="P264" s="14"/>
      <c r="Q264" s="14"/>
      <c r="R264" s="14"/>
      <c r="S264" s="14"/>
      <c r="T264" s="14"/>
      <c r="U264" s="14"/>
    </row>
    <row r="265" spans="1:21">
      <c r="A265" s="14"/>
      <c r="B265" s="14"/>
      <c r="C265" s="14"/>
      <c r="D265" s="14"/>
      <c r="E265" s="14"/>
      <c r="F265" s="14"/>
      <c r="G265" s="14"/>
      <c r="H265" s="14"/>
      <c r="I265" s="14"/>
      <c r="J265" s="14"/>
      <c r="K265" s="14"/>
      <c r="L265" s="14"/>
      <c r="M265" s="14"/>
      <c r="N265" s="14"/>
      <c r="O265" s="14"/>
      <c r="P265" s="14"/>
      <c r="Q265" s="14"/>
      <c r="R265" s="14"/>
      <c r="S265" s="14"/>
      <c r="T265" s="14"/>
      <c r="U265" s="14"/>
    </row>
    <row r="266" spans="1:21">
      <c r="A266" s="15" t="s">
        <v>95</v>
      </c>
      <c r="B266" s="5"/>
      <c r="C266" s="5"/>
      <c r="D266" s="5"/>
      <c r="E266" s="5"/>
      <c r="F266" s="5"/>
      <c r="G266" s="5"/>
      <c r="H266" s="5"/>
      <c r="I266" s="5"/>
      <c r="J266" s="5"/>
      <c r="K266" s="5"/>
      <c r="L266" s="5"/>
      <c r="M266" s="14"/>
      <c r="N266" s="22"/>
      <c r="O266" s="18" t="str">
        <f t="shared" ref="O266:U266" si="35">F268</f>
        <v>0.1mM10ul</v>
      </c>
      <c r="P266" s="18" t="str">
        <f t="shared" si="35"/>
        <v>0.1mM20ul</v>
      </c>
      <c r="Q266" s="18" t="str">
        <f t="shared" si="35"/>
        <v>1mM7ul</v>
      </c>
      <c r="R266" s="18" t="str">
        <f t="shared" si="35"/>
        <v>1mM20ul</v>
      </c>
      <c r="S266" s="18" t="str">
        <f t="shared" si="35"/>
        <v>10mM7ul</v>
      </c>
      <c r="T266" s="18" t="str">
        <f t="shared" si="35"/>
        <v>10mM20ul</v>
      </c>
      <c r="U266" s="18" t="str">
        <f t="shared" si="35"/>
        <v>10mM70ul</v>
      </c>
    </row>
    <row r="267" spans="1:21">
      <c r="A267" s="15"/>
      <c r="B267" s="5" t="s">
        <v>19</v>
      </c>
      <c r="C267" s="16" t="s">
        <v>20</v>
      </c>
      <c r="D267" s="5"/>
      <c r="E267" s="5"/>
      <c r="F267" s="5"/>
      <c r="G267" s="5"/>
      <c r="H267" s="5"/>
      <c r="I267" s="5"/>
      <c r="J267" s="5"/>
      <c r="K267" s="5"/>
      <c r="L267" s="5"/>
      <c r="M267" s="14"/>
      <c r="N267" s="22" t="s">
        <v>16</v>
      </c>
      <c r="O267" s="23">
        <f t="shared" ref="O267:U267" si="36">AVERAGE(F289,F283)</f>
        <v>9.7743247857744802</v>
      </c>
      <c r="P267" s="23">
        <f t="shared" si="36"/>
        <v>24.59125852342855</v>
      </c>
      <c r="Q267" s="23">
        <f t="shared" si="36"/>
        <v>85.885785781028872</v>
      </c>
      <c r="R267" s="23">
        <f t="shared" si="36"/>
        <v>165.99308275731642</v>
      </c>
      <c r="S267" s="23">
        <f t="shared" si="36"/>
        <v>199.28670481263163</v>
      </c>
      <c r="T267" s="23">
        <f t="shared" si="36"/>
        <v>189.87606128694568</v>
      </c>
      <c r="U267" s="23">
        <f t="shared" si="36"/>
        <v>174.74140997377793</v>
      </c>
    </row>
    <row r="268" spans="1:21" ht="15.75">
      <c r="A268" s="15"/>
      <c r="B268" s="5"/>
      <c r="C268" s="5" t="s">
        <v>21</v>
      </c>
      <c r="D268" s="17">
        <v>2.8730000000000002</v>
      </c>
      <c r="E268" s="5" t="s">
        <v>22</v>
      </c>
      <c r="F268" s="18" t="s">
        <v>23</v>
      </c>
      <c r="G268" s="18" t="s">
        <v>24</v>
      </c>
      <c r="H268" s="18" t="s">
        <v>25</v>
      </c>
      <c r="I268" s="18" t="s">
        <v>26</v>
      </c>
      <c r="J268" s="18" t="s">
        <v>27</v>
      </c>
      <c r="K268" s="18" t="s">
        <v>28</v>
      </c>
      <c r="L268" s="18" t="s">
        <v>29</v>
      </c>
      <c r="M268" s="14"/>
      <c r="N268" s="22" t="s">
        <v>7</v>
      </c>
      <c r="O268" s="23">
        <f t="shared" ref="O268:U268" si="37">AVERAGE(F271,F277)</f>
        <v>13.653091623895271</v>
      </c>
      <c r="P268" s="23">
        <f t="shared" si="37"/>
        <v>42.151581820401276</v>
      </c>
      <c r="Q268" s="23">
        <f t="shared" si="37"/>
        <v>110.14221737438518</v>
      </c>
      <c r="R268" s="23">
        <f t="shared" si="37"/>
        <v>123.22520587258707</v>
      </c>
      <c r="S268" s="23">
        <f t="shared" si="37"/>
        <v>183.70519906543257</v>
      </c>
      <c r="T268" s="23">
        <f t="shared" si="37"/>
        <v>174.13222830225115</v>
      </c>
      <c r="U268" s="23">
        <f t="shared" si="37"/>
        <v>156.3114506994981</v>
      </c>
    </row>
    <row r="269" spans="1:21" ht="15.75">
      <c r="A269" s="15"/>
      <c r="B269" s="5"/>
      <c r="C269" s="5" t="s">
        <v>30</v>
      </c>
      <c r="D269" s="17">
        <v>12.657999999999999</v>
      </c>
      <c r="E269" s="17">
        <v>2.907</v>
      </c>
      <c r="F269" s="17">
        <v>4.38</v>
      </c>
      <c r="G269" s="17">
        <v>5.8319999999999999</v>
      </c>
      <c r="H269" s="17">
        <v>12.532999999999999</v>
      </c>
      <c r="I269" s="17">
        <v>13.14</v>
      </c>
      <c r="J269" s="17">
        <v>23.579000000000001</v>
      </c>
      <c r="K269" s="17">
        <v>22.106999999999999</v>
      </c>
      <c r="L269" s="17">
        <v>20.053000000000001</v>
      </c>
      <c r="M269" s="14"/>
      <c r="N269" s="14"/>
      <c r="O269" s="14"/>
      <c r="P269" s="14"/>
      <c r="Q269" s="14"/>
      <c r="R269" s="14"/>
      <c r="S269" s="14"/>
      <c r="T269" s="14"/>
      <c r="U269" s="14"/>
    </row>
    <row r="270" spans="1:21">
      <c r="A270" s="15"/>
      <c r="B270" s="5"/>
      <c r="C270" s="5"/>
      <c r="D270" s="5">
        <f>D269-D268</f>
        <v>9.7850000000000001</v>
      </c>
      <c r="E270" s="5"/>
      <c r="F270" s="5">
        <f>F269-E269</f>
        <v>1.4729999999999999</v>
      </c>
      <c r="G270" s="5">
        <f>G269-E269</f>
        <v>2.9249999999999998</v>
      </c>
      <c r="H270" s="5">
        <f>H269-E269</f>
        <v>9.6259999999999994</v>
      </c>
      <c r="I270" s="5">
        <f>I269-E269</f>
        <v>10.233000000000001</v>
      </c>
      <c r="J270" s="5">
        <f>J269-E269</f>
        <v>20.672000000000001</v>
      </c>
      <c r="K270" s="5">
        <f>K269-E269</f>
        <v>19.2</v>
      </c>
      <c r="L270" s="5">
        <f>L269-E269</f>
        <v>17.146000000000001</v>
      </c>
      <c r="M270" s="14"/>
      <c r="N270" s="14"/>
      <c r="O270" s="14"/>
      <c r="P270" s="14"/>
      <c r="Q270" s="14"/>
      <c r="R270" s="14"/>
      <c r="S270" s="14"/>
      <c r="T270" s="14"/>
      <c r="U270" s="14"/>
    </row>
    <row r="271" spans="1:21">
      <c r="A271" s="15"/>
      <c r="B271" s="5"/>
      <c r="C271" s="5"/>
      <c r="D271" s="5"/>
      <c r="E271" s="5"/>
      <c r="F271" s="19">
        <f>F270/D270*100</f>
        <v>15.053653551354113</v>
      </c>
      <c r="G271" s="19">
        <f>G270/D270*100</f>
        <v>29.892692897291774</v>
      </c>
      <c r="H271" s="19">
        <f>H270/D270*100</f>
        <v>98.375063873275408</v>
      </c>
      <c r="I271" s="19">
        <f>I270/D270*100</f>
        <v>104.57843638221769</v>
      </c>
      <c r="J271" s="19">
        <f>J270/D270*100</f>
        <v>211.26213592233012</v>
      </c>
      <c r="K271" s="19">
        <f>K270/D270*100</f>
        <v>196.21870209504343</v>
      </c>
      <c r="L271" s="19">
        <f>L270/D270*100</f>
        <v>175.22738886050078</v>
      </c>
      <c r="M271" s="14"/>
      <c r="N271" s="22" t="s">
        <v>31</v>
      </c>
      <c r="O271" s="5" t="s">
        <v>16</v>
      </c>
      <c r="P271" s="5" t="s">
        <v>7</v>
      </c>
      <c r="Q271" s="14"/>
      <c r="R271" s="14"/>
      <c r="S271" s="14"/>
      <c r="T271" s="14"/>
      <c r="U271" s="14"/>
    </row>
    <row r="272" spans="1:21">
      <c r="A272" s="15"/>
      <c r="B272" s="5"/>
      <c r="C272" s="5"/>
      <c r="D272" s="5"/>
      <c r="E272" s="5"/>
      <c r="F272" s="5"/>
      <c r="G272" s="5"/>
      <c r="H272" s="5"/>
      <c r="I272" s="5"/>
      <c r="J272" s="5"/>
      <c r="K272" s="5"/>
      <c r="L272" s="5"/>
      <c r="M272" s="14"/>
      <c r="N272" s="18" t="s">
        <v>23</v>
      </c>
      <c r="O272" s="23">
        <f>O267</f>
        <v>9.7743247857744802</v>
      </c>
      <c r="P272" s="23">
        <f>O268</f>
        <v>13.653091623895271</v>
      </c>
      <c r="Q272" s="14"/>
      <c r="R272" s="14"/>
      <c r="S272" s="14"/>
      <c r="T272" s="14"/>
      <c r="U272" s="14"/>
    </row>
    <row r="273" spans="1:21">
      <c r="A273" s="15"/>
      <c r="B273" s="5" t="s">
        <v>32</v>
      </c>
      <c r="C273" s="16" t="s">
        <v>20</v>
      </c>
      <c r="D273" s="5"/>
      <c r="E273" s="5"/>
      <c r="F273" s="5"/>
      <c r="G273" s="5"/>
      <c r="H273" s="5"/>
      <c r="I273" s="5"/>
      <c r="J273" s="5"/>
      <c r="K273" s="5"/>
      <c r="L273" s="5"/>
      <c r="M273" s="14"/>
      <c r="N273" s="18" t="s">
        <v>24</v>
      </c>
      <c r="O273" s="23">
        <f>P267</f>
        <v>24.59125852342855</v>
      </c>
      <c r="P273" s="23">
        <f>P268</f>
        <v>42.151581820401276</v>
      </c>
      <c r="Q273" s="14"/>
      <c r="R273" s="14"/>
      <c r="S273" s="14"/>
      <c r="T273" s="14"/>
      <c r="U273" s="14"/>
    </row>
    <row r="274" spans="1:21" ht="15.75">
      <c r="A274" s="15"/>
      <c r="B274" s="5"/>
      <c r="C274" s="5" t="s">
        <v>21</v>
      </c>
      <c r="D274" s="17">
        <v>5.4470000000000001</v>
      </c>
      <c r="E274" s="5" t="s">
        <v>22</v>
      </c>
      <c r="F274" s="18" t="s">
        <v>23</v>
      </c>
      <c r="G274" s="18" t="s">
        <v>24</v>
      </c>
      <c r="H274" s="18" t="s">
        <v>25</v>
      </c>
      <c r="I274" s="18" t="s">
        <v>26</v>
      </c>
      <c r="J274" s="18" t="s">
        <v>27</v>
      </c>
      <c r="K274" s="18" t="s">
        <v>28</v>
      </c>
      <c r="L274" s="18" t="s">
        <v>29</v>
      </c>
      <c r="M274" s="14"/>
      <c r="N274" s="18" t="s">
        <v>25</v>
      </c>
      <c r="O274" s="23">
        <f>Q267</f>
        <v>85.885785781028872</v>
      </c>
      <c r="P274" s="23">
        <f>Q268</f>
        <v>110.14221737438518</v>
      </c>
      <c r="Q274" s="14"/>
      <c r="R274" s="14"/>
      <c r="S274" s="14"/>
      <c r="T274" s="14"/>
      <c r="U274" s="14"/>
    </row>
    <row r="275" spans="1:21" ht="15.75">
      <c r="A275" s="15"/>
      <c r="B275" s="5"/>
      <c r="C275" s="5" t="s">
        <v>30</v>
      </c>
      <c r="D275" s="17">
        <v>14.539</v>
      </c>
      <c r="E275" s="17">
        <v>5.2220000000000004</v>
      </c>
      <c r="F275" s="17">
        <v>6.3360000000000003</v>
      </c>
      <c r="G275" s="17">
        <v>10.169</v>
      </c>
      <c r="H275" s="17">
        <v>16.306000000000001</v>
      </c>
      <c r="I275" s="17">
        <v>18.120999999999999</v>
      </c>
      <c r="J275" s="17">
        <v>19.419</v>
      </c>
      <c r="K275" s="17">
        <v>19.045999999999999</v>
      </c>
      <c r="L275" s="17">
        <v>17.713999999999999</v>
      </c>
      <c r="M275" s="14"/>
      <c r="N275" s="18" t="s">
        <v>26</v>
      </c>
      <c r="O275" s="23">
        <f>R267</f>
        <v>165.99308275731642</v>
      </c>
      <c r="P275" s="23">
        <f>R268</f>
        <v>123.22520587258707</v>
      </c>
      <c r="Q275" s="14"/>
      <c r="R275" s="14"/>
      <c r="S275" s="14"/>
      <c r="T275" s="14"/>
      <c r="U275" s="14"/>
    </row>
    <row r="276" spans="1:21">
      <c r="A276" s="15"/>
      <c r="B276" s="5"/>
      <c r="C276" s="5"/>
      <c r="D276" s="5">
        <f>D275-D274</f>
        <v>9.0919999999999987</v>
      </c>
      <c r="E276" s="5"/>
      <c r="F276" s="5">
        <f>F275-E275</f>
        <v>1.1139999999999999</v>
      </c>
      <c r="G276" s="5">
        <f>G275-E275</f>
        <v>4.9470000000000001</v>
      </c>
      <c r="H276" s="5">
        <f>H275-E275</f>
        <v>11.084</v>
      </c>
      <c r="I276" s="5">
        <f>I275-E275</f>
        <v>12.898999999999997</v>
      </c>
      <c r="J276" s="5">
        <f>J275-E275</f>
        <v>14.196999999999999</v>
      </c>
      <c r="K276" s="5">
        <f>K275-E275</f>
        <v>13.823999999999998</v>
      </c>
      <c r="L276" s="5">
        <f>L275-E275</f>
        <v>12.491999999999997</v>
      </c>
      <c r="M276" s="14"/>
      <c r="N276" s="18" t="s">
        <v>27</v>
      </c>
      <c r="O276" s="23">
        <f>S267</f>
        <v>199.28670481263163</v>
      </c>
      <c r="P276" s="23">
        <f>S268</f>
        <v>183.70519906543257</v>
      </c>
      <c r="Q276" s="14"/>
      <c r="R276" s="14"/>
      <c r="S276" s="14"/>
      <c r="T276" s="14"/>
      <c r="U276" s="14"/>
    </row>
    <row r="277" spans="1:21">
      <c r="A277" s="15"/>
      <c r="B277" s="5"/>
      <c r="C277" s="5"/>
      <c r="D277" s="5"/>
      <c r="E277" s="5"/>
      <c r="F277" s="19">
        <f>F276/D276*100</f>
        <v>12.252529696436428</v>
      </c>
      <c r="G277" s="19">
        <f>G276/D276*100</f>
        <v>54.410470743510785</v>
      </c>
      <c r="H277" s="19">
        <f>H276/D276*100</f>
        <v>121.90937087549496</v>
      </c>
      <c r="I277" s="19">
        <f>I276/D276*100</f>
        <v>141.87197536295645</v>
      </c>
      <c r="J277" s="19">
        <f>J276/D276*100</f>
        <v>156.14826220853499</v>
      </c>
      <c r="K277" s="19">
        <f>K276/D276*100</f>
        <v>152.04575450945887</v>
      </c>
      <c r="L277" s="19">
        <f>L276/D276*100</f>
        <v>137.39551253849538</v>
      </c>
      <c r="M277" s="14"/>
      <c r="N277" s="18" t="s">
        <v>28</v>
      </c>
      <c r="O277" s="23">
        <f>T267</f>
        <v>189.87606128694568</v>
      </c>
      <c r="P277" s="23">
        <f>T268</f>
        <v>174.13222830225115</v>
      </c>
      <c r="Q277" s="14"/>
      <c r="R277" s="14"/>
      <c r="S277" s="14"/>
      <c r="T277" s="14"/>
      <c r="U277" s="14"/>
    </row>
    <row r="278" spans="1:21">
      <c r="A278" s="15"/>
      <c r="B278" s="5"/>
      <c r="C278" s="5"/>
      <c r="D278" s="5"/>
      <c r="E278" s="5"/>
      <c r="F278" s="5"/>
      <c r="G278" s="5"/>
      <c r="H278" s="5"/>
      <c r="I278" s="5"/>
      <c r="J278" s="5"/>
      <c r="K278" s="5"/>
      <c r="L278" s="5"/>
      <c r="M278" s="14"/>
      <c r="N278" s="18" t="s">
        <v>29</v>
      </c>
      <c r="O278" s="23">
        <f>U267</f>
        <v>174.74140997377793</v>
      </c>
      <c r="P278" s="23">
        <f>U268</f>
        <v>156.3114506994981</v>
      </c>
      <c r="Q278" s="14"/>
      <c r="R278" s="14"/>
      <c r="S278" s="14"/>
      <c r="T278" s="14"/>
      <c r="U278" s="14"/>
    </row>
    <row r="279" spans="1:21">
      <c r="A279" s="15"/>
      <c r="B279" s="5" t="s">
        <v>33</v>
      </c>
      <c r="C279" s="16" t="s">
        <v>16</v>
      </c>
      <c r="D279" s="5"/>
      <c r="E279" s="5"/>
      <c r="F279" s="5"/>
      <c r="G279" s="5"/>
      <c r="H279" s="5"/>
      <c r="I279" s="5"/>
      <c r="J279" s="5"/>
      <c r="K279" s="5"/>
      <c r="L279" s="5"/>
      <c r="M279" s="14"/>
      <c r="N279" s="14"/>
      <c r="O279" s="14"/>
      <c r="P279" s="14"/>
      <c r="Q279" s="14"/>
      <c r="R279" s="14"/>
      <c r="S279" s="14"/>
      <c r="T279" s="14"/>
      <c r="U279" s="14"/>
    </row>
    <row r="280" spans="1:21" ht="15.75">
      <c r="A280" s="15"/>
      <c r="B280" s="5"/>
      <c r="C280" s="5" t="s">
        <v>21</v>
      </c>
      <c r="D280" s="17">
        <v>3.4359999999999999</v>
      </c>
      <c r="E280" s="5" t="s">
        <v>22</v>
      </c>
      <c r="F280" s="18" t="s">
        <v>23</v>
      </c>
      <c r="G280" s="18" t="s">
        <v>24</v>
      </c>
      <c r="H280" s="18" t="s">
        <v>25</v>
      </c>
      <c r="I280" s="18" t="s">
        <v>26</v>
      </c>
      <c r="J280" s="18" t="s">
        <v>27</v>
      </c>
      <c r="K280" s="18" t="s">
        <v>28</v>
      </c>
      <c r="L280" s="18" t="s">
        <v>29</v>
      </c>
      <c r="M280" s="14"/>
      <c r="N280" s="14"/>
      <c r="O280" s="14"/>
      <c r="P280" s="14"/>
      <c r="Q280" s="14"/>
      <c r="R280" s="14"/>
      <c r="S280" s="14"/>
      <c r="T280" s="14"/>
      <c r="U280" s="14"/>
    </row>
    <row r="281" spans="1:21" ht="15.75">
      <c r="A281" s="15"/>
      <c r="B281" s="5"/>
      <c r="C281" s="5" t="s">
        <v>30</v>
      </c>
      <c r="D281" s="17">
        <v>23.742999999999999</v>
      </c>
      <c r="E281" s="17">
        <v>2.9089999999999998</v>
      </c>
      <c r="F281" s="17">
        <v>6.25</v>
      </c>
      <c r="G281" s="17">
        <v>7.1849999999999996</v>
      </c>
      <c r="H281" s="17">
        <v>24.850999999999999</v>
      </c>
      <c r="I281" s="17">
        <v>30.056999999999999</v>
      </c>
      <c r="J281" s="17">
        <v>35.362000000000002</v>
      </c>
      <c r="K281" s="17">
        <v>33.359000000000002</v>
      </c>
      <c r="L281" s="17">
        <v>29.611999999999998</v>
      </c>
      <c r="M281" s="14"/>
      <c r="N281" s="14"/>
      <c r="O281" s="14"/>
      <c r="P281" s="14"/>
      <c r="Q281" s="14"/>
      <c r="R281" s="14"/>
      <c r="S281" s="14"/>
      <c r="T281" s="14"/>
      <c r="U281" s="14"/>
    </row>
    <row r="282" spans="1:21">
      <c r="A282" s="15"/>
      <c r="B282" s="5"/>
      <c r="C282" s="5"/>
      <c r="D282" s="5">
        <f>D281-D280</f>
        <v>20.306999999999999</v>
      </c>
      <c r="E282" s="5"/>
      <c r="F282" s="5">
        <f>F281-E281</f>
        <v>3.3410000000000002</v>
      </c>
      <c r="G282" s="5">
        <f>G281-E281</f>
        <v>4.2759999999999998</v>
      </c>
      <c r="H282" s="5">
        <f>H281-E281</f>
        <v>21.942</v>
      </c>
      <c r="I282" s="5">
        <f>I281-E281</f>
        <v>27.148</v>
      </c>
      <c r="J282" s="5">
        <f>J281-E281</f>
        <v>32.453000000000003</v>
      </c>
      <c r="K282" s="5">
        <f>K281-E281</f>
        <v>30.450000000000003</v>
      </c>
      <c r="L282" s="5">
        <f>L281-E281</f>
        <v>26.702999999999999</v>
      </c>
      <c r="M282" s="14"/>
      <c r="N282" s="14"/>
      <c r="O282" s="14"/>
      <c r="P282" s="14"/>
      <c r="Q282" s="14"/>
      <c r="R282" s="14"/>
      <c r="S282" s="14"/>
      <c r="T282" s="14"/>
      <c r="U282" s="14"/>
    </row>
    <row r="283" spans="1:21">
      <c r="A283" s="15"/>
      <c r="B283" s="5"/>
      <c r="C283" s="5"/>
      <c r="D283" s="5"/>
      <c r="E283" s="5"/>
      <c r="F283" s="19">
        <f>F282/D282*100</f>
        <v>16.452454818535482</v>
      </c>
      <c r="G283" s="19">
        <f>G282/D282*100</f>
        <v>21.05677845078052</v>
      </c>
      <c r="H283" s="19">
        <f>H282/D282*100</f>
        <v>108.05141084355149</v>
      </c>
      <c r="I283" s="19">
        <f>I282/D282*100</f>
        <v>133.68789087506772</v>
      </c>
      <c r="J283" s="19">
        <f>J282/D282*100</f>
        <v>159.81188752646872</v>
      </c>
      <c r="K283" s="19">
        <f>K282/D282*100</f>
        <v>149.94829369183043</v>
      </c>
      <c r="L283" s="19">
        <f>L282/D282*100</f>
        <v>131.49652829073719</v>
      </c>
      <c r="M283" s="14"/>
      <c r="N283" s="14"/>
      <c r="O283" s="14"/>
      <c r="P283" s="14"/>
      <c r="Q283" s="14"/>
      <c r="R283" s="14"/>
      <c r="S283" s="14"/>
      <c r="T283" s="14"/>
      <c r="U283" s="14"/>
    </row>
    <row r="284" spans="1:21">
      <c r="A284" s="15"/>
      <c r="B284" s="5"/>
      <c r="C284" s="5"/>
      <c r="D284" s="5"/>
      <c r="E284" s="5"/>
      <c r="F284" s="5"/>
      <c r="G284" s="5"/>
      <c r="H284" s="5"/>
      <c r="I284" s="5"/>
      <c r="J284" s="5"/>
      <c r="K284" s="5"/>
      <c r="L284" s="5"/>
      <c r="M284" s="14"/>
      <c r="N284" s="14"/>
      <c r="O284" s="14"/>
      <c r="P284" s="14"/>
      <c r="Q284" s="14"/>
      <c r="R284" s="14"/>
      <c r="S284" s="14"/>
      <c r="T284" s="14"/>
      <c r="U284" s="14"/>
    </row>
    <row r="285" spans="1:21">
      <c r="A285" s="15"/>
      <c r="B285" s="5" t="s">
        <v>34</v>
      </c>
      <c r="C285" s="16" t="s">
        <v>16</v>
      </c>
      <c r="D285" s="5"/>
      <c r="E285" s="5"/>
      <c r="F285" s="5"/>
      <c r="G285" s="5"/>
      <c r="H285" s="5"/>
      <c r="I285" s="5"/>
      <c r="J285" s="5"/>
      <c r="K285" s="5"/>
      <c r="L285" s="5"/>
      <c r="M285" s="14"/>
      <c r="N285" s="14"/>
      <c r="O285" s="14"/>
      <c r="P285" s="14"/>
      <c r="Q285" s="14"/>
      <c r="R285" s="14"/>
      <c r="S285" s="14"/>
      <c r="T285" s="14"/>
      <c r="U285" s="14"/>
    </row>
    <row r="286" spans="1:21" ht="15.75">
      <c r="A286" s="15"/>
      <c r="B286" s="5"/>
      <c r="C286" s="5" t="s">
        <v>21</v>
      </c>
      <c r="D286" s="17">
        <v>3.915</v>
      </c>
      <c r="E286" s="5" t="s">
        <v>22</v>
      </c>
      <c r="F286" s="18" t="s">
        <v>23</v>
      </c>
      <c r="G286" s="18" t="s">
        <v>24</v>
      </c>
      <c r="H286" s="18" t="s">
        <v>25</v>
      </c>
      <c r="I286" s="18" t="s">
        <v>26</v>
      </c>
      <c r="J286" s="18" t="s">
        <v>27</v>
      </c>
      <c r="K286" s="18" t="s">
        <v>28</v>
      </c>
      <c r="L286" s="18" t="s">
        <v>29</v>
      </c>
      <c r="M286" s="14"/>
      <c r="N286" s="14"/>
      <c r="O286" s="14"/>
      <c r="P286" s="14"/>
      <c r="Q286" s="14"/>
      <c r="R286" s="14"/>
      <c r="S286" s="14"/>
      <c r="T286" s="14"/>
      <c r="U286" s="14"/>
    </row>
    <row r="287" spans="1:21" ht="15.75">
      <c r="A287" s="15"/>
      <c r="B287" s="5"/>
      <c r="C287" s="5" t="s">
        <v>30</v>
      </c>
      <c r="D287" s="17">
        <v>8.1460000000000008</v>
      </c>
      <c r="E287" s="17">
        <v>3.444</v>
      </c>
      <c r="F287" s="17">
        <v>3.5750000000000002</v>
      </c>
      <c r="G287" s="17">
        <v>4.6340000000000003</v>
      </c>
      <c r="H287" s="17">
        <v>6.14</v>
      </c>
      <c r="I287" s="17">
        <v>11.834</v>
      </c>
      <c r="J287" s="17">
        <v>13.545999999999999</v>
      </c>
      <c r="K287" s="17">
        <v>13.167</v>
      </c>
      <c r="L287" s="17">
        <v>12.667</v>
      </c>
      <c r="M287" s="14"/>
      <c r="N287" s="14"/>
      <c r="O287" s="14"/>
      <c r="P287" s="14"/>
      <c r="Q287" s="14"/>
      <c r="R287" s="14"/>
      <c r="S287" s="14"/>
      <c r="T287" s="14"/>
      <c r="U287" s="14"/>
    </row>
    <row r="288" spans="1:21">
      <c r="A288" s="15"/>
      <c r="B288" s="5"/>
      <c r="C288" s="5"/>
      <c r="D288" s="5">
        <f>D287-D286</f>
        <v>4.2310000000000008</v>
      </c>
      <c r="E288" s="5"/>
      <c r="F288" s="5">
        <f>F287-E287</f>
        <v>0.13100000000000023</v>
      </c>
      <c r="G288" s="5">
        <f>G287-E287</f>
        <v>1.1900000000000004</v>
      </c>
      <c r="H288" s="5">
        <f>H287-E287</f>
        <v>2.6959999999999997</v>
      </c>
      <c r="I288" s="5">
        <f>I287-E287</f>
        <v>8.39</v>
      </c>
      <c r="J288" s="5">
        <f>J287-E287</f>
        <v>10.102</v>
      </c>
      <c r="K288" s="5">
        <f>K287-E287</f>
        <v>9.722999999999999</v>
      </c>
      <c r="L288" s="5">
        <f>L287-E287</f>
        <v>9.222999999999999</v>
      </c>
      <c r="M288" s="14"/>
      <c r="N288" s="14"/>
      <c r="O288" s="14"/>
      <c r="P288" s="14"/>
      <c r="Q288" s="14"/>
      <c r="R288" s="14"/>
      <c r="S288" s="14"/>
      <c r="T288" s="14"/>
      <c r="U288" s="14"/>
    </row>
    <row r="289" spans="1:21">
      <c r="A289" s="15"/>
      <c r="B289" s="5"/>
      <c r="C289" s="5"/>
      <c r="D289" s="5"/>
      <c r="E289" s="5"/>
      <c r="F289" s="19">
        <f>F288/D288*100</f>
        <v>3.096194753013477</v>
      </c>
      <c r="G289" s="19">
        <f>G288/D288*100</f>
        <v>28.125738596076584</v>
      </c>
      <c r="H289" s="19">
        <f>H288/D288*100</f>
        <v>63.72016071850625</v>
      </c>
      <c r="I289" s="19">
        <f>I288/D288*100</f>
        <v>198.29827463956508</v>
      </c>
      <c r="J289" s="19">
        <f>J288/D288*100</f>
        <v>238.76152209879456</v>
      </c>
      <c r="K289" s="19">
        <f>K288/D288*100</f>
        <v>229.80382888206091</v>
      </c>
      <c r="L289" s="19">
        <f>L288/D288*100</f>
        <v>217.98629165681865</v>
      </c>
      <c r="M289" s="14"/>
      <c r="N289" s="14"/>
      <c r="O289" s="14"/>
      <c r="P289" s="14"/>
      <c r="Q289" s="14"/>
      <c r="R289" s="14"/>
      <c r="S289" s="14"/>
      <c r="T289" s="14"/>
      <c r="U289" s="14"/>
    </row>
  </sheetData>
  <mergeCells count="5">
    <mergeCell ref="B1:D1"/>
    <mergeCell ref="B2:G2"/>
    <mergeCell ref="A3:F3"/>
    <mergeCell ref="A4:E4"/>
    <mergeCell ref="A5:D5"/>
  </mergeCells>
  <phoneticPr fontId="12" type="noConversion"/>
  <dataValidations count="2">
    <dataValidation type="list" allowBlank="1" showInputMessage="1" showErrorMessage="1" sqref="C32 C1:C5 C34:C38 C40:C44 C46:C50 C52:C58 C60:C64 C66:C70 C72:C76 C78:C84 C86:C90 C92:C96 C98:C102 C104:C110 C112:C116 C118:C122 C124:C128 C130:C136 C138:C142 C144:C148 C150:C154 C156:C162 C164:C168 C170:C174 C176:C180 C182:C188 C190:C194 C196:C200 C202:C206 C208:C214 C216:C220 C222:C226 C228:C232 C234:C240 C242:C246 C248:C252 C254:C258 C260:C266 C268:C272 C274:C278 C280:C284 C286:C289">
      <formula1>"GF 109203X,Control"</formula1>
    </dataValidation>
    <dataValidation type="list" allowBlank="1" showInputMessage="1" showErrorMessage="1" sqref="C33 C39 C45 C51 C59 C65 C71 C77 C85 C91 C97 C103 C111 C117 C123 C129 C137 C143 C149 C155 C163 C169 C175 C181 C189 C195 C201 C207 C215 C221 C227 C233 C241 C247 C253 C259 C267 C273 C279 C285">
      <formula1>"AZD1208,Control"</formula1>
    </dataValidation>
  </dataValidations>
  <pageMargins left="0.75" right="0.75" top="1" bottom="1" header="0.5" footer="0.5"/>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90"/>
  <sheetViews>
    <sheetView topLeftCell="J1" workbookViewId="0">
      <selection activeCell="B259" sqref="B259"/>
    </sheetView>
  </sheetViews>
  <sheetFormatPr baseColWidth="10" defaultColWidth="8.7109375" defaultRowHeight="15"/>
  <cols>
    <col min="1" max="1" width="9.28515625" style="1" bestFit="1" customWidth="1"/>
    <col min="2" max="2" width="10.28515625" style="1" bestFit="1" customWidth="1"/>
    <col min="3" max="3" width="12.42578125" style="1" bestFit="1" customWidth="1"/>
    <col min="4" max="4" width="13.5703125" style="1" bestFit="1" customWidth="1"/>
    <col min="5" max="12" width="12.42578125" style="1" bestFit="1" customWidth="1"/>
    <col min="13" max="13" width="9.5703125" style="1" customWidth="1"/>
    <col min="14" max="15" width="12.42578125" style="1" bestFit="1" customWidth="1"/>
    <col min="16" max="16" width="10.28515625" style="1" bestFit="1" customWidth="1"/>
    <col min="17" max="20" width="13.5703125" style="1" bestFit="1" customWidth="1"/>
    <col min="21" max="22" width="12.42578125" style="1" bestFit="1" customWidth="1"/>
    <col min="23" max="26" width="13.5703125" style="1" bestFit="1" customWidth="1"/>
    <col min="27" max="27" width="9.5703125" style="1" customWidth="1"/>
    <col min="28" max="28" width="13.5703125" style="1" bestFit="1" customWidth="1"/>
    <col min="29" max="29" width="12.42578125" style="1" bestFit="1" customWidth="1"/>
    <col min="30" max="16384" width="8.7109375" style="1"/>
  </cols>
  <sheetData>
    <row r="1" spans="1:15" ht="15.75">
      <c r="A1" s="14" t="s">
        <v>0</v>
      </c>
      <c r="B1" s="73" t="s">
        <v>96</v>
      </c>
      <c r="C1" s="74"/>
      <c r="D1" s="74"/>
      <c r="E1" s="14"/>
      <c r="F1" s="14"/>
      <c r="G1" s="14"/>
    </row>
    <row r="2" spans="1:15" ht="15.75">
      <c r="A2" s="14" t="s">
        <v>2</v>
      </c>
      <c r="B2" s="60" t="s">
        <v>47</v>
      </c>
      <c r="C2" s="61"/>
      <c r="D2" s="61"/>
      <c r="E2" s="61"/>
      <c r="F2" s="61"/>
      <c r="G2" s="61"/>
    </row>
    <row r="3" spans="1:15">
      <c r="A3" s="62" t="s">
        <v>63</v>
      </c>
      <c r="B3" s="62"/>
      <c r="C3" s="62"/>
      <c r="D3" s="62"/>
      <c r="E3" s="62"/>
      <c r="F3" s="62"/>
      <c r="G3" s="14"/>
    </row>
    <row r="4" spans="1:15">
      <c r="A4" s="62" t="s">
        <v>5</v>
      </c>
      <c r="B4" s="62"/>
      <c r="C4" s="62"/>
      <c r="D4" s="62"/>
      <c r="E4" s="62"/>
      <c r="F4" s="14"/>
      <c r="G4" s="14"/>
    </row>
    <row r="5" spans="1:15">
      <c r="A5" s="62" t="s">
        <v>48</v>
      </c>
      <c r="B5" s="62"/>
      <c r="C5" s="62"/>
      <c r="D5" s="62"/>
      <c r="E5" s="14"/>
      <c r="F5" s="14"/>
      <c r="G5" s="14"/>
    </row>
    <row r="8" spans="1:15">
      <c r="A8" s="3" t="s">
        <v>7</v>
      </c>
      <c r="B8" s="3" t="s">
        <v>46</v>
      </c>
      <c r="C8" s="3" t="s">
        <v>9</v>
      </c>
      <c r="D8" s="3" t="s">
        <v>10</v>
      </c>
      <c r="E8" s="3" t="s">
        <v>11</v>
      </c>
      <c r="F8" s="3" t="s">
        <v>12</v>
      </c>
      <c r="G8" s="3" t="s">
        <v>13</v>
      </c>
      <c r="H8" s="3" t="s">
        <v>85</v>
      </c>
      <c r="I8" s="3" t="s">
        <v>86</v>
      </c>
      <c r="J8" s="3" t="s">
        <v>87</v>
      </c>
      <c r="K8" s="3" t="s">
        <v>88</v>
      </c>
      <c r="L8" s="3" t="s">
        <v>89</v>
      </c>
      <c r="M8" s="3"/>
      <c r="N8" s="3" t="s">
        <v>14</v>
      </c>
      <c r="O8" s="3" t="s">
        <v>15</v>
      </c>
    </row>
    <row r="9" spans="1:15">
      <c r="A9" s="3"/>
      <c r="B9" s="3"/>
      <c r="C9" s="3"/>
      <c r="D9" s="3"/>
      <c r="E9" s="3"/>
      <c r="F9" s="3"/>
      <c r="G9" s="3"/>
      <c r="H9" s="3"/>
      <c r="I9" s="3"/>
      <c r="J9" s="3"/>
      <c r="K9" s="3"/>
      <c r="L9" s="3"/>
      <c r="M9" s="3"/>
      <c r="N9" s="3"/>
      <c r="O9" s="3"/>
    </row>
    <row r="10" spans="1:15">
      <c r="A10" s="3"/>
      <c r="B10" s="3">
        <v>0.1</v>
      </c>
      <c r="C10" s="3">
        <v>5.9410903268637298</v>
      </c>
      <c r="D10" s="3">
        <v>-3.2882795465701502</v>
      </c>
      <c r="E10" s="3">
        <v>1.14437888735093</v>
      </c>
      <c r="F10" s="3">
        <v>5.5172284239643101</v>
      </c>
      <c r="G10" s="3">
        <v>4.0646647699158596</v>
      </c>
      <c r="H10" s="3">
        <v>6.1722690284596098</v>
      </c>
      <c r="I10" s="3">
        <v>18.212431390001498</v>
      </c>
      <c r="J10" s="3">
        <v>0.16731916984838399</v>
      </c>
      <c r="K10" s="3">
        <v>1.1360810283248799</v>
      </c>
      <c r="L10" s="3">
        <v>3.5943416150005199</v>
      </c>
      <c r="M10" s="3"/>
      <c r="N10" s="3">
        <f t="shared" ref="N10:N16" si="0">AVERAGE(C10:L10)</f>
        <v>4.2661525093159565</v>
      </c>
      <c r="O10" s="3">
        <f t="shared" ref="O10:O16" si="1">STDEV(C10:L10)</f>
        <v>5.7388268843879313</v>
      </c>
    </row>
    <row r="11" spans="1:15">
      <c r="A11" s="3"/>
      <c r="B11" s="3">
        <v>0.3</v>
      </c>
      <c r="C11" s="3">
        <v>5.0329499746163302</v>
      </c>
      <c r="D11" s="3">
        <v>7.7041404582244297</v>
      </c>
      <c r="E11" s="3">
        <v>5.3618886079325003</v>
      </c>
      <c r="F11" s="3">
        <v>20.848655054250202</v>
      </c>
      <c r="G11" s="3">
        <v>75.848744433448701</v>
      </c>
      <c r="H11" s="3">
        <v>83.998720269209301</v>
      </c>
      <c r="I11" s="3">
        <v>53.826880284824199</v>
      </c>
      <c r="J11" s="3">
        <v>21.7257131667339</v>
      </c>
      <c r="K11" s="3">
        <v>14.272331075919301</v>
      </c>
      <c r="L11" s="3">
        <v>72.651561190163704</v>
      </c>
      <c r="M11" s="3"/>
      <c r="N11" s="3">
        <f t="shared" si="0"/>
        <v>36.127158451532253</v>
      </c>
      <c r="O11" s="3">
        <f t="shared" si="1"/>
        <v>31.896517269558299</v>
      </c>
    </row>
    <row r="12" spans="1:15">
      <c r="A12" s="3"/>
      <c r="B12" s="3">
        <v>1</v>
      </c>
      <c r="C12" s="3">
        <v>107.97576834459301</v>
      </c>
      <c r="D12" s="3">
        <v>111.832231722584</v>
      </c>
      <c r="E12" s="3">
        <v>22.932871225060001</v>
      </c>
      <c r="F12" s="3">
        <v>107.62782972421699</v>
      </c>
      <c r="G12" s="3">
        <v>188.28998639287499</v>
      </c>
      <c r="H12" s="3">
        <v>224.43434939938999</v>
      </c>
      <c r="I12" s="3">
        <v>143.963803589972</v>
      </c>
      <c r="J12" s="3">
        <v>93.441852965576999</v>
      </c>
      <c r="K12" s="3">
        <v>77.848644150435007</v>
      </c>
      <c r="L12" s="3">
        <v>125.604580022714</v>
      </c>
      <c r="M12" s="3"/>
      <c r="N12" s="3">
        <f t="shared" si="0"/>
        <v>120.39519175374171</v>
      </c>
      <c r="O12" s="3">
        <f t="shared" si="1"/>
        <v>56.216480043033776</v>
      </c>
    </row>
    <row r="13" spans="1:15">
      <c r="A13" s="3"/>
      <c r="B13" s="3">
        <v>3</v>
      </c>
      <c r="C13" s="3">
        <v>397.57031280509199</v>
      </c>
      <c r="D13" s="3">
        <v>878.40909523320295</v>
      </c>
      <c r="E13" s="3">
        <v>120.561161952224</v>
      </c>
      <c r="F13" s="3">
        <v>490.44010713855198</v>
      </c>
      <c r="G13" s="3">
        <v>628.44028327560602</v>
      </c>
      <c r="H13" s="3">
        <v>425.652765465355</v>
      </c>
      <c r="I13" s="3">
        <v>302.69233051475999</v>
      </c>
      <c r="J13" s="3">
        <v>230.76146865768999</v>
      </c>
      <c r="K13" s="3">
        <v>185.44092345786299</v>
      </c>
      <c r="L13" s="3">
        <v>229.195753786875</v>
      </c>
      <c r="M13" s="3"/>
      <c r="N13" s="3">
        <f t="shared" si="0"/>
        <v>388.91642022872202</v>
      </c>
      <c r="O13" s="3">
        <f t="shared" si="1"/>
        <v>230.95967994595384</v>
      </c>
    </row>
    <row r="14" spans="1:15">
      <c r="A14" s="3"/>
      <c r="B14" s="3">
        <v>10</v>
      </c>
      <c r="C14" s="3">
        <v>564.74829148279696</v>
      </c>
      <c r="D14" s="3">
        <v>1303.6811683542801</v>
      </c>
      <c r="E14" s="3">
        <v>150.54878310010801</v>
      </c>
      <c r="F14" s="3">
        <v>722.90301800722898</v>
      </c>
      <c r="G14" s="3">
        <v>922.46134339435901</v>
      </c>
      <c r="H14" s="3">
        <v>488.15585175401202</v>
      </c>
      <c r="I14" s="3">
        <v>489.17519655837401</v>
      </c>
      <c r="J14" s="3">
        <v>263.29353208504699</v>
      </c>
      <c r="K14" s="3">
        <v>250.048005976811</v>
      </c>
      <c r="L14" s="3">
        <v>285.42869965110498</v>
      </c>
      <c r="M14" s="3"/>
      <c r="N14" s="3">
        <f t="shared" si="0"/>
        <v>544.0443890364121</v>
      </c>
      <c r="O14" s="3">
        <f t="shared" si="1"/>
        <v>356.80315598271449</v>
      </c>
    </row>
    <row r="15" spans="1:15">
      <c r="A15" s="3"/>
      <c r="B15" s="3">
        <v>30</v>
      </c>
      <c r="C15" s="3">
        <v>660.74009060022604</v>
      </c>
      <c r="D15" s="3">
        <v>1605.67072683478</v>
      </c>
      <c r="E15" s="3">
        <v>171.20847463995901</v>
      </c>
      <c r="F15" s="3">
        <v>966.04737953565996</v>
      </c>
      <c r="G15" s="3">
        <v>997.56958189015302</v>
      </c>
      <c r="H15" s="3">
        <v>498.74300703851998</v>
      </c>
      <c r="I15" s="3">
        <v>669.98338525441295</v>
      </c>
      <c r="J15" s="3">
        <v>245.20701002193499</v>
      </c>
      <c r="K15" s="3">
        <v>268.08863594976901</v>
      </c>
      <c r="L15" s="3">
        <v>281.55356146169402</v>
      </c>
      <c r="M15" s="3"/>
      <c r="N15" s="3">
        <f t="shared" si="0"/>
        <v>636.48118532271087</v>
      </c>
      <c r="O15" s="3">
        <f t="shared" si="1"/>
        <v>450.95831732718619</v>
      </c>
    </row>
    <row r="16" spans="1:15">
      <c r="A16" s="3"/>
      <c r="B16" s="3">
        <v>100</v>
      </c>
      <c r="C16" s="3">
        <v>682.06348849923802</v>
      </c>
      <c r="D16" s="3">
        <v>1669.97968013334</v>
      </c>
      <c r="E16" s="3">
        <v>183.19834706150101</v>
      </c>
      <c r="F16" s="3">
        <v>1053.54849490998</v>
      </c>
      <c r="G16" s="3">
        <v>1029.36866031668</v>
      </c>
      <c r="H16" s="3">
        <v>492.89248617164498</v>
      </c>
      <c r="I16" s="3">
        <v>763.79958463136097</v>
      </c>
      <c r="J16" s="3">
        <v>232.33233905024301</v>
      </c>
      <c r="K16" s="3">
        <v>310.56155933651598</v>
      </c>
      <c r="L16" s="3">
        <v>264.37427942168398</v>
      </c>
      <c r="M16" s="3"/>
      <c r="N16" s="3">
        <f t="shared" si="0"/>
        <v>668.21189195321881</v>
      </c>
      <c r="O16" s="3">
        <f t="shared" si="1"/>
        <v>475.94942298918369</v>
      </c>
    </row>
    <row r="17" spans="1:29">
      <c r="A17" s="3"/>
      <c r="B17" s="3"/>
      <c r="C17" s="3"/>
      <c r="D17" s="3"/>
      <c r="E17" s="3"/>
      <c r="F17" s="3"/>
      <c r="G17" s="3"/>
      <c r="H17" s="3"/>
      <c r="I17" s="3"/>
      <c r="J17" s="3"/>
      <c r="K17" s="3"/>
      <c r="L17" s="3"/>
      <c r="M17" s="3"/>
      <c r="N17" s="3"/>
      <c r="O17" s="3"/>
    </row>
    <row r="18" spans="1:29">
      <c r="A18" s="3"/>
      <c r="B18" s="3"/>
      <c r="C18" s="3"/>
      <c r="D18" s="3"/>
      <c r="E18" s="3"/>
      <c r="F18" s="3"/>
      <c r="G18" s="3"/>
      <c r="H18" s="3"/>
      <c r="I18" s="3"/>
      <c r="J18" s="3"/>
      <c r="K18" s="3"/>
      <c r="L18" s="3"/>
      <c r="M18" s="3"/>
      <c r="N18" s="3"/>
      <c r="O18" s="3"/>
    </row>
    <row r="19" spans="1:29">
      <c r="A19" s="3"/>
      <c r="B19" s="3"/>
      <c r="C19" s="3"/>
      <c r="D19" s="3"/>
      <c r="E19" s="3"/>
      <c r="F19" s="3"/>
      <c r="G19" s="3"/>
      <c r="H19" s="3"/>
      <c r="I19" s="3"/>
      <c r="J19" s="3"/>
      <c r="K19" s="3"/>
      <c r="L19" s="3"/>
      <c r="M19" s="3"/>
      <c r="N19" s="3"/>
      <c r="O19" s="3"/>
    </row>
    <row r="20" spans="1:29">
      <c r="A20" s="3"/>
      <c r="B20" s="3"/>
      <c r="C20" s="3"/>
      <c r="D20" s="3"/>
      <c r="E20" s="3"/>
      <c r="F20" s="3"/>
      <c r="G20" s="3"/>
      <c r="H20" s="3"/>
      <c r="I20" s="3"/>
      <c r="J20" s="3"/>
      <c r="K20" s="3"/>
      <c r="L20" s="3"/>
      <c r="M20" s="3"/>
      <c r="N20" s="3"/>
      <c r="O20" s="3"/>
    </row>
    <row r="21" spans="1:29">
      <c r="A21" s="3" t="s">
        <v>16</v>
      </c>
      <c r="B21" s="3" t="s">
        <v>46</v>
      </c>
      <c r="C21" s="3" t="s">
        <v>9</v>
      </c>
      <c r="D21" s="3" t="s">
        <v>10</v>
      </c>
      <c r="E21" s="3" t="s">
        <v>11</v>
      </c>
      <c r="F21" s="3" t="s">
        <v>12</v>
      </c>
      <c r="G21" s="3" t="s">
        <v>13</v>
      </c>
      <c r="H21" s="3" t="s">
        <v>85</v>
      </c>
      <c r="I21" s="3" t="s">
        <v>86</v>
      </c>
      <c r="J21" s="3" t="s">
        <v>87</v>
      </c>
      <c r="K21" s="3" t="s">
        <v>88</v>
      </c>
      <c r="L21" s="3" t="s">
        <v>89</v>
      </c>
      <c r="M21" s="3"/>
      <c r="N21" s="3" t="s">
        <v>14</v>
      </c>
      <c r="O21" s="3" t="s">
        <v>15</v>
      </c>
      <c r="Q21" s="3" t="s">
        <v>64</v>
      </c>
      <c r="AB21" s="1" t="s">
        <v>14</v>
      </c>
      <c r="AC21" s="1" t="s">
        <v>15</v>
      </c>
    </row>
    <row r="22" spans="1:29">
      <c r="A22" s="3"/>
      <c r="B22" s="3"/>
      <c r="C22" s="3"/>
      <c r="D22" s="3"/>
      <c r="E22" s="3"/>
      <c r="F22" s="3"/>
      <c r="G22" s="3"/>
      <c r="H22" s="3"/>
      <c r="I22" s="3"/>
      <c r="J22" s="3"/>
      <c r="K22" s="3"/>
      <c r="L22" s="3"/>
      <c r="M22" s="3"/>
      <c r="N22" s="3"/>
      <c r="O22" s="3"/>
    </row>
    <row r="23" spans="1:29">
      <c r="A23" s="3"/>
      <c r="B23" s="3">
        <v>0.1</v>
      </c>
      <c r="C23" s="3">
        <v>0.158605864546838</v>
      </c>
      <c r="D23" s="3">
        <v>5.2371403106696697</v>
      </c>
      <c r="E23" s="3">
        <v>0.91740807369702404</v>
      </c>
      <c r="F23" s="3">
        <v>15.544164726029299</v>
      </c>
      <c r="G23" s="3">
        <v>3.62525315141239</v>
      </c>
      <c r="H23" s="3">
        <v>3.08683853459973</v>
      </c>
      <c r="I23" s="3">
        <v>3.6722989240974799</v>
      </c>
      <c r="J23" s="3">
        <v>1.04820539293772</v>
      </c>
      <c r="K23" s="3">
        <v>1.7395833333333299</v>
      </c>
      <c r="L23" s="3">
        <v>7.3004927050030703</v>
      </c>
      <c r="M23" s="3"/>
      <c r="N23" s="3">
        <f t="shared" ref="N23:N29" si="2">AVERAGE(C23:L23)</f>
        <v>4.2329991016326556</v>
      </c>
      <c r="O23" s="3">
        <f t="shared" ref="O23:O29" si="3">STDEV(C23:L23)</f>
        <v>4.5253798552281141</v>
      </c>
      <c r="Q23" s="1">
        <f>100-C23/C10*100</f>
        <v>97.330357630994556</v>
      </c>
      <c r="R23" s="1">
        <f t="shared" ref="R23:Z29" si="4">100-D23/D10*100</f>
        <v>259.2668821643307</v>
      </c>
      <c r="S23" s="1">
        <f t="shared" si="4"/>
        <v>19.8335373155398</v>
      </c>
      <c r="T23" s="1">
        <f t="shared" si="4"/>
        <v>-181.73864722570806</v>
      </c>
      <c r="U23" s="1">
        <f t="shared" si="4"/>
        <v>10.81052542772342</v>
      </c>
      <c r="V23" s="1">
        <f t="shared" si="4"/>
        <v>49.988593815877444</v>
      </c>
      <c r="W23" s="1">
        <f t="shared" si="4"/>
        <v>79.836306062278169</v>
      </c>
      <c r="X23" s="1">
        <f t="shared" si="4"/>
        <v>-526.47059143763965</v>
      </c>
      <c r="Y23" s="1">
        <f t="shared" si="4"/>
        <v>-53.121413874703762</v>
      </c>
      <c r="Z23" s="1">
        <f>100-L23/L10*100</f>
        <v>-103.11070807892628</v>
      </c>
      <c r="AB23" s="1">
        <f>AVERAGE(Q23:Z23)</f>
        <v>-34.737515820023368</v>
      </c>
      <c r="AC23" s="1">
        <f>STDEV(Q23:Z23)</f>
        <v>210.2016013436384</v>
      </c>
    </row>
    <row r="24" spans="1:29">
      <c r="A24" s="3"/>
      <c r="B24" s="3">
        <v>0.3</v>
      </c>
      <c r="C24" s="3">
        <v>6.9311940692272396</v>
      </c>
      <c r="D24" s="3">
        <v>14.993952126305</v>
      </c>
      <c r="E24" s="3">
        <v>3.3556693060715399</v>
      </c>
      <c r="F24" s="3">
        <v>34.494238988359797</v>
      </c>
      <c r="G24" s="3">
        <v>33.790276578553403</v>
      </c>
      <c r="H24" s="3">
        <v>63.839891451831697</v>
      </c>
      <c r="I24" s="3">
        <v>34.892194136798402</v>
      </c>
      <c r="J24" s="3">
        <v>15.432601360915699</v>
      </c>
      <c r="K24" s="3">
        <v>20.1354166666667</v>
      </c>
      <c r="L24" s="3">
        <v>35.982399296545402</v>
      </c>
      <c r="M24" s="3"/>
      <c r="N24" s="3">
        <f t="shared" si="2"/>
        <v>26.384783398127485</v>
      </c>
      <c r="O24" s="3">
        <f t="shared" si="3"/>
        <v>17.905673010299886</v>
      </c>
      <c r="Q24" s="1">
        <f t="shared" ref="Q24:Q29" si="5">100-C24/C11*100</f>
        <v>-37.716331459376676</v>
      </c>
      <c r="R24" s="1">
        <f t="shared" si="4"/>
        <v>-94.621998490414995</v>
      </c>
      <c r="S24" s="1">
        <f t="shared" si="4"/>
        <v>37.416280877094579</v>
      </c>
      <c r="T24" s="1">
        <f t="shared" si="4"/>
        <v>-65.450667674257545</v>
      </c>
      <c r="U24" s="1">
        <f t="shared" si="4"/>
        <v>55.450447029875747</v>
      </c>
      <c r="V24" s="1">
        <f t="shared" si="4"/>
        <v>23.998971356670836</v>
      </c>
      <c r="W24" s="1">
        <f t="shared" si="4"/>
        <v>35.177008304834246</v>
      </c>
      <c r="X24" s="1">
        <f t="shared" si="4"/>
        <v>28.966192076281871</v>
      </c>
      <c r="Y24" s="1">
        <f t="shared" si="4"/>
        <v>-41.080083971985289</v>
      </c>
      <c r="Z24" s="1">
        <f t="shared" si="4"/>
        <v>50.472641321000189</v>
      </c>
      <c r="AB24" s="1">
        <f t="shared" ref="AB24:AB29" si="6">AVERAGE(Q24:Z24)</f>
        <v>-0.73875406302770374</v>
      </c>
      <c r="AC24" s="1">
        <f t="shared" ref="AC24:AC29" si="7">STDEV(Q24:Z24)</f>
        <v>53.765313451487671</v>
      </c>
    </row>
    <row r="25" spans="1:29">
      <c r="A25" s="3"/>
      <c r="B25" s="3">
        <v>1</v>
      </c>
      <c r="C25" s="3">
        <v>146.24150615475099</v>
      </c>
      <c r="D25" s="3">
        <v>60.116182836771102</v>
      </c>
      <c r="E25" s="3">
        <v>18.867921298019901</v>
      </c>
      <c r="F25" s="3">
        <v>178.07275163295299</v>
      </c>
      <c r="G25" s="3">
        <v>109.26759741608301</v>
      </c>
      <c r="H25" s="3">
        <v>160.19335142469501</v>
      </c>
      <c r="I25" s="3">
        <v>129.595368660117</v>
      </c>
      <c r="J25" s="3">
        <v>76.637283622822594</v>
      </c>
      <c r="K25" s="3">
        <v>97.8125</v>
      </c>
      <c r="L25" s="3">
        <v>184.414918782526</v>
      </c>
      <c r="M25" s="3"/>
      <c r="N25" s="3">
        <f t="shared" si="2"/>
        <v>116.12193818287388</v>
      </c>
      <c r="O25" s="3">
        <f t="shared" si="3"/>
        <v>53.819750140686445</v>
      </c>
      <c r="Q25" s="1">
        <f t="shared" si="5"/>
        <v>-35.439190104243579</v>
      </c>
      <c r="R25" s="1">
        <f t="shared" si="4"/>
        <v>46.244314442460578</v>
      </c>
      <c r="S25" s="1">
        <f t="shared" si="4"/>
        <v>17.725429524926241</v>
      </c>
      <c r="T25" s="1">
        <f t="shared" si="4"/>
        <v>-65.452329652323584</v>
      </c>
      <c r="U25" s="1">
        <f t="shared" si="4"/>
        <v>41.968450096920421</v>
      </c>
      <c r="V25" s="1">
        <f t="shared" si="4"/>
        <v>28.623514246643026</v>
      </c>
      <c r="W25" s="1">
        <f t="shared" si="4"/>
        <v>9.9805885726513566</v>
      </c>
      <c r="X25" s="1">
        <f t="shared" si="4"/>
        <v>17.983985558318309</v>
      </c>
      <c r="Y25" s="1">
        <f t="shared" si="4"/>
        <v>-25.644449004130081</v>
      </c>
      <c r="Z25" s="1">
        <f t="shared" si="4"/>
        <v>-46.821810756563877</v>
      </c>
      <c r="AB25" s="1">
        <f t="shared" si="6"/>
        <v>-1.083149707534119</v>
      </c>
      <c r="AC25" s="1">
        <f t="shared" si="7"/>
        <v>39.206789339490768</v>
      </c>
    </row>
    <row r="26" spans="1:29">
      <c r="A26" s="3"/>
      <c r="B26" s="3">
        <v>3</v>
      </c>
      <c r="C26" s="3">
        <v>372.33373337363798</v>
      </c>
      <c r="D26" s="3">
        <v>370.90304303539602</v>
      </c>
      <c r="E26" s="3">
        <v>114.669545871663</v>
      </c>
      <c r="F26" s="3">
        <v>574.89701441798104</v>
      </c>
      <c r="G26" s="3">
        <v>370.87626745871103</v>
      </c>
      <c r="H26" s="3">
        <v>323.84667571234701</v>
      </c>
      <c r="I26" s="3">
        <v>333.85927022617699</v>
      </c>
      <c r="J26" s="3">
        <v>192.94527080657801</v>
      </c>
      <c r="K26" s="3">
        <v>205.583333333333</v>
      </c>
      <c r="L26" s="3">
        <v>565.25246949864504</v>
      </c>
      <c r="M26" s="3"/>
      <c r="N26" s="3">
        <f t="shared" si="2"/>
        <v>342.51666237344693</v>
      </c>
      <c r="O26" s="3">
        <f t="shared" si="3"/>
        <v>148.91128769950208</v>
      </c>
      <c r="Q26" s="1">
        <f t="shared" si="5"/>
        <v>6.3477021846513395</v>
      </c>
      <c r="R26" s="1">
        <f t="shared" si="4"/>
        <v>57.775591686362553</v>
      </c>
      <c r="S26" s="1">
        <f t="shared" si="4"/>
        <v>4.8868275530520577</v>
      </c>
      <c r="T26" s="1">
        <f t="shared" si="4"/>
        <v>-17.220636332576603</v>
      </c>
      <c r="U26" s="1">
        <f t="shared" si="4"/>
        <v>40.984644471611453</v>
      </c>
      <c r="V26" s="1">
        <f t="shared" si="4"/>
        <v>23.917638510278692</v>
      </c>
      <c r="W26" s="1">
        <f t="shared" si="4"/>
        <v>-10.296573969487227</v>
      </c>
      <c r="X26" s="1">
        <f t="shared" si="4"/>
        <v>16.387570278124841</v>
      </c>
      <c r="Y26" s="1">
        <f t="shared" si="4"/>
        <v>-10.861901191970119</v>
      </c>
      <c r="Z26" s="1">
        <f t="shared" si="4"/>
        <v>-146.62432011033815</v>
      </c>
      <c r="AB26" s="1">
        <f t="shared" si="6"/>
        <v>-3.4703456920291176</v>
      </c>
      <c r="AC26" s="1">
        <f t="shared" si="7"/>
        <v>55.599109984453271</v>
      </c>
    </row>
    <row r="27" spans="1:29">
      <c r="A27" s="3"/>
      <c r="B27" s="3">
        <v>10</v>
      </c>
      <c r="C27" s="3">
        <v>471.71738083977198</v>
      </c>
      <c r="D27" s="3">
        <v>808.64177489177496</v>
      </c>
      <c r="E27" s="3">
        <v>124.697316728925</v>
      </c>
      <c r="F27" s="3">
        <v>839.38216831461796</v>
      </c>
      <c r="G27" s="3">
        <v>488.10971742832203</v>
      </c>
      <c r="H27" s="3">
        <v>362.44911804613298</v>
      </c>
      <c r="I27" s="3">
        <v>454.75779616067399</v>
      </c>
      <c r="J27" s="3">
        <v>237.07101657964401</v>
      </c>
      <c r="K27" s="3">
        <v>298.19791666666703</v>
      </c>
      <c r="L27" s="3">
        <v>759.16199528800098</v>
      </c>
      <c r="M27" s="3"/>
      <c r="N27" s="3">
        <f t="shared" si="2"/>
        <v>484.41862009445305</v>
      </c>
      <c r="O27" s="3">
        <f t="shared" si="3"/>
        <v>246.7102146049202</v>
      </c>
      <c r="Q27" s="1">
        <f t="shared" si="5"/>
        <v>16.472986646628712</v>
      </c>
      <c r="R27" s="1">
        <f t="shared" si="4"/>
        <v>37.972428035255348</v>
      </c>
      <c r="S27" s="1">
        <f t="shared" si="4"/>
        <v>17.171488097644044</v>
      </c>
      <c r="T27" s="1">
        <f t="shared" si="4"/>
        <v>-16.112693875380145</v>
      </c>
      <c r="U27" s="1">
        <f t="shared" si="4"/>
        <v>47.086160203501173</v>
      </c>
      <c r="V27" s="1">
        <f t="shared" si="4"/>
        <v>25.751352412594713</v>
      </c>
      <c r="W27" s="1">
        <f t="shared" si="4"/>
        <v>7.0358024363962102</v>
      </c>
      <c r="X27" s="1">
        <f t="shared" si="4"/>
        <v>9.9594225873094331</v>
      </c>
      <c r="Y27" s="1">
        <f t="shared" si="4"/>
        <v>-19.256266612388572</v>
      </c>
      <c r="Z27" s="1">
        <f t="shared" si="4"/>
        <v>-165.97255153947941</v>
      </c>
      <c r="AB27" s="1">
        <f t="shared" si="6"/>
        <v>-3.989187160791849</v>
      </c>
      <c r="AC27" s="1">
        <f t="shared" si="7"/>
        <v>60.603657995280379</v>
      </c>
    </row>
    <row r="28" spans="1:29">
      <c r="A28" s="3"/>
      <c r="B28" s="3">
        <v>30</v>
      </c>
      <c r="C28" s="3">
        <v>510.68825161553599</v>
      </c>
      <c r="D28" s="3">
        <v>1233.79838298956</v>
      </c>
      <c r="E28" s="3">
        <v>222.81692044805101</v>
      </c>
      <c r="F28" s="3">
        <v>1110.6965933860199</v>
      </c>
      <c r="G28" s="3">
        <v>521.51320919541195</v>
      </c>
      <c r="H28" s="3">
        <v>383.480325644505</v>
      </c>
      <c r="I28" s="3">
        <v>473.16338337921098</v>
      </c>
      <c r="J28" s="3">
        <v>253.05032621471801</v>
      </c>
      <c r="K28" s="3">
        <v>304.10416666666703</v>
      </c>
      <c r="L28" s="3">
        <v>772.08044807004001</v>
      </c>
      <c r="M28" s="3"/>
      <c r="N28" s="3">
        <f t="shared" si="2"/>
        <v>578.53920076097188</v>
      </c>
      <c r="O28" s="3">
        <f t="shared" si="3"/>
        <v>351.94980380692851</v>
      </c>
      <c r="Q28" s="1">
        <f t="shared" si="5"/>
        <v>22.709661653552871</v>
      </c>
      <c r="R28" s="1">
        <f t="shared" si="4"/>
        <v>23.159937939348438</v>
      </c>
      <c r="S28" s="1">
        <f t="shared" si="4"/>
        <v>-30.143628063167682</v>
      </c>
      <c r="T28" s="1">
        <f t="shared" si="4"/>
        <v>-14.973304303137496</v>
      </c>
      <c r="U28" s="1">
        <f t="shared" si="4"/>
        <v>47.721620760802409</v>
      </c>
      <c r="V28" s="1">
        <f t="shared" si="4"/>
        <v>23.110636092610477</v>
      </c>
      <c r="W28" s="1">
        <f t="shared" si="4"/>
        <v>29.376848173699628</v>
      </c>
      <c r="X28" s="1">
        <f t="shared" si="4"/>
        <v>-3.1986508836274368</v>
      </c>
      <c r="Y28" s="1">
        <f t="shared" si="4"/>
        <v>-13.434187760068326</v>
      </c>
      <c r="Z28" s="1">
        <f t="shared" si="4"/>
        <v>-174.22151723521466</v>
      </c>
      <c r="AB28" s="1">
        <f t="shared" si="6"/>
        <v>-8.9892583625201787</v>
      </c>
      <c r="AC28" s="1">
        <f t="shared" si="7"/>
        <v>62.888951146276433</v>
      </c>
    </row>
    <row r="29" spans="1:29">
      <c r="A29" s="3"/>
      <c r="B29" s="3">
        <v>100</v>
      </c>
      <c r="C29" s="3">
        <v>514.68252084286098</v>
      </c>
      <c r="D29" s="3">
        <v>1410.71237585944</v>
      </c>
      <c r="E29" s="3">
        <v>224.95213336078601</v>
      </c>
      <c r="F29" s="3">
        <v>1137.4541655077401</v>
      </c>
      <c r="G29" s="3">
        <v>523.33780853178598</v>
      </c>
      <c r="H29" s="3">
        <v>372.25237449117998</v>
      </c>
      <c r="I29" s="3">
        <v>449.70666024622801</v>
      </c>
      <c r="J29" s="3">
        <v>248.443324407841</v>
      </c>
      <c r="K29" s="3">
        <v>377.42708333333297</v>
      </c>
      <c r="L29" s="3">
        <v>750.24945878911899</v>
      </c>
      <c r="M29" s="3"/>
      <c r="N29" s="3">
        <f t="shared" si="2"/>
        <v>600.92179053703137</v>
      </c>
      <c r="O29" s="3">
        <f t="shared" si="3"/>
        <v>390.16846414066816</v>
      </c>
      <c r="Q29" s="1">
        <f t="shared" si="5"/>
        <v>24.540379375044651</v>
      </c>
      <c r="R29" s="1">
        <f t="shared" si="4"/>
        <v>15.525177183784578</v>
      </c>
      <c r="S29" s="1">
        <f t="shared" si="4"/>
        <v>-22.791573706321671</v>
      </c>
      <c r="T29" s="1">
        <f t="shared" si="4"/>
        <v>-7.9641014156571259</v>
      </c>
      <c r="U29" s="1">
        <f t="shared" si="4"/>
        <v>49.15934118581152</v>
      </c>
      <c r="V29" s="1">
        <f t="shared" si="4"/>
        <v>24.475948622688733</v>
      </c>
      <c r="W29" s="1">
        <f t="shared" si="4"/>
        <v>41.122426707881267</v>
      </c>
      <c r="X29" s="1">
        <f t="shared" si="4"/>
        <v>-6.9344566595672745</v>
      </c>
      <c r="Y29" s="1">
        <f t="shared" si="4"/>
        <v>-21.530521723187036</v>
      </c>
      <c r="Z29" s="1">
        <f>100-L29/L16*100</f>
        <v>-183.78307467363391</v>
      </c>
      <c r="AB29" s="1">
        <f t="shared" si="6"/>
        <v>-8.8180455103156277</v>
      </c>
      <c r="AC29" s="1">
        <f t="shared" si="7"/>
        <v>66.36866754064647</v>
      </c>
    </row>
    <row r="30" spans="1:29">
      <c r="A30" s="3"/>
      <c r="B30" s="3"/>
      <c r="C30" s="3"/>
      <c r="D30" s="3"/>
      <c r="E30" s="3"/>
      <c r="F30" s="3"/>
      <c r="G30" s="3"/>
      <c r="H30" s="3"/>
      <c r="I30" s="3"/>
      <c r="J30" s="3"/>
      <c r="K30" s="3"/>
      <c r="L30" s="3"/>
      <c r="M30" s="3"/>
      <c r="N30" s="3"/>
      <c r="O30" s="3"/>
    </row>
    <row r="31" spans="1:29">
      <c r="A31" s="3"/>
      <c r="B31" s="3"/>
      <c r="C31" s="3"/>
      <c r="D31" s="3"/>
      <c r="E31" s="3"/>
      <c r="F31" s="3"/>
      <c r="G31" s="3"/>
      <c r="H31" s="3"/>
      <c r="I31" s="3"/>
      <c r="J31" s="3"/>
      <c r="K31" s="3"/>
      <c r="L31" s="3"/>
      <c r="M31" s="3"/>
      <c r="N31" s="3"/>
      <c r="O31" s="3"/>
    </row>
    <row r="32" spans="1:29">
      <c r="A32" s="15" t="s">
        <v>18</v>
      </c>
      <c r="B32" s="5"/>
      <c r="C32" s="5"/>
      <c r="D32" s="5"/>
      <c r="E32" s="5"/>
      <c r="F32" s="5"/>
      <c r="G32" s="5"/>
      <c r="H32" s="5"/>
      <c r="I32" s="5"/>
      <c r="J32" s="5"/>
      <c r="K32" s="5"/>
      <c r="L32" s="5"/>
      <c r="M32" s="14"/>
      <c r="N32" s="22"/>
      <c r="O32" s="18" t="str">
        <f t="shared" ref="O32:U32" si="8">F34</f>
        <v>0.1mM10ul</v>
      </c>
      <c r="P32" s="18" t="str">
        <f t="shared" si="8"/>
        <v>0.1mM20ul</v>
      </c>
      <c r="Q32" s="18" t="str">
        <f t="shared" si="8"/>
        <v>1mM7ul</v>
      </c>
      <c r="R32" s="18" t="str">
        <f t="shared" si="8"/>
        <v>1mM20ul</v>
      </c>
      <c r="S32" s="18" t="str">
        <f t="shared" si="8"/>
        <v>10mM7ul</v>
      </c>
      <c r="T32" s="18" t="str">
        <f t="shared" si="8"/>
        <v>10mM20ul</v>
      </c>
      <c r="U32" s="18" t="str">
        <f t="shared" si="8"/>
        <v>10mM70ul</v>
      </c>
    </row>
    <row r="33" spans="1:21">
      <c r="A33" s="15"/>
      <c r="B33" s="5" t="s">
        <v>19</v>
      </c>
      <c r="C33" s="16" t="s">
        <v>20</v>
      </c>
      <c r="D33" s="5"/>
      <c r="E33" s="5"/>
      <c r="F33" s="5"/>
      <c r="G33" s="5"/>
      <c r="H33" s="5"/>
      <c r="I33" s="5"/>
      <c r="J33" s="5"/>
      <c r="K33" s="5"/>
      <c r="L33" s="5"/>
      <c r="M33" s="14"/>
      <c r="N33" s="22" t="s">
        <v>16</v>
      </c>
      <c r="O33" s="23">
        <f t="shared" ref="O33:U33" si="9">AVERAGE(F43,F49)</f>
        <v>0.15860586454683828</v>
      </c>
      <c r="P33" s="23">
        <f t="shared" si="9"/>
        <v>6.9311940692272405</v>
      </c>
      <c r="Q33" s="23">
        <f t="shared" si="9"/>
        <v>146.24150615475133</v>
      </c>
      <c r="R33" s="23">
        <f t="shared" si="9"/>
        <v>372.33373337363793</v>
      </c>
      <c r="S33" s="23">
        <f t="shared" si="9"/>
        <v>471.7173808397722</v>
      </c>
      <c r="T33" s="23">
        <f t="shared" si="9"/>
        <v>510.68825161553588</v>
      </c>
      <c r="U33" s="23">
        <f t="shared" si="9"/>
        <v>514.68252084286109</v>
      </c>
    </row>
    <row r="34" spans="1:21" ht="15.75">
      <c r="A34" s="15"/>
      <c r="B34" s="5"/>
      <c r="C34" s="5" t="s">
        <v>21</v>
      </c>
      <c r="D34" s="17">
        <v>11.5</v>
      </c>
      <c r="E34" s="5" t="s">
        <v>22</v>
      </c>
      <c r="F34" s="18" t="s">
        <v>23</v>
      </c>
      <c r="G34" s="18" t="s">
        <v>24</v>
      </c>
      <c r="H34" s="18" t="s">
        <v>25</v>
      </c>
      <c r="I34" s="18" t="s">
        <v>26</v>
      </c>
      <c r="J34" s="18" t="s">
        <v>27</v>
      </c>
      <c r="K34" s="18" t="s">
        <v>28</v>
      </c>
      <c r="L34" s="18" t="s">
        <v>29</v>
      </c>
      <c r="M34" s="14"/>
      <c r="N34" s="22" t="s">
        <v>7</v>
      </c>
      <c r="O34" s="23">
        <f t="shared" ref="O34:U34" si="10">AVERAGE(F37,F55)</f>
        <v>5.9410903268637263</v>
      </c>
      <c r="P34" s="23">
        <f t="shared" si="10"/>
        <v>5.0329499746163311</v>
      </c>
      <c r="Q34" s="23">
        <f t="shared" si="10"/>
        <v>107.97576834459322</v>
      </c>
      <c r="R34" s="23">
        <f t="shared" si="10"/>
        <v>397.57031280509204</v>
      </c>
      <c r="S34" s="23">
        <f t="shared" si="10"/>
        <v>564.74829148279741</v>
      </c>
      <c r="T34" s="23">
        <f t="shared" si="10"/>
        <v>660.74009060022593</v>
      </c>
      <c r="U34" s="23">
        <f t="shared" si="10"/>
        <v>682.06348849923791</v>
      </c>
    </row>
    <row r="35" spans="1:21" ht="15.75">
      <c r="A35" s="15"/>
      <c r="B35" s="5"/>
      <c r="C35" s="5" t="s">
        <v>30</v>
      </c>
      <c r="D35" s="17">
        <v>17.3</v>
      </c>
      <c r="E35" s="17">
        <v>15.057</v>
      </c>
      <c r="F35" s="17">
        <v>15.154999999999999</v>
      </c>
      <c r="G35" s="17">
        <v>15.561999999999999</v>
      </c>
      <c r="H35" s="17">
        <v>22.530999999999999</v>
      </c>
      <c r="I35" s="17">
        <v>34.460999999999999</v>
      </c>
      <c r="J35" s="17">
        <v>39.843000000000004</v>
      </c>
      <c r="K35" s="17">
        <v>41.098999999999997</v>
      </c>
      <c r="L35" s="17">
        <v>41.51</v>
      </c>
      <c r="M35" s="14"/>
      <c r="N35" s="14"/>
      <c r="O35" s="14"/>
      <c r="P35" s="14"/>
      <c r="Q35" s="14"/>
      <c r="R35" s="14"/>
      <c r="S35" s="14"/>
      <c r="T35" s="14"/>
      <c r="U35" s="14"/>
    </row>
    <row r="36" spans="1:21">
      <c r="A36" s="15"/>
      <c r="B36" s="5"/>
      <c r="C36" s="5"/>
      <c r="D36" s="5">
        <f>D35-D34</f>
        <v>5.8000000000000007</v>
      </c>
      <c r="E36" s="5"/>
      <c r="F36" s="5">
        <f>F35-E35</f>
        <v>9.7999999999998977E-2</v>
      </c>
      <c r="G36" s="5">
        <f>G35-E35</f>
        <v>0.50499999999999901</v>
      </c>
      <c r="H36" s="5">
        <f>H35-E35</f>
        <v>7.4739999999999984</v>
      </c>
      <c r="I36" s="5">
        <f>I35-E35</f>
        <v>19.403999999999996</v>
      </c>
      <c r="J36" s="5">
        <f>J35-E35</f>
        <v>24.786000000000001</v>
      </c>
      <c r="K36" s="5">
        <f>K35-E35</f>
        <v>26.041999999999994</v>
      </c>
      <c r="L36" s="5">
        <f>L35-E35</f>
        <v>26.452999999999996</v>
      </c>
      <c r="M36" s="14"/>
      <c r="N36" s="14"/>
      <c r="O36" s="14"/>
      <c r="P36" s="14"/>
      <c r="Q36" s="14"/>
      <c r="R36" s="14"/>
      <c r="S36" s="14"/>
      <c r="T36" s="14"/>
      <c r="U36" s="14"/>
    </row>
    <row r="37" spans="1:21">
      <c r="A37" s="15"/>
      <c r="B37" s="5"/>
      <c r="C37" s="5"/>
      <c r="D37" s="5"/>
      <c r="E37" s="5"/>
      <c r="F37" s="19">
        <f>F36/D36*100</f>
        <v>1.6896551724137752</v>
      </c>
      <c r="G37" s="19">
        <f>G36/D36*100</f>
        <v>8.7068965517241192</v>
      </c>
      <c r="H37" s="19">
        <f>H36/D36*100</f>
        <v>128.86206896551721</v>
      </c>
      <c r="I37" s="19">
        <f>I36/D36*100</f>
        <v>334.55172413793093</v>
      </c>
      <c r="J37" s="19">
        <f>J36/D36*100</f>
        <v>427.34482758620686</v>
      </c>
      <c r="K37" s="19">
        <f>K36/D36*100</f>
        <v>448.99999999999983</v>
      </c>
      <c r="L37" s="19">
        <f>L36/D36*100</f>
        <v>456.08620689655163</v>
      </c>
      <c r="M37" s="14"/>
      <c r="N37" s="22" t="s">
        <v>31</v>
      </c>
      <c r="O37" s="5" t="s">
        <v>16</v>
      </c>
      <c r="P37" s="5" t="s">
        <v>7</v>
      </c>
      <c r="Q37" s="14"/>
      <c r="R37" s="14"/>
      <c r="S37" s="14"/>
      <c r="T37" s="14"/>
      <c r="U37" s="14"/>
    </row>
    <row r="38" spans="1:21">
      <c r="A38" s="15"/>
      <c r="B38" s="5"/>
      <c r="C38" s="5"/>
      <c r="D38" s="5"/>
      <c r="E38" s="5"/>
      <c r="F38" s="5"/>
      <c r="G38" s="5"/>
      <c r="H38" s="5"/>
      <c r="I38" s="5"/>
      <c r="J38" s="5"/>
      <c r="K38" s="5"/>
      <c r="L38" s="5"/>
      <c r="M38" s="14"/>
      <c r="N38" s="18" t="s">
        <v>23</v>
      </c>
      <c r="O38" s="23">
        <f>O33</f>
        <v>0.15860586454683828</v>
      </c>
      <c r="P38" s="23">
        <f>O34</f>
        <v>5.9410903268637263</v>
      </c>
      <c r="Q38" s="14"/>
      <c r="R38" s="14"/>
      <c r="S38" s="14"/>
      <c r="T38" s="14"/>
      <c r="U38" s="14"/>
    </row>
    <row r="39" spans="1:21">
      <c r="A39" s="15"/>
      <c r="B39" s="5" t="s">
        <v>32</v>
      </c>
      <c r="C39" s="16" t="s">
        <v>16</v>
      </c>
      <c r="D39" s="5"/>
      <c r="E39" s="5"/>
      <c r="F39" s="5"/>
      <c r="G39" s="5"/>
      <c r="H39" s="5"/>
      <c r="I39" s="5"/>
      <c r="J39" s="5"/>
      <c r="K39" s="5"/>
      <c r="L39" s="5"/>
      <c r="M39" s="14"/>
      <c r="N39" s="18" t="s">
        <v>24</v>
      </c>
      <c r="O39" s="23">
        <f>P33</f>
        <v>6.9311940692272405</v>
      </c>
      <c r="P39" s="23">
        <f>P34</f>
        <v>5.0329499746163311</v>
      </c>
      <c r="Q39" s="14"/>
      <c r="R39" s="14"/>
      <c r="S39" s="14"/>
      <c r="T39" s="14"/>
      <c r="U39" s="14"/>
    </row>
    <row r="40" spans="1:21" ht="15.75">
      <c r="A40" s="15"/>
      <c r="B40" s="5"/>
      <c r="C40" s="5" t="s">
        <v>21</v>
      </c>
      <c r="D40" s="17">
        <v>9.4920000000000009</v>
      </c>
      <c r="E40" s="5" t="s">
        <v>22</v>
      </c>
      <c r="F40" s="18" t="s">
        <v>23</v>
      </c>
      <c r="G40" s="18" t="s">
        <v>24</v>
      </c>
      <c r="H40" s="18" t="s">
        <v>25</v>
      </c>
      <c r="I40" s="18" t="s">
        <v>26</v>
      </c>
      <c r="J40" s="18" t="s">
        <v>27</v>
      </c>
      <c r="K40" s="18" t="s">
        <v>28</v>
      </c>
      <c r="L40" s="18" t="s">
        <v>29</v>
      </c>
      <c r="M40" s="14"/>
      <c r="N40" s="18" t="s">
        <v>25</v>
      </c>
      <c r="O40" s="23">
        <f>Q33</f>
        <v>146.24150615475133</v>
      </c>
      <c r="P40" s="23">
        <f>Q34</f>
        <v>107.97576834459322</v>
      </c>
      <c r="Q40" s="14"/>
      <c r="R40" s="14"/>
      <c r="S40" s="14"/>
      <c r="T40" s="14"/>
      <c r="U40" s="14"/>
    </row>
    <row r="41" spans="1:21" ht="15.75">
      <c r="A41" s="15"/>
      <c r="B41" s="5"/>
      <c r="C41" s="5" t="s">
        <v>30</v>
      </c>
      <c r="D41" s="17">
        <v>11.946999999999999</v>
      </c>
      <c r="E41" s="17">
        <v>9.6519999999999992</v>
      </c>
      <c r="F41" s="17">
        <v>9.6750000000000007</v>
      </c>
      <c r="G41" s="17">
        <v>9.8670000000000009</v>
      </c>
      <c r="H41" s="17">
        <v>13.69</v>
      </c>
      <c r="I41" s="17">
        <v>18.491</v>
      </c>
      <c r="J41" s="17">
        <v>20.597000000000001</v>
      </c>
      <c r="K41" s="17">
        <v>21.413</v>
      </c>
      <c r="L41" s="17">
        <v>21.661999999999999</v>
      </c>
      <c r="M41" s="14"/>
      <c r="N41" s="18" t="s">
        <v>26</v>
      </c>
      <c r="O41" s="23">
        <f>R33</f>
        <v>372.33373337363793</v>
      </c>
      <c r="P41" s="23">
        <f>R34</f>
        <v>397.57031280509204</v>
      </c>
      <c r="Q41" s="14"/>
      <c r="R41" s="14"/>
      <c r="S41" s="14"/>
      <c r="T41" s="14"/>
      <c r="U41" s="14"/>
    </row>
    <row r="42" spans="1:21">
      <c r="A42" s="15"/>
      <c r="B42" s="5"/>
      <c r="C42" s="5"/>
      <c r="D42" s="5">
        <f>D41-D40</f>
        <v>2.4549999999999983</v>
      </c>
      <c r="E42" s="5" t="s">
        <v>51</v>
      </c>
      <c r="F42" s="5">
        <f>F41-E41</f>
        <v>2.3000000000001464E-2</v>
      </c>
      <c r="G42" s="5">
        <f>G41-E41</f>
        <v>0.21500000000000163</v>
      </c>
      <c r="H42" s="5">
        <f>H41-E41</f>
        <v>4.0380000000000003</v>
      </c>
      <c r="I42" s="5">
        <f>I41-E41</f>
        <v>8.8390000000000004</v>
      </c>
      <c r="J42" s="5">
        <f>J41-E41</f>
        <v>10.945000000000002</v>
      </c>
      <c r="K42" s="5">
        <f>K41-E41</f>
        <v>11.761000000000001</v>
      </c>
      <c r="L42" s="5">
        <f>L41-E41</f>
        <v>12.01</v>
      </c>
      <c r="M42" s="14"/>
      <c r="N42" s="18" t="s">
        <v>27</v>
      </c>
      <c r="O42" s="23">
        <f>S33</f>
        <v>471.7173808397722</v>
      </c>
      <c r="P42" s="23">
        <f>S34</f>
        <v>564.74829148279741</v>
      </c>
      <c r="Q42" s="14"/>
      <c r="R42" s="14"/>
      <c r="S42" s="14"/>
      <c r="T42" s="14"/>
      <c r="U42" s="14"/>
    </row>
    <row r="43" spans="1:21">
      <c r="A43" s="15"/>
      <c r="B43" s="5"/>
      <c r="C43" s="5"/>
      <c r="D43" s="5"/>
      <c r="E43" s="5"/>
      <c r="F43" s="19">
        <f>F42/D42*100</f>
        <v>0.93686354378824765</v>
      </c>
      <c r="G43" s="19">
        <f>G42/D42*100</f>
        <v>8.7576374745418235</v>
      </c>
      <c r="H43" s="19">
        <f>H42/D42*100</f>
        <v>164.48065173116103</v>
      </c>
      <c r="I43" s="19">
        <f>I42/D42*100</f>
        <v>360.04073319755628</v>
      </c>
      <c r="J43" s="19">
        <f>J42/D42*100</f>
        <v>445.82484725050955</v>
      </c>
      <c r="K43" s="19">
        <f>K42/D42*100</f>
        <v>479.06313645621219</v>
      </c>
      <c r="L43" s="19">
        <f>L42/D42*100</f>
        <v>489.2057026476582</v>
      </c>
      <c r="M43" s="14"/>
      <c r="N43" s="18" t="s">
        <v>28</v>
      </c>
      <c r="O43" s="23">
        <f>T33</f>
        <v>510.68825161553588</v>
      </c>
      <c r="P43" s="23">
        <f>T34</f>
        <v>660.74009060022593</v>
      </c>
      <c r="Q43" s="14"/>
      <c r="R43" s="14"/>
      <c r="S43" s="14"/>
      <c r="T43" s="14"/>
      <c r="U43" s="14"/>
    </row>
    <row r="44" spans="1:21">
      <c r="A44" s="15"/>
      <c r="B44" s="5"/>
      <c r="C44" s="5"/>
      <c r="D44" s="5"/>
      <c r="E44" s="5"/>
      <c r="F44" s="5"/>
      <c r="G44" s="5"/>
      <c r="H44" s="5"/>
      <c r="I44" s="5"/>
      <c r="J44" s="5"/>
      <c r="K44" s="5"/>
      <c r="L44" s="5"/>
      <c r="M44" s="14"/>
      <c r="N44" s="18" t="s">
        <v>29</v>
      </c>
      <c r="O44" s="23">
        <f>U33</f>
        <v>514.68252084286109</v>
      </c>
      <c r="P44" s="23">
        <f>U34</f>
        <v>682.06348849923791</v>
      </c>
      <c r="Q44" s="14"/>
      <c r="R44" s="14"/>
      <c r="S44" s="14"/>
      <c r="T44" s="14"/>
      <c r="U44" s="14"/>
    </row>
    <row r="45" spans="1:21">
      <c r="A45" s="15"/>
      <c r="B45" s="5" t="s">
        <v>33</v>
      </c>
      <c r="C45" s="16" t="s">
        <v>16</v>
      </c>
      <c r="D45" s="5"/>
      <c r="E45" s="5"/>
      <c r="F45" s="5"/>
      <c r="G45" s="5"/>
      <c r="H45" s="5"/>
      <c r="I45" s="5"/>
      <c r="J45" s="5"/>
      <c r="K45" s="5"/>
      <c r="L45" s="5"/>
      <c r="M45" s="14"/>
      <c r="N45" s="14"/>
      <c r="O45" s="14"/>
      <c r="P45" s="14"/>
      <c r="Q45" s="14"/>
      <c r="R45" s="14"/>
      <c r="S45" s="14"/>
      <c r="T45" s="14"/>
      <c r="U45" s="14"/>
    </row>
    <row r="46" spans="1:21" ht="15.75">
      <c r="A46" s="15"/>
      <c r="B46" s="5"/>
      <c r="C46" s="5" t="s">
        <v>21</v>
      </c>
      <c r="D46" s="17">
        <v>10.173999999999999</v>
      </c>
      <c r="E46" s="5" t="s">
        <v>22</v>
      </c>
      <c r="F46" s="18" t="s">
        <v>23</v>
      </c>
      <c r="G46" s="18" t="s">
        <v>24</v>
      </c>
      <c r="H46" s="18" t="s">
        <v>25</v>
      </c>
      <c r="I46" s="18" t="s">
        <v>26</v>
      </c>
      <c r="J46" s="18" t="s">
        <v>27</v>
      </c>
      <c r="K46" s="18" t="s">
        <v>28</v>
      </c>
      <c r="L46" s="18" t="s">
        <v>29</v>
      </c>
      <c r="M46" s="14"/>
      <c r="N46" s="14"/>
      <c r="O46" s="14"/>
      <c r="P46" s="14"/>
      <c r="Q46" s="14"/>
      <c r="R46" s="14"/>
      <c r="S46" s="14"/>
      <c r="T46" s="14"/>
      <c r="U46" s="14"/>
    </row>
    <row r="47" spans="1:21" ht="15.75">
      <c r="A47" s="15"/>
      <c r="B47" s="5"/>
      <c r="C47" s="5" t="s">
        <v>30</v>
      </c>
      <c r="D47" s="17">
        <v>13.563000000000001</v>
      </c>
      <c r="E47" s="17">
        <v>12.722</v>
      </c>
      <c r="F47" s="17">
        <v>12.701000000000001</v>
      </c>
      <c r="G47" s="17">
        <v>12.895</v>
      </c>
      <c r="H47" s="17">
        <v>17.059999999999999</v>
      </c>
      <c r="I47" s="17">
        <v>25.757000000000001</v>
      </c>
      <c r="J47" s="17">
        <v>29.585999999999999</v>
      </c>
      <c r="K47" s="17">
        <v>31.100999999999999</v>
      </c>
      <c r="L47" s="17">
        <v>31.027999999999999</v>
      </c>
      <c r="M47" s="14"/>
      <c r="N47" s="14"/>
      <c r="O47" s="14"/>
      <c r="P47" s="14"/>
      <c r="Q47" s="14"/>
      <c r="R47" s="14"/>
      <c r="S47" s="14"/>
      <c r="T47" s="14"/>
      <c r="U47" s="14"/>
    </row>
    <row r="48" spans="1:21">
      <c r="A48" s="15"/>
      <c r="B48" s="5"/>
      <c r="C48" s="5"/>
      <c r="D48" s="5">
        <f>D47-D46</f>
        <v>3.3890000000000011</v>
      </c>
      <c r="E48" s="5"/>
      <c r="F48" s="5">
        <f>F47-E47</f>
        <v>-2.0999999999999019E-2</v>
      </c>
      <c r="G48" s="5">
        <f>G47-E47</f>
        <v>0.17300000000000004</v>
      </c>
      <c r="H48" s="5">
        <f>H47-E47</f>
        <v>4.3379999999999992</v>
      </c>
      <c r="I48" s="5">
        <f>I47-E47</f>
        <v>13.035000000000002</v>
      </c>
      <c r="J48" s="5">
        <f>J47-E47</f>
        <v>16.863999999999997</v>
      </c>
      <c r="K48" s="5">
        <f>K47-E47</f>
        <v>18.378999999999998</v>
      </c>
      <c r="L48" s="5">
        <f>L47-E47</f>
        <v>18.305999999999997</v>
      </c>
      <c r="M48" s="14"/>
      <c r="N48" s="14"/>
      <c r="O48" s="14"/>
      <c r="P48" s="14"/>
      <c r="Q48" s="14"/>
      <c r="R48" s="14"/>
      <c r="S48" s="14"/>
      <c r="T48" s="14"/>
      <c r="U48" s="14"/>
    </row>
    <row r="49" spans="1:21">
      <c r="A49" s="15"/>
      <c r="B49" s="5"/>
      <c r="C49" s="5"/>
      <c r="D49" s="5"/>
      <c r="E49" s="5"/>
      <c r="F49" s="19">
        <f>F48/D48*100</f>
        <v>-0.61965181469457109</v>
      </c>
      <c r="G49" s="19">
        <f>G48/D48*100</f>
        <v>5.1047506639126583</v>
      </c>
      <c r="H49" s="19">
        <f>H48/D48*100</f>
        <v>128.00236057834161</v>
      </c>
      <c r="I49" s="19">
        <f>I48/D48*100</f>
        <v>384.62673354971957</v>
      </c>
      <c r="J49" s="19">
        <f>J48/D48*100</f>
        <v>497.60991442903492</v>
      </c>
      <c r="K49" s="19">
        <f>K48/D48*100</f>
        <v>542.31336677485956</v>
      </c>
      <c r="L49" s="19">
        <f>L48/D48*100</f>
        <v>540.1593390380641</v>
      </c>
      <c r="M49" s="14"/>
      <c r="N49" s="14"/>
      <c r="O49" s="14"/>
      <c r="P49" s="14"/>
      <c r="Q49" s="14"/>
      <c r="R49" s="14"/>
      <c r="S49" s="14"/>
      <c r="T49" s="14"/>
      <c r="U49" s="14"/>
    </row>
    <row r="50" spans="1:21">
      <c r="A50" s="15"/>
      <c r="B50" s="5"/>
      <c r="C50" s="5"/>
      <c r="D50" s="5"/>
      <c r="E50" s="5"/>
      <c r="F50" s="5"/>
      <c r="G50" s="5"/>
      <c r="H50" s="5"/>
      <c r="I50" s="5"/>
      <c r="J50" s="5"/>
      <c r="K50" s="5"/>
      <c r="L50" s="5"/>
      <c r="M50" s="14"/>
      <c r="N50" s="14"/>
      <c r="O50" s="14"/>
      <c r="P50" s="14"/>
      <c r="Q50" s="14"/>
      <c r="R50" s="14"/>
      <c r="S50" s="14"/>
      <c r="T50" s="14"/>
      <c r="U50" s="14"/>
    </row>
    <row r="51" spans="1:21">
      <c r="A51" s="15"/>
      <c r="B51" s="5" t="s">
        <v>34</v>
      </c>
      <c r="C51" s="16" t="s">
        <v>20</v>
      </c>
      <c r="D51" s="5"/>
      <c r="E51" s="5"/>
      <c r="F51" s="5"/>
      <c r="G51" s="5"/>
      <c r="H51" s="5"/>
      <c r="I51" s="5"/>
      <c r="J51" s="5"/>
      <c r="K51" s="5"/>
      <c r="L51" s="5"/>
      <c r="M51" s="14"/>
      <c r="N51" s="14"/>
      <c r="O51" s="14"/>
      <c r="P51" s="14"/>
      <c r="Q51" s="14"/>
      <c r="R51" s="14"/>
      <c r="S51" s="14"/>
      <c r="T51" s="14"/>
      <c r="U51" s="14"/>
    </row>
    <row r="52" spans="1:21" ht="15.75">
      <c r="A52" s="15"/>
      <c r="B52" s="5"/>
      <c r="C52" s="5" t="s">
        <v>21</v>
      </c>
      <c r="D52" s="17">
        <v>10.004</v>
      </c>
      <c r="E52" s="5" t="s">
        <v>22</v>
      </c>
      <c r="F52" s="18" t="s">
        <v>23</v>
      </c>
      <c r="G52" s="18" t="s">
        <v>24</v>
      </c>
      <c r="H52" s="18" t="s">
        <v>25</v>
      </c>
      <c r="I52" s="18" t="s">
        <v>26</v>
      </c>
      <c r="J52" s="18" t="s">
        <v>27</v>
      </c>
      <c r="K52" s="18" t="s">
        <v>28</v>
      </c>
      <c r="L52" s="18" t="s">
        <v>29</v>
      </c>
      <c r="M52" s="14"/>
      <c r="N52" s="14"/>
      <c r="O52" s="14"/>
      <c r="P52" s="14"/>
      <c r="Q52" s="14"/>
      <c r="R52" s="14"/>
      <c r="S52" s="14"/>
      <c r="T52" s="14"/>
      <c r="U52" s="14"/>
    </row>
    <row r="53" spans="1:21" ht="15.75">
      <c r="A53" s="15"/>
      <c r="B53" s="5"/>
      <c r="C53" s="5" t="s">
        <v>30</v>
      </c>
      <c r="D53" s="17">
        <v>10.887</v>
      </c>
      <c r="E53" s="17">
        <v>8.9719999999999995</v>
      </c>
      <c r="F53" s="17">
        <v>9.0619999999999994</v>
      </c>
      <c r="G53" s="17">
        <v>8.984</v>
      </c>
      <c r="H53" s="17">
        <v>9.7409999999999997</v>
      </c>
      <c r="I53" s="17">
        <v>13.039</v>
      </c>
      <c r="J53" s="17">
        <v>15.172000000000001</v>
      </c>
      <c r="K53" s="17">
        <v>16.675999999999998</v>
      </c>
      <c r="L53" s="17">
        <v>16.989999999999998</v>
      </c>
      <c r="M53" s="14"/>
      <c r="N53" s="14"/>
      <c r="O53" s="14"/>
      <c r="P53" s="14"/>
      <c r="Q53" s="14"/>
      <c r="R53" s="14"/>
      <c r="S53" s="14"/>
      <c r="T53" s="14"/>
      <c r="U53" s="14"/>
    </row>
    <row r="54" spans="1:21">
      <c r="A54" s="15"/>
      <c r="B54" s="5"/>
      <c r="C54" s="5"/>
      <c r="D54" s="5">
        <f>D53-D52</f>
        <v>0.8830000000000009</v>
      </c>
      <c r="E54" s="5"/>
      <c r="F54" s="5">
        <f>F53-E53</f>
        <v>8.9999999999999858E-2</v>
      </c>
      <c r="G54" s="5">
        <f>G53-E53</f>
        <v>1.2000000000000455E-2</v>
      </c>
      <c r="H54" s="5">
        <f>H53-E53</f>
        <v>0.76900000000000013</v>
      </c>
      <c r="I54" s="5">
        <f>I53-E53</f>
        <v>4.0670000000000002</v>
      </c>
      <c r="J54" s="5">
        <f>J53-E53</f>
        <v>6.2000000000000011</v>
      </c>
      <c r="K54" s="5">
        <f>K53-E53</f>
        <v>7.7039999999999988</v>
      </c>
      <c r="L54" s="5">
        <f>L53-E53</f>
        <v>8.0179999999999989</v>
      </c>
      <c r="M54" s="14"/>
      <c r="N54" s="14"/>
      <c r="O54" s="14"/>
      <c r="P54" s="14"/>
      <c r="Q54" s="14"/>
      <c r="R54" s="14"/>
      <c r="S54" s="14"/>
      <c r="T54" s="14"/>
      <c r="U54" s="14"/>
    </row>
    <row r="55" spans="1:21">
      <c r="A55" s="15"/>
      <c r="B55" s="5"/>
      <c r="C55" s="5"/>
      <c r="D55" s="5"/>
      <c r="E55" s="5"/>
      <c r="F55" s="19">
        <f>F54/D54*100</f>
        <v>10.192525481313677</v>
      </c>
      <c r="G55" s="19">
        <f>G54/D54*100</f>
        <v>1.3590033975085438</v>
      </c>
      <c r="H55" s="19">
        <f>H54/D54*100</f>
        <v>87.08946772366923</v>
      </c>
      <c r="I55" s="19">
        <f>I54/D54*100</f>
        <v>460.58890147225321</v>
      </c>
      <c r="J55" s="19">
        <f>J54/D54*100</f>
        <v>702.15175537938785</v>
      </c>
      <c r="K55" s="19">
        <f>K54/D54*100</f>
        <v>872.48018120045197</v>
      </c>
      <c r="L55" s="19">
        <f>L54/D54*100</f>
        <v>908.04077010192418</v>
      </c>
      <c r="M55" s="14"/>
      <c r="N55" s="14"/>
      <c r="O55" s="14"/>
      <c r="P55" s="14"/>
      <c r="Q55" s="14"/>
      <c r="R55" s="14"/>
      <c r="S55" s="14"/>
      <c r="T55" s="14"/>
      <c r="U55" s="14"/>
    </row>
    <row r="56" spans="1:21">
      <c r="A56" s="20"/>
      <c r="B56" s="21"/>
      <c r="C56" s="21"/>
      <c r="D56" s="21"/>
      <c r="E56" s="21"/>
      <c r="F56" s="21"/>
      <c r="G56" s="21"/>
      <c r="H56" s="21"/>
      <c r="I56" s="21"/>
      <c r="J56" s="21"/>
      <c r="K56" s="21"/>
      <c r="L56" s="21"/>
      <c r="M56" s="14"/>
      <c r="N56" s="14"/>
      <c r="O56" s="14"/>
      <c r="P56" s="14"/>
      <c r="Q56" s="14"/>
      <c r="R56" s="14"/>
      <c r="S56" s="14"/>
      <c r="T56" s="14"/>
      <c r="U56" s="14"/>
    </row>
    <row r="57" spans="1:21">
      <c r="A57" s="20"/>
      <c r="B57" s="21"/>
      <c r="C57" s="21"/>
      <c r="D57" s="21"/>
      <c r="E57" s="21"/>
      <c r="F57" s="21"/>
      <c r="G57" s="21"/>
      <c r="H57" s="21"/>
      <c r="I57" s="21"/>
      <c r="J57" s="21"/>
      <c r="K57" s="21"/>
      <c r="L57" s="21"/>
      <c r="M57" s="14"/>
      <c r="N57" s="14"/>
      <c r="O57" s="14"/>
      <c r="P57" s="14"/>
      <c r="Q57" s="14"/>
      <c r="R57" s="14"/>
      <c r="S57" s="14"/>
      <c r="T57" s="14"/>
      <c r="U57" s="14"/>
    </row>
    <row r="58" spans="1:21">
      <c r="A58" s="15" t="s">
        <v>35</v>
      </c>
      <c r="B58" s="5"/>
      <c r="C58" s="5"/>
      <c r="D58" s="5"/>
      <c r="E58" s="5"/>
      <c r="F58" s="5"/>
      <c r="G58" s="5"/>
      <c r="H58" s="5"/>
      <c r="I58" s="5"/>
      <c r="J58" s="5"/>
      <c r="K58" s="5"/>
      <c r="L58" s="5"/>
      <c r="M58" s="14"/>
      <c r="N58" s="22"/>
      <c r="O58" s="18" t="str">
        <f t="shared" ref="O58:U58" si="11">F60</f>
        <v>0.1mM10ul</v>
      </c>
      <c r="P58" s="18" t="str">
        <f t="shared" si="11"/>
        <v>0.1mM20ul</v>
      </c>
      <c r="Q58" s="18" t="str">
        <f t="shared" si="11"/>
        <v>1mM7ul</v>
      </c>
      <c r="R58" s="18" t="str">
        <f t="shared" si="11"/>
        <v>1mM20ul</v>
      </c>
      <c r="S58" s="18" t="str">
        <f t="shared" si="11"/>
        <v>10mM7ul</v>
      </c>
      <c r="T58" s="18" t="str">
        <f t="shared" si="11"/>
        <v>10mM20ul</v>
      </c>
      <c r="U58" s="18" t="str">
        <f t="shared" si="11"/>
        <v>10mM70ul</v>
      </c>
    </row>
    <row r="59" spans="1:21">
      <c r="A59" s="15"/>
      <c r="B59" s="5" t="s">
        <v>19</v>
      </c>
      <c r="C59" s="16" t="s">
        <v>20</v>
      </c>
      <c r="D59" s="5"/>
      <c r="E59" s="5"/>
      <c r="F59" s="5"/>
      <c r="G59" s="5"/>
      <c r="H59" s="5"/>
      <c r="I59" s="5"/>
      <c r="J59" s="5"/>
      <c r="K59" s="5"/>
      <c r="L59" s="5"/>
      <c r="M59" s="14"/>
      <c r="N59" s="22" t="s">
        <v>16</v>
      </c>
      <c r="O59" s="23">
        <f t="shared" ref="O59:U59" si="12">AVERAGE(F69,F81)</f>
        <v>5.2371403106696715</v>
      </c>
      <c r="P59" s="23">
        <f t="shared" si="12"/>
        <v>14.993952126305038</v>
      </c>
      <c r="Q59" s="23">
        <f t="shared" si="12"/>
        <v>60.116182836771088</v>
      </c>
      <c r="R59" s="23">
        <f t="shared" si="12"/>
        <v>370.90304303539614</v>
      </c>
      <c r="S59" s="23">
        <f t="shared" si="12"/>
        <v>808.64177489177507</v>
      </c>
      <c r="T59" s="23">
        <f t="shared" si="12"/>
        <v>1233.7983829895597</v>
      </c>
      <c r="U59" s="23">
        <f t="shared" si="12"/>
        <v>1410.712375859435</v>
      </c>
    </row>
    <row r="60" spans="1:21" ht="15.75">
      <c r="A60" s="15"/>
      <c r="B60" s="5"/>
      <c r="C60" s="5" t="s">
        <v>21</v>
      </c>
      <c r="D60" s="17">
        <v>8.7089999999999996</v>
      </c>
      <c r="E60" s="5" t="s">
        <v>22</v>
      </c>
      <c r="F60" s="18" t="s">
        <v>23</v>
      </c>
      <c r="G60" s="18" t="s">
        <v>24</v>
      </c>
      <c r="H60" s="18" t="s">
        <v>25</v>
      </c>
      <c r="I60" s="18" t="s">
        <v>26</v>
      </c>
      <c r="J60" s="18" t="s">
        <v>27</v>
      </c>
      <c r="K60" s="18" t="s">
        <v>28</v>
      </c>
      <c r="L60" s="18" t="s">
        <v>29</v>
      </c>
      <c r="M60" s="14"/>
      <c r="N60" s="22" t="s">
        <v>7</v>
      </c>
      <c r="O60" s="23">
        <f t="shared" ref="O60:U60" si="13">AVERAGE(F75,F63)</f>
        <v>-3.2882795465701471</v>
      </c>
      <c r="P60" s="23">
        <f t="shared" si="13"/>
        <v>7.7041404582244288</v>
      </c>
      <c r="Q60" s="23">
        <f t="shared" si="13"/>
        <v>111.83223172258431</v>
      </c>
      <c r="R60" s="23">
        <f t="shared" si="13"/>
        <v>878.40909523320261</v>
      </c>
      <c r="S60" s="23">
        <f t="shared" si="13"/>
        <v>1303.681168354281</v>
      </c>
      <c r="T60" s="23">
        <f t="shared" si="13"/>
        <v>1605.6707268347814</v>
      </c>
      <c r="U60" s="23">
        <f t="shared" si="13"/>
        <v>1669.9796801333355</v>
      </c>
    </row>
    <row r="61" spans="1:21" ht="15.75">
      <c r="A61" s="15"/>
      <c r="B61" s="5"/>
      <c r="C61" s="5" t="s">
        <v>30</v>
      </c>
      <c r="D61" s="17">
        <v>9.407</v>
      </c>
      <c r="E61" s="17">
        <v>7.8570000000000002</v>
      </c>
      <c r="F61" s="17">
        <v>7.8250000000000002</v>
      </c>
      <c r="G61" s="17">
        <v>7.87</v>
      </c>
      <c r="H61" s="17">
        <v>9.1920000000000002</v>
      </c>
      <c r="I61" s="17">
        <v>17.462</v>
      </c>
      <c r="J61" s="17">
        <v>19.259</v>
      </c>
      <c r="K61" s="17">
        <v>20.553000000000001</v>
      </c>
      <c r="L61" s="17">
        <v>20.077000000000002</v>
      </c>
      <c r="M61" s="14"/>
      <c r="N61" s="14"/>
      <c r="O61" s="14"/>
      <c r="P61" s="14"/>
      <c r="Q61" s="14"/>
      <c r="R61" s="14"/>
      <c r="S61" s="14"/>
      <c r="T61" s="14"/>
      <c r="U61" s="14"/>
    </row>
    <row r="62" spans="1:21">
      <c r="A62" s="15"/>
      <c r="B62" s="5"/>
      <c r="C62" s="5"/>
      <c r="D62" s="5">
        <f>D61-D60</f>
        <v>0.6980000000000004</v>
      </c>
      <c r="E62" s="5"/>
      <c r="F62" s="5">
        <f>F61-E61</f>
        <v>-3.2000000000000028E-2</v>
      </c>
      <c r="G62" s="5">
        <f>G61-E61</f>
        <v>1.2999999999999901E-2</v>
      </c>
      <c r="H62" s="5">
        <f>H61-E61</f>
        <v>1.335</v>
      </c>
      <c r="I62" s="5">
        <f>I61-E61</f>
        <v>9.6050000000000004</v>
      </c>
      <c r="J62" s="5">
        <f>J61-E61</f>
        <v>11.402000000000001</v>
      </c>
      <c r="K62" s="5">
        <f>K61-E61</f>
        <v>12.696000000000002</v>
      </c>
      <c r="L62" s="5">
        <f>L61-E61</f>
        <v>12.220000000000002</v>
      </c>
      <c r="M62" s="14"/>
      <c r="N62" s="14"/>
      <c r="O62" s="14"/>
      <c r="P62" s="14"/>
      <c r="Q62" s="14"/>
      <c r="R62" s="14"/>
      <c r="S62" s="14"/>
      <c r="T62" s="14"/>
      <c r="U62" s="14"/>
    </row>
    <row r="63" spans="1:21">
      <c r="A63" s="15"/>
      <c r="B63" s="5"/>
      <c r="C63" s="5"/>
      <c r="D63" s="5"/>
      <c r="E63" s="5"/>
      <c r="F63" s="19">
        <f>F62/D62*100</f>
        <v>-4.584527220630374</v>
      </c>
      <c r="G63" s="19">
        <f>G62/D62*100</f>
        <v>1.8624641833810736</v>
      </c>
      <c r="H63" s="19">
        <f>H62/D62*100</f>
        <v>191.26074498567326</v>
      </c>
      <c r="I63" s="19">
        <f>I62/D62*100</f>
        <v>1376.0744985673346</v>
      </c>
      <c r="J63" s="19">
        <f>J62/D62*100</f>
        <v>1633.5243553008588</v>
      </c>
      <c r="K63" s="19">
        <f>K62/D62*100</f>
        <v>1818.9111747850993</v>
      </c>
      <c r="L63" s="19">
        <f>L62/D62*100</f>
        <v>1750.7163323782229</v>
      </c>
      <c r="M63" s="14"/>
      <c r="N63" s="22" t="s">
        <v>31</v>
      </c>
      <c r="O63" s="5" t="s">
        <v>16</v>
      </c>
      <c r="P63" s="5" t="s">
        <v>7</v>
      </c>
      <c r="Q63" s="14"/>
      <c r="R63" s="14"/>
      <c r="S63" s="14"/>
      <c r="T63" s="14"/>
      <c r="U63" s="14"/>
    </row>
    <row r="64" spans="1:21">
      <c r="A64" s="15"/>
      <c r="B64" s="5"/>
      <c r="C64" s="5"/>
      <c r="D64" s="5"/>
      <c r="E64" s="5"/>
      <c r="F64" s="5"/>
      <c r="G64" s="5"/>
      <c r="H64" s="5"/>
      <c r="I64" s="5"/>
      <c r="J64" s="5"/>
      <c r="K64" s="5"/>
      <c r="L64" s="5"/>
      <c r="M64" s="14"/>
      <c r="N64" s="18" t="s">
        <v>23</v>
      </c>
      <c r="O64" s="23">
        <f>O59</f>
        <v>5.2371403106696715</v>
      </c>
      <c r="P64" s="23">
        <f>O60</f>
        <v>-3.2882795465701471</v>
      </c>
      <c r="Q64" s="14"/>
      <c r="R64" s="14"/>
      <c r="S64" s="14"/>
      <c r="T64" s="14"/>
      <c r="U64" s="14"/>
    </row>
    <row r="65" spans="1:21">
      <c r="A65" s="15"/>
      <c r="B65" s="5" t="s">
        <v>32</v>
      </c>
      <c r="C65" s="16" t="s">
        <v>16</v>
      </c>
      <c r="D65" s="5"/>
      <c r="E65" s="5"/>
      <c r="F65" s="5"/>
      <c r="G65" s="5"/>
      <c r="H65" s="5"/>
      <c r="I65" s="5"/>
      <c r="J65" s="5"/>
      <c r="K65" s="5"/>
      <c r="L65" s="5"/>
      <c r="M65" s="14"/>
      <c r="N65" s="18" t="s">
        <v>24</v>
      </c>
      <c r="O65" s="23">
        <f>P59</f>
        <v>14.993952126305038</v>
      </c>
      <c r="P65" s="23">
        <f>P60</f>
        <v>7.7041404582244288</v>
      </c>
      <c r="Q65" s="14"/>
      <c r="R65" s="14"/>
      <c r="S65" s="14"/>
      <c r="T65" s="14"/>
      <c r="U65" s="14"/>
    </row>
    <row r="66" spans="1:21" ht="15.75">
      <c r="A66" s="15"/>
      <c r="B66" s="5"/>
      <c r="C66" s="5" t="s">
        <v>21</v>
      </c>
      <c r="D66" s="17">
        <v>7.609</v>
      </c>
      <c r="E66" s="5" t="s">
        <v>22</v>
      </c>
      <c r="F66" s="18" t="s">
        <v>23</v>
      </c>
      <c r="G66" s="18" t="s">
        <v>24</v>
      </c>
      <c r="H66" s="18" t="s">
        <v>25</v>
      </c>
      <c r="I66" s="18" t="s">
        <v>26</v>
      </c>
      <c r="J66" s="18" t="s">
        <v>27</v>
      </c>
      <c r="K66" s="18" t="s">
        <v>28</v>
      </c>
      <c r="L66" s="18" t="s">
        <v>29</v>
      </c>
      <c r="M66" s="14"/>
      <c r="N66" s="18" t="s">
        <v>25</v>
      </c>
      <c r="O66" s="23">
        <f>Q59</f>
        <v>60.116182836771088</v>
      </c>
      <c r="P66" s="23">
        <f>Q60</f>
        <v>111.83223172258431</v>
      </c>
      <c r="Q66" s="14"/>
      <c r="R66" s="14"/>
      <c r="S66" s="14"/>
      <c r="T66" s="14"/>
      <c r="U66" s="14"/>
    </row>
    <row r="67" spans="1:21" ht="15.75">
      <c r="A67" s="15"/>
      <c r="B67" s="5"/>
      <c r="C67" s="5" t="s">
        <v>30</v>
      </c>
      <c r="D67" s="17">
        <v>8.1189999999999998</v>
      </c>
      <c r="E67" s="17">
        <v>6.9180000000000001</v>
      </c>
      <c r="F67" s="17">
        <v>6.9589999999999996</v>
      </c>
      <c r="G67" s="17">
        <v>7.0529999999999999</v>
      </c>
      <c r="H67" s="17">
        <v>7.33</v>
      </c>
      <c r="I67" s="17">
        <v>9.7560000000000002</v>
      </c>
      <c r="J67" s="17">
        <v>12.680999999999999</v>
      </c>
      <c r="K67" s="17">
        <v>15.29</v>
      </c>
      <c r="L67" s="17">
        <v>16.741</v>
      </c>
      <c r="M67" s="14"/>
      <c r="N67" s="18" t="s">
        <v>26</v>
      </c>
      <c r="O67" s="23">
        <f>R59</f>
        <v>370.90304303539614</v>
      </c>
      <c r="P67" s="23">
        <f>R60</f>
        <v>878.40909523320261</v>
      </c>
      <c r="Q67" s="14"/>
      <c r="R67" s="14"/>
      <c r="S67" s="14"/>
      <c r="T67" s="14"/>
      <c r="U67" s="14"/>
    </row>
    <row r="68" spans="1:21">
      <c r="A68" s="15"/>
      <c r="B68" s="5"/>
      <c r="C68" s="5"/>
      <c r="D68" s="5">
        <f>D67-D66</f>
        <v>0.50999999999999979</v>
      </c>
      <c r="E68" s="5"/>
      <c r="F68" s="5">
        <f>F67-E67</f>
        <v>4.0999999999999481E-2</v>
      </c>
      <c r="G68" s="5">
        <f>G67-E67</f>
        <v>0.13499999999999979</v>
      </c>
      <c r="H68" s="5">
        <f>H67-E67</f>
        <v>0.41199999999999992</v>
      </c>
      <c r="I68" s="5">
        <f>I67-E67</f>
        <v>2.8380000000000001</v>
      </c>
      <c r="J68" s="5">
        <f>J67-E67</f>
        <v>5.762999999999999</v>
      </c>
      <c r="K68" s="5">
        <f>K67-E67</f>
        <v>8.3719999999999999</v>
      </c>
      <c r="L68" s="5">
        <f>L67-E67</f>
        <v>9.8230000000000004</v>
      </c>
      <c r="M68" s="14"/>
      <c r="N68" s="18" t="s">
        <v>27</v>
      </c>
      <c r="O68" s="23">
        <f>S59</f>
        <v>808.64177489177507</v>
      </c>
      <c r="P68" s="23">
        <f>S60</f>
        <v>1303.681168354281</v>
      </c>
      <c r="Q68" s="14"/>
      <c r="R68" s="14"/>
      <c r="S68" s="14"/>
      <c r="T68" s="14"/>
      <c r="U68" s="14"/>
    </row>
    <row r="69" spans="1:21">
      <c r="A69" s="15"/>
      <c r="B69" s="5"/>
      <c r="C69" s="5"/>
      <c r="D69" s="5"/>
      <c r="E69" s="5"/>
      <c r="F69" s="19">
        <f>F68/D68*100</f>
        <v>8.039215686274412</v>
      </c>
      <c r="G69" s="19">
        <f>G68/D68*100</f>
        <v>26.470588235294084</v>
      </c>
      <c r="H69" s="19">
        <f>H68/D68*100</f>
        <v>80.784313725490222</v>
      </c>
      <c r="I69" s="19">
        <f>I68/D68*100</f>
        <v>556.47058823529437</v>
      </c>
      <c r="J69" s="19">
        <f>J68/D68*100</f>
        <v>1130.0000000000002</v>
      </c>
      <c r="K69" s="19">
        <f>K68/D68*100</f>
        <v>1641.568627450981</v>
      </c>
      <c r="L69" s="19">
        <f>L68/D68*100</f>
        <v>1926.0784313725499</v>
      </c>
      <c r="M69" s="14"/>
      <c r="N69" s="18" t="s">
        <v>28</v>
      </c>
      <c r="O69" s="23">
        <f>T59</f>
        <v>1233.7983829895597</v>
      </c>
      <c r="P69" s="23">
        <f>T60</f>
        <v>1605.6707268347814</v>
      </c>
      <c r="Q69" s="14"/>
      <c r="R69" s="14"/>
      <c r="S69" s="14"/>
      <c r="T69" s="14"/>
      <c r="U69" s="14"/>
    </row>
    <row r="70" spans="1:21">
      <c r="A70" s="15"/>
      <c r="B70" s="5"/>
      <c r="C70" s="5"/>
      <c r="D70" s="5"/>
      <c r="E70" s="5"/>
      <c r="F70" s="5"/>
      <c r="G70" s="5"/>
      <c r="H70" s="5"/>
      <c r="I70" s="5"/>
      <c r="J70" s="5"/>
      <c r="K70" s="5"/>
      <c r="L70" s="5"/>
      <c r="M70" s="14"/>
      <c r="N70" s="18" t="s">
        <v>29</v>
      </c>
      <c r="O70" s="23">
        <f>U59</f>
        <v>1410.712375859435</v>
      </c>
      <c r="P70" s="23">
        <f>U60</f>
        <v>1669.9796801333355</v>
      </c>
      <c r="Q70" s="14"/>
      <c r="R70" s="14"/>
      <c r="S70" s="14"/>
      <c r="T70" s="14"/>
      <c r="U70" s="14"/>
    </row>
    <row r="71" spans="1:21">
      <c r="A71" s="15"/>
      <c r="B71" s="5" t="s">
        <v>33</v>
      </c>
      <c r="C71" s="16" t="s">
        <v>20</v>
      </c>
      <c r="D71" s="5"/>
      <c r="E71" s="5"/>
      <c r="F71" s="5"/>
      <c r="G71" s="5"/>
      <c r="H71" s="5"/>
      <c r="I71" s="5"/>
      <c r="J71" s="5"/>
      <c r="K71" s="5"/>
      <c r="L71" s="5"/>
      <c r="M71" s="14"/>
      <c r="N71" s="14"/>
      <c r="O71" s="14"/>
      <c r="P71" s="14"/>
      <c r="Q71" s="14"/>
      <c r="R71" s="14"/>
      <c r="S71" s="14"/>
      <c r="T71" s="14"/>
      <c r="U71" s="14"/>
    </row>
    <row r="72" spans="1:21" ht="15.75">
      <c r="A72" s="15"/>
      <c r="B72" s="5"/>
      <c r="C72" s="5" t="s">
        <v>21</v>
      </c>
      <c r="D72" s="17">
        <v>7.4530000000000003</v>
      </c>
      <c r="E72" s="5" t="s">
        <v>22</v>
      </c>
      <c r="F72" s="18" t="s">
        <v>23</v>
      </c>
      <c r="G72" s="18" t="s">
        <v>24</v>
      </c>
      <c r="H72" s="18" t="s">
        <v>25</v>
      </c>
      <c r="I72" s="18" t="s">
        <v>26</v>
      </c>
      <c r="J72" s="18" t="s">
        <v>27</v>
      </c>
      <c r="K72" s="18" t="s">
        <v>28</v>
      </c>
      <c r="L72" s="18" t="s">
        <v>29</v>
      </c>
      <c r="M72" s="14"/>
      <c r="N72" s="14"/>
      <c r="O72" s="14"/>
      <c r="P72" s="14"/>
      <c r="Q72" s="14"/>
      <c r="R72" s="14"/>
      <c r="S72" s="14"/>
      <c r="T72" s="14"/>
      <c r="U72" s="14"/>
    </row>
    <row r="73" spans="1:21" ht="15.75">
      <c r="A73" s="15"/>
      <c r="B73" s="5"/>
      <c r="C73" s="5" t="s">
        <v>30</v>
      </c>
      <c r="D73" s="17">
        <v>8.2059999999999995</v>
      </c>
      <c r="E73" s="17">
        <v>6.9279999999999999</v>
      </c>
      <c r="F73" s="17">
        <v>6.9130000000000003</v>
      </c>
      <c r="G73" s="17">
        <v>7.03</v>
      </c>
      <c r="H73" s="17">
        <v>7.1719999999999997</v>
      </c>
      <c r="I73" s="17">
        <v>9.7949999999999999</v>
      </c>
      <c r="J73" s="17">
        <v>14.260999999999999</v>
      </c>
      <c r="K73" s="17">
        <v>17.413</v>
      </c>
      <c r="L73" s="17">
        <v>18.895</v>
      </c>
      <c r="M73" s="14"/>
      <c r="N73" s="14"/>
      <c r="O73" s="14"/>
      <c r="P73" s="14"/>
      <c r="Q73" s="14"/>
      <c r="R73" s="14"/>
      <c r="S73" s="14"/>
      <c r="T73" s="14"/>
      <c r="U73" s="14"/>
    </row>
    <row r="74" spans="1:21">
      <c r="A74" s="15"/>
      <c r="B74" s="5"/>
      <c r="C74" s="5"/>
      <c r="D74" s="5">
        <f>D73-D72</f>
        <v>0.75299999999999923</v>
      </c>
      <c r="E74" s="5"/>
      <c r="F74" s="5">
        <f>F73-E73</f>
        <v>-1.499999999999968E-2</v>
      </c>
      <c r="G74" s="5">
        <f>G73-E73</f>
        <v>0.10200000000000031</v>
      </c>
      <c r="H74" s="5">
        <f>H73-E73</f>
        <v>0.24399999999999977</v>
      </c>
      <c r="I74" s="5">
        <f>I73-E73</f>
        <v>2.867</v>
      </c>
      <c r="J74" s="5">
        <f>J73-E73</f>
        <v>7.3329999999999993</v>
      </c>
      <c r="K74" s="5">
        <f>K73-E73</f>
        <v>10.484999999999999</v>
      </c>
      <c r="L74" s="5">
        <f>L73-E73</f>
        <v>11.966999999999999</v>
      </c>
      <c r="M74" s="14"/>
      <c r="N74" s="14"/>
      <c r="O74" s="14"/>
      <c r="P74" s="14"/>
      <c r="Q74" s="14"/>
      <c r="R74" s="14"/>
      <c r="S74" s="14"/>
      <c r="T74" s="14"/>
      <c r="U74" s="14"/>
    </row>
    <row r="75" spans="1:21">
      <c r="A75" s="15"/>
      <c r="B75" s="5"/>
      <c r="C75" s="5"/>
      <c r="D75" s="5"/>
      <c r="E75" s="5"/>
      <c r="F75" s="19">
        <f>F74/D74*100</f>
        <v>-1.99203187250992</v>
      </c>
      <c r="G75" s="19">
        <f>G74/D74*100</f>
        <v>13.545816733067785</v>
      </c>
      <c r="H75" s="19">
        <f>H74/D74*100</f>
        <v>32.403718459495359</v>
      </c>
      <c r="I75" s="19">
        <f>I74/D74*100</f>
        <v>380.74369189907077</v>
      </c>
      <c r="J75" s="19">
        <f>J74/D74*100</f>
        <v>973.8379814077033</v>
      </c>
      <c r="K75" s="19">
        <f>K74/D74*100</f>
        <v>1392.4302788844634</v>
      </c>
      <c r="L75" s="19">
        <f>L74/D74*100</f>
        <v>1589.2430278884478</v>
      </c>
      <c r="M75" s="14"/>
      <c r="N75" s="14"/>
      <c r="O75" s="14"/>
      <c r="P75" s="14"/>
      <c r="Q75" s="14"/>
      <c r="R75" s="14"/>
      <c r="S75" s="14"/>
      <c r="T75" s="14"/>
      <c r="U75" s="14"/>
    </row>
    <row r="76" spans="1:21">
      <c r="A76" s="15"/>
      <c r="B76" s="5"/>
      <c r="C76" s="5"/>
      <c r="D76" s="5"/>
      <c r="E76" s="5"/>
      <c r="F76" s="5"/>
      <c r="G76" s="5"/>
      <c r="H76" s="5"/>
      <c r="I76" s="5"/>
      <c r="J76" s="5"/>
      <c r="K76" s="5"/>
      <c r="L76" s="5"/>
      <c r="M76" s="14"/>
      <c r="N76" s="14"/>
      <c r="O76" s="14"/>
      <c r="P76" s="14"/>
      <c r="Q76" s="14"/>
      <c r="R76" s="14"/>
      <c r="S76" s="14"/>
      <c r="T76" s="14"/>
      <c r="U76" s="14"/>
    </row>
    <row r="77" spans="1:21">
      <c r="A77" s="15"/>
      <c r="B77" s="5" t="s">
        <v>34</v>
      </c>
      <c r="C77" s="16" t="s">
        <v>16</v>
      </c>
      <c r="D77" s="5"/>
      <c r="E77" s="5"/>
      <c r="F77" s="5"/>
      <c r="G77" s="5"/>
      <c r="H77" s="5"/>
      <c r="I77" s="5"/>
      <c r="J77" s="5"/>
      <c r="K77" s="5"/>
      <c r="L77" s="5"/>
      <c r="M77" s="14"/>
      <c r="N77" s="14"/>
      <c r="O77" s="14"/>
      <c r="P77" s="14"/>
      <c r="Q77" s="14"/>
      <c r="R77" s="14"/>
      <c r="S77" s="14"/>
      <c r="T77" s="14"/>
      <c r="U77" s="14"/>
    </row>
    <row r="78" spans="1:21" ht="15.75">
      <c r="A78" s="15"/>
      <c r="B78" s="5"/>
      <c r="C78" s="5" t="s">
        <v>21</v>
      </c>
      <c r="D78" s="17">
        <v>7.7640000000000002</v>
      </c>
      <c r="E78" s="5" t="s">
        <v>22</v>
      </c>
      <c r="F78" s="18" t="s">
        <v>23</v>
      </c>
      <c r="G78" s="18" t="s">
        <v>24</v>
      </c>
      <c r="H78" s="18" t="s">
        <v>25</v>
      </c>
      <c r="I78" s="18" t="s">
        <v>26</v>
      </c>
      <c r="J78" s="18" t="s">
        <v>27</v>
      </c>
      <c r="K78" s="18" t="s">
        <v>28</v>
      </c>
      <c r="L78" s="18" t="s">
        <v>29</v>
      </c>
      <c r="M78" s="14"/>
      <c r="N78" s="14"/>
      <c r="O78" s="14"/>
      <c r="P78" s="14"/>
      <c r="Q78" s="14"/>
      <c r="R78" s="14"/>
      <c r="S78" s="14"/>
      <c r="T78" s="14"/>
      <c r="U78" s="14"/>
    </row>
    <row r="79" spans="1:21" ht="15.75">
      <c r="A79" s="15"/>
      <c r="B79" s="5"/>
      <c r="C79" s="5" t="s">
        <v>30</v>
      </c>
      <c r="D79" s="17">
        <v>9.6120000000000001</v>
      </c>
      <c r="E79" s="17">
        <v>5.3140000000000001</v>
      </c>
      <c r="F79" s="17">
        <v>5.359</v>
      </c>
      <c r="G79" s="17">
        <v>5.3789999999999996</v>
      </c>
      <c r="H79" s="17">
        <v>6.0430000000000001</v>
      </c>
      <c r="I79" s="17">
        <v>8.7390000000000008</v>
      </c>
      <c r="J79" s="17">
        <v>14.319000000000001</v>
      </c>
      <c r="K79" s="17">
        <v>20.579000000000001</v>
      </c>
      <c r="L79" s="17">
        <v>21.86</v>
      </c>
      <c r="M79" s="14"/>
      <c r="N79" s="14"/>
      <c r="O79" s="14"/>
      <c r="P79" s="14"/>
      <c r="Q79" s="14"/>
      <c r="R79" s="14"/>
      <c r="S79" s="14"/>
      <c r="T79" s="14"/>
      <c r="U79" s="14"/>
    </row>
    <row r="80" spans="1:21">
      <c r="A80" s="15"/>
      <c r="B80" s="5"/>
      <c r="C80" s="5"/>
      <c r="D80" s="5">
        <f>D79-D78</f>
        <v>1.8479999999999999</v>
      </c>
      <c r="E80" s="5"/>
      <c r="F80" s="5">
        <f>F79-E79</f>
        <v>4.4999999999999929E-2</v>
      </c>
      <c r="G80" s="5">
        <f>G79-E79</f>
        <v>6.4999999999999503E-2</v>
      </c>
      <c r="H80" s="5">
        <f>H79-E79</f>
        <v>0.72900000000000009</v>
      </c>
      <c r="I80" s="5">
        <f>I79-E79</f>
        <v>3.4250000000000007</v>
      </c>
      <c r="J80" s="5">
        <f>J79-E79</f>
        <v>9.0050000000000008</v>
      </c>
      <c r="K80" s="5">
        <f>K79-E79</f>
        <v>15.265000000000001</v>
      </c>
      <c r="L80" s="5">
        <f>L79-E79</f>
        <v>16.545999999999999</v>
      </c>
      <c r="M80" s="14"/>
      <c r="N80" s="14"/>
      <c r="O80" s="14"/>
      <c r="P80" s="14"/>
      <c r="Q80" s="14"/>
      <c r="R80" s="14"/>
      <c r="S80" s="14"/>
      <c r="T80" s="14"/>
      <c r="U80" s="14"/>
    </row>
    <row r="81" spans="1:21">
      <c r="A81" s="15"/>
      <c r="B81" s="5"/>
      <c r="C81" s="5"/>
      <c r="D81" s="5"/>
      <c r="E81" s="5"/>
      <c r="F81" s="19">
        <f>F80/D80*100</f>
        <v>2.4350649350649314</v>
      </c>
      <c r="G81" s="19">
        <f>G80/D80*100</f>
        <v>3.5173160173159905</v>
      </c>
      <c r="H81" s="19">
        <f>H80/D80*100</f>
        <v>39.448051948051955</v>
      </c>
      <c r="I81" s="19">
        <f>I80/D80*100</f>
        <v>185.3354978354979</v>
      </c>
      <c r="J81" s="19">
        <f>J80/D80*100</f>
        <v>487.28354978354986</v>
      </c>
      <c r="K81" s="19">
        <f>K80/D80*100</f>
        <v>826.02813852813858</v>
      </c>
      <c r="L81" s="19">
        <f>L80/D80*100</f>
        <v>895.34632034632034</v>
      </c>
      <c r="M81" s="14"/>
      <c r="N81" s="14"/>
      <c r="O81" s="14"/>
      <c r="P81" s="14"/>
      <c r="Q81" s="14"/>
      <c r="R81" s="14"/>
      <c r="S81" s="14"/>
      <c r="T81" s="14"/>
      <c r="U81" s="14"/>
    </row>
    <row r="82" spans="1:21">
      <c r="A82" s="14"/>
      <c r="B82" s="14"/>
      <c r="C82" s="14"/>
      <c r="D82" s="14"/>
      <c r="E82" s="14"/>
      <c r="F82" s="14"/>
      <c r="G82" s="14"/>
      <c r="H82" s="14"/>
      <c r="I82" s="14"/>
      <c r="J82" s="14"/>
      <c r="K82" s="14"/>
      <c r="L82" s="14"/>
      <c r="M82" s="14"/>
      <c r="N82" s="14"/>
      <c r="O82" s="14"/>
      <c r="P82" s="14"/>
      <c r="Q82" s="14"/>
      <c r="R82" s="14"/>
      <c r="S82" s="14"/>
      <c r="T82" s="14"/>
      <c r="U82" s="14"/>
    </row>
    <row r="83" spans="1:21">
      <c r="A83" s="14"/>
      <c r="B83" s="14"/>
      <c r="C83" s="14"/>
      <c r="D83" s="14"/>
      <c r="E83" s="14"/>
      <c r="F83" s="14"/>
      <c r="G83" s="14"/>
      <c r="H83" s="14"/>
      <c r="I83" s="14"/>
      <c r="J83" s="14"/>
      <c r="K83" s="14"/>
      <c r="L83" s="14"/>
      <c r="M83" s="14"/>
      <c r="N83" s="14"/>
      <c r="O83" s="14"/>
      <c r="P83" s="14"/>
      <c r="Q83" s="14"/>
      <c r="R83" s="14"/>
      <c r="S83" s="14"/>
      <c r="T83" s="14"/>
      <c r="U83" s="14"/>
    </row>
    <row r="84" spans="1:21">
      <c r="A84" s="15" t="s">
        <v>36</v>
      </c>
      <c r="B84" s="5"/>
      <c r="C84" s="5"/>
      <c r="D84" s="5"/>
      <c r="E84" s="5"/>
      <c r="F84" s="5"/>
      <c r="G84" s="5"/>
      <c r="H84" s="5"/>
      <c r="I84" s="5"/>
      <c r="J84" s="5"/>
      <c r="K84" s="5"/>
      <c r="L84" s="5"/>
      <c r="M84" s="14"/>
      <c r="N84" s="22"/>
      <c r="O84" s="18" t="str">
        <f t="shared" ref="O84:U84" si="14">F86</f>
        <v>0.1mM10ul</v>
      </c>
      <c r="P84" s="18" t="str">
        <f t="shared" si="14"/>
        <v>0.1mM20ul</v>
      </c>
      <c r="Q84" s="18" t="str">
        <f t="shared" si="14"/>
        <v>1mM7ul</v>
      </c>
      <c r="R84" s="18" t="str">
        <f t="shared" si="14"/>
        <v>1mM20ul</v>
      </c>
      <c r="S84" s="18" t="str">
        <f t="shared" si="14"/>
        <v>10mM7ul</v>
      </c>
      <c r="T84" s="18" t="str">
        <f t="shared" si="14"/>
        <v>10mM20ul</v>
      </c>
      <c r="U84" s="18" t="str">
        <f t="shared" si="14"/>
        <v>10mM70ul</v>
      </c>
    </row>
    <row r="85" spans="1:21">
      <c r="A85" s="15"/>
      <c r="B85" s="5" t="s">
        <v>19</v>
      </c>
      <c r="C85" s="16" t="s">
        <v>16</v>
      </c>
      <c r="D85" s="5"/>
      <c r="E85" s="5"/>
      <c r="F85" s="5"/>
      <c r="G85" s="5"/>
      <c r="H85" s="5"/>
      <c r="I85" s="5"/>
      <c r="J85" s="5"/>
      <c r="K85" s="5"/>
      <c r="L85" s="5"/>
      <c r="M85" s="14"/>
      <c r="N85" s="22" t="s">
        <v>16</v>
      </c>
      <c r="O85" s="23">
        <f t="shared" ref="O85:U85" si="15">AVERAGE(F95,F107)</f>
        <v>0.91740807369702437</v>
      </c>
      <c r="P85" s="23">
        <f t="shared" si="15"/>
        <v>3.3556693060715448</v>
      </c>
      <c r="Q85" s="23">
        <f t="shared" si="15"/>
        <v>18.867921298019876</v>
      </c>
      <c r="R85" s="23">
        <f t="shared" si="15"/>
        <v>114.66954587166298</v>
      </c>
      <c r="S85" s="23">
        <f t="shared" si="15"/>
        <v>124.69731672892489</v>
      </c>
      <c r="T85" s="23">
        <f t="shared" si="15"/>
        <v>222.81692044805101</v>
      </c>
      <c r="U85" s="23">
        <f t="shared" si="15"/>
        <v>224.95213336078649</v>
      </c>
    </row>
    <row r="86" spans="1:21" ht="15.75">
      <c r="A86" s="15"/>
      <c r="B86" s="5"/>
      <c r="C86" s="5" t="s">
        <v>21</v>
      </c>
      <c r="D86" s="17">
        <v>4.7210000000000001</v>
      </c>
      <c r="E86" s="5" t="s">
        <v>22</v>
      </c>
      <c r="F86" s="18" t="s">
        <v>23</v>
      </c>
      <c r="G86" s="18" t="s">
        <v>24</v>
      </c>
      <c r="H86" s="18" t="s">
        <v>25</v>
      </c>
      <c r="I86" s="18" t="s">
        <v>26</v>
      </c>
      <c r="J86" s="18" t="s">
        <v>27</v>
      </c>
      <c r="K86" s="18" t="s">
        <v>28</v>
      </c>
      <c r="L86" s="18" t="s">
        <v>29</v>
      </c>
      <c r="M86" s="14"/>
      <c r="N86" s="22" t="s">
        <v>7</v>
      </c>
      <c r="O86" s="23">
        <f t="shared" ref="O86:U86" si="16">AVERAGE(F89,F101)</f>
        <v>1.1443788873509277</v>
      </c>
      <c r="P86" s="23">
        <f t="shared" si="16"/>
        <v>5.3618886079324986</v>
      </c>
      <c r="Q86" s="23">
        <f t="shared" si="16"/>
        <v>22.93287122505998</v>
      </c>
      <c r="R86" s="23">
        <f t="shared" si="16"/>
        <v>120.56116195222373</v>
      </c>
      <c r="S86" s="23">
        <f t="shared" si="16"/>
        <v>150.54878310010838</v>
      </c>
      <c r="T86" s="23">
        <f t="shared" si="16"/>
        <v>171.20847463995923</v>
      </c>
      <c r="U86" s="23">
        <f t="shared" si="16"/>
        <v>183.19834706150098</v>
      </c>
    </row>
    <row r="87" spans="1:21" ht="15.75">
      <c r="A87" s="15"/>
      <c r="B87" s="5"/>
      <c r="C87" s="5" t="s">
        <v>30</v>
      </c>
      <c r="D87" s="17">
        <v>15.117000000000001</v>
      </c>
      <c r="E87" s="17">
        <v>3.5459999999999998</v>
      </c>
      <c r="F87" s="17">
        <v>3.7330000000000001</v>
      </c>
      <c r="G87" s="17">
        <v>4.5010000000000003</v>
      </c>
      <c r="H87" s="17">
        <v>7.2839999999999998</v>
      </c>
      <c r="I87" s="17">
        <v>18.802</v>
      </c>
      <c r="J87" s="17">
        <v>21.530999999999999</v>
      </c>
      <c r="K87" s="17">
        <v>23.219000000000001</v>
      </c>
      <c r="L87" s="17">
        <v>24.181999999999999</v>
      </c>
      <c r="M87" s="14"/>
      <c r="N87" s="14"/>
      <c r="O87" s="14"/>
      <c r="P87" s="14"/>
      <c r="Q87" s="14"/>
      <c r="R87" s="14"/>
      <c r="S87" s="14"/>
      <c r="T87" s="14"/>
      <c r="U87" s="14"/>
    </row>
    <row r="88" spans="1:21">
      <c r="A88" s="15"/>
      <c r="B88" s="5"/>
      <c r="C88" s="5"/>
      <c r="D88" s="5">
        <f>D87-D86</f>
        <v>10.396000000000001</v>
      </c>
      <c r="E88" s="5"/>
      <c r="F88" s="5">
        <f>F87-E87</f>
        <v>0.18700000000000028</v>
      </c>
      <c r="G88" s="5">
        <f>G87-E87</f>
        <v>0.95500000000000052</v>
      </c>
      <c r="H88" s="5">
        <f>H87-E87</f>
        <v>3.738</v>
      </c>
      <c r="I88" s="5">
        <f>I87-E87</f>
        <v>15.256</v>
      </c>
      <c r="J88" s="5">
        <f>J87-E87</f>
        <v>17.984999999999999</v>
      </c>
      <c r="K88" s="5">
        <f>K87-E87</f>
        <v>19.673000000000002</v>
      </c>
      <c r="L88" s="5">
        <f>L87-E87</f>
        <v>20.635999999999999</v>
      </c>
      <c r="M88" s="14"/>
      <c r="N88" s="14"/>
      <c r="O88" s="14"/>
      <c r="P88" s="14"/>
      <c r="Q88" s="14"/>
      <c r="R88" s="14"/>
      <c r="S88" s="14"/>
      <c r="T88" s="14"/>
      <c r="U88" s="14"/>
    </row>
    <row r="89" spans="1:21">
      <c r="A89" s="15"/>
      <c r="B89" s="5"/>
      <c r="C89" s="5"/>
      <c r="D89" s="5"/>
      <c r="E89" s="5"/>
      <c r="F89" s="19">
        <f>F88/D88*100</f>
        <v>1.7987687572143158</v>
      </c>
      <c r="G89" s="19">
        <f>G88/D88*100</f>
        <v>9.186225471335133</v>
      </c>
      <c r="H89" s="19">
        <f>H88/D88*100</f>
        <v>35.956136975759904</v>
      </c>
      <c r="I89" s="19">
        <f>I88/D88*100</f>
        <v>146.74874951904576</v>
      </c>
      <c r="J89" s="19">
        <f>J88/D88*100</f>
        <v>172.99923047325893</v>
      </c>
      <c r="K89" s="19">
        <f>K88/D88*100</f>
        <v>189.23624470950367</v>
      </c>
      <c r="L89" s="19">
        <f>L88/D88*100</f>
        <v>198.49942285494419</v>
      </c>
      <c r="M89" s="14"/>
      <c r="N89" s="22" t="s">
        <v>31</v>
      </c>
      <c r="O89" s="5" t="s">
        <v>16</v>
      </c>
      <c r="P89" s="5" t="s">
        <v>7</v>
      </c>
      <c r="Q89" s="14"/>
      <c r="R89" s="14"/>
      <c r="S89" s="14"/>
      <c r="T89" s="14"/>
      <c r="U89" s="14"/>
    </row>
    <row r="90" spans="1:21">
      <c r="A90" s="15"/>
      <c r="B90" s="5"/>
      <c r="C90" s="5"/>
      <c r="D90" s="5"/>
      <c r="E90" s="5"/>
      <c r="F90" s="5"/>
      <c r="G90" s="5"/>
      <c r="H90" s="5"/>
      <c r="I90" s="5"/>
      <c r="J90" s="5"/>
      <c r="K90" s="5"/>
      <c r="L90" s="5"/>
      <c r="M90" s="14"/>
      <c r="N90" s="18" t="s">
        <v>23</v>
      </c>
      <c r="O90" s="23">
        <f>O85</f>
        <v>0.91740807369702437</v>
      </c>
      <c r="P90" s="23">
        <f>O86</f>
        <v>1.1443788873509277</v>
      </c>
      <c r="Q90" s="14"/>
      <c r="R90" s="14"/>
      <c r="S90" s="14"/>
      <c r="T90" s="14"/>
      <c r="U90" s="14"/>
    </row>
    <row r="91" spans="1:21">
      <c r="A91" s="15"/>
      <c r="B91" s="5" t="s">
        <v>32</v>
      </c>
      <c r="C91" s="16" t="s">
        <v>20</v>
      </c>
      <c r="D91" s="5"/>
      <c r="E91" s="5"/>
      <c r="F91" s="5"/>
      <c r="G91" s="5"/>
      <c r="H91" s="5"/>
      <c r="I91" s="5"/>
      <c r="J91" s="5"/>
      <c r="K91" s="5"/>
      <c r="L91" s="5"/>
      <c r="M91" s="14"/>
      <c r="N91" s="18" t="s">
        <v>24</v>
      </c>
      <c r="O91" s="23">
        <f>P85</f>
        <v>3.3556693060715448</v>
      </c>
      <c r="P91" s="23">
        <f>P86</f>
        <v>5.3618886079324986</v>
      </c>
      <c r="Q91" s="14"/>
      <c r="R91" s="14"/>
      <c r="S91" s="14"/>
      <c r="T91" s="14"/>
      <c r="U91" s="14"/>
    </row>
    <row r="92" spans="1:21" ht="15.75">
      <c r="A92" s="15"/>
      <c r="B92" s="5"/>
      <c r="C92" s="5" t="s">
        <v>21</v>
      </c>
      <c r="D92" s="17">
        <v>2.8250000000000002</v>
      </c>
      <c r="E92" s="5" t="s">
        <v>22</v>
      </c>
      <c r="F92" s="18" t="s">
        <v>23</v>
      </c>
      <c r="G92" s="18" t="s">
        <v>24</v>
      </c>
      <c r="H92" s="18" t="s">
        <v>25</v>
      </c>
      <c r="I92" s="18" t="s">
        <v>26</v>
      </c>
      <c r="J92" s="18" t="s">
        <v>27</v>
      </c>
      <c r="K92" s="18" t="s">
        <v>28</v>
      </c>
      <c r="L92" s="18" t="s">
        <v>29</v>
      </c>
      <c r="M92" s="14"/>
      <c r="N92" s="18" t="s">
        <v>25</v>
      </c>
      <c r="O92" s="23">
        <f>Q85</f>
        <v>18.867921298019876</v>
      </c>
      <c r="P92" s="23">
        <f>Q86</f>
        <v>22.93287122505998</v>
      </c>
      <c r="Q92" s="14"/>
      <c r="R92" s="14"/>
      <c r="S92" s="14"/>
      <c r="T92" s="14"/>
      <c r="U92" s="14"/>
    </row>
    <row r="93" spans="1:21" ht="15.75">
      <c r="A93" s="15"/>
      <c r="B93" s="5"/>
      <c r="C93" s="5" t="s">
        <v>30</v>
      </c>
      <c r="D93" s="17">
        <v>19.009</v>
      </c>
      <c r="E93" s="17">
        <v>2.5139999999999998</v>
      </c>
      <c r="F93" s="17">
        <v>2.5960000000000001</v>
      </c>
      <c r="G93" s="17">
        <v>2.972</v>
      </c>
      <c r="H93" s="17">
        <v>4.3</v>
      </c>
      <c r="I93" s="17">
        <v>12.912000000000001</v>
      </c>
      <c r="J93" s="17">
        <v>18.675999999999998</v>
      </c>
      <c r="K93" s="17">
        <v>31.923999999999999</v>
      </c>
      <c r="L93" s="17">
        <v>31.141999999999999</v>
      </c>
      <c r="M93" s="14"/>
      <c r="N93" s="18" t="s">
        <v>26</v>
      </c>
      <c r="O93" s="23">
        <f>R85</f>
        <v>114.66954587166298</v>
      </c>
      <c r="P93" s="23">
        <f>R86</f>
        <v>120.56116195222373</v>
      </c>
      <c r="Q93" s="14"/>
      <c r="R93" s="14"/>
      <c r="S93" s="14"/>
      <c r="T93" s="14"/>
      <c r="U93" s="14"/>
    </row>
    <row r="94" spans="1:21">
      <c r="A94" s="15"/>
      <c r="B94" s="5"/>
      <c r="C94" s="5"/>
      <c r="D94" s="5">
        <f>D93-D92</f>
        <v>16.184000000000001</v>
      </c>
      <c r="E94" s="5"/>
      <c r="F94" s="5">
        <f>F93-E93</f>
        <v>8.2000000000000295E-2</v>
      </c>
      <c r="G94" s="5">
        <f>G93-E93</f>
        <v>0.45800000000000018</v>
      </c>
      <c r="H94" s="5">
        <f>H93-E93</f>
        <v>1.786</v>
      </c>
      <c r="I94" s="5">
        <f>I93-E93</f>
        <v>10.398000000000001</v>
      </c>
      <c r="J94" s="5">
        <f>J93-E93</f>
        <v>16.161999999999999</v>
      </c>
      <c r="K94" s="5">
        <f>K93-E93</f>
        <v>29.41</v>
      </c>
      <c r="L94" s="5">
        <f>L93-E93</f>
        <v>28.628</v>
      </c>
      <c r="M94" s="14"/>
      <c r="N94" s="18" t="s">
        <v>27</v>
      </c>
      <c r="O94" s="23">
        <f>S85</f>
        <v>124.69731672892489</v>
      </c>
      <c r="P94" s="23">
        <f>S86</f>
        <v>150.54878310010838</v>
      </c>
      <c r="Q94" s="14"/>
      <c r="R94" s="14"/>
      <c r="S94" s="14"/>
      <c r="T94" s="14"/>
      <c r="U94" s="14"/>
    </row>
    <row r="95" spans="1:21">
      <c r="A95" s="15"/>
      <c r="B95" s="5"/>
      <c r="C95" s="5"/>
      <c r="D95" s="5"/>
      <c r="E95" s="5"/>
      <c r="F95" s="19">
        <f>F94/D94*100</f>
        <v>0.50667325753831127</v>
      </c>
      <c r="G95" s="19">
        <f>G94/D94*100</f>
        <v>2.8299555116164123</v>
      </c>
      <c r="H95" s="19">
        <f>H94/D94*100</f>
        <v>11.035590706870984</v>
      </c>
      <c r="I95" s="19">
        <f>I94/D94*100</f>
        <v>64.248640632723692</v>
      </c>
      <c r="J95" s="19">
        <f>J94/D94*100</f>
        <v>99.864063272367758</v>
      </c>
      <c r="K95" s="19">
        <f>K94/D94*100</f>
        <v>181.72268907563026</v>
      </c>
      <c r="L95" s="19">
        <f>L94/D94*100</f>
        <v>176.890756302521</v>
      </c>
      <c r="M95" s="14"/>
      <c r="N95" s="18" t="s">
        <v>28</v>
      </c>
      <c r="O95" s="23">
        <f>T85</f>
        <v>222.81692044805101</v>
      </c>
      <c r="P95" s="23">
        <f>T86</f>
        <v>171.20847463995923</v>
      </c>
      <c r="Q95" s="14"/>
      <c r="R95" s="14"/>
      <c r="S95" s="14"/>
      <c r="T95" s="14"/>
      <c r="U95" s="14"/>
    </row>
    <row r="96" spans="1:21">
      <c r="A96" s="15"/>
      <c r="B96" s="5"/>
      <c r="C96" s="5"/>
      <c r="D96" s="5"/>
      <c r="E96" s="5"/>
      <c r="F96" s="5"/>
      <c r="G96" s="5"/>
      <c r="H96" s="5"/>
      <c r="I96" s="5"/>
      <c r="J96" s="5"/>
      <c r="K96" s="5"/>
      <c r="L96" s="5"/>
      <c r="M96" s="14"/>
      <c r="N96" s="18" t="s">
        <v>29</v>
      </c>
      <c r="O96" s="23">
        <f>U85</f>
        <v>224.95213336078649</v>
      </c>
      <c r="P96" s="23">
        <f>U86</f>
        <v>183.19834706150098</v>
      </c>
      <c r="Q96" s="14"/>
      <c r="R96" s="14"/>
      <c r="S96" s="14"/>
      <c r="T96" s="14"/>
      <c r="U96" s="14"/>
    </row>
    <row r="97" spans="1:21">
      <c r="A97" s="15"/>
      <c r="B97" s="5" t="s">
        <v>33</v>
      </c>
      <c r="C97" s="16" t="s">
        <v>16</v>
      </c>
      <c r="D97" s="5"/>
      <c r="E97" s="5"/>
      <c r="F97" s="5"/>
      <c r="G97" s="5"/>
      <c r="H97" s="5"/>
      <c r="I97" s="5"/>
      <c r="J97" s="5"/>
      <c r="K97" s="5"/>
      <c r="L97" s="5"/>
      <c r="M97" s="14"/>
      <c r="N97" s="14"/>
      <c r="O97" s="14"/>
      <c r="P97" s="14"/>
      <c r="Q97" s="14"/>
      <c r="R97" s="14"/>
      <c r="S97" s="14"/>
      <c r="T97" s="14"/>
      <c r="U97" s="14"/>
    </row>
    <row r="98" spans="1:21" ht="15.75">
      <c r="A98" s="15"/>
      <c r="B98" s="5"/>
      <c r="C98" s="5" t="s">
        <v>21</v>
      </c>
      <c r="D98" s="17">
        <v>3.58</v>
      </c>
      <c r="E98" s="5" t="s">
        <v>22</v>
      </c>
      <c r="F98" s="18" t="s">
        <v>23</v>
      </c>
      <c r="G98" s="18" t="s">
        <v>24</v>
      </c>
      <c r="H98" s="18" t="s">
        <v>25</v>
      </c>
      <c r="I98" s="18" t="s">
        <v>26</v>
      </c>
      <c r="J98" s="18" t="s">
        <v>27</v>
      </c>
      <c r="K98" s="18" t="s">
        <v>28</v>
      </c>
      <c r="L98" s="18" t="s">
        <v>29</v>
      </c>
      <c r="M98" s="14"/>
      <c r="N98" s="14"/>
      <c r="O98" s="14"/>
      <c r="P98" s="14"/>
      <c r="Q98" s="14"/>
      <c r="R98" s="14"/>
      <c r="S98" s="14"/>
      <c r="T98" s="14"/>
      <c r="U98" s="14"/>
    </row>
    <row r="99" spans="1:21" ht="15.75">
      <c r="A99" s="15"/>
      <c r="B99" s="5"/>
      <c r="C99" s="5" t="s">
        <v>30</v>
      </c>
      <c r="D99" s="17">
        <v>15.417</v>
      </c>
      <c r="E99" s="17">
        <v>1.506</v>
      </c>
      <c r="F99" s="17">
        <v>1.5640000000000001</v>
      </c>
      <c r="G99" s="17">
        <v>1.6879999999999999</v>
      </c>
      <c r="H99" s="17">
        <v>2.6789999999999998</v>
      </c>
      <c r="I99" s="17">
        <v>12.677</v>
      </c>
      <c r="J99" s="17">
        <v>16.669</v>
      </c>
      <c r="K99" s="17">
        <v>19.638000000000002</v>
      </c>
      <c r="L99" s="17">
        <v>21.38</v>
      </c>
      <c r="M99" s="14"/>
      <c r="N99" s="14"/>
      <c r="O99" s="14"/>
      <c r="P99" s="14"/>
      <c r="Q99" s="14"/>
      <c r="R99" s="14"/>
      <c r="S99" s="14"/>
      <c r="T99" s="14"/>
      <c r="U99" s="14"/>
    </row>
    <row r="100" spans="1:21">
      <c r="A100" s="15"/>
      <c r="B100" s="5"/>
      <c r="C100" s="5"/>
      <c r="D100" s="5">
        <f>D99-D98</f>
        <v>11.837</v>
      </c>
      <c r="E100" s="5"/>
      <c r="F100" s="5">
        <f>F99-E99</f>
        <v>5.8000000000000052E-2</v>
      </c>
      <c r="G100" s="5">
        <f>G99-E99</f>
        <v>0.18199999999999994</v>
      </c>
      <c r="H100" s="5">
        <f>H99-E99</f>
        <v>1.1729999999999998</v>
      </c>
      <c r="I100" s="5">
        <f>I99-E99</f>
        <v>11.170999999999999</v>
      </c>
      <c r="J100" s="5">
        <f>J99-E99</f>
        <v>15.163</v>
      </c>
      <c r="K100" s="5">
        <f>K99-E99</f>
        <v>18.132000000000001</v>
      </c>
      <c r="L100" s="5">
        <f>L99-E99</f>
        <v>19.873999999999999</v>
      </c>
      <c r="M100" s="14"/>
      <c r="N100" s="14"/>
      <c r="O100" s="14"/>
      <c r="P100" s="14"/>
      <c r="Q100" s="14"/>
      <c r="R100" s="14"/>
      <c r="S100" s="14"/>
      <c r="T100" s="14"/>
      <c r="U100" s="14"/>
    </row>
    <row r="101" spans="1:21">
      <c r="A101" s="15"/>
      <c r="B101" s="5"/>
      <c r="C101" s="5"/>
      <c r="D101" s="5"/>
      <c r="E101" s="5"/>
      <c r="F101" s="19">
        <f>F100/D100*100</f>
        <v>0.48998901748753948</v>
      </c>
      <c r="G101" s="19">
        <f>G100/D100*100</f>
        <v>1.5375517445298634</v>
      </c>
      <c r="H101" s="19">
        <f>H100/D100*100</f>
        <v>9.9096054743600561</v>
      </c>
      <c r="I101" s="19">
        <f>I100/D100*100</f>
        <v>94.37357438540171</v>
      </c>
      <c r="J101" s="19">
        <f>J100/D100*100</f>
        <v>128.09833572695786</v>
      </c>
      <c r="K101" s="19">
        <f>K100/D100*100</f>
        <v>153.1807045704148</v>
      </c>
      <c r="L101" s="19">
        <f>L100/D100*100</f>
        <v>167.89727126805778</v>
      </c>
      <c r="M101" s="14"/>
      <c r="N101" s="14"/>
      <c r="O101" s="14"/>
      <c r="P101" s="14"/>
      <c r="Q101" s="14"/>
      <c r="R101" s="14"/>
      <c r="S101" s="14"/>
      <c r="T101" s="14"/>
      <c r="U101" s="14"/>
    </row>
    <row r="102" spans="1:21">
      <c r="A102" s="15"/>
      <c r="B102" s="5"/>
      <c r="C102" s="5"/>
      <c r="D102" s="5"/>
      <c r="E102" s="5"/>
      <c r="F102" s="5"/>
      <c r="G102" s="5"/>
      <c r="H102" s="5"/>
      <c r="I102" s="5"/>
      <c r="J102" s="5"/>
      <c r="K102" s="5"/>
      <c r="L102" s="5"/>
      <c r="M102" s="14"/>
      <c r="N102" s="14"/>
      <c r="O102" s="14"/>
      <c r="P102" s="14"/>
      <c r="Q102" s="14"/>
      <c r="R102" s="14"/>
      <c r="S102" s="14"/>
      <c r="T102" s="14"/>
      <c r="U102" s="14"/>
    </row>
    <row r="103" spans="1:21">
      <c r="A103" s="15"/>
      <c r="B103" s="5" t="s">
        <v>34</v>
      </c>
      <c r="C103" s="16" t="s">
        <v>20</v>
      </c>
      <c r="D103" s="5"/>
      <c r="E103" s="5"/>
      <c r="F103" s="5"/>
      <c r="G103" s="5"/>
      <c r="H103" s="5"/>
      <c r="I103" s="5"/>
      <c r="J103" s="5"/>
      <c r="K103" s="5"/>
      <c r="L103" s="5"/>
      <c r="M103" s="14"/>
      <c r="N103" s="14"/>
      <c r="O103" s="14"/>
      <c r="P103" s="14"/>
      <c r="Q103" s="14"/>
      <c r="R103" s="14"/>
      <c r="S103" s="14"/>
      <c r="T103" s="14"/>
      <c r="U103" s="14"/>
    </row>
    <row r="104" spans="1:21" ht="15.75">
      <c r="A104" s="15"/>
      <c r="B104" s="5"/>
      <c r="C104" s="5" t="s">
        <v>21</v>
      </c>
      <c r="D104" s="17">
        <v>5.6929999999999996</v>
      </c>
      <c r="E104" s="5" t="s">
        <v>22</v>
      </c>
      <c r="F104" s="18" t="s">
        <v>23</v>
      </c>
      <c r="G104" s="18" t="s">
        <v>24</v>
      </c>
      <c r="H104" s="18" t="s">
        <v>25</v>
      </c>
      <c r="I104" s="18" t="s">
        <v>26</v>
      </c>
      <c r="J104" s="18" t="s">
        <v>27</v>
      </c>
      <c r="K104" s="18" t="s">
        <v>28</v>
      </c>
      <c r="L104" s="18" t="s">
        <v>29</v>
      </c>
      <c r="M104" s="14"/>
      <c r="N104" s="14"/>
      <c r="O104" s="14"/>
      <c r="P104" s="14"/>
      <c r="Q104" s="14"/>
      <c r="R104" s="14"/>
      <c r="S104" s="14"/>
      <c r="T104" s="14"/>
      <c r="U104" s="14"/>
    </row>
    <row r="105" spans="1:21" ht="15.75">
      <c r="A105" s="15"/>
      <c r="B105" s="5"/>
      <c r="C105" s="5" t="s">
        <v>30</v>
      </c>
      <c r="D105" s="17">
        <v>14.427</v>
      </c>
      <c r="E105" s="17">
        <v>2.9910000000000001</v>
      </c>
      <c r="F105" s="17">
        <v>3.1070000000000002</v>
      </c>
      <c r="G105" s="17">
        <v>3.33</v>
      </c>
      <c r="H105" s="17">
        <v>5.3230000000000004</v>
      </c>
      <c r="I105" s="17">
        <v>17.41</v>
      </c>
      <c r="J105" s="17">
        <v>16.050999999999998</v>
      </c>
      <c r="K105" s="17">
        <v>26.041</v>
      </c>
      <c r="L105" s="17">
        <v>26.835999999999999</v>
      </c>
      <c r="M105" s="14"/>
      <c r="N105" s="14"/>
      <c r="O105" s="14"/>
      <c r="P105" s="14"/>
      <c r="Q105" s="14"/>
      <c r="R105" s="14"/>
      <c r="S105" s="14"/>
      <c r="T105" s="14"/>
      <c r="U105" s="14"/>
    </row>
    <row r="106" spans="1:21">
      <c r="A106" s="15"/>
      <c r="B106" s="5"/>
      <c r="C106" s="5"/>
      <c r="D106" s="5">
        <f>D105-D104</f>
        <v>8.734</v>
      </c>
      <c r="E106" s="5"/>
      <c r="F106" s="5">
        <f>F105-E105</f>
        <v>0.1160000000000001</v>
      </c>
      <c r="G106" s="5">
        <f>G105-E105</f>
        <v>0.33899999999999997</v>
      </c>
      <c r="H106" s="5">
        <f>H105-E105</f>
        <v>2.3320000000000003</v>
      </c>
      <c r="I106" s="5">
        <f>I105-E105</f>
        <v>14.419</v>
      </c>
      <c r="J106" s="5">
        <f>J105-E105</f>
        <v>13.059999999999999</v>
      </c>
      <c r="K106" s="5">
        <f>K105-E105</f>
        <v>23.05</v>
      </c>
      <c r="L106" s="5">
        <f>L105-E105</f>
        <v>23.844999999999999</v>
      </c>
      <c r="M106" s="14"/>
      <c r="N106" s="14"/>
      <c r="O106" s="14"/>
      <c r="P106" s="14"/>
      <c r="Q106" s="14"/>
      <c r="R106" s="14"/>
      <c r="S106" s="14"/>
      <c r="T106" s="14"/>
      <c r="U106" s="14"/>
    </row>
    <row r="107" spans="1:21">
      <c r="A107" s="15"/>
      <c r="B107" s="5"/>
      <c r="C107" s="5"/>
      <c r="D107" s="5"/>
      <c r="E107" s="5"/>
      <c r="F107" s="19">
        <f>F106/D106*100</f>
        <v>1.3281428898557375</v>
      </c>
      <c r="G107" s="19">
        <f>G106/D106*100</f>
        <v>3.8813831005266772</v>
      </c>
      <c r="H107" s="19">
        <f>H106/D106*100</f>
        <v>26.700251889168769</v>
      </c>
      <c r="I107" s="19">
        <f>I106/D106*100</f>
        <v>165.09045111060226</v>
      </c>
      <c r="J107" s="19">
        <f>J106/D106*100</f>
        <v>149.53057018548202</v>
      </c>
      <c r="K107" s="19">
        <f>K106/D106*100</f>
        <v>263.91115182047173</v>
      </c>
      <c r="L107" s="19">
        <f>L106/D106*100</f>
        <v>273.01351041905195</v>
      </c>
      <c r="M107" s="14"/>
      <c r="N107" s="14"/>
      <c r="O107" s="14"/>
      <c r="P107" s="14"/>
      <c r="Q107" s="14"/>
      <c r="R107" s="14"/>
      <c r="S107" s="14"/>
      <c r="T107" s="14"/>
      <c r="U107" s="14"/>
    </row>
    <row r="108" spans="1:21">
      <c r="A108" s="14"/>
      <c r="B108" s="14"/>
      <c r="C108" s="14"/>
      <c r="D108" s="14"/>
      <c r="E108" s="14"/>
      <c r="F108" s="14"/>
      <c r="G108" s="14"/>
      <c r="H108" s="14"/>
      <c r="I108" s="14"/>
      <c r="J108" s="14"/>
      <c r="K108" s="14"/>
      <c r="L108" s="14"/>
      <c r="M108" s="14"/>
      <c r="N108" s="14"/>
      <c r="O108" s="14"/>
      <c r="P108" s="14"/>
      <c r="Q108" s="14"/>
      <c r="R108" s="14"/>
      <c r="S108" s="14"/>
      <c r="T108" s="14"/>
      <c r="U108" s="14"/>
    </row>
    <row r="109" spans="1:21">
      <c r="A109" s="14"/>
      <c r="B109" s="14"/>
      <c r="C109" s="14"/>
      <c r="D109" s="14"/>
      <c r="E109" s="14"/>
      <c r="F109" s="14"/>
      <c r="G109" s="14"/>
      <c r="H109" s="14"/>
      <c r="I109" s="14"/>
      <c r="J109" s="14"/>
      <c r="K109" s="14"/>
      <c r="L109" s="14"/>
      <c r="M109" s="14"/>
      <c r="N109" s="14"/>
      <c r="O109" s="14"/>
      <c r="P109" s="14"/>
      <c r="Q109" s="14"/>
      <c r="R109" s="14"/>
      <c r="S109" s="14"/>
      <c r="T109" s="14"/>
      <c r="U109" s="14"/>
    </row>
    <row r="110" spans="1:21">
      <c r="A110" s="15" t="s">
        <v>38</v>
      </c>
      <c r="B110" s="5"/>
      <c r="C110" s="5"/>
      <c r="D110" s="5"/>
      <c r="E110" s="5"/>
      <c r="F110" s="5"/>
      <c r="G110" s="5"/>
      <c r="H110" s="5"/>
      <c r="I110" s="5"/>
      <c r="J110" s="5"/>
      <c r="K110" s="5"/>
      <c r="L110" s="5"/>
      <c r="M110" s="14"/>
      <c r="N110" s="22"/>
      <c r="O110" s="18" t="str">
        <f t="shared" ref="O110:U110" si="17">F112</f>
        <v>0.1mM10ul</v>
      </c>
      <c r="P110" s="18" t="str">
        <f t="shared" si="17"/>
        <v>0.1mM20ul</v>
      </c>
      <c r="Q110" s="18" t="str">
        <f t="shared" si="17"/>
        <v>1mM7ul</v>
      </c>
      <c r="R110" s="18" t="str">
        <f t="shared" si="17"/>
        <v>1mM20ul</v>
      </c>
      <c r="S110" s="18" t="str">
        <f t="shared" si="17"/>
        <v>10mM7ul</v>
      </c>
      <c r="T110" s="18" t="str">
        <f t="shared" si="17"/>
        <v>10mM20ul</v>
      </c>
      <c r="U110" s="18" t="str">
        <f t="shared" si="17"/>
        <v>10mM70ul</v>
      </c>
    </row>
    <row r="111" spans="1:21">
      <c r="A111" s="15"/>
      <c r="B111" s="5" t="s">
        <v>19</v>
      </c>
      <c r="C111" s="16" t="s">
        <v>20</v>
      </c>
      <c r="D111" s="5"/>
      <c r="E111" s="5"/>
      <c r="F111" s="5"/>
      <c r="G111" s="5"/>
      <c r="H111" s="5"/>
      <c r="I111" s="5"/>
      <c r="J111" s="5"/>
      <c r="K111" s="5"/>
      <c r="L111" s="5"/>
      <c r="M111" s="14"/>
      <c r="N111" s="22" t="s">
        <v>16</v>
      </c>
      <c r="O111" s="23">
        <f t="shared" ref="O111:U111" si="18">AVERAGE(F121,F133)</f>
        <v>15.544164726029265</v>
      </c>
      <c r="P111" s="23">
        <f t="shared" si="18"/>
        <v>34.494238988359761</v>
      </c>
      <c r="Q111" s="23">
        <f t="shared" si="18"/>
        <v>178.07275163295319</v>
      </c>
      <c r="R111" s="23">
        <f t="shared" si="18"/>
        <v>574.89701441798127</v>
      </c>
      <c r="S111" s="23">
        <f t="shared" si="18"/>
        <v>839.3821683146175</v>
      </c>
      <c r="T111" s="23">
        <f t="shared" si="18"/>
        <v>1110.6965933860165</v>
      </c>
      <c r="U111" s="23">
        <f t="shared" si="18"/>
        <v>1137.4541655077376</v>
      </c>
    </row>
    <row r="112" spans="1:21" ht="15.75">
      <c r="A112" s="15"/>
      <c r="B112" s="5"/>
      <c r="C112" s="5" t="s">
        <v>21</v>
      </c>
      <c r="D112" s="17">
        <v>8.5830000000000002</v>
      </c>
      <c r="E112" s="5" t="s">
        <v>22</v>
      </c>
      <c r="F112" s="18" t="s">
        <v>23</v>
      </c>
      <c r="G112" s="18" t="s">
        <v>24</v>
      </c>
      <c r="H112" s="18" t="s">
        <v>25</v>
      </c>
      <c r="I112" s="18" t="s">
        <v>26</v>
      </c>
      <c r="J112" s="18" t="s">
        <v>27</v>
      </c>
      <c r="K112" s="18" t="s">
        <v>28</v>
      </c>
      <c r="L112" s="18" t="s">
        <v>29</v>
      </c>
      <c r="M112" s="14"/>
      <c r="N112" s="22" t="s">
        <v>7</v>
      </c>
      <c r="O112" s="23">
        <f t="shared" ref="O112:U112" si="19">AVERAGE(F115,F127)</f>
        <v>5.5172284239643057</v>
      </c>
      <c r="P112" s="23">
        <f t="shared" si="19"/>
        <v>20.848655054250187</v>
      </c>
      <c r="Q112" s="23">
        <f t="shared" si="19"/>
        <v>107.6278297242168</v>
      </c>
      <c r="R112" s="23">
        <f t="shared" si="19"/>
        <v>490.44010713855209</v>
      </c>
      <c r="S112" s="23">
        <f t="shared" si="19"/>
        <v>722.90301800722909</v>
      </c>
      <c r="T112" s="23">
        <f t="shared" si="19"/>
        <v>966.04737953565973</v>
      </c>
      <c r="U112" s="23">
        <f t="shared" si="19"/>
        <v>1053.5484949099794</v>
      </c>
    </row>
    <row r="113" spans="1:21" ht="15.75">
      <c r="A113" s="15"/>
      <c r="B113" s="5"/>
      <c r="C113" s="5" t="s">
        <v>30</v>
      </c>
      <c r="D113" s="17">
        <v>9.3810000000000002</v>
      </c>
      <c r="E113" s="17">
        <v>6.8440000000000003</v>
      </c>
      <c r="F113" s="17">
        <v>6.79</v>
      </c>
      <c r="G113" s="17">
        <v>6.7759999999999998</v>
      </c>
      <c r="H113" s="17">
        <v>7.202</v>
      </c>
      <c r="I113" s="17">
        <v>10.337999999999999</v>
      </c>
      <c r="J113" s="17">
        <v>13.125</v>
      </c>
      <c r="K113" s="17">
        <v>16.393999999999998</v>
      </c>
      <c r="L113" s="17">
        <v>17.477</v>
      </c>
      <c r="M113" s="14"/>
      <c r="N113" s="14"/>
      <c r="O113" s="14"/>
      <c r="P113" s="14"/>
      <c r="Q113" s="14"/>
      <c r="R113" s="14"/>
      <c r="S113" s="14"/>
      <c r="T113" s="14"/>
      <c r="U113" s="14"/>
    </row>
    <row r="114" spans="1:21">
      <c r="A114" s="15"/>
      <c r="B114" s="5"/>
      <c r="C114" s="5"/>
      <c r="D114" s="5">
        <f>D113-D112</f>
        <v>0.79800000000000004</v>
      </c>
      <c r="E114" s="5"/>
      <c r="F114" s="5">
        <f>F113-E113</f>
        <v>-5.400000000000027E-2</v>
      </c>
      <c r="G114" s="5">
        <f>G113-E113</f>
        <v>-6.8000000000000504E-2</v>
      </c>
      <c r="H114" s="5">
        <f>H113-E113</f>
        <v>0.35799999999999965</v>
      </c>
      <c r="I114" s="5">
        <f>I113-E113</f>
        <v>3.4939999999999989</v>
      </c>
      <c r="J114" s="5">
        <f>J113-E113</f>
        <v>6.2809999999999997</v>
      </c>
      <c r="K114" s="5">
        <f>K113-E113</f>
        <v>9.5499999999999972</v>
      </c>
      <c r="L114" s="5">
        <f>L113-E113</f>
        <v>10.632999999999999</v>
      </c>
      <c r="M114" s="14"/>
      <c r="N114" s="14"/>
      <c r="O114" s="14"/>
      <c r="P114" s="14"/>
      <c r="Q114" s="14"/>
      <c r="R114" s="14"/>
      <c r="S114" s="14"/>
      <c r="T114" s="14"/>
      <c r="U114" s="14"/>
    </row>
    <row r="115" spans="1:21">
      <c r="A115" s="15"/>
      <c r="B115" s="5"/>
      <c r="C115" s="5"/>
      <c r="D115" s="5"/>
      <c r="E115" s="5"/>
      <c r="F115" s="19">
        <f>F114/D114*100</f>
        <v>-6.7669172932331154</v>
      </c>
      <c r="G115" s="19">
        <f>G114/D114*100</f>
        <v>-8.5213032581454264</v>
      </c>
      <c r="H115" s="19">
        <f>H114/D114*100</f>
        <v>44.86215538847113</v>
      </c>
      <c r="I115" s="19">
        <f>I114/D114*100</f>
        <v>437.84461152882193</v>
      </c>
      <c r="J115" s="19">
        <f>J114/D114*100</f>
        <v>787.09273182957384</v>
      </c>
      <c r="K115" s="19">
        <f>K114/D114*100</f>
        <v>1196.7418546365911</v>
      </c>
      <c r="L115" s="19">
        <f>L114/D114*100</f>
        <v>1332.4561403508771</v>
      </c>
      <c r="M115" s="14"/>
      <c r="N115" s="22" t="s">
        <v>31</v>
      </c>
      <c r="O115" s="5" t="s">
        <v>16</v>
      </c>
      <c r="P115" s="5" t="s">
        <v>7</v>
      </c>
      <c r="Q115" s="14"/>
      <c r="R115" s="14"/>
      <c r="S115" s="14"/>
      <c r="T115" s="14"/>
      <c r="U115" s="14"/>
    </row>
    <row r="116" spans="1:21">
      <c r="A116" s="15"/>
      <c r="B116" s="5"/>
      <c r="C116" s="5"/>
      <c r="D116" s="5"/>
      <c r="E116" s="5"/>
      <c r="F116" s="5"/>
      <c r="G116" s="5"/>
      <c r="H116" s="5"/>
      <c r="I116" s="5"/>
      <c r="J116" s="5"/>
      <c r="K116" s="5"/>
      <c r="L116" s="5"/>
      <c r="M116" s="14"/>
      <c r="N116" s="18" t="s">
        <v>23</v>
      </c>
      <c r="O116" s="23">
        <f>O111</f>
        <v>15.544164726029265</v>
      </c>
      <c r="P116" s="23">
        <f>O112</f>
        <v>5.5172284239643057</v>
      </c>
      <c r="Q116" s="14"/>
      <c r="R116" s="14"/>
      <c r="S116" s="14"/>
      <c r="T116" s="14"/>
      <c r="U116" s="14"/>
    </row>
    <row r="117" spans="1:21">
      <c r="A117" s="15"/>
      <c r="B117" s="5" t="s">
        <v>32</v>
      </c>
      <c r="C117" s="16" t="s">
        <v>16</v>
      </c>
      <c r="D117" s="5"/>
      <c r="E117" s="5"/>
      <c r="F117" s="5"/>
      <c r="G117" s="5"/>
      <c r="H117" s="5"/>
      <c r="I117" s="5"/>
      <c r="J117" s="5"/>
      <c r="K117" s="5"/>
      <c r="L117" s="5"/>
      <c r="M117" s="14"/>
      <c r="N117" s="18" t="s">
        <v>24</v>
      </c>
      <c r="O117" s="23">
        <f>P111</f>
        <v>34.494238988359761</v>
      </c>
      <c r="P117" s="23">
        <f>P112</f>
        <v>20.848655054250187</v>
      </c>
      <c r="Q117" s="14"/>
      <c r="R117" s="14"/>
      <c r="S117" s="14"/>
      <c r="T117" s="14"/>
      <c r="U117" s="14"/>
    </row>
    <row r="118" spans="1:21" ht="15.75">
      <c r="A118" s="15"/>
      <c r="B118" s="5"/>
      <c r="C118" s="5" t="s">
        <v>21</v>
      </c>
      <c r="D118" s="17">
        <v>10.539</v>
      </c>
      <c r="E118" s="5" t="s">
        <v>22</v>
      </c>
      <c r="F118" s="18" t="s">
        <v>23</v>
      </c>
      <c r="G118" s="18" t="s">
        <v>24</v>
      </c>
      <c r="H118" s="18" t="s">
        <v>25</v>
      </c>
      <c r="I118" s="18" t="s">
        <v>26</v>
      </c>
      <c r="J118" s="18" t="s">
        <v>27</v>
      </c>
      <c r="K118" s="18" t="s">
        <v>28</v>
      </c>
      <c r="L118" s="18" t="s">
        <v>29</v>
      </c>
      <c r="M118" s="14"/>
      <c r="N118" s="18" t="s">
        <v>25</v>
      </c>
      <c r="O118" s="23">
        <f>Q111</f>
        <v>178.07275163295319</v>
      </c>
      <c r="P118" s="23">
        <f>Q112</f>
        <v>107.6278297242168</v>
      </c>
      <c r="Q118" s="14"/>
      <c r="R118" s="14"/>
      <c r="S118" s="14"/>
      <c r="T118" s="14"/>
      <c r="U118" s="14"/>
    </row>
    <row r="119" spans="1:21" ht="15.75">
      <c r="A119" s="15"/>
      <c r="B119" s="5"/>
      <c r="C119" s="5" t="s">
        <v>30</v>
      </c>
      <c r="D119" s="17">
        <v>11.487</v>
      </c>
      <c r="E119" s="17">
        <v>8.9580000000000002</v>
      </c>
      <c r="F119" s="17">
        <v>9.1890000000000001</v>
      </c>
      <c r="G119" s="17">
        <v>9.3889999999999993</v>
      </c>
      <c r="H119" s="17">
        <v>10.832000000000001</v>
      </c>
      <c r="I119" s="17">
        <v>15.464</v>
      </c>
      <c r="J119" s="17">
        <v>19.847999999999999</v>
      </c>
      <c r="K119" s="17">
        <v>24.638000000000002</v>
      </c>
      <c r="L119" s="17">
        <v>25.12</v>
      </c>
      <c r="M119" s="14"/>
      <c r="N119" s="18" t="s">
        <v>26</v>
      </c>
      <c r="O119" s="23">
        <f>R111</f>
        <v>574.89701441798127</v>
      </c>
      <c r="P119" s="23">
        <f>R112</f>
        <v>490.44010713855209</v>
      </c>
      <c r="Q119" s="14"/>
      <c r="R119" s="14"/>
      <c r="S119" s="14"/>
      <c r="T119" s="14"/>
      <c r="U119" s="14"/>
    </row>
    <row r="120" spans="1:21">
      <c r="A120" s="15"/>
      <c r="B120" s="5"/>
      <c r="C120" s="5"/>
      <c r="D120" s="5">
        <f>D119-D118</f>
        <v>0.9480000000000004</v>
      </c>
      <c r="E120" s="5"/>
      <c r="F120" s="5">
        <f>F119-E119</f>
        <v>0.23099999999999987</v>
      </c>
      <c r="G120" s="5">
        <f>G119-E119</f>
        <v>0.43099999999999916</v>
      </c>
      <c r="H120" s="5">
        <f>H119-E119</f>
        <v>1.8740000000000006</v>
      </c>
      <c r="I120" s="5">
        <f>I119-E119</f>
        <v>6.5060000000000002</v>
      </c>
      <c r="J120" s="5">
        <f>J119-E119</f>
        <v>10.889999999999999</v>
      </c>
      <c r="K120" s="5">
        <f>K119-E119</f>
        <v>15.680000000000001</v>
      </c>
      <c r="L120" s="5">
        <f>L119-E119</f>
        <v>16.161999999999999</v>
      </c>
      <c r="M120" s="14"/>
      <c r="N120" s="18" t="s">
        <v>27</v>
      </c>
      <c r="O120" s="23">
        <f>S111</f>
        <v>839.3821683146175</v>
      </c>
      <c r="P120" s="23">
        <f>S112</f>
        <v>722.90301800722909</v>
      </c>
      <c r="Q120" s="14"/>
      <c r="R120" s="14"/>
      <c r="S120" s="14"/>
      <c r="T120" s="14"/>
      <c r="U120" s="14"/>
    </row>
    <row r="121" spans="1:21">
      <c r="A121" s="15"/>
      <c r="B121" s="5"/>
      <c r="C121" s="5"/>
      <c r="D121" s="5"/>
      <c r="E121" s="5"/>
      <c r="F121" s="19">
        <f>F120/D120*100</f>
        <v>24.367088607594916</v>
      </c>
      <c r="G121" s="19">
        <f>G120/D120*100</f>
        <v>45.464135021096943</v>
      </c>
      <c r="H121" s="19">
        <f>H120/D120*100</f>
        <v>197.67932489451474</v>
      </c>
      <c r="I121" s="19">
        <f>I120/D120*100</f>
        <v>686.28691983122337</v>
      </c>
      <c r="J121" s="19">
        <f>J120/D120*100</f>
        <v>1148.7341772151894</v>
      </c>
      <c r="K121" s="19">
        <f>K120/D120*100</f>
        <v>1654.0084388185646</v>
      </c>
      <c r="L121" s="19">
        <f>L120/D120*100</f>
        <v>1704.8523206751047</v>
      </c>
      <c r="M121" s="14"/>
      <c r="N121" s="18" t="s">
        <v>28</v>
      </c>
      <c r="O121" s="23">
        <f>T111</f>
        <v>1110.6965933860165</v>
      </c>
      <c r="P121" s="23">
        <f>T112</f>
        <v>966.04737953565973</v>
      </c>
      <c r="Q121" s="14"/>
      <c r="R121" s="14"/>
      <c r="S121" s="14"/>
      <c r="T121" s="14"/>
      <c r="U121" s="14"/>
    </row>
    <row r="122" spans="1:21">
      <c r="A122" s="15"/>
      <c r="B122" s="5"/>
      <c r="C122" s="5"/>
      <c r="D122" s="5"/>
      <c r="E122" s="5"/>
      <c r="F122" s="5"/>
      <c r="G122" s="5"/>
      <c r="H122" s="5"/>
      <c r="I122" s="5"/>
      <c r="J122" s="5"/>
      <c r="K122" s="5"/>
      <c r="L122" s="5"/>
      <c r="M122" s="14"/>
      <c r="N122" s="18" t="s">
        <v>29</v>
      </c>
      <c r="O122" s="23">
        <f>U111</f>
        <v>1137.4541655077376</v>
      </c>
      <c r="P122" s="23">
        <f>U112</f>
        <v>1053.5484949099794</v>
      </c>
      <c r="Q122" s="14"/>
      <c r="R122" s="14"/>
      <c r="S122" s="14"/>
      <c r="T122" s="14"/>
      <c r="U122" s="14"/>
    </row>
    <row r="123" spans="1:21">
      <c r="A123" s="15"/>
      <c r="B123" s="5" t="s">
        <v>33</v>
      </c>
      <c r="C123" s="16" t="s">
        <v>20</v>
      </c>
      <c r="D123" s="5"/>
      <c r="E123" s="5"/>
      <c r="F123" s="5"/>
      <c r="G123" s="5"/>
      <c r="H123" s="5"/>
      <c r="I123" s="5"/>
      <c r="J123" s="5"/>
      <c r="K123" s="5"/>
      <c r="L123" s="5"/>
      <c r="M123" s="14"/>
      <c r="N123" s="14"/>
      <c r="O123" s="14"/>
      <c r="P123" s="14"/>
      <c r="Q123" s="14"/>
      <c r="R123" s="14"/>
      <c r="S123" s="14"/>
      <c r="T123" s="14"/>
      <c r="U123" s="14"/>
    </row>
    <row r="124" spans="1:21" ht="15.75">
      <c r="A124" s="15"/>
      <c r="B124" s="5"/>
      <c r="C124" s="5" t="s">
        <v>21</v>
      </c>
      <c r="D124" s="17">
        <v>6.4470000000000001</v>
      </c>
      <c r="E124" s="5" t="s">
        <v>22</v>
      </c>
      <c r="F124" s="18" t="s">
        <v>23</v>
      </c>
      <c r="G124" s="18" t="s">
        <v>24</v>
      </c>
      <c r="H124" s="18" t="s">
        <v>25</v>
      </c>
      <c r="I124" s="18" t="s">
        <v>26</v>
      </c>
      <c r="J124" s="18" t="s">
        <v>27</v>
      </c>
      <c r="K124" s="18" t="s">
        <v>28</v>
      </c>
      <c r="L124" s="18" t="s">
        <v>29</v>
      </c>
      <c r="M124" s="14"/>
      <c r="N124" s="14"/>
      <c r="O124" s="14"/>
      <c r="P124" s="14"/>
      <c r="Q124" s="14"/>
      <c r="R124" s="14"/>
      <c r="S124" s="14"/>
      <c r="T124" s="14"/>
      <c r="U124" s="14"/>
    </row>
    <row r="125" spans="1:21" ht="15.75">
      <c r="A125" s="15"/>
      <c r="B125" s="5"/>
      <c r="C125" s="5" t="s">
        <v>30</v>
      </c>
      <c r="D125" s="17">
        <v>8.048</v>
      </c>
      <c r="E125" s="17">
        <v>5.5940000000000003</v>
      </c>
      <c r="F125" s="17">
        <v>5.8789999999999996</v>
      </c>
      <c r="G125" s="17">
        <v>6.3979999999999997</v>
      </c>
      <c r="H125" s="17">
        <v>8.3219999999999992</v>
      </c>
      <c r="I125" s="17">
        <v>14.288</v>
      </c>
      <c r="J125" s="17">
        <v>16.14</v>
      </c>
      <c r="K125" s="17">
        <v>17.367000000000001</v>
      </c>
      <c r="L125" s="17">
        <v>17.995999999999999</v>
      </c>
      <c r="M125" s="14"/>
      <c r="N125" s="14"/>
      <c r="O125" s="14"/>
      <c r="P125" s="14"/>
      <c r="Q125" s="14"/>
      <c r="R125" s="14"/>
      <c r="S125" s="14"/>
      <c r="T125" s="14"/>
      <c r="U125" s="14"/>
    </row>
    <row r="126" spans="1:21">
      <c r="A126" s="15"/>
      <c r="B126" s="5"/>
      <c r="C126" s="5"/>
      <c r="D126" s="5">
        <f>D125-D124</f>
        <v>1.601</v>
      </c>
      <c r="E126" s="5"/>
      <c r="F126" s="5">
        <f>F125-E125</f>
        <v>0.28499999999999925</v>
      </c>
      <c r="G126" s="5">
        <f>G125-E125</f>
        <v>0.80399999999999938</v>
      </c>
      <c r="H126" s="5">
        <f>H125-E125</f>
        <v>2.7279999999999989</v>
      </c>
      <c r="I126" s="5">
        <f>I125-E125</f>
        <v>8.6939999999999991</v>
      </c>
      <c r="J126" s="5">
        <f>J125-E125</f>
        <v>10.545999999999999</v>
      </c>
      <c r="K126" s="5">
        <f>K125-E125</f>
        <v>11.773</v>
      </c>
      <c r="L126" s="5">
        <f>L125-E125</f>
        <v>12.401999999999997</v>
      </c>
      <c r="M126" s="14"/>
      <c r="N126" s="14"/>
      <c r="O126" s="14"/>
      <c r="P126" s="14"/>
      <c r="Q126" s="14"/>
      <c r="R126" s="14"/>
      <c r="S126" s="14"/>
      <c r="T126" s="14"/>
      <c r="U126" s="14"/>
    </row>
    <row r="127" spans="1:21">
      <c r="A127" s="15"/>
      <c r="B127" s="5"/>
      <c r="C127" s="5"/>
      <c r="D127" s="5"/>
      <c r="E127" s="5"/>
      <c r="F127" s="19">
        <f>F126/D126*100</f>
        <v>17.801374141161727</v>
      </c>
      <c r="G127" s="19">
        <f>G126/D126*100</f>
        <v>50.218613366645805</v>
      </c>
      <c r="H127" s="19">
        <f>H126/D126*100</f>
        <v>170.39350405996245</v>
      </c>
      <c r="I127" s="19">
        <f>I126/D126*100</f>
        <v>543.03560274828226</v>
      </c>
      <c r="J127" s="19">
        <f>J126/D126*100</f>
        <v>658.71330418488446</v>
      </c>
      <c r="K127" s="19">
        <f>K126/D126*100</f>
        <v>735.35290443472832</v>
      </c>
      <c r="L127" s="19">
        <f>L126/D126*100</f>
        <v>774.64084946908167</v>
      </c>
      <c r="M127" s="14"/>
      <c r="N127" s="14"/>
      <c r="O127" s="14"/>
      <c r="P127" s="14"/>
      <c r="Q127" s="14"/>
      <c r="R127" s="14"/>
      <c r="S127" s="14"/>
      <c r="T127" s="14"/>
      <c r="U127" s="14"/>
    </row>
    <row r="128" spans="1:21">
      <c r="A128" s="15"/>
      <c r="B128" s="5"/>
      <c r="C128" s="5"/>
      <c r="D128" s="5"/>
      <c r="E128" s="5"/>
      <c r="F128" s="5"/>
      <c r="G128" s="5"/>
      <c r="H128" s="5"/>
      <c r="I128" s="5"/>
      <c r="J128" s="5"/>
      <c r="K128" s="5"/>
      <c r="L128" s="5"/>
      <c r="M128" s="14"/>
      <c r="N128" s="14"/>
      <c r="O128" s="14"/>
      <c r="P128" s="14"/>
      <c r="Q128" s="14"/>
      <c r="R128" s="14"/>
      <c r="S128" s="14"/>
      <c r="T128" s="14"/>
      <c r="U128" s="14"/>
    </row>
    <row r="129" spans="1:21">
      <c r="A129" s="15"/>
      <c r="B129" s="5" t="s">
        <v>34</v>
      </c>
      <c r="C129" s="16" t="s">
        <v>16</v>
      </c>
      <c r="D129" s="5"/>
      <c r="E129" s="5"/>
      <c r="F129" s="5"/>
      <c r="G129" s="5"/>
      <c r="H129" s="5"/>
      <c r="I129" s="5"/>
      <c r="J129" s="5"/>
      <c r="K129" s="5"/>
      <c r="L129" s="5"/>
      <c r="M129" s="14"/>
      <c r="N129" s="14"/>
      <c r="O129" s="14"/>
      <c r="P129" s="14"/>
      <c r="Q129" s="14"/>
      <c r="R129" s="14"/>
      <c r="S129" s="14"/>
      <c r="T129" s="14"/>
      <c r="U129" s="14"/>
    </row>
    <row r="130" spans="1:21" ht="15.75">
      <c r="A130" s="15"/>
      <c r="B130" s="5"/>
      <c r="C130" s="5" t="s">
        <v>21</v>
      </c>
      <c r="D130" s="17">
        <v>7.9340000000000002</v>
      </c>
      <c r="E130" s="5" t="s">
        <v>22</v>
      </c>
      <c r="F130" s="18" t="s">
        <v>23</v>
      </c>
      <c r="G130" s="18" t="s">
        <v>24</v>
      </c>
      <c r="H130" s="18" t="s">
        <v>25</v>
      </c>
      <c r="I130" s="18" t="s">
        <v>26</v>
      </c>
      <c r="J130" s="18" t="s">
        <v>27</v>
      </c>
      <c r="K130" s="18" t="s">
        <v>28</v>
      </c>
      <c r="L130" s="18" t="s">
        <v>29</v>
      </c>
      <c r="M130" s="14"/>
      <c r="N130" s="14"/>
      <c r="O130" s="14"/>
      <c r="P130" s="14"/>
      <c r="Q130" s="14"/>
      <c r="R130" s="14"/>
      <c r="S130" s="14"/>
      <c r="T130" s="14"/>
      <c r="U130" s="14"/>
    </row>
    <row r="131" spans="1:21" ht="15.75">
      <c r="A131" s="15"/>
      <c r="B131" s="5"/>
      <c r="C131" s="5" t="s">
        <v>30</v>
      </c>
      <c r="D131" s="17">
        <v>10.255000000000001</v>
      </c>
      <c r="E131" s="17">
        <v>6.2439999999999998</v>
      </c>
      <c r="F131" s="17">
        <v>6.4</v>
      </c>
      <c r="G131" s="17">
        <v>6.79</v>
      </c>
      <c r="H131" s="17">
        <v>9.9220000000000006</v>
      </c>
      <c r="I131" s="17">
        <v>17.001999999999999</v>
      </c>
      <c r="J131" s="17">
        <v>18.545999999999999</v>
      </c>
      <c r="K131" s="17">
        <v>19.413</v>
      </c>
      <c r="L131" s="17">
        <v>19.475000000000001</v>
      </c>
      <c r="M131" s="14"/>
      <c r="N131" s="14"/>
      <c r="O131" s="14"/>
      <c r="P131" s="14"/>
      <c r="Q131" s="14"/>
      <c r="R131" s="14"/>
      <c r="S131" s="14"/>
      <c r="T131" s="14"/>
      <c r="U131" s="14"/>
    </row>
    <row r="132" spans="1:21">
      <c r="A132" s="15"/>
      <c r="B132" s="5"/>
      <c r="C132" s="5"/>
      <c r="D132" s="5">
        <f>D131-D130</f>
        <v>2.3210000000000006</v>
      </c>
      <c r="E132" s="5"/>
      <c r="F132" s="5">
        <f>F131-E131</f>
        <v>0.15600000000000058</v>
      </c>
      <c r="G132" s="5">
        <f>G131-E131</f>
        <v>0.54600000000000026</v>
      </c>
      <c r="H132" s="5">
        <f>H131-E131</f>
        <v>3.6780000000000008</v>
      </c>
      <c r="I132" s="5">
        <f>I131-E131</f>
        <v>10.757999999999999</v>
      </c>
      <c r="J132" s="5">
        <f>J131-E131</f>
        <v>12.302</v>
      </c>
      <c r="K132" s="5">
        <f>K131-E131</f>
        <v>13.169</v>
      </c>
      <c r="L132" s="5">
        <f>L131-E131</f>
        <v>13.231000000000002</v>
      </c>
      <c r="M132" s="14"/>
      <c r="N132" s="14"/>
      <c r="O132" s="14"/>
      <c r="P132" s="14"/>
      <c r="Q132" s="14"/>
      <c r="R132" s="14"/>
      <c r="S132" s="14"/>
      <c r="T132" s="14"/>
      <c r="U132" s="14"/>
    </row>
    <row r="133" spans="1:21">
      <c r="A133" s="15"/>
      <c r="B133" s="5"/>
      <c r="C133" s="5"/>
      <c r="D133" s="5"/>
      <c r="E133" s="5"/>
      <c r="F133" s="19">
        <f>F132/D132*100</f>
        <v>6.7212408444636162</v>
      </c>
      <c r="G133" s="19">
        <f>G132/D132*100</f>
        <v>23.524342955622583</v>
      </c>
      <c r="H133" s="19">
        <f>H132/D132*100</f>
        <v>158.46617837139163</v>
      </c>
      <c r="I133" s="19">
        <f>I132/D132*100</f>
        <v>463.50710900473916</v>
      </c>
      <c r="J133" s="19">
        <f>J132/D132*100</f>
        <v>530.03015941404556</v>
      </c>
      <c r="K133" s="19">
        <f>K132/D132*100</f>
        <v>567.38474795346815</v>
      </c>
      <c r="L133" s="19">
        <f>L132/D132*100</f>
        <v>570.05601034037045</v>
      </c>
      <c r="M133" s="14"/>
      <c r="N133" s="14"/>
      <c r="O133" s="14"/>
      <c r="P133" s="14"/>
      <c r="Q133" s="14"/>
      <c r="R133" s="14"/>
      <c r="S133" s="14"/>
      <c r="T133" s="14"/>
      <c r="U133" s="14"/>
    </row>
    <row r="134" spans="1:21">
      <c r="A134" s="14"/>
      <c r="B134" s="14"/>
      <c r="C134" s="14"/>
      <c r="D134" s="14"/>
      <c r="E134" s="14"/>
      <c r="F134" s="14"/>
      <c r="G134" s="14"/>
      <c r="H134" s="14"/>
      <c r="I134" s="14"/>
      <c r="J134" s="14"/>
      <c r="K134" s="14"/>
      <c r="L134" s="14"/>
      <c r="M134" s="14"/>
      <c r="N134" s="14"/>
      <c r="O134" s="14"/>
      <c r="P134" s="14"/>
      <c r="Q134" s="14"/>
      <c r="R134" s="14"/>
      <c r="S134" s="14"/>
      <c r="T134" s="14"/>
      <c r="U134" s="14"/>
    </row>
    <row r="135" spans="1:21">
      <c r="A135" s="14"/>
      <c r="B135" s="14"/>
      <c r="C135" s="14"/>
      <c r="D135" s="14"/>
      <c r="E135" s="14"/>
      <c r="F135" s="14"/>
      <c r="G135" s="14"/>
      <c r="H135" s="14"/>
      <c r="I135" s="14"/>
      <c r="J135" s="14"/>
      <c r="K135" s="14"/>
      <c r="L135" s="14"/>
      <c r="M135" s="14"/>
      <c r="N135" s="14"/>
      <c r="O135" s="14"/>
      <c r="P135" s="14"/>
      <c r="Q135" s="14"/>
      <c r="R135" s="14"/>
      <c r="S135" s="14"/>
      <c r="T135" s="14"/>
      <c r="U135" s="14"/>
    </row>
    <row r="136" spans="1:21">
      <c r="A136" s="15" t="s">
        <v>43</v>
      </c>
      <c r="B136" s="5"/>
      <c r="C136" s="5"/>
      <c r="D136" s="5"/>
      <c r="E136" s="5"/>
      <c r="F136" s="5"/>
      <c r="G136" s="5"/>
      <c r="H136" s="5"/>
      <c r="I136" s="5"/>
      <c r="J136" s="5"/>
      <c r="K136" s="5"/>
      <c r="L136" s="5"/>
      <c r="M136" s="14"/>
      <c r="N136" s="22"/>
      <c r="O136" s="18" t="str">
        <f t="shared" ref="O136:U136" si="20">F138</f>
        <v>0.1mM10ul</v>
      </c>
      <c r="P136" s="18" t="str">
        <f t="shared" si="20"/>
        <v>0.1mM20ul</v>
      </c>
      <c r="Q136" s="18" t="str">
        <f t="shared" si="20"/>
        <v>1mM7ul</v>
      </c>
      <c r="R136" s="18" t="str">
        <f t="shared" si="20"/>
        <v>1mM20ul</v>
      </c>
      <c r="S136" s="18" t="str">
        <f t="shared" si="20"/>
        <v>10mM7ul</v>
      </c>
      <c r="T136" s="18" t="str">
        <f t="shared" si="20"/>
        <v>10mM20ul</v>
      </c>
      <c r="U136" s="18" t="str">
        <f t="shared" si="20"/>
        <v>10mM70ul</v>
      </c>
    </row>
    <row r="137" spans="1:21">
      <c r="A137" s="15"/>
      <c r="B137" s="5" t="s">
        <v>39</v>
      </c>
      <c r="C137" s="16" t="s">
        <v>20</v>
      </c>
      <c r="D137" s="5"/>
      <c r="E137" s="5"/>
      <c r="F137" s="5"/>
      <c r="G137" s="5"/>
      <c r="H137" s="5"/>
      <c r="I137" s="5"/>
      <c r="J137" s="5"/>
      <c r="K137" s="5"/>
      <c r="L137" s="5"/>
      <c r="M137" s="14"/>
      <c r="N137" s="22" t="s">
        <v>16</v>
      </c>
      <c r="O137" s="23">
        <f t="shared" ref="O137:U137" si="21">AVERAGE(F153,F147)</f>
        <v>3.6252531514123891</v>
      </c>
      <c r="P137" s="23">
        <f t="shared" si="21"/>
        <v>33.790276578553353</v>
      </c>
      <c r="Q137" s="23">
        <f t="shared" si="21"/>
        <v>109.26759741608339</v>
      </c>
      <c r="R137" s="23">
        <f t="shared" si="21"/>
        <v>370.87626745871091</v>
      </c>
      <c r="S137" s="23">
        <f t="shared" si="21"/>
        <v>488.10971742832209</v>
      </c>
      <c r="T137" s="23">
        <f t="shared" si="21"/>
        <v>521.51320919541229</v>
      </c>
      <c r="U137" s="23">
        <f t="shared" si="21"/>
        <v>523.33780853178575</v>
      </c>
    </row>
    <row r="138" spans="1:21" ht="15.75">
      <c r="A138" s="15"/>
      <c r="B138" s="5"/>
      <c r="C138" s="5" t="s">
        <v>21</v>
      </c>
      <c r="D138" s="17">
        <v>10.445</v>
      </c>
      <c r="E138" s="5" t="s">
        <v>22</v>
      </c>
      <c r="F138" s="18" t="s">
        <v>23</v>
      </c>
      <c r="G138" s="18" t="s">
        <v>24</v>
      </c>
      <c r="H138" s="18" t="s">
        <v>25</v>
      </c>
      <c r="I138" s="18" t="s">
        <v>26</v>
      </c>
      <c r="J138" s="18" t="s">
        <v>27</v>
      </c>
      <c r="K138" s="18" t="s">
        <v>28</v>
      </c>
      <c r="L138" s="18" t="s">
        <v>29</v>
      </c>
      <c r="M138" s="14"/>
      <c r="N138" s="22" t="s">
        <v>7</v>
      </c>
      <c r="O138" s="23">
        <f t="shared" ref="O138:U138" si="22">AVERAGE(F141,F159)</f>
        <v>4.0646647699158551</v>
      </c>
      <c r="P138" s="23">
        <f t="shared" si="22"/>
        <v>75.848744433448744</v>
      </c>
      <c r="Q138" s="23">
        <f t="shared" si="22"/>
        <v>188.28998639287468</v>
      </c>
      <c r="R138" s="23">
        <f t="shared" si="22"/>
        <v>628.44028327560591</v>
      </c>
      <c r="S138" s="23">
        <f t="shared" si="22"/>
        <v>922.46134339435912</v>
      </c>
      <c r="T138" s="23">
        <f t="shared" si="22"/>
        <v>997.56958189015313</v>
      </c>
      <c r="U138" s="23">
        <f t="shared" si="22"/>
        <v>1029.368660316675</v>
      </c>
    </row>
    <row r="139" spans="1:21" ht="15.75">
      <c r="A139" s="15"/>
      <c r="B139" s="5"/>
      <c r="C139" s="5" t="s">
        <v>30</v>
      </c>
      <c r="D139" s="17">
        <v>12.164999999999999</v>
      </c>
      <c r="E139" s="17">
        <v>12.836</v>
      </c>
      <c r="F139" s="17">
        <v>13.025</v>
      </c>
      <c r="G139" s="17">
        <v>13.429</v>
      </c>
      <c r="H139" s="17">
        <v>14.319000000000001</v>
      </c>
      <c r="I139" s="17">
        <v>21.893999999999998</v>
      </c>
      <c r="J139" s="17">
        <v>29.37</v>
      </c>
      <c r="K139" s="17">
        <v>31.94</v>
      </c>
      <c r="L139" s="17">
        <v>33.417000000000002</v>
      </c>
      <c r="M139" s="14"/>
      <c r="N139" s="14"/>
      <c r="O139" s="14"/>
      <c r="P139" s="14"/>
      <c r="Q139" s="14"/>
      <c r="R139" s="14"/>
      <c r="S139" s="14"/>
      <c r="T139" s="14"/>
      <c r="U139" s="14"/>
    </row>
    <row r="140" spans="1:21">
      <c r="A140" s="15"/>
      <c r="B140" s="5"/>
      <c r="C140" s="5"/>
      <c r="D140" s="5">
        <f>D139-D138</f>
        <v>1.7199999999999989</v>
      </c>
      <c r="E140" s="5"/>
      <c r="F140" s="5">
        <f>F139-E139</f>
        <v>0.18900000000000006</v>
      </c>
      <c r="G140" s="5">
        <f>G139-E139</f>
        <v>0.59299999999999997</v>
      </c>
      <c r="H140" s="5">
        <f>H139-E139</f>
        <v>1.4830000000000005</v>
      </c>
      <c r="I140" s="5">
        <f>I139-E139</f>
        <v>9.0579999999999981</v>
      </c>
      <c r="J140" s="5">
        <f>J139-E139</f>
        <v>16.533999999999999</v>
      </c>
      <c r="K140" s="5">
        <f>K139-E139</f>
        <v>19.103999999999999</v>
      </c>
      <c r="L140" s="5">
        <f>L139-E139</f>
        <v>20.581000000000003</v>
      </c>
      <c r="M140" s="14"/>
      <c r="N140" s="14"/>
      <c r="O140" s="14"/>
      <c r="P140" s="14"/>
      <c r="Q140" s="14"/>
      <c r="R140" s="14"/>
      <c r="S140" s="14"/>
      <c r="T140" s="14"/>
      <c r="U140" s="14"/>
    </row>
    <row r="141" spans="1:21">
      <c r="A141" s="15"/>
      <c r="B141" s="5"/>
      <c r="C141" s="5"/>
      <c r="D141" s="5"/>
      <c r="E141" s="5"/>
      <c r="F141" s="19">
        <f>F140/D140*100</f>
        <v>10.988372093023266</v>
      </c>
      <c r="G141" s="19">
        <f>G140/D140*100</f>
        <v>34.476744186046531</v>
      </c>
      <c r="H141" s="19">
        <f>H140/D140*100</f>
        <v>86.220930232558217</v>
      </c>
      <c r="I141" s="19">
        <f>I140/D140*100</f>
        <v>526.62790697674438</v>
      </c>
      <c r="J141" s="19">
        <f>J140/D140*100</f>
        <v>961.27906976744237</v>
      </c>
      <c r="K141" s="19">
        <f>K140/D140*100</f>
        <v>1110.6976744186052</v>
      </c>
      <c r="L141" s="19">
        <f>L140/D140*100</f>
        <v>1196.5697674418614</v>
      </c>
      <c r="M141" s="14"/>
      <c r="N141" s="22" t="s">
        <v>31</v>
      </c>
      <c r="O141" s="5" t="s">
        <v>16</v>
      </c>
      <c r="P141" s="5" t="s">
        <v>7</v>
      </c>
      <c r="Q141" s="14"/>
      <c r="R141" s="14"/>
      <c r="S141" s="14"/>
      <c r="T141" s="14"/>
      <c r="U141" s="14"/>
    </row>
    <row r="142" spans="1:21">
      <c r="A142" s="15"/>
      <c r="B142" s="5"/>
      <c r="C142" s="5"/>
      <c r="D142" s="5"/>
      <c r="E142" s="5"/>
      <c r="F142" s="5"/>
      <c r="G142" s="5"/>
      <c r="H142" s="5"/>
      <c r="I142" s="5"/>
      <c r="J142" s="5"/>
      <c r="K142" s="5"/>
      <c r="L142" s="5"/>
      <c r="M142" s="14"/>
      <c r="N142" s="18" t="s">
        <v>23</v>
      </c>
      <c r="O142" s="23">
        <f>O137</f>
        <v>3.6252531514123891</v>
      </c>
      <c r="P142" s="23">
        <f>O138</f>
        <v>4.0646647699158551</v>
      </c>
      <c r="Q142" s="14"/>
      <c r="R142" s="14"/>
      <c r="S142" s="14"/>
      <c r="T142" s="14"/>
      <c r="U142" s="14"/>
    </row>
    <row r="143" spans="1:21">
      <c r="A143" s="15"/>
      <c r="B143" s="5" t="s">
        <v>40</v>
      </c>
      <c r="C143" s="16" t="s">
        <v>16</v>
      </c>
      <c r="D143" s="5"/>
      <c r="E143" s="5"/>
      <c r="F143" s="5"/>
      <c r="G143" s="5"/>
      <c r="H143" s="5"/>
      <c r="I143" s="5"/>
      <c r="J143" s="5"/>
      <c r="K143" s="5"/>
      <c r="L143" s="5"/>
      <c r="M143" s="14"/>
      <c r="N143" s="18" t="s">
        <v>24</v>
      </c>
      <c r="O143" s="23">
        <f>P137</f>
        <v>33.790276578553353</v>
      </c>
      <c r="P143" s="23">
        <f>P138</f>
        <v>75.848744433448744</v>
      </c>
      <c r="Q143" s="14"/>
      <c r="R143" s="14"/>
      <c r="S143" s="14"/>
      <c r="T143" s="14"/>
      <c r="U143" s="14"/>
    </row>
    <row r="144" spans="1:21" ht="15.75">
      <c r="A144" s="15"/>
      <c r="B144" s="5"/>
      <c r="C144" s="5" t="s">
        <v>21</v>
      </c>
      <c r="D144" s="17">
        <v>9.5990000000000002</v>
      </c>
      <c r="E144" s="5" t="s">
        <v>22</v>
      </c>
      <c r="F144" s="18" t="s">
        <v>23</v>
      </c>
      <c r="G144" s="18" t="s">
        <v>24</v>
      </c>
      <c r="H144" s="18" t="s">
        <v>25</v>
      </c>
      <c r="I144" s="18" t="s">
        <v>26</v>
      </c>
      <c r="J144" s="18" t="s">
        <v>27</v>
      </c>
      <c r="K144" s="18" t="s">
        <v>28</v>
      </c>
      <c r="L144" s="18" t="s">
        <v>29</v>
      </c>
      <c r="M144" s="14"/>
      <c r="N144" s="18" t="s">
        <v>25</v>
      </c>
      <c r="O144" s="23">
        <f>Q137</f>
        <v>109.26759741608339</v>
      </c>
      <c r="P144" s="23">
        <f>Q138</f>
        <v>188.28998639287468</v>
      </c>
      <c r="Q144" s="14"/>
      <c r="R144" s="14"/>
      <c r="S144" s="14"/>
      <c r="T144" s="14"/>
      <c r="U144" s="14"/>
    </row>
    <row r="145" spans="1:21" ht="15.75">
      <c r="A145" s="15"/>
      <c r="B145" s="5"/>
      <c r="C145" s="5" t="s">
        <v>30</v>
      </c>
      <c r="D145" s="17">
        <v>12.651999999999999</v>
      </c>
      <c r="E145" s="17">
        <v>10.808</v>
      </c>
      <c r="F145" s="17">
        <v>10.834</v>
      </c>
      <c r="G145" s="17">
        <v>12.484</v>
      </c>
      <c r="H145" s="17">
        <v>15.340999999999999</v>
      </c>
      <c r="I145" s="17">
        <v>22.986000000000001</v>
      </c>
      <c r="J145" s="17">
        <v>27.417000000000002</v>
      </c>
      <c r="K145" s="17">
        <v>29.163</v>
      </c>
      <c r="L145" s="17">
        <v>29.31</v>
      </c>
      <c r="M145" s="14"/>
      <c r="N145" s="18" t="s">
        <v>26</v>
      </c>
      <c r="O145" s="23">
        <f>R137</f>
        <v>370.87626745871091</v>
      </c>
      <c r="P145" s="23">
        <f>R138</f>
        <v>628.44028327560591</v>
      </c>
      <c r="Q145" s="14"/>
      <c r="R145" s="14"/>
      <c r="S145" s="14"/>
      <c r="T145" s="14"/>
      <c r="U145" s="14"/>
    </row>
    <row r="146" spans="1:21">
      <c r="A146" s="15"/>
      <c r="B146" s="5"/>
      <c r="C146" s="5"/>
      <c r="D146" s="5">
        <f>D145-D144</f>
        <v>3.052999999999999</v>
      </c>
      <c r="E146" s="5"/>
      <c r="F146" s="5">
        <f>F145-E145</f>
        <v>2.5999999999999801E-2</v>
      </c>
      <c r="G146" s="5">
        <f>G145-E145</f>
        <v>1.6760000000000002</v>
      </c>
      <c r="H146" s="5">
        <f>H145-E145</f>
        <v>4.5329999999999995</v>
      </c>
      <c r="I146" s="5">
        <f>I145-E145</f>
        <v>12.178000000000001</v>
      </c>
      <c r="J146" s="5">
        <f>J145-E145</f>
        <v>16.609000000000002</v>
      </c>
      <c r="K146" s="5">
        <f>K145-E145</f>
        <v>18.355</v>
      </c>
      <c r="L146" s="5">
        <f>L145-E145</f>
        <v>18.501999999999999</v>
      </c>
      <c r="M146" s="14"/>
      <c r="N146" s="18" t="s">
        <v>27</v>
      </c>
      <c r="O146" s="23">
        <f>S137</f>
        <v>488.10971742832209</v>
      </c>
      <c r="P146" s="23">
        <f>S138</f>
        <v>922.46134339435912</v>
      </c>
      <c r="Q146" s="14"/>
      <c r="R146" s="14"/>
      <c r="S146" s="14"/>
      <c r="T146" s="14"/>
      <c r="U146" s="14"/>
    </row>
    <row r="147" spans="1:21">
      <c r="A147" s="15"/>
      <c r="B147" s="5"/>
      <c r="C147" s="5"/>
      <c r="D147" s="5"/>
      <c r="E147" s="5"/>
      <c r="F147" s="19">
        <f>F146/D146*100</f>
        <v>0.85162135604322997</v>
      </c>
      <c r="G147" s="19">
        <f>G146/D146*100</f>
        <v>54.896822797248632</v>
      </c>
      <c r="H147" s="19">
        <f>H146/D146*100</f>
        <v>148.47690795938425</v>
      </c>
      <c r="I147" s="19">
        <f>I146/D146*100</f>
        <v>398.8863413036359</v>
      </c>
      <c r="J147" s="19">
        <f>J146/D146*100</f>
        <v>544.02227317392749</v>
      </c>
      <c r="K147" s="19">
        <f>K146/D146*100</f>
        <v>601.21192269898484</v>
      </c>
      <c r="L147" s="19">
        <f>L146/D146*100</f>
        <v>606.02685882738308</v>
      </c>
      <c r="M147" s="14"/>
      <c r="N147" s="18" t="s">
        <v>28</v>
      </c>
      <c r="O147" s="23">
        <f>T137</f>
        <v>521.51320919541229</v>
      </c>
      <c r="P147" s="23">
        <f>T138</f>
        <v>997.56958189015313</v>
      </c>
      <c r="Q147" s="14"/>
      <c r="R147" s="14"/>
      <c r="S147" s="14"/>
      <c r="T147" s="14"/>
      <c r="U147" s="14"/>
    </row>
    <row r="148" spans="1:21">
      <c r="A148" s="15"/>
      <c r="B148" s="5"/>
      <c r="C148" s="5"/>
      <c r="D148" s="5"/>
      <c r="E148" s="5"/>
      <c r="F148" s="5"/>
      <c r="G148" s="5"/>
      <c r="H148" s="5"/>
      <c r="I148" s="5"/>
      <c r="J148" s="5"/>
      <c r="K148" s="5"/>
      <c r="L148" s="5"/>
      <c r="M148" s="14"/>
      <c r="N148" s="18" t="s">
        <v>29</v>
      </c>
      <c r="O148" s="23">
        <f>U137</f>
        <v>523.33780853178575</v>
      </c>
      <c r="P148" s="23">
        <f>U138</f>
        <v>1029.368660316675</v>
      </c>
      <c r="Q148" s="14"/>
      <c r="R148" s="14"/>
      <c r="S148" s="14"/>
      <c r="T148" s="14"/>
      <c r="U148" s="14"/>
    </row>
    <row r="149" spans="1:21">
      <c r="A149" s="15"/>
      <c r="B149" s="5" t="s">
        <v>41</v>
      </c>
      <c r="C149" s="16" t="s">
        <v>16</v>
      </c>
      <c r="D149" s="5"/>
      <c r="E149" s="5"/>
      <c r="F149" s="5"/>
      <c r="G149" s="5"/>
      <c r="H149" s="5"/>
      <c r="I149" s="5"/>
      <c r="J149" s="5"/>
      <c r="K149" s="5"/>
      <c r="L149" s="5"/>
      <c r="M149" s="14"/>
      <c r="N149" s="14"/>
      <c r="O149" s="14"/>
      <c r="P149" s="14"/>
      <c r="Q149" s="14"/>
      <c r="R149" s="14"/>
      <c r="S149" s="14"/>
      <c r="T149" s="14"/>
      <c r="U149" s="14"/>
    </row>
    <row r="150" spans="1:21" ht="15.75">
      <c r="A150" s="15"/>
      <c r="B150" s="5"/>
      <c r="C150" s="5" t="s">
        <v>21</v>
      </c>
      <c r="D150" s="17">
        <v>11.307</v>
      </c>
      <c r="E150" s="5" t="s">
        <v>22</v>
      </c>
      <c r="F150" s="18" t="s">
        <v>23</v>
      </c>
      <c r="G150" s="18" t="s">
        <v>24</v>
      </c>
      <c r="H150" s="18" t="s">
        <v>25</v>
      </c>
      <c r="I150" s="18" t="s">
        <v>26</v>
      </c>
      <c r="J150" s="18" t="s">
        <v>27</v>
      </c>
      <c r="K150" s="18" t="s">
        <v>28</v>
      </c>
      <c r="L150" s="18" t="s">
        <v>29</v>
      </c>
      <c r="M150" s="14"/>
      <c r="N150" s="14"/>
      <c r="O150" s="14"/>
      <c r="P150" s="14"/>
      <c r="Q150" s="14"/>
      <c r="R150" s="14"/>
      <c r="S150" s="14"/>
      <c r="T150" s="14"/>
      <c r="U150" s="14"/>
    </row>
    <row r="151" spans="1:21" ht="15.75">
      <c r="A151" s="15"/>
      <c r="B151" s="5"/>
      <c r="C151" s="5" t="s">
        <v>30</v>
      </c>
      <c r="D151" s="17">
        <v>19.199000000000002</v>
      </c>
      <c r="E151" s="17">
        <v>7.3230000000000004</v>
      </c>
      <c r="F151" s="17">
        <v>7.8280000000000003</v>
      </c>
      <c r="G151" s="17">
        <v>8.3239999999999998</v>
      </c>
      <c r="H151" s="17">
        <v>12.852</v>
      </c>
      <c r="I151" s="17">
        <v>34.381999999999998</v>
      </c>
      <c r="J151" s="17">
        <v>41.432000000000002</v>
      </c>
      <c r="K151" s="17">
        <v>42.191000000000003</v>
      </c>
      <c r="L151" s="17">
        <v>42.098999999999997</v>
      </c>
      <c r="M151" s="14"/>
      <c r="N151" s="14"/>
      <c r="O151" s="14"/>
      <c r="P151" s="14"/>
      <c r="Q151" s="14"/>
      <c r="R151" s="14"/>
      <c r="S151" s="14"/>
      <c r="T151" s="14"/>
      <c r="U151" s="14"/>
    </row>
    <row r="152" spans="1:21">
      <c r="A152" s="15"/>
      <c r="B152" s="5"/>
      <c r="C152" s="5"/>
      <c r="D152" s="5">
        <f>D151-D150</f>
        <v>7.8920000000000012</v>
      </c>
      <c r="E152" s="5"/>
      <c r="F152" s="5">
        <f>F151-E151</f>
        <v>0.50499999999999989</v>
      </c>
      <c r="G152" s="5">
        <f>G151-E151</f>
        <v>1.0009999999999994</v>
      </c>
      <c r="H152" s="5">
        <f>H151-E151</f>
        <v>5.5289999999999999</v>
      </c>
      <c r="I152" s="5">
        <f>I151-E151</f>
        <v>27.058999999999997</v>
      </c>
      <c r="J152" s="5">
        <f>J151-E151</f>
        <v>34.109000000000002</v>
      </c>
      <c r="K152" s="5">
        <f>K151-E151</f>
        <v>34.868000000000002</v>
      </c>
      <c r="L152" s="5">
        <f>L151-E151</f>
        <v>34.775999999999996</v>
      </c>
      <c r="M152" s="14"/>
      <c r="N152" s="14"/>
      <c r="O152" s="14"/>
      <c r="P152" s="14"/>
      <c r="Q152" s="14"/>
      <c r="R152" s="14"/>
      <c r="S152" s="14"/>
      <c r="T152" s="14"/>
      <c r="U152" s="14"/>
    </row>
    <row r="153" spans="1:21">
      <c r="A153" s="15"/>
      <c r="B153" s="5"/>
      <c r="C153" s="5"/>
      <c r="D153" s="5"/>
      <c r="E153" s="5"/>
      <c r="F153" s="19">
        <f>F152/D152*100</f>
        <v>6.3988849467815481</v>
      </c>
      <c r="G153" s="19">
        <f>G152/D152*100</f>
        <v>12.683730359858075</v>
      </c>
      <c r="H153" s="19">
        <f>H152/D152*100</f>
        <v>70.058286872782546</v>
      </c>
      <c r="I153" s="19">
        <f>I152/D152*100</f>
        <v>342.86619361378598</v>
      </c>
      <c r="J153" s="19">
        <f>J152/D152*100</f>
        <v>432.19716168271668</v>
      </c>
      <c r="K153" s="19">
        <f>K152/D152*100</f>
        <v>441.8144956918398</v>
      </c>
      <c r="L153" s="19">
        <f>L152/D152*100</f>
        <v>440.64875823618843</v>
      </c>
      <c r="M153" s="14"/>
      <c r="N153" s="14"/>
      <c r="O153" s="14"/>
      <c r="P153" s="14"/>
      <c r="Q153" s="14"/>
      <c r="R153" s="14"/>
      <c r="S153" s="14"/>
      <c r="T153" s="14"/>
      <c r="U153" s="14"/>
    </row>
    <row r="154" spans="1:21">
      <c r="A154" s="15"/>
      <c r="B154" s="5"/>
      <c r="C154" s="5"/>
      <c r="D154" s="5"/>
      <c r="E154" s="5"/>
      <c r="F154" s="5"/>
      <c r="G154" s="5"/>
      <c r="H154" s="5"/>
      <c r="I154" s="5"/>
      <c r="J154" s="5"/>
      <c r="K154" s="5"/>
      <c r="L154" s="5"/>
      <c r="M154" s="14"/>
      <c r="N154" s="14"/>
      <c r="O154" s="14"/>
      <c r="P154" s="14"/>
      <c r="Q154" s="14"/>
      <c r="R154" s="14"/>
      <c r="S154" s="14"/>
      <c r="T154" s="14"/>
      <c r="U154" s="14"/>
    </row>
    <row r="155" spans="1:21">
      <c r="A155" s="15"/>
      <c r="B155" s="5" t="s">
        <v>42</v>
      </c>
      <c r="C155" s="16" t="s">
        <v>20</v>
      </c>
      <c r="D155" s="5"/>
      <c r="E155" s="5"/>
      <c r="F155" s="5"/>
      <c r="G155" s="5"/>
      <c r="H155" s="5"/>
      <c r="I155" s="5"/>
      <c r="J155" s="5"/>
      <c r="K155" s="5"/>
      <c r="L155" s="5"/>
      <c r="M155" s="14"/>
      <c r="N155" s="14"/>
      <c r="O155" s="14"/>
      <c r="P155" s="14"/>
      <c r="Q155" s="14"/>
      <c r="R155" s="14"/>
      <c r="S155" s="14"/>
      <c r="T155" s="14"/>
      <c r="U155" s="14"/>
    </row>
    <row r="156" spans="1:21" ht="15.75">
      <c r="A156" s="15"/>
      <c r="B156" s="5"/>
      <c r="C156" s="5" t="s">
        <v>21</v>
      </c>
      <c r="D156" s="17">
        <v>11.36</v>
      </c>
      <c r="E156" s="5" t="s">
        <v>22</v>
      </c>
      <c r="F156" s="18" t="s">
        <v>23</v>
      </c>
      <c r="G156" s="18" t="s">
        <v>24</v>
      </c>
      <c r="H156" s="18" t="s">
        <v>25</v>
      </c>
      <c r="I156" s="18" t="s">
        <v>26</v>
      </c>
      <c r="J156" s="18" t="s">
        <v>27</v>
      </c>
      <c r="K156" s="18" t="s">
        <v>28</v>
      </c>
      <c r="L156" s="18" t="s">
        <v>29</v>
      </c>
      <c r="M156" s="14"/>
      <c r="N156" s="14"/>
      <c r="O156" s="14"/>
      <c r="P156" s="14"/>
      <c r="Q156" s="14"/>
      <c r="R156" s="14"/>
      <c r="S156" s="14"/>
      <c r="T156" s="14"/>
      <c r="U156" s="14"/>
    </row>
    <row r="157" spans="1:21" ht="15.75">
      <c r="A157" s="15"/>
      <c r="B157" s="5"/>
      <c r="C157" s="5" t="s">
        <v>30</v>
      </c>
      <c r="D157" s="17">
        <v>12.864000000000001</v>
      </c>
      <c r="E157" s="17">
        <v>13.438000000000001</v>
      </c>
      <c r="F157" s="17">
        <v>13.395</v>
      </c>
      <c r="G157" s="17">
        <v>15.201000000000001</v>
      </c>
      <c r="H157" s="17">
        <v>17.805</v>
      </c>
      <c r="I157" s="17">
        <v>24.420999999999999</v>
      </c>
      <c r="J157" s="17">
        <v>26.728000000000002</v>
      </c>
      <c r="K157" s="17">
        <v>26.74</v>
      </c>
      <c r="L157" s="17">
        <v>26.405000000000001</v>
      </c>
      <c r="M157" s="14"/>
      <c r="N157" s="14"/>
      <c r="O157" s="14"/>
      <c r="P157" s="14"/>
      <c r="Q157" s="14"/>
      <c r="R157" s="14"/>
      <c r="S157" s="14"/>
      <c r="T157" s="14"/>
      <c r="U157" s="14"/>
    </row>
    <row r="158" spans="1:21">
      <c r="A158" s="15"/>
      <c r="B158" s="5"/>
      <c r="C158" s="5"/>
      <c r="D158" s="5">
        <f>D157-D156</f>
        <v>1.5040000000000013</v>
      </c>
      <c r="E158" s="5"/>
      <c r="F158" s="5">
        <f>F157-E157</f>
        <v>-4.3000000000001037E-2</v>
      </c>
      <c r="G158" s="5">
        <f>G157-E157</f>
        <v>1.7629999999999999</v>
      </c>
      <c r="H158" s="5">
        <f>H157-E157</f>
        <v>4.3669999999999991</v>
      </c>
      <c r="I158" s="5">
        <f>I157-E157</f>
        <v>10.982999999999999</v>
      </c>
      <c r="J158" s="5">
        <f>J157-E157</f>
        <v>13.290000000000001</v>
      </c>
      <c r="K158" s="5">
        <f>K157-E157</f>
        <v>13.301999999999998</v>
      </c>
      <c r="L158" s="5">
        <f>L157-E157</f>
        <v>12.967000000000001</v>
      </c>
      <c r="M158" s="14"/>
      <c r="N158" s="14"/>
      <c r="O158" s="14"/>
      <c r="P158" s="14"/>
      <c r="Q158" s="14"/>
      <c r="R158" s="14"/>
      <c r="S158" s="14"/>
      <c r="T158" s="14"/>
      <c r="U158" s="14"/>
    </row>
    <row r="159" spans="1:21">
      <c r="A159" s="15"/>
      <c r="B159" s="5"/>
      <c r="C159" s="5"/>
      <c r="D159" s="5"/>
      <c r="E159" s="5"/>
      <c r="F159" s="19">
        <f>F158/D158*100</f>
        <v>-2.8590425531915558</v>
      </c>
      <c r="G159" s="19">
        <f>G158/D158*100</f>
        <v>117.22074468085096</v>
      </c>
      <c r="H159" s="19">
        <f>H158/D158*100</f>
        <v>290.35904255319116</v>
      </c>
      <c r="I159" s="19">
        <f>I158/D158*100</f>
        <v>730.25265957446732</v>
      </c>
      <c r="J159" s="19">
        <f>J158/D158*100</f>
        <v>883.64361702127587</v>
      </c>
      <c r="K159" s="19">
        <f>K158/D158*100</f>
        <v>884.4414893617012</v>
      </c>
      <c r="L159" s="19">
        <f>L158/D158*100</f>
        <v>862.16755319148865</v>
      </c>
      <c r="M159" s="14"/>
      <c r="N159" s="14"/>
      <c r="O159" s="14"/>
      <c r="P159" s="14"/>
      <c r="Q159" s="14"/>
      <c r="R159" s="14"/>
      <c r="S159" s="14"/>
      <c r="T159" s="14"/>
      <c r="U159" s="14"/>
    </row>
    <row r="160" spans="1:21">
      <c r="A160" s="14"/>
      <c r="B160" s="14"/>
      <c r="C160" s="14"/>
      <c r="D160" s="14"/>
      <c r="E160" s="14"/>
      <c r="F160" s="14"/>
      <c r="G160" s="14"/>
      <c r="H160" s="14"/>
      <c r="I160" s="14"/>
      <c r="J160" s="14"/>
      <c r="K160" s="14"/>
      <c r="L160" s="14"/>
      <c r="M160" s="14"/>
      <c r="N160" s="14"/>
      <c r="O160" s="14"/>
      <c r="P160" s="14"/>
      <c r="Q160" s="14"/>
      <c r="R160" s="14"/>
      <c r="S160" s="14"/>
      <c r="T160" s="14"/>
      <c r="U160" s="14"/>
    </row>
    <row r="161" spans="1:21">
      <c r="A161" s="14"/>
      <c r="B161" s="14"/>
      <c r="C161" s="14"/>
      <c r="D161" s="14"/>
      <c r="E161" s="14"/>
      <c r="F161" s="14"/>
      <c r="G161" s="14"/>
      <c r="H161" s="14"/>
      <c r="I161" s="14"/>
      <c r="J161" s="14"/>
      <c r="K161" s="14"/>
      <c r="L161" s="14"/>
      <c r="M161" s="14"/>
      <c r="N161" s="14"/>
      <c r="O161" s="14"/>
      <c r="P161" s="14"/>
      <c r="Q161" s="14"/>
      <c r="R161" s="14"/>
      <c r="S161" s="14"/>
      <c r="T161" s="14"/>
      <c r="U161" s="14"/>
    </row>
    <row r="162" spans="1:21">
      <c r="A162" s="15" t="s">
        <v>91</v>
      </c>
      <c r="B162" s="5"/>
      <c r="C162" s="5"/>
      <c r="D162" s="5"/>
      <c r="E162" s="5"/>
      <c r="F162" s="5"/>
      <c r="G162" s="5"/>
      <c r="H162" s="5"/>
      <c r="I162" s="5"/>
      <c r="J162" s="5"/>
      <c r="K162" s="5"/>
      <c r="L162" s="5"/>
      <c r="M162" s="14"/>
      <c r="N162" s="22"/>
      <c r="O162" s="18" t="str">
        <f t="shared" ref="O162:U162" si="23">F164</f>
        <v>0.1mM10ul</v>
      </c>
      <c r="P162" s="18" t="str">
        <f t="shared" si="23"/>
        <v>0.1mM20ul</v>
      </c>
      <c r="Q162" s="18" t="str">
        <f t="shared" si="23"/>
        <v>1mM7ul</v>
      </c>
      <c r="R162" s="18" t="str">
        <f t="shared" si="23"/>
        <v>1mM20ul</v>
      </c>
      <c r="S162" s="18" t="str">
        <f t="shared" si="23"/>
        <v>10mM7ul</v>
      </c>
      <c r="T162" s="18" t="str">
        <f t="shared" si="23"/>
        <v>10mM20ul</v>
      </c>
      <c r="U162" s="18" t="str">
        <f t="shared" si="23"/>
        <v>10mM70ul</v>
      </c>
    </row>
    <row r="163" spans="1:21">
      <c r="A163" s="15"/>
      <c r="B163" s="5" t="s">
        <v>19</v>
      </c>
      <c r="C163" s="16" t="s">
        <v>20</v>
      </c>
      <c r="D163" s="5"/>
      <c r="E163" s="5"/>
      <c r="F163" s="5"/>
      <c r="G163" s="5"/>
      <c r="H163" s="5"/>
      <c r="I163" s="5"/>
      <c r="J163" s="5"/>
      <c r="K163" s="5"/>
      <c r="L163" s="5"/>
      <c r="M163" s="14"/>
      <c r="N163" s="22" t="s">
        <v>16</v>
      </c>
      <c r="O163" s="23">
        <f t="shared" ref="O163:U163" si="24">F173</f>
        <v>3.0868385345997349</v>
      </c>
      <c r="P163" s="23">
        <f t="shared" si="24"/>
        <v>63.839891451831733</v>
      </c>
      <c r="Q163" s="23">
        <f t="shared" si="24"/>
        <v>160.1933514246947</v>
      </c>
      <c r="R163" s="23">
        <f t="shared" si="24"/>
        <v>323.84667571234729</v>
      </c>
      <c r="S163" s="23">
        <f t="shared" si="24"/>
        <v>362.44911804613287</v>
      </c>
      <c r="T163" s="23">
        <f t="shared" si="24"/>
        <v>383.48032564450472</v>
      </c>
      <c r="U163" s="23">
        <f t="shared" si="24"/>
        <v>372.25237449118038</v>
      </c>
    </row>
    <row r="164" spans="1:21" ht="15.75">
      <c r="A164" s="15"/>
      <c r="B164" s="5"/>
      <c r="C164" s="5" t="s">
        <v>21</v>
      </c>
      <c r="D164" s="17">
        <v>11.367000000000001</v>
      </c>
      <c r="E164" s="5" t="s">
        <v>22</v>
      </c>
      <c r="F164" s="18" t="s">
        <v>23</v>
      </c>
      <c r="G164" s="18" t="s">
        <v>24</v>
      </c>
      <c r="H164" s="18" t="s">
        <v>25</v>
      </c>
      <c r="I164" s="18" t="s">
        <v>26</v>
      </c>
      <c r="J164" s="18" t="s">
        <v>27</v>
      </c>
      <c r="K164" s="18" t="s">
        <v>28</v>
      </c>
      <c r="L164" s="18" t="s">
        <v>29</v>
      </c>
      <c r="M164" s="14"/>
      <c r="N164" s="22" t="s">
        <v>7</v>
      </c>
      <c r="O164" s="23">
        <f t="shared" ref="O164:U164" si="25">AVERAGE(F167,F179)</f>
        <v>6.1722690284596062</v>
      </c>
      <c r="P164" s="23">
        <f t="shared" si="25"/>
        <v>83.998720269209329</v>
      </c>
      <c r="Q164" s="23">
        <f t="shared" si="25"/>
        <v>224.43434939938976</v>
      </c>
      <c r="R164" s="23">
        <f t="shared" si="25"/>
        <v>425.65276546535483</v>
      </c>
      <c r="S164" s="23">
        <f t="shared" si="25"/>
        <v>488.15585175401225</v>
      </c>
      <c r="T164" s="23">
        <f t="shared" si="25"/>
        <v>498.74300703851952</v>
      </c>
      <c r="U164" s="23">
        <f t="shared" si="25"/>
        <v>492.89248617164577</v>
      </c>
    </row>
    <row r="165" spans="1:21" ht="15.75">
      <c r="A165" s="15"/>
      <c r="B165" s="5"/>
      <c r="C165" s="5" t="s">
        <v>30</v>
      </c>
      <c r="D165" s="17">
        <v>14.237</v>
      </c>
      <c r="E165" s="17">
        <v>11.747</v>
      </c>
      <c r="F165" s="17">
        <v>11.932</v>
      </c>
      <c r="G165" s="17">
        <v>14.791</v>
      </c>
      <c r="H165" s="17">
        <v>18.683</v>
      </c>
      <c r="I165" s="17">
        <v>23.922999999999998</v>
      </c>
      <c r="J165" s="17">
        <v>25.213999999999999</v>
      </c>
      <c r="K165" s="17">
        <v>25.64</v>
      </c>
      <c r="L165" s="17">
        <v>25.68</v>
      </c>
      <c r="M165" s="14"/>
      <c r="N165" s="14"/>
      <c r="O165" s="14"/>
      <c r="P165" s="14"/>
      <c r="Q165" s="14"/>
      <c r="R165" s="14"/>
      <c r="S165" s="14"/>
      <c r="T165" s="14"/>
      <c r="U165" s="14"/>
    </row>
    <row r="166" spans="1:21">
      <c r="A166" s="15"/>
      <c r="B166" s="5"/>
      <c r="C166" s="5"/>
      <c r="D166" s="5">
        <f>D165-D164</f>
        <v>2.8699999999999992</v>
      </c>
      <c r="E166" s="5"/>
      <c r="F166" s="5">
        <f>F165-E165</f>
        <v>0.1850000000000005</v>
      </c>
      <c r="G166" s="5">
        <f>G165-E165</f>
        <v>3.0440000000000005</v>
      </c>
      <c r="H166" s="5">
        <f>H165-E165</f>
        <v>6.9359999999999999</v>
      </c>
      <c r="I166" s="5">
        <f>I165-E165</f>
        <v>12.175999999999998</v>
      </c>
      <c r="J166" s="5">
        <f>J165-E165</f>
        <v>13.466999999999999</v>
      </c>
      <c r="K166" s="5">
        <f>K165-E165</f>
        <v>13.893000000000001</v>
      </c>
      <c r="L166" s="5">
        <f>L165-E165</f>
        <v>13.933</v>
      </c>
      <c r="M166" s="14"/>
      <c r="N166" s="14"/>
      <c r="O166" s="14"/>
      <c r="P166" s="14"/>
      <c r="Q166" s="14"/>
      <c r="R166" s="14"/>
      <c r="S166" s="14"/>
      <c r="T166" s="14"/>
      <c r="U166" s="14"/>
    </row>
    <row r="167" spans="1:21">
      <c r="A167" s="15"/>
      <c r="B167" s="5"/>
      <c r="C167" s="5"/>
      <c r="D167" s="5"/>
      <c r="E167" s="5"/>
      <c r="F167" s="19">
        <f>F166/D166*100</f>
        <v>6.4459930313589044</v>
      </c>
      <c r="G167" s="19">
        <f>G166/D166*100</f>
        <v>106.06271777003488</v>
      </c>
      <c r="H167" s="19">
        <f>H166/D166*100</f>
        <v>241.6724738675959</v>
      </c>
      <c r="I167" s="19">
        <f>I166/D166*100</f>
        <v>424.25087108013946</v>
      </c>
      <c r="J167" s="19">
        <f>J166/D166*100</f>
        <v>469.233449477352</v>
      </c>
      <c r="K167" s="19">
        <f>K166/D166*100</f>
        <v>484.07665505226498</v>
      </c>
      <c r="L167" s="19">
        <f>L166/D166*100</f>
        <v>485.47038327526144</v>
      </c>
      <c r="M167" s="14"/>
      <c r="N167" s="22" t="s">
        <v>31</v>
      </c>
      <c r="O167" s="5" t="s">
        <v>16</v>
      </c>
      <c r="P167" s="5" t="s">
        <v>7</v>
      </c>
      <c r="Q167" s="14"/>
      <c r="R167" s="14"/>
      <c r="S167" s="14"/>
      <c r="T167" s="14"/>
      <c r="U167" s="14"/>
    </row>
    <row r="168" spans="1:21">
      <c r="A168" s="15"/>
      <c r="B168" s="5"/>
      <c r="C168" s="5"/>
      <c r="D168" s="5"/>
      <c r="E168" s="5"/>
      <c r="F168" s="5"/>
      <c r="G168" s="5"/>
      <c r="H168" s="5"/>
      <c r="I168" s="5"/>
      <c r="J168" s="5"/>
      <c r="K168" s="5"/>
      <c r="L168" s="5"/>
      <c r="M168" s="14"/>
      <c r="N168" s="18" t="s">
        <v>23</v>
      </c>
      <c r="O168" s="23">
        <f>O163</f>
        <v>3.0868385345997349</v>
      </c>
      <c r="P168" s="23">
        <f>O164</f>
        <v>6.1722690284596062</v>
      </c>
      <c r="Q168" s="14"/>
      <c r="R168" s="14"/>
      <c r="S168" s="14"/>
      <c r="T168" s="14"/>
      <c r="U168" s="14"/>
    </row>
    <row r="169" spans="1:21">
      <c r="A169" s="15"/>
      <c r="B169" s="5" t="s">
        <v>32</v>
      </c>
      <c r="C169" s="16" t="s">
        <v>16</v>
      </c>
      <c r="D169" s="5"/>
      <c r="E169" s="5"/>
      <c r="F169" s="5"/>
      <c r="G169" s="5"/>
      <c r="H169" s="5"/>
      <c r="I169" s="5"/>
      <c r="J169" s="5"/>
      <c r="K169" s="5"/>
      <c r="L169" s="5"/>
      <c r="M169" s="14"/>
      <c r="N169" s="18" t="s">
        <v>24</v>
      </c>
      <c r="O169" s="23">
        <f>P163</f>
        <v>63.839891451831733</v>
      </c>
      <c r="P169" s="23">
        <f>P164</f>
        <v>83.998720269209329</v>
      </c>
      <c r="Q169" s="14"/>
      <c r="R169" s="14"/>
      <c r="S169" s="14"/>
      <c r="T169" s="14"/>
      <c r="U169" s="14"/>
    </row>
    <row r="170" spans="1:21" ht="15.75">
      <c r="A170" s="15"/>
      <c r="B170" s="5"/>
      <c r="C170" s="5" t="s">
        <v>21</v>
      </c>
      <c r="D170" s="17">
        <v>11.907</v>
      </c>
      <c r="E170" s="5" t="s">
        <v>22</v>
      </c>
      <c r="F170" s="18" t="s">
        <v>23</v>
      </c>
      <c r="G170" s="18" t="s">
        <v>24</v>
      </c>
      <c r="H170" s="18" t="s">
        <v>25</v>
      </c>
      <c r="I170" s="18" t="s">
        <v>26</v>
      </c>
      <c r="J170" s="18" t="s">
        <v>27</v>
      </c>
      <c r="K170" s="18" t="s">
        <v>28</v>
      </c>
      <c r="L170" s="18" t="s">
        <v>29</v>
      </c>
      <c r="M170" s="14"/>
      <c r="N170" s="18" t="s">
        <v>25</v>
      </c>
      <c r="O170" s="23">
        <f>Q163</f>
        <v>160.1933514246947</v>
      </c>
      <c r="P170" s="23">
        <f>Q164</f>
        <v>224.43434939938976</v>
      </c>
      <c r="Q170" s="14"/>
      <c r="R170" s="14"/>
      <c r="S170" s="14"/>
      <c r="T170" s="14"/>
      <c r="U170" s="14"/>
    </row>
    <row r="171" spans="1:21" ht="15.75">
      <c r="A171" s="15"/>
      <c r="B171" s="5"/>
      <c r="C171" s="5" t="s">
        <v>30</v>
      </c>
      <c r="D171" s="17">
        <v>17.803000000000001</v>
      </c>
      <c r="E171" s="17">
        <v>14.18</v>
      </c>
      <c r="F171" s="17">
        <v>14.362</v>
      </c>
      <c r="G171" s="17">
        <v>17.943999999999999</v>
      </c>
      <c r="H171" s="17">
        <v>23.625</v>
      </c>
      <c r="I171" s="17">
        <v>33.274000000000001</v>
      </c>
      <c r="J171" s="17">
        <v>35.549999999999997</v>
      </c>
      <c r="K171" s="17">
        <v>36.79</v>
      </c>
      <c r="L171" s="17">
        <v>36.128</v>
      </c>
      <c r="M171" s="14"/>
      <c r="N171" s="18" t="s">
        <v>26</v>
      </c>
      <c r="O171" s="23">
        <f>R163</f>
        <v>323.84667571234729</v>
      </c>
      <c r="P171" s="23">
        <f>R164</f>
        <v>425.65276546535483</v>
      </c>
      <c r="Q171" s="14"/>
      <c r="R171" s="14"/>
      <c r="S171" s="14"/>
      <c r="T171" s="14"/>
      <c r="U171" s="14"/>
    </row>
    <row r="172" spans="1:21">
      <c r="A172" s="15"/>
      <c r="B172" s="5"/>
      <c r="C172" s="5"/>
      <c r="D172" s="5">
        <f>D171-D170</f>
        <v>5.8960000000000008</v>
      </c>
      <c r="E172" s="5"/>
      <c r="F172" s="5">
        <f>F171-E171</f>
        <v>0.18200000000000038</v>
      </c>
      <c r="G172" s="5">
        <f>G171-E171</f>
        <v>3.7639999999999993</v>
      </c>
      <c r="H172" s="5">
        <f>H171-E171</f>
        <v>9.4450000000000003</v>
      </c>
      <c r="I172" s="5">
        <f>I171-E171</f>
        <v>19.094000000000001</v>
      </c>
      <c r="J172" s="5">
        <f>J171-E171</f>
        <v>21.369999999999997</v>
      </c>
      <c r="K172" s="5">
        <f>K171-E171</f>
        <v>22.61</v>
      </c>
      <c r="L172" s="5">
        <f>L171-E171</f>
        <v>21.948</v>
      </c>
      <c r="M172" s="14"/>
      <c r="N172" s="18" t="s">
        <v>27</v>
      </c>
      <c r="O172" s="23">
        <f>S163</f>
        <v>362.44911804613287</v>
      </c>
      <c r="P172" s="23">
        <f>S164</f>
        <v>488.15585175401225</v>
      </c>
      <c r="Q172" s="14"/>
      <c r="R172" s="14"/>
      <c r="S172" s="14"/>
      <c r="T172" s="14"/>
      <c r="U172" s="14"/>
    </row>
    <row r="173" spans="1:21">
      <c r="A173" s="15"/>
      <c r="B173" s="5"/>
      <c r="C173" s="5"/>
      <c r="D173" s="5"/>
      <c r="E173" s="5"/>
      <c r="F173" s="19">
        <f>F172/D172*100</f>
        <v>3.0868385345997349</v>
      </c>
      <c r="G173" s="19">
        <f>G172/D172*100</f>
        <v>63.839891451831733</v>
      </c>
      <c r="H173" s="19">
        <f>H172/D172*100</f>
        <v>160.1933514246947</v>
      </c>
      <c r="I173" s="19">
        <f>I172/D172*100</f>
        <v>323.84667571234729</v>
      </c>
      <c r="J173" s="19">
        <f>J172/D172*100</f>
        <v>362.44911804613287</v>
      </c>
      <c r="K173" s="19">
        <f>K172/D172*100</f>
        <v>383.48032564450472</v>
      </c>
      <c r="L173" s="19">
        <f>L172/D172*100</f>
        <v>372.25237449118038</v>
      </c>
      <c r="M173" s="14"/>
      <c r="N173" s="18" t="s">
        <v>28</v>
      </c>
      <c r="O173" s="23">
        <f>T163</f>
        <v>383.48032564450472</v>
      </c>
      <c r="P173" s="23">
        <f>T164</f>
        <v>498.74300703851952</v>
      </c>
      <c r="Q173" s="14"/>
      <c r="R173" s="14"/>
      <c r="S173" s="14"/>
      <c r="T173" s="14"/>
      <c r="U173" s="14"/>
    </row>
    <row r="174" spans="1:21">
      <c r="A174" s="15"/>
      <c r="B174" s="5"/>
      <c r="C174" s="5"/>
      <c r="D174" s="5"/>
      <c r="E174" s="5"/>
      <c r="F174" s="5"/>
      <c r="G174" s="5"/>
      <c r="H174" s="5"/>
      <c r="I174" s="5"/>
      <c r="J174" s="5"/>
      <c r="K174" s="5"/>
      <c r="L174" s="5"/>
      <c r="M174" s="14"/>
      <c r="N174" s="18" t="s">
        <v>29</v>
      </c>
      <c r="O174" s="23">
        <f>U163</f>
        <v>372.25237449118038</v>
      </c>
      <c r="P174" s="23">
        <f>U164</f>
        <v>492.89248617164577</v>
      </c>
      <c r="Q174" s="14"/>
      <c r="R174" s="14"/>
      <c r="S174" s="14"/>
      <c r="T174" s="14"/>
      <c r="U174" s="14"/>
    </row>
    <row r="175" spans="1:21">
      <c r="A175" s="15"/>
      <c r="B175" s="5" t="s">
        <v>33</v>
      </c>
      <c r="C175" s="16" t="s">
        <v>20</v>
      </c>
      <c r="D175" s="5"/>
      <c r="E175" s="5"/>
      <c r="F175" s="5"/>
      <c r="G175" s="5"/>
      <c r="H175" s="5"/>
      <c r="I175" s="5"/>
      <c r="J175" s="5"/>
      <c r="K175" s="5"/>
      <c r="L175" s="5"/>
      <c r="M175" s="14"/>
      <c r="N175" s="14"/>
      <c r="O175" s="14"/>
      <c r="P175" s="14"/>
      <c r="Q175" s="14"/>
      <c r="R175" s="14"/>
      <c r="S175" s="14"/>
      <c r="T175" s="14"/>
      <c r="U175" s="14"/>
    </row>
    <row r="176" spans="1:21" ht="15.75">
      <c r="A176" s="15"/>
      <c r="B176" s="5"/>
      <c r="C176" s="5" t="s">
        <v>21</v>
      </c>
      <c r="D176" s="17">
        <v>10.08</v>
      </c>
      <c r="E176" s="5" t="s">
        <v>22</v>
      </c>
      <c r="F176" s="18" t="s">
        <v>23</v>
      </c>
      <c r="G176" s="18" t="s">
        <v>24</v>
      </c>
      <c r="H176" s="18" t="s">
        <v>25</v>
      </c>
      <c r="I176" s="18" t="s">
        <v>26</v>
      </c>
      <c r="J176" s="18" t="s">
        <v>27</v>
      </c>
      <c r="K176" s="18" t="s">
        <v>28</v>
      </c>
      <c r="L176" s="18" t="s">
        <v>29</v>
      </c>
      <c r="M176" s="14"/>
      <c r="N176" s="14"/>
      <c r="O176" s="14"/>
      <c r="P176" s="14"/>
      <c r="Q176" s="14"/>
      <c r="R176" s="14"/>
      <c r="S176" s="14"/>
      <c r="T176" s="14"/>
      <c r="U176" s="14"/>
    </row>
    <row r="177" spans="1:21" ht="15.75">
      <c r="A177" s="15"/>
      <c r="B177" s="5"/>
      <c r="C177" s="5" t="s">
        <v>30</v>
      </c>
      <c r="D177" s="17">
        <v>12.622999999999999</v>
      </c>
      <c r="E177" s="17">
        <v>10.63</v>
      </c>
      <c r="F177" s="17">
        <v>10.78</v>
      </c>
      <c r="G177" s="17">
        <v>12.205</v>
      </c>
      <c r="H177" s="17">
        <v>15.898999999999999</v>
      </c>
      <c r="I177" s="17">
        <v>21.49</v>
      </c>
      <c r="J177" s="17">
        <v>23.524999999999999</v>
      </c>
      <c r="K177" s="17">
        <v>23.686</v>
      </c>
      <c r="L177" s="17">
        <v>23.353000000000002</v>
      </c>
      <c r="M177" s="14"/>
      <c r="N177" s="14"/>
      <c r="O177" s="14"/>
      <c r="P177" s="14"/>
      <c r="Q177" s="14"/>
      <c r="R177" s="14"/>
      <c r="S177" s="14"/>
      <c r="T177" s="14"/>
      <c r="U177" s="14"/>
    </row>
    <row r="178" spans="1:21">
      <c r="A178" s="15"/>
      <c r="B178" s="5"/>
      <c r="C178" s="5"/>
      <c r="D178" s="5">
        <f>D177-D176</f>
        <v>2.5429999999999993</v>
      </c>
      <c r="E178" s="5"/>
      <c r="F178" s="5">
        <f>F177-E177</f>
        <v>0.14999999999999858</v>
      </c>
      <c r="G178" s="5">
        <f>G177-E177</f>
        <v>1.5749999999999993</v>
      </c>
      <c r="H178" s="5">
        <f>H177-E177</f>
        <v>5.2689999999999984</v>
      </c>
      <c r="I178" s="5">
        <f>I177-E177</f>
        <v>10.859999999999998</v>
      </c>
      <c r="J178" s="5">
        <f>J177-E177</f>
        <v>12.894999999999998</v>
      </c>
      <c r="K178" s="5">
        <f>K177-E177</f>
        <v>13.055999999999999</v>
      </c>
      <c r="L178" s="5">
        <f>L177-E177</f>
        <v>12.723000000000001</v>
      </c>
      <c r="M178" s="14"/>
      <c r="N178" s="14"/>
      <c r="O178" s="14"/>
      <c r="P178" s="14"/>
      <c r="Q178" s="14"/>
      <c r="R178" s="14"/>
      <c r="S178" s="14"/>
      <c r="T178" s="14"/>
      <c r="U178" s="14"/>
    </row>
    <row r="179" spans="1:21">
      <c r="A179" s="15"/>
      <c r="B179" s="5"/>
      <c r="C179" s="5"/>
      <c r="D179" s="5"/>
      <c r="E179" s="5"/>
      <c r="F179" s="19">
        <f>F178/D178*100</f>
        <v>5.8985450255603071</v>
      </c>
      <c r="G179" s="19">
        <f>G178/D178*100</f>
        <v>61.934722768383786</v>
      </c>
      <c r="H179" s="19">
        <f>H178/D178*100</f>
        <v>207.19622493118362</v>
      </c>
      <c r="I179" s="19">
        <f>I178/D178*100</f>
        <v>427.0546598505702</v>
      </c>
      <c r="J179" s="19">
        <f>J178/D178*100</f>
        <v>507.0782540306725</v>
      </c>
      <c r="K179" s="19">
        <f>K178/D178*100</f>
        <v>513.40935902477406</v>
      </c>
      <c r="L179" s="19">
        <f>L178/D178*100</f>
        <v>500.3145890680301</v>
      </c>
      <c r="M179" s="14"/>
      <c r="N179" s="14"/>
      <c r="O179" s="14"/>
      <c r="P179" s="14"/>
      <c r="Q179" s="14"/>
      <c r="R179" s="14"/>
      <c r="S179" s="14"/>
      <c r="T179" s="14"/>
      <c r="U179" s="14"/>
    </row>
    <row r="180" spans="1:21">
      <c r="A180" s="15"/>
      <c r="B180" s="5"/>
      <c r="C180" s="5"/>
      <c r="D180" s="5"/>
      <c r="E180" s="5"/>
      <c r="F180" s="5"/>
      <c r="G180" s="5"/>
      <c r="H180" s="5"/>
      <c r="I180" s="5"/>
      <c r="J180" s="5"/>
      <c r="K180" s="5"/>
      <c r="L180" s="5"/>
      <c r="M180" s="14"/>
      <c r="N180" s="14"/>
      <c r="O180" s="14"/>
      <c r="P180" s="14"/>
      <c r="Q180" s="14"/>
      <c r="R180" s="14"/>
      <c r="S180" s="14"/>
      <c r="T180" s="14"/>
      <c r="U180" s="14"/>
    </row>
    <row r="181" spans="1:21">
      <c r="A181" s="15"/>
      <c r="B181" s="5" t="s">
        <v>34</v>
      </c>
      <c r="C181" s="16" t="s">
        <v>16</v>
      </c>
      <c r="D181" s="5"/>
      <c r="E181" s="5"/>
      <c r="F181" s="5"/>
      <c r="G181" s="5"/>
      <c r="H181" s="5"/>
      <c r="I181" s="5"/>
      <c r="J181" s="5"/>
      <c r="K181" s="5"/>
      <c r="L181" s="5"/>
      <c r="M181" s="14"/>
      <c r="N181" s="14"/>
      <c r="O181" s="14"/>
      <c r="P181" s="14"/>
      <c r="Q181" s="14"/>
      <c r="R181" s="14"/>
      <c r="S181" s="14"/>
      <c r="T181" s="14"/>
      <c r="U181" s="14"/>
    </row>
    <row r="182" spans="1:21" ht="15.75">
      <c r="A182" s="15"/>
      <c r="B182" s="5"/>
      <c r="C182" s="5" t="s">
        <v>21</v>
      </c>
      <c r="D182" s="17"/>
      <c r="E182" s="5" t="s">
        <v>22</v>
      </c>
      <c r="F182" s="18" t="s">
        <v>23</v>
      </c>
      <c r="G182" s="18" t="s">
        <v>24</v>
      </c>
      <c r="H182" s="18" t="s">
        <v>25</v>
      </c>
      <c r="I182" s="18" t="s">
        <v>26</v>
      </c>
      <c r="J182" s="18" t="s">
        <v>27</v>
      </c>
      <c r="K182" s="18" t="s">
        <v>28</v>
      </c>
      <c r="L182" s="18" t="s">
        <v>29</v>
      </c>
      <c r="M182" s="14"/>
      <c r="N182" s="14"/>
      <c r="O182" s="14"/>
      <c r="P182" s="14"/>
      <c r="Q182" s="14"/>
      <c r="R182" s="14"/>
      <c r="S182" s="14"/>
      <c r="T182" s="14"/>
      <c r="U182" s="14"/>
    </row>
    <row r="183" spans="1:21" ht="15.75">
      <c r="A183" s="15"/>
      <c r="B183" s="5"/>
      <c r="C183" s="5" t="s">
        <v>30</v>
      </c>
      <c r="D183" s="17"/>
      <c r="E183" s="17"/>
      <c r="F183" s="17"/>
      <c r="G183" s="17"/>
      <c r="H183" s="17"/>
      <c r="I183" s="17"/>
      <c r="J183" s="17"/>
      <c r="K183" s="17"/>
      <c r="L183" s="17"/>
      <c r="M183" s="14"/>
      <c r="N183" s="14"/>
      <c r="O183" s="14"/>
      <c r="P183" s="14"/>
      <c r="Q183" s="14"/>
      <c r="R183" s="14"/>
      <c r="S183" s="14"/>
      <c r="T183" s="14"/>
      <c r="U183" s="14"/>
    </row>
    <row r="184" spans="1:21">
      <c r="A184" s="15"/>
      <c r="B184" s="5"/>
      <c r="C184" s="5"/>
      <c r="D184" s="5"/>
      <c r="E184" s="5"/>
      <c r="F184" s="5"/>
      <c r="G184" s="5"/>
      <c r="H184" s="5"/>
      <c r="I184" s="5"/>
      <c r="J184" s="5"/>
      <c r="K184" s="5"/>
      <c r="L184" s="5"/>
      <c r="M184" s="14"/>
      <c r="N184" s="14"/>
      <c r="O184" s="14"/>
      <c r="P184" s="14"/>
      <c r="Q184" s="14"/>
      <c r="R184" s="14"/>
      <c r="S184" s="14"/>
      <c r="T184" s="14"/>
      <c r="U184" s="14"/>
    </row>
    <row r="185" spans="1:21">
      <c r="A185" s="15"/>
      <c r="B185" s="5"/>
      <c r="C185" s="5"/>
      <c r="D185" s="5"/>
      <c r="E185" s="5"/>
      <c r="F185" s="19"/>
      <c r="G185" s="19"/>
      <c r="H185" s="19"/>
      <c r="I185" s="19"/>
      <c r="J185" s="19"/>
      <c r="K185" s="19"/>
      <c r="L185" s="19"/>
      <c r="M185" s="14"/>
      <c r="N185" s="14"/>
      <c r="O185" s="14"/>
      <c r="P185" s="14"/>
      <c r="Q185" s="14"/>
      <c r="R185" s="14"/>
      <c r="S185" s="14"/>
      <c r="T185" s="14"/>
      <c r="U185" s="14"/>
    </row>
    <row r="186" spans="1:21">
      <c r="A186" s="14"/>
      <c r="B186" s="14"/>
      <c r="C186" s="14"/>
      <c r="D186" s="14"/>
      <c r="E186" s="14"/>
      <c r="F186" s="14"/>
      <c r="G186" s="14"/>
      <c r="H186" s="14"/>
      <c r="I186" s="14"/>
      <c r="J186" s="14"/>
      <c r="K186" s="14"/>
      <c r="L186" s="14"/>
      <c r="M186" s="14"/>
      <c r="N186" s="14"/>
      <c r="O186" s="14"/>
      <c r="P186" s="14"/>
      <c r="Q186" s="14"/>
      <c r="R186" s="14"/>
      <c r="S186" s="14"/>
      <c r="T186" s="14"/>
      <c r="U186" s="14"/>
    </row>
    <row r="187" spans="1:21">
      <c r="A187" s="14"/>
      <c r="B187" s="14"/>
      <c r="C187" s="14"/>
      <c r="D187" s="14"/>
      <c r="E187" s="14"/>
      <c r="F187" s="14"/>
      <c r="G187" s="14"/>
      <c r="H187" s="14"/>
      <c r="I187" s="14"/>
      <c r="J187" s="14"/>
      <c r="K187" s="14"/>
      <c r="L187" s="14"/>
      <c r="M187" s="14"/>
      <c r="N187" s="14"/>
      <c r="O187" s="14"/>
      <c r="P187" s="14"/>
      <c r="Q187" s="14"/>
      <c r="R187" s="14"/>
      <c r="S187" s="14"/>
      <c r="T187" s="14"/>
      <c r="U187" s="14"/>
    </row>
    <row r="188" spans="1:21">
      <c r="A188" s="15" t="s">
        <v>92</v>
      </c>
      <c r="B188" s="5"/>
      <c r="C188" s="5"/>
      <c r="D188" s="5"/>
      <c r="E188" s="5"/>
      <c r="F188" s="5"/>
      <c r="G188" s="5"/>
      <c r="H188" s="5"/>
      <c r="I188" s="5"/>
      <c r="J188" s="5"/>
      <c r="K188" s="5"/>
      <c r="L188" s="5"/>
      <c r="M188" s="14"/>
      <c r="N188" s="22"/>
      <c r="O188" s="18" t="str">
        <f t="shared" ref="O188:U188" si="26">F190</f>
        <v>0.1mM10ul</v>
      </c>
      <c r="P188" s="18" t="str">
        <f t="shared" si="26"/>
        <v>0.1mM20ul</v>
      </c>
      <c r="Q188" s="18" t="str">
        <f t="shared" si="26"/>
        <v>1mM7ul</v>
      </c>
      <c r="R188" s="18" t="str">
        <f t="shared" si="26"/>
        <v>1mM20ul</v>
      </c>
      <c r="S188" s="18" t="str">
        <f t="shared" si="26"/>
        <v>10mM7ul</v>
      </c>
      <c r="T188" s="18" t="str">
        <f t="shared" si="26"/>
        <v>10mM20ul</v>
      </c>
      <c r="U188" s="18" t="str">
        <f t="shared" si="26"/>
        <v>10mM70ul</v>
      </c>
    </row>
    <row r="189" spans="1:21">
      <c r="A189" s="15"/>
      <c r="B189" s="5" t="s">
        <v>39</v>
      </c>
      <c r="C189" s="16" t="s">
        <v>20</v>
      </c>
      <c r="D189" s="5"/>
      <c r="E189" s="5"/>
      <c r="F189" s="5"/>
      <c r="G189" s="5"/>
      <c r="H189" s="5"/>
      <c r="I189" s="5"/>
      <c r="J189" s="5"/>
      <c r="K189" s="5"/>
      <c r="L189" s="5"/>
      <c r="M189" s="14"/>
      <c r="N189" s="22" t="s">
        <v>16</v>
      </c>
      <c r="O189" s="23">
        <f t="shared" ref="O189:U189" si="27">AVERAGE(F199,F211)</f>
        <v>3.6722989240974759</v>
      </c>
      <c r="P189" s="23">
        <f t="shared" si="27"/>
        <v>34.892194136798437</v>
      </c>
      <c r="Q189" s="23">
        <f t="shared" si="27"/>
        <v>129.59536866011683</v>
      </c>
      <c r="R189" s="23">
        <f t="shared" si="27"/>
        <v>333.85927022617659</v>
      </c>
      <c r="S189" s="23">
        <f t="shared" si="27"/>
        <v>454.75779616067376</v>
      </c>
      <c r="T189" s="23">
        <f t="shared" si="27"/>
        <v>473.16338337921064</v>
      </c>
      <c r="U189" s="23">
        <f t="shared" si="27"/>
        <v>449.70666024622852</v>
      </c>
    </row>
    <row r="190" spans="1:21" ht="15.75">
      <c r="A190" s="15"/>
      <c r="B190" s="5"/>
      <c r="C190" s="5" t="s">
        <v>21</v>
      </c>
      <c r="D190" s="17">
        <v>8.6850000000000005</v>
      </c>
      <c r="E190" s="5" t="s">
        <v>22</v>
      </c>
      <c r="F190" s="18" t="s">
        <v>23</v>
      </c>
      <c r="G190" s="18" t="s">
        <v>24</v>
      </c>
      <c r="H190" s="18" t="s">
        <v>25</v>
      </c>
      <c r="I190" s="18" t="s">
        <v>26</v>
      </c>
      <c r="J190" s="18" t="s">
        <v>27</v>
      </c>
      <c r="K190" s="18" t="s">
        <v>28</v>
      </c>
      <c r="L190" s="18" t="s">
        <v>29</v>
      </c>
      <c r="M190" s="14"/>
      <c r="N190" s="22" t="s">
        <v>7</v>
      </c>
      <c r="O190" s="23">
        <f t="shared" ref="O190:U190" si="28">AVERAGE(F193,F205)</f>
        <v>18.212431390001505</v>
      </c>
      <c r="P190" s="23">
        <f t="shared" si="28"/>
        <v>53.82688028482422</v>
      </c>
      <c r="Q190" s="23">
        <f t="shared" si="28"/>
        <v>143.96380358997177</v>
      </c>
      <c r="R190" s="23">
        <f t="shared" si="28"/>
        <v>302.69233051476039</v>
      </c>
      <c r="S190" s="23">
        <f t="shared" si="28"/>
        <v>489.17519655837407</v>
      </c>
      <c r="T190" s="23">
        <f t="shared" si="28"/>
        <v>669.98338525441318</v>
      </c>
      <c r="U190" s="23">
        <f t="shared" si="28"/>
        <v>763.79958463136018</v>
      </c>
    </row>
    <row r="191" spans="1:21" ht="15.75">
      <c r="A191" s="15"/>
      <c r="B191" s="5"/>
      <c r="C191" s="5" t="s">
        <v>30</v>
      </c>
      <c r="D191" s="17">
        <v>9.7550000000000008</v>
      </c>
      <c r="E191" s="17">
        <v>7.798</v>
      </c>
      <c r="F191" s="17">
        <v>7.9160000000000004</v>
      </c>
      <c r="G191" s="17">
        <v>8.1530000000000005</v>
      </c>
      <c r="H191" s="17">
        <v>8.766</v>
      </c>
      <c r="I191" s="17">
        <v>10.141</v>
      </c>
      <c r="J191" s="17">
        <v>11.577999999999999</v>
      </c>
      <c r="K191" s="17">
        <v>13.88</v>
      </c>
      <c r="L191" s="17">
        <v>15.317</v>
      </c>
      <c r="M191" s="14"/>
      <c r="N191" s="14"/>
      <c r="O191" s="14"/>
      <c r="P191" s="14"/>
      <c r="Q191" s="14"/>
      <c r="R191" s="14"/>
      <c r="S191" s="14"/>
      <c r="T191" s="14"/>
      <c r="U191" s="14"/>
    </row>
    <row r="192" spans="1:21">
      <c r="A192" s="15"/>
      <c r="B192" s="5"/>
      <c r="C192" s="5"/>
      <c r="D192" s="5">
        <f>D191-D190</f>
        <v>1.0700000000000003</v>
      </c>
      <c r="E192" s="5"/>
      <c r="F192" s="5">
        <f>F191-E191</f>
        <v>0.11800000000000033</v>
      </c>
      <c r="G192" s="5">
        <f>G191-E191</f>
        <v>0.35500000000000043</v>
      </c>
      <c r="H192" s="5">
        <f>H191-E191</f>
        <v>0.96799999999999997</v>
      </c>
      <c r="I192" s="5">
        <f>I191-E191</f>
        <v>2.343</v>
      </c>
      <c r="J192" s="5">
        <f>J191-E191</f>
        <v>3.7799999999999994</v>
      </c>
      <c r="K192" s="5">
        <f>K191-E191</f>
        <v>6.0820000000000007</v>
      </c>
      <c r="L192" s="5">
        <f>L191-E191</f>
        <v>7.5190000000000001</v>
      </c>
      <c r="M192" s="14"/>
      <c r="N192" s="14"/>
      <c r="O192" s="14"/>
      <c r="P192" s="14"/>
      <c r="Q192" s="14"/>
      <c r="R192" s="14"/>
      <c r="S192" s="14"/>
      <c r="T192" s="14"/>
      <c r="U192" s="14"/>
    </row>
    <row r="193" spans="1:21">
      <c r="A193" s="15"/>
      <c r="B193" s="5"/>
      <c r="C193" s="5"/>
      <c r="D193" s="5"/>
      <c r="E193" s="5"/>
      <c r="F193" s="19">
        <f>F192/D192*100</f>
        <v>11.028037383177598</v>
      </c>
      <c r="G193" s="19">
        <f>G192/D192*100</f>
        <v>33.177570093457973</v>
      </c>
      <c r="H193" s="19">
        <f>H192/D192*100</f>
        <v>90.467289719626137</v>
      </c>
      <c r="I193" s="19">
        <f>I192/D192*100</f>
        <v>218.97196261682237</v>
      </c>
      <c r="J193" s="19">
        <f>J192/D192*100</f>
        <v>353.27102803738302</v>
      </c>
      <c r="K193" s="19">
        <f>K192/D192*100</f>
        <v>568.41121495327093</v>
      </c>
      <c r="L193" s="19">
        <f>L192/D192*100</f>
        <v>702.71028037383167</v>
      </c>
      <c r="M193" s="14"/>
      <c r="N193" s="22" t="s">
        <v>31</v>
      </c>
      <c r="O193" s="5" t="s">
        <v>16</v>
      </c>
      <c r="P193" s="5" t="s">
        <v>7</v>
      </c>
      <c r="Q193" s="14"/>
      <c r="R193" s="14"/>
      <c r="S193" s="14"/>
      <c r="T193" s="14"/>
      <c r="U193" s="14"/>
    </row>
    <row r="194" spans="1:21">
      <c r="A194" s="15"/>
      <c r="B194" s="5"/>
      <c r="C194" s="5"/>
      <c r="D194" s="5"/>
      <c r="E194" s="5"/>
      <c r="F194" s="5"/>
      <c r="G194" s="5"/>
      <c r="H194" s="5"/>
      <c r="I194" s="5"/>
      <c r="J194" s="5"/>
      <c r="K194" s="5"/>
      <c r="L194" s="5"/>
      <c r="M194" s="14"/>
      <c r="N194" s="18" t="s">
        <v>23</v>
      </c>
      <c r="O194" s="23">
        <f>O189</f>
        <v>3.6722989240974759</v>
      </c>
      <c r="P194" s="23">
        <f>O190</f>
        <v>18.212431390001505</v>
      </c>
      <c r="Q194" s="14"/>
      <c r="R194" s="14"/>
      <c r="S194" s="14"/>
      <c r="T194" s="14"/>
      <c r="U194" s="14"/>
    </row>
    <row r="195" spans="1:21">
      <c r="A195" s="15"/>
      <c r="B195" s="5" t="s">
        <v>40</v>
      </c>
      <c r="C195" s="16" t="s">
        <v>16</v>
      </c>
      <c r="D195" s="5"/>
      <c r="E195" s="5"/>
      <c r="F195" s="5"/>
      <c r="G195" s="5"/>
      <c r="H195" s="5"/>
      <c r="I195" s="5"/>
      <c r="J195" s="5"/>
      <c r="K195" s="5"/>
      <c r="L195" s="5"/>
      <c r="M195" s="14"/>
      <c r="N195" s="18" t="s">
        <v>24</v>
      </c>
      <c r="O195" s="23">
        <f>P189</f>
        <v>34.892194136798437</v>
      </c>
      <c r="P195" s="23">
        <f>P190</f>
        <v>53.82688028482422</v>
      </c>
      <c r="Q195" s="14"/>
      <c r="R195" s="14"/>
      <c r="S195" s="14"/>
      <c r="T195" s="14"/>
      <c r="U195" s="14"/>
    </row>
    <row r="196" spans="1:21" ht="15.75">
      <c r="A196" s="15"/>
      <c r="B196" s="5"/>
      <c r="C196" s="5" t="s">
        <v>21</v>
      </c>
      <c r="D196" s="17">
        <v>10.093999999999999</v>
      </c>
      <c r="E196" s="5" t="s">
        <v>22</v>
      </c>
      <c r="F196" s="18" t="s">
        <v>23</v>
      </c>
      <c r="G196" s="18" t="s">
        <v>24</v>
      </c>
      <c r="H196" s="18" t="s">
        <v>25</v>
      </c>
      <c r="I196" s="18" t="s">
        <v>26</v>
      </c>
      <c r="J196" s="18" t="s">
        <v>27</v>
      </c>
      <c r="K196" s="18" t="s">
        <v>28</v>
      </c>
      <c r="L196" s="18" t="s">
        <v>29</v>
      </c>
      <c r="M196" s="14"/>
      <c r="N196" s="18" t="s">
        <v>25</v>
      </c>
      <c r="O196" s="23">
        <f>Q189</f>
        <v>129.59536866011683</v>
      </c>
      <c r="P196" s="23">
        <f>Q190</f>
        <v>143.96380358997177</v>
      </c>
      <c r="Q196" s="14"/>
      <c r="R196" s="14"/>
      <c r="S196" s="14"/>
      <c r="T196" s="14"/>
      <c r="U196" s="14"/>
    </row>
    <row r="197" spans="1:21" ht="15.75">
      <c r="A197" s="15"/>
      <c r="B197" s="5"/>
      <c r="C197" s="5" t="s">
        <v>30</v>
      </c>
      <c r="D197" s="17">
        <v>15.099</v>
      </c>
      <c r="E197" s="17">
        <v>9.7970000000000006</v>
      </c>
      <c r="F197" s="17">
        <v>9.9060000000000006</v>
      </c>
      <c r="G197" s="17">
        <v>10.653</v>
      </c>
      <c r="H197" s="17">
        <v>12.55</v>
      </c>
      <c r="I197" s="17">
        <v>21.175000000000001</v>
      </c>
      <c r="J197" s="17">
        <v>27.65</v>
      </c>
      <c r="K197" s="17">
        <v>27.494</v>
      </c>
      <c r="L197" s="17">
        <v>26.146000000000001</v>
      </c>
      <c r="M197" s="14"/>
      <c r="N197" s="18" t="s">
        <v>26</v>
      </c>
      <c r="O197" s="23">
        <f>R189</f>
        <v>333.85927022617659</v>
      </c>
      <c r="P197" s="23">
        <f>R190</f>
        <v>302.69233051476039</v>
      </c>
      <c r="Q197" s="14"/>
      <c r="R197" s="14"/>
      <c r="S197" s="14"/>
      <c r="T197" s="14"/>
      <c r="U197" s="14"/>
    </row>
    <row r="198" spans="1:21">
      <c r="A198" s="15"/>
      <c r="B198" s="5"/>
      <c r="C198" s="5"/>
      <c r="D198" s="5">
        <f>D197-D196</f>
        <v>5.0050000000000008</v>
      </c>
      <c r="E198" s="5"/>
      <c r="F198" s="5">
        <f>F197-E197</f>
        <v>0.10899999999999999</v>
      </c>
      <c r="G198" s="5">
        <f>G197-E197</f>
        <v>0.85599999999999987</v>
      </c>
      <c r="H198" s="5">
        <f>H197-E197</f>
        <v>2.7530000000000001</v>
      </c>
      <c r="I198" s="5">
        <f>I197-E197</f>
        <v>11.378</v>
      </c>
      <c r="J198" s="5">
        <f>J197-E197</f>
        <v>17.852999999999998</v>
      </c>
      <c r="K198" s="5">
        <f>K197-E197</f>
        <v>17.696999999999999</v>
      </c>
      <c r="L198" s="5">
        <f>L197-E197</f>
        <v>16.349</v>
      </c>
      <c r="M198" s="14"/>
      <c r="N198" s="18" t="s">
        <v>27</v>
      </c>
      <c r="O198" s="23">
        <f>S189</f>
        <v>454.75779616067376</v>
      </c>
      <c r="P198" s="23">
        <f>S190</f>
        <v>489.17519655837407</v>
      </c>
      <c r="Q198" s="14"/>
      <c r="R198" s="14"/>
      <c r="S198" s="14"/>
      <c r="T198" s="14"/>
      <c r="U198" s="14"/>
    </row>
    <row r="199" spans="1:21">
      <c r="A199" s="15"/>
      <c r="B199" s="5"/>
      <c r="C199" s="5"/>
      <c r="D199" s="5"/>
      <c r="E199" s="5"/>
      <c r="F199" s="19">
        <f>F198/D198*100</f>
        <v>2.1778221778221774</v>
      </c>
      <c r="G199" s="19">
        <f>G198/D198*100</f>
        <v>17.102897102897096</v>
      </c>
      <c r="H199" s="19">
        <f>H198/D198*100</f>
        <v>55.004995004994996</v>
      </c>
      <c r="I199" s="19">
        <f>I198/D198*100</f>
        <v>227.33266733266731</v>
      </c>
      <c r="J199" s="19">
        <f>J198/D198*100</f>
        <v>356.70329670329659</v>
      </c>
      <c r="K199" s="19">
        <f>K198/D198*100</f>
        <v>353.58641358641353</v>
      </c>
      <c r="L199" s="19">
        <f>L198/D198*100</f>
        <v>326.6533466533466</v>
      </c>
      <c r="M199" s="14"/>
      <c r="N199" s="18" t="s">
        <v>28</v>
      </c>
      <c r="O199" s="23">
        <f>T189</f>
        <v>473.16338337921064</v>
      </c>
      <c r="P199" s="23">
        <f>T190</f>
        <v>669.98338525441318</v>
      </c>
      <c r="Q199" s="14"/>
      <c r="R199" s="14"/>
      <c r="S199" s="14"/>
      <c r="T199" s="14"/>
      <c r="U199" s="14"/>
    </row>
    <row r="200" spans="1:21">
      <c r="A200" s="15"/>
      <c r="B200" s="5"/>
      <c r="C200" s="5"/>
      <c r="D200" s="5"/>
      <c r="E200" s="5"/>
      <c r="F200" s="5"/>
      <c r="G200" s="5"/>
      <c r="H200" s="5"/>
      <c r="I200" s="5"/>
      <c r="J200" s="5"/>
      <c r="K200" s="5"/>
      <c r="L200" s="5"/>
      <c r="M200" s="14"/>
      <c r="N200" s="18" t="s">
        <v>29</v>
      </c>
      <c r="O200" s="23">
        <f>U189</f>
        <v>449.70666024622852</v>
      </c>
      <c r="P200" s="23">
        <f>U190</f>
        <v>763.79958463136018</v>
      </c>
      <c r="Q200" s="14"/>
      <c r="R200" s="14"/>
      <c r="S200" s="14"/>
      <c r="T200" s="14"/>
      <c r="U200" s="14"/>
    </row>
    <row r="201" spans="1:21">
      <c r="A201" s="15"/>
      <c r="B201" s="5" t="s">
        <v>41</v>
      </c>
      <c r="C201" s="16" t="s">
        <v>20</v>
      </c>
      <c r="D201" s="5"/>
      <c r="E201" s="5"/>
      <c r="F201" s="5"/>
      <c r="G201" s="5"/>
      <c r="H201" s="5"/>
      <c r="I201" s="5"/>
      <c r="J201" s="5"/>
      <c r="K201" s="5"/>
      <c r="L201" s="5"/>
      <c r="M201" s="14"/>
      <c r="N201" s="14"/>
      <c r="O201" s="14"/>
      <c r="P201" s="14"/>
      <c r="Q201" s="14"/>
      <c r="R201" s="14"/>
      <c r="S201" s="14"/>
      <c r="T201" s="14"/>
      <c r="U201" s="14"/>
    </row>
    <row r="202" spans="1:21" ht="15.75">
      <c r="A202" s="15"/>
      <c r="B202" s="5"/>
      <c r="C202" s="5" t="s">
        <v>21</v>
      </c>
      <c r="D202" s="17">
        <v>6.3449999999999998</v>
      </c>
      <c r="E202" s="5" t="s">
        <v>22</v>
      </c>
      <c r="F202" s="18" t="s">
        <v>23</v>
      </c>
      <c r="G202" s="18" t="s">
        <v>24</v>
      </c>
      <c r="H202" s="18" t="s">
        <v>25</v>
      </c>
      <c r="I202" s="18" t="s">
        <v>26</v>
      </c>
      <c r="J202" s="18" t="s">
        <v>27</v>
      </c>
      <c r="K202" s="18" t="s">
        <v>28</v>
      </c>
      <c r="L202" s="18" t="s">
        <v>29</v>
      </c>
      <c r="M202" s="14"/>
      <c r="N202" s="14"/>
      <c r="O202" s="14"/>
      <c r="P202" s="14"/>
      <c r="Q202" s="14"/>
      <c r="R202" s="14"/>
      <c r="S202" s="14"/>
      <c r="T202" s="14"/>
      <c r="U202" s="14"/>
    </row>
    <row r="203" spans="1:21" ht="15.75">
      <c r="A203" s="15"/>
      <c r="B203" s="5"/>
      <c r="C203" s="5" t="s">
        <v>30</v>
      </c>
      <c r="D203" s="17">
        <v>7.92</v>
      </c>
      <c r="E203" s="17">
        <v>6.8849999999999998</v>
      </c>
      <c r="F203" s="17">
        <v>7.2850000000000001</v>
      </c>
      <c r="G203" s="17">
        <v>8.0579999999999998</v>
      </c>
      <c r="H203" s="17">
        <v>9.9949999999999992</v>
      </c>
      <c r="I203" s="17">
        <v>12.971</v>
      </c>
      <c r="J203" s="17">
        <v>16.73</v>
      </c>
      <c r="K203" s="17">
        <v>19.036999999999999</v>
      </c>
      <c r="L203" s="17">
        <v>19.876999999999999</v>
      </c>
      <c r="M203" s="14"/>
      <c r="N203" s="14"/>
      <c r="O203" s="14"/>
      <c r="P203" s="14"/>
      <c r="Q203" s="14"/>
      <c r="R203" s="14"/>
      <c r="S203" s="14"/>
      <c r="T203" s="14"/>
      <c r="U203" s="14"/>
    </row>
    <row r="204" spans="1:21">
      <c r="A204" s="15"/>
      <c r="B204" s="5"/>
      <c r="C204" s="5"/>
      <c r="D204" s="5">
        <f>D203-D202</f>
        <v>1.5750000000000002</v>
      </c>
      <c r="E204" s="5"/>
      <c r="F204" s="5">
        <f>F203-E203</f>
        <v>0.40000000000000036</v>
      </c>
      <c r="G204" s="5">
        <f>G203-E203</f>
        <v>1.173</v>
      </c>
      <c r="H204" s="5">
        <f>H203-E203</f>
        <v>3.1099999999999994</v>
      </c>
      <c r="I204" s="5">
        <f>I203-E203</f>
        <v>6.0860000000000003</v>
      </c>
      <c r="J204" s="5">
        <f>J203-E203</f>
        <v>9.8450000000000006</v>
      </c>
      <c r="K204" s="5">
        <f>K203-E203</f>
        <v>12.151999999999999</v>
      </c>
      <c r="L204" s="5">
        <f>L203-E203</f>
        <v>12.991999999999999</v>
      </c>
      <c r="M204" s="14"/>
      <c r="N204" s="14"/>
      <c r="O204" s="14"/>
      <c r="P204" s="14"/>
      <c r="Q204" s="14"/>
      <c r="R204" s="14"/>
      <c r="S204" s="14"/>
      <c r="T204" s="14"/>
      <c r="U204" s="14"/>
    </row>
    <row r="205" spans="1:21">
      <c r="A205" s="15"/>
      <c r="B205" s="5"/>
      <c r="C205" s="5"/>
      <c r="D205" s="5"/>
      <c r="E205" s="5"/>
      <c r="F205" s="19">
        <f>F204/D204*100</f>
        <v>25.396825396825417</v>
      </c>
      <c r="G205" s="19">
        <f>G204/D204*100</f>
        <v>74.476190476190467</v>
      </c>
      <c r="H205" s="19">
        <f>H204/D204*100</f>
        <v>197.46031746031741</v>
      </c>
      <c r="I205" s="19">
        <f>I204/D204*100</f>
        <v>386.41269841269843</v>
      </c>
      <c r="J205" s="19">
        <f>J204/D204*100</f>
        <v>625.07936507936506</v>
      </c>
      <c r="K205" s="19">
        <f>K204/D204*100</f>
        <v>771.55555555555543</v>
      </c>
      <c r="L205" s="19">
        <f>L204/D204*100</f>
        <v>824.88888888888869</v>
      </c>
      <c r="M205" s="14"/>
      <c r="N205" s="14"/>
      <c r="O205" s="14"/>
      <c r="P205" s="14"/>
      <c r="Q205" s="14"/>
      <c r="R205" s="14"/>
      <c r="S205" s="14"/>
      <c r="T205" s="14"/>
      <c r="U205" s="14"/>
    </row>
    <row r="206" spans="1:21">
      <c r="A206" s="15"/>
      <c r="B206" s="5"/>
      <c r="C206" s="5"/>
      <c r="D206" s="5"/>
      <c r="E206" s="5"/>
      <c r="F206" s="5"/>
      <c r="G206" s="5"/>
      <c r="H206" s="5"/>
      <c r="I206" s="5"/>
      <c r="J206" s="5"/>
      <c r="K206" s="5"/>
      <c r="L206" s="5"/>
      <c r="M206" s="14"/>
      <c r="N206" s="14"/>
      <c r="O206" s="14"/>
      <c r="P206" s="14"/>
      <c r="Q206" s="14"/>
      <c r="R206" s="14"/>
      <c r="S206" s="14"/>
      <c r="T206" s="14"/>
      <c r="U206" s="14"/>
    </row>
    <row r="207" spans="1:21">
      <c r="A207" s="15"/>
      <c r="B207" s="5" t="s">
        <v>42</v>
      </c>
      <c r="C207" s="16" t="s">
        <v>16</v>
      </c>
      <c r="D207" s="5"/>
      <c r="E207" s="5"/>
      <c r="F207" s="5"/>
      <c r="G207" s="5"/>
      <c r="H207" s="5"/>
      <c r="I207" s="5"/>
      <c r="J207" s="5"/>
      <c r="K207" s="5"/>
      <c r="L207" s="5"/>
      <c r="M207" s="14"/>
      <c r="N207" s="14"/>
      <c r="O207" s="14"/>
      <c r="P207" s="14"/>
      <c r="Q207" s="14"/>
      <c r="R207" s="14"/>
      <c r="S207" s="14"/>
      <c r="T207" s="14"/>
      <c r="U207" s="14"/>
    </row>
    <row r="208" spans="1:21" ht="15.75">
      <c r="A208" s="15"/>
      <c r="B208" s="5"/>
      <c r="C208" s="5" t="s">
        <v>21</v>
      </c>
      <c r="D208" s="17">
        <v>6.2930000000000001</v>
      </c>
      <c r="E208" s="5" t="s">
        <v>22</v>
      </c>
      <c r="F208" s="18" t="s">
        <v>23</v>
      </c>
      <c r="G208" s="18" t="s">
        <v>24</v>
      </c>
      <c r="H208" s="18" t="s">
        <v>25</v>
      </c>
      <c r="I208" s="18" t="s">
        <v>26</v>
      </c>
      <c r="J208" s="18" t="s">
        <v>27</v>
      </c>
      <c r="K208" s="18" t="s">
        <v>28</v>
      </c>
      <c r="L208" s="18" t="s">
        <v>29</v>
      </c>
      <c r="M208" s="14"/>
      <c r="N208" s="14"/>
      <c r="O208" s="14"/>
      <c r="P208" s="14"/>
      <c r="Q208" s="14"/>
      <c r="R208" s="14"/>
      <c r="S208" s="14"/>
      <c r="T208" s="14"/>
      <c r="U208" s="14"/>
    </row>
    <row r="209" spans="1:21" ht="15.75">
      <c r="A209" s="15"/>
      <c r="B209" s="5"/>
      <c r="C209" s="5" t="s">
        <v>30</v>
      </c>
      <c r="D209" s="17">
        <v>9.3510000000000009</v>
      </c>
      <c r="E209" s="17">
        <v>5.6340000000000003</v>
      </c>
      <c r="F209" s="17">
        <v>5.7919999999999998</v>
      </c>
      <c r="G209" s="17">
        <v>7.2450000000000001</v>
      </c>
      <c r="H209" s="17">
        <v>11.878</v>
      </c>
      <c r="I209" s="17">
        <v>19.100999999999999</v>
      </c>
      <c r="J209" s="17">
        <v>22.539000000000001</v>
      </c>
      <c r="K209" s="17">
        <v>23.76</v>
      </c>
      <c r="L209" s="17">
        <v>23.149000000000001</v>
      </c>
      <c r="M209" s="14"/>
      <c r="N209" s="14"/>
      <c r="O209" s="14"/>
      <c r="P209" s="14"/>
      <c r="Q209" s="14"/>
      <c r="R209" s="14"/>
      <c r="S209" s="14"/>
      <c r="T209" s="14"/>
      <c r="U209" s="14"/>
    </row>
    <row r="210" spans="1:21">
      <c r="A210" s="15"/>
      <c r="B210" s="5"/>
      <c r="C210" s="5"/>
      <c r="D210" s="5">
        <f>D209-D208</f>
        <v>3.0580000000000007</v>
      </c>
      <c r="E210" s="5"/>
      <c r="F210" s="5">
        <f>F209-E209</f>
        <v>0.15799999999999947</v>
      </c>
      <c r="G210" s="5">
        <f>G209-E209</f>
        <v>1.6109999999999998</v>
      </c>
      <c r="H210" s="5">
        <f>H209-E209</f>
        <v>6.2439999999999998</v>
      </c>
      <c r="I210" s="5">
        <f>I209-E209</f>
        <v>13.466999999999999</v>
      </c>
      <c r="J210" s="5">
        <f>J209-E209</f>
        <v>16.905000000000001</v>
      </c>
      <c r="K210" s="5">
        <f>K209-E209</f>
        <v>18.126000000000001</v>
      </c>
      <c r="L210" s="5">
        <f>L209-E209</f>
        <v>17.515000000000001</v>
      </c>
      <c r="M210" s="14"/>
      <c r="N210" s="14"/>
      <c r="O210" s="14"/>
      <c r="P210" s="14"/>
      <c r="Q210" s="14"/>
      <c r="R210" s="14"/>
      <c r="S210" s="14"/>
      <c r="T210" s="14"/>
      <c r="U210" s="14"/>
    </row>
    <row r="211" spans="1:21">
      <c r="A211" s="15"/>
      <c r="B211" s="5"/>
      <c r="C211" s="5"/>
      <c r="D211" s="5"/>
      <c r="E211" s="5"/>
      <c r="F211" s="19">
        <f>F210/D210*100</f>
        <v>5.1667756703727745</v>
      </c>
      <c r="G211" s="19">
        <f>G210/D210*100</f>
        <v>52.681491170699779</v>
      </c>
      <c r="H211" s="19">
        <f>H210/D210*100</f>
        <v>204.18574231523868</v>
      </c>
      <c r="I211" s="19">
        <f>I210/D210*100</f>
        <v>440.38587311968593</v>
      </c>
      <c r="J211" s="19">
        <f>J210/D210*100</f>
        <v>552.81229561805094</v>
      </c>
      <c r="K211" s="19">
        <f>K210/D210*100</f>
        <v>592.74035317200776</v>
      </c>
      <c r="L211" s="19">
        <f>L210/D210*100</f>
        <v>572.75997383911044</v>
      </c>
      <c r="M211" s="14"/>
      <c r="N211" s="14"/>
      <c r="O211" s="14"/>
      <c r="P211" s="14"/>
      <c r="Q211" s="14"/>
      <c r="R211" s="14"/>
      <c r="S211" s="14"/>
      <c r="T211" s="14"/>
      <c r="U211" s="14"/>
    </row>
    <row r="212" spans="1:21">
      <c r="A212" s="14"/>
      <c r="B212" s="14"/>
      <c r="C212" s="14"/>
      <c r="D212" s="14"/>
      <c r="E212" s="14"/>
      <c r="F212" s="14"/>
      <c r="G212" s="14"/>
      <c r="H212" s="14"/>
      <c r="I212" s="14"/>
      <c r="J212" s="14"/>
      <c r="K212" s="14"/>
      <c r="L212" s="14"/>
      <c r="M212" s="14"/>
      <c r="N212" s="14"/>
      <c r="O212" s="14"/>
      <c r="P212" s="14"/>
      <c r="Q212" s="14"/>
      <c r="R212" s="14"/>
      <c r="S212" s="14"/>
      <c r="T212" s="14"/>
      <c r="U212" s="14"/>
    </row>
    <row r="213" spans="1:21">
      <c r="A213" s="14"/>
      <c r="B213" s="14"/>
      <c r="C213" s="14"/>
      <c r="D213" s="14"/>
      <c r="E213" s="14"/>
      <c r="F213" s="14"/>
      <c r="G213" s="14"/>
      <c r="H213" s="14"/>
      <c r="I213" s="14"/>
      <c r="J213" s="14"/>
      <c r="K213" s="14"/>
      <c r="L213" s="14"/>
      <c r="M213" s="14"/>
      <c r="N213" s="14"/>
      <c r="O213" s="14"/>
      <c r="P213" s="14"/>
      <c r="Q213" s="14"/>
      <c r="R213" s="14"/>
      <c r="S213" s="14"/>
      <c r="T213" s="14"/>
      <c r="U213" s="14"/>
    </row>
    <row r="214" spans="1:21">
      <c r="A214" s="15" t="s">
        <v>93</v>
      </c>
      <c r="B214" s="5"/>
      <c r="C214" s="5"/>
      <c r="D214" s="5"/>
      <c r="E214" s="5"/>
      <c r="F214" s="5"/>
      <c r="G214" s="5"/>
      <c r="H214" s="5"/>
      <c r="I214" s="5"/>
      <c r="J214" s="5"/>
      <c r="K214" s="5"/>
      <c r="L214" s="5"/>
      <c r="M214" s="14"/>
      <c r="N214" s="22"/>
      <c r="O214" s="18" t="str">
        <f t="shared" ref="O214:U214" si="29">F216</f>
        <v>0.1mM10ul</v>
      </c>
      <c r="P214" s="18" t="str">
        <f t="shared" si="29"/>
        <v>0.1mM20ul</v>
      </c>
      <c r="Q214" s="18" t="str">
        <f t="shared" si="29"/>
        <v>1mM7ul</v>
      </c>
      <c r="R214" s="18" t="str">
        <f t="shared" si="29"/>
        <v>1mM20ul</v>
      </c>
      <c r="S214" s="18" t="str">
        <f t="shared" si="29"/>
        <v>10mM7ul</v>
      </c>
      <c r="T214" s="18" t="str">
        <f t="shared" si="29"/>
        <v>10mM20ul</v>
      </c>
      <c r="U214" s="18" t="str">
        <f t="shared" si="29"/>
        <v>10mM70ul</v>
      </c>
    </row>
    <row r="215" spans="1:21">
      <c r="A215" s="15"/>
      <c r="B215" s="5" t="s">
        <v>19</v>
      </c>
      <c r="C215" s="16" t="s">
        <v>16</v>
      </c>
      <c r="D215" s="5"/>
      <c r="E215" s="5"/>
      <c r="F215" s="5"/>
      <c r="G215" s="5"/>
      <c r="H215" s="5"/>
      <c r="I215" s="5"/>
      <c r="J215" s="5"/>
      <c r="K215" s="5"/>
      <c r="L215" s="5"/>
      <c r="M215" s="14"/>
      <c r="N215" s="22" t="s">
        <v>16</v>
      </c>
      <c r="O215" s="23">
        <f t="shared" ref="O215:U215" si="30">AVERAGE(F219,F237)</f>
        <v>1.0482053929377209</v>
      </c>
      <c r="P215" s="23">
        <f t="shared" si="30"/>
        <v>15.432601360915699</v>
      </c>
      <c r="Q215" s="23">
        <f t="shared" si="30"/>
        <v>76.637283622822551</v>
      </c>
      <c r="R215" s="23">
        <f t="shared" si="30"/>
        <v>192.94527080657838</v>
      </c>
      <c r="S215" s="23">
        <f t="shared" si="30"/>
        <v>237.07101657964432</v>
      </c>
      <c r="T215" s="23">
        <f t="shared" si="30"/>
        <v>253.05032621471838</v>
      </c>
      <c r="U215" s="23">
        <f t="shared" si="30"/>
        <v>248.44332440784166</v>
      </c>
    </row>
    <row r="216" spans="1:21" ht="15.75">
      <c r="A216" s="15"/>
      <c r="B216" s="5"/>
      <c r="C216" s="5" t="s">
        <v>21</v>
      </c>
      <c r="D216" s="17">
        <v>6.9240000000000004</v>
      </c>
      <c r="E216" s="5" t="s">
        <v>22</v>
      </c>
      <c r="F216" s="18" t="s">
        <v>23</v>
      </c>
      <c r="G216" s="18" t="s">
        <v>24</v>
      </c>
      <c r="H216" s="18" t="s">
        <v>25</v>
      </c>
      <c r="I216" s="18" t="s">
        <v>26</v>
      </c>
      <c r="J216" s="18" t="s">
        <v>27</v>
      </c>
      <c r="K216" s="18" t="s">
        <v>28</v>
      </c>
      <c r="L216" s="18" t="s">
        <v>29</v>
      </c>
      <c r="M216" s="14"/>
      <c r="N216" s="22" t="s">
        <v>7</v>
      </c>
      <c r="O216" s="23">
        <f t="shared" ref="O216:U216" si="31">AVERAGE(F225,F231)</f>
        <v>0.16731916984838405</v>
      </c>
      <c r="P216" s="23">
        <f t="shared" si="31"/>
        <v>21.725713166733918</v>
      </c>
      <c r="Q216" s="23">
        <f t="shared" si="31"/>
        <v>93.441852965576999</v>
      </c>
      <c r="R216" s="23">
        <f t="shared" si="31"/>
        <v>230.76146865768959</v>
      </c>
      <c r="S216" s="23">
        <f t="shared" si="31"/>
        <v>263.29353208504705</v>
      </c>
      <c r="T216" s="23">
        <f t="shared" si="31"/>
        <v>245.20701002193508</v>
      </c>
      <c r="U216" s="23">
        <f t="shared" si="31"/>
        <v>232.33233905024252</v>
      </c>
    </row>
    <row r="217" spans="1:21" ht="15.75">
      <c r="A217" s="15"/>
      <c r="B217" s="5"/>
      <c r="C217" s="5" t="s">
        <v>30</v>
      </c>
      <c r="D217" s="17">
        <v>15.877000000000001</v>
      </c>
      <c r="E217" s="17">
        <v>10.177</v>
      </c>
      <c r="F217" s="17">
        <v>10.143000000000001</v>
      </c>
      <c r="G217" s="17">
        <v>11.129</v>
      </c>
      <c r="H217" s="17">
        <v>15.31</v>
      </c>
      <c r="I217" s="17">
        <v>25.977</v>
      </c>
      <c r="J217" s="17">
        <v>31.919</v>
      </c>
      <c r="K217" s="17">
        <v>34.57</v>
      </c>
      <c r="L217" s="17">
        <v>35.011000000000003</v>
      </c>
      <c r="M217" s="14"/>
      <c r="N217" s="14"/>
      <c r="O217" s="14"/>
      <c r="P217" s="14"/>
      <c r="Q217" s="14"/>
      <c r="R217" s="14"/>
      <c r="S217" s="14"/>
      <c r="T217" s="14"/>
      <c r="U217" s="14"/>
    </row>
    <row r="218" spans="1:21">
      <c r="A218" s="15"/>
      <c r="B218" s="5"/>
      <c r="C218" s="5"/>
      <c r="D218" s="5">
        <f>D217-D216</f>
        <v>8.9529999999999994</v>
      </c>
      <c r="E218" s="5"/>
      <c r="F218" s="5">
        <f>F217-E217</f>
        <v>-3.399999999999892E-2</v>
      </c>
      <c r="G218" s="5">
        <f>G217-E217</f>
        <v>0.95199999999999996</v>
      </c>
      <c r="H218" s="5">
        <f>H217-E217</f>
        <v>5.1330000000000009</v>
      </c>
      <c r="I218" s="5">
        <f>I217-E217</f>
        <v>15.8</v>
      </c>
      <c r="J218" s="5">
        <f>J217-E217</f>
        <v>21.742000000000001</v>
      </c>
      <c r="K218" s="5">
        <f>K217-E217</f>
        <v>24.393000000000001</v>
      </c>
      <c r="L218" s="5">
        <f>L217-E217</f>
        <v>24.834000000000003</v>
      </c>
      <c r="M218" s="14"/>
      <c r="N218" s="14"/>
      <c r="O218" s="14"/>
      <c r="P218" s="14"/>
      <c r="Q218" s="14"/>
      <c r="R218" s="14"/>
      <c r="S218" s="14"/>
      <c r="T218" s="14"/>
      <c r="U218" s="14"/>
    </row>
    <row r="219" spans="1:21">
      <c r="A219" s="15"/>
      <c r="B219" s="5"/>
      <c r="C219" s="5"/>
      <c r="D219" s="5"/>
      <c r="E219" s="5"/>
      <c r="F219" s="19">
        <f>F218/D218*100</f>
        <v>-0.37976097397519182</v>
      </c>
      <c r="G219" s="19">
        <f>G218/D218*100</f>
        <v>10.633307271305707</v>
      </c>
      <c r="H219" s="19">
        <f>H218/D218*100</f>
        <v>57.332737629844758</v>
      </c>
      <c r="I219" s="19">
        <f>I218/D218*100</f>
        <v>176.47715849435946</v>
      </c>
      <c r="J219" s="19">
        <f>J218/D218*100</f>
        <v>242.84597341673185</v>
      </c>
      <c r="K219" s="19">
        <f>K218/D218*100</f>
        <v>272.45615994638672</v>
      </c>
      <c r="L219" s="19">
        <f>L218/D218*100</f>
        <v>277.38188316765337</v>
      </c>
      <c r="M219" s="14"/>
      <c r="N219" s="22" t="s">
        <v>31</v>
      </c>
      <c r="O219" s="5" t="s">
        <v>16</v>
      </c>
      <c r="P219" s="5" t="s">
        <v>7</v>
      </c>
      <c r="Q219" s="14"/>
      <c r="R219" s="14"/>
      <c r="S219" s="14"/>
      <c r="T219" s="14"/>
      <c r="U219" s="14"/>
    </row>
    <row r="220" spans="1:21">
      <c r="A220" s="15"/>
      <c r="B220" s="5"/>
      <c r="C220" s="5"/>
      <c r="D220" s="5"/>
      <c r="E220" s="5"/>
      <c r="F220" s="5"/>
      <c r="G220" s="5"/>
      <c r="H220" s="5"/>
      <c r="I220" s="5"/>
      <c r="J220" s="5"/>
      <c r="K220" s="5"/>
      <c r="L220" s="5"/>
      <c r="M220" s="14"/>
      <c r="N220" s="18" t="s">
        <v>23</v>
      </c>
      <c r="O220" s="23">
        <f>O215</f>
        <v>1.0482053929377209</v>
      </c>
      <c r="P220" s="23">
        <f>O216</f>
        <v>0.16731916984838405</v>
      </c>
      <c r="Q220" s="14"/>
      <c r="R220" s="14"/>
      <c r="S220" s="14"/>
      <c r="T220" s="14"/>
      <c r="U220" s="14"/>
    </row>
    <row r="221" spans="1:21">
      <c r="A221" s="15"/>
      <c r="B221" s="5" t="s">
        <v>32</v>
      </c>
      <c r="C221" s="16" t="s">
        <v>20</v>
      </c>
      <c r="D221" s="5"/>
      <c r="E221" s="5"/>
      <c r="F221" s="5"/>
      <c r="G221" s="5"/>
      <c r="H221" s="5"/>
      <c r="I221" s="5"/>
      <c r="J221" s="5"/>
      <c r="K221" s="5"/>
      <c r="L221" s="5"/>
      <c r="M221" s="14"/>
      <c r="N221" s="18" t="s">
        <v>24</v>
      </c>
      <c r="O221" s="23">
        <f>P215</f>
        <v>15.432601360915699</v>
      </c>
      <c r="P221" s="23">
        <f>P216</f>
        <v>21.725713166733918</v>
      </c>
      <c r="Q221" s="14"/>
      <c r="R221" s="14"/>
      <c r="S221" s="14"/>
      <c r="T221" s="14"/>
      <c r="U221" s="14"/>
    </row>
    <row r="222" spans="1:21" ht="15.75">
      <c r="A222" s="15"/>
      <c r="B222" s="5"/>
      <c r="C222" s="5" t="s">
        <v>21</v>
      </c>
      <c r="D222" s="17">
        <v>5.516</v>
      </c>
      <c r="E222" s="5" t="s">
        <v>22</v>
      </c>
      <c r="F222" s="18" t="s">
        <v>23</v>
      </c>
      <c r="G222" s="18" t="s">
        <v>24</v>
      </c>
      <c r="H222" s="18" t="s">
        <v>25</v>
      </c>
      <c r="I222" s="18" t="s">
        <v>26</v>
      </c>
      <c r="J222" s="18" t="s">
        <v>27</v>
      </c>
      <c r="K222" s="18" t="s">
        <v>28</v>
      </c>
      <c r="L222" s="18" t="s">
        <v>29</v>
      </c>
      <c r="M222" s="14"/>
      <c r="N222" s="18" t="s">
        <v>25</v>
      </c>
      <c r="O222" s="23">
        <f>Q215</f>
        <v>76.637283622822551</v>
      </c>
      <c r="P222" s="23">
        <f>Q216</f>
        <v>93.441852965576999</v>
      </c>
      <c r="Q222" s="14"/>
      <c r="R222" s="14"/>
      <c r="S222" s="14"/>
      <c r="T222" s="14"/>
      <c r="U222" s="14"/>
    </row>
    <row r="223" spans="1:21" ht="15.75">
      <c r="A223" s="15"/>
      <c r="B223" s="5"/>
      <c r="C223" s="5" t="s">
        <v>30</v>
      </c>
      <c r="D223" s="17">
        <v>18.591999999999999</v>
      </c>
      <c r="E223" s="17">
        <v>6.7309999999999999</v>
      </c>
      <c r="F223" s="17">
        <v>6.8150000000000004</v>
      </c>
      <c r="G223" s="17">
        <v>8.0549999999999997</v>
      </c>
      <c r="H223" s="17">
        <v>14.173999999999999</v>
      </c>
      <c r="I223" s="17">
        <v>31.922000000000001</v>
      </c>
      <c r="J223" s="17">
        <v>31.677</v>
      </c>
      <c r="K223" s="17">
        <v>26.329000000000001</v>
      </c>
      <c r="L223" s="17">
        <v>25.114999999999998</v>
      </c>
      <c r="M223" s="14"/>
      <c r="N223" s="18" t="s">
        <v>26</v>
      </c>
      <c r="O223" s="23">
        <f>R215</f>
        <v>192.94527080657838</v>
      </c>
      <c r="P223" s="23">
        <f>R216</f>
        <v>230.76146865768959</v>
      </c>
      <c r="Q223" s="14"/>
      <c r="R223" s="14"/>
      <c r="S223" s="14"/>
      <c r="T223" s="14"/>
      <c r="U223" s="14"/>
    </row>
    <row r="224" spans="1:21">
      <c r="A224" s="15"/>
      <c r="B224" s="5"/>
      <c r="C224" s="5"/>
      <c r="D224" s="5">
        <f>D223-D222</f>
        <v>13.075999999999999</v>
      </c>
      <c r="E224" s="5"/>
      <c r="F224" s="5">
        <f>F223-E223</f>
        <v>8.4000000000000519E-2</v>
      </c>
      <c r="G224" s="5">
        <f>G223-E223</f>
        <v>1.3239999999999998</v>
      </c>
      <c r="H224" s="5">
        <f>H223-E223</f>
        <v>7.4429999999999996</v>
      </c>
      <c r="I224" s="5">
        <f>I223-E223</f>
        <v>25.191000000000003</v>
      </c>
      <c r="J224" s="5">
        <f>J223-E223</f>
        <v>24.945999999999998</v>
      </c>
      <c r="K224" s="5">
        <f>K223-E223</f>
        <v>19.597999999999999</v>
      </c>
      <c r="L224" s="5">
        <f>L223-E223</f>
        <v>18.384</v>
      </c>
      <c r="M224" s="14"/>
      <c r="N224" s="18" t="s">
        <v>27</v>
      </c>
      <c r="O224" s="23">
        <f>S215</f>
        <v>237.07101657964432</v>
      </c>
      <c r="P224" s="23">
        <f>S216</f>
        <v>263.29353208504705</v>
      </c>
      <c r="Q224" s="14"/>
      <c r="R224" s="14"/>
      <c r="S224" s="14"/>
      <c r="T224" s="14"/>
      <c r="U224" s="14"/>
    </row>
    <row r="225" spans="1:21">
      <c r="A225" s="15"/>
      <c r="B225" s="5"/>
      <c r="C225" s="5"/>
      <c r="D225" s="5"/>
      <c r="E225" s="5"/>
      <c r="F225" s="19">
        <f>F224/D224*100</f>
        <v>0.64239828693790557</v>
      </c>
      <c r="G225" s="19">
        <f>G224/D224*100</f>
        <v>10.12542061792597</v>
      </c>
      <c r="H225" s="19">
        <f>H224/D224*100</f>
        <v>56.921076781890491</v>
      </c>
      <c r="I225" s="19">
        <f>I224/D224*100</f>
        <v>192.65065769348428</v>
      </c>
      <c r="J225" s="19">
        <f>J224/D224*100</f>
        <v>190.7769960232487</v>
      </c>
      <c r="K225" s="19">
        <f>K224/D224*100</f>
        <v>149.87763842153566</v>
      </c>
      <c r="L225" s="19">
        <f>L224/D224*100</f>
        <v>140.59345365555217</v>
      </c>
      <c r="M225" s="14"/>
      <c r="N225" s="18" t="s">
        <v>28</v>
      </c>
      <c r="O225" s="23">
        <f>T215</f>
        <v>253.05032621471838</v>
      </c>
      <c r="P225" s="23">
        <f>T216</f>
        <v>245.20701002193508</v>
      </c>
      <c r="Q225" s="14"/>
      <c r="R225" s="14"/>
      <c r="S225" s="14"/>
      <c r="T225" s="14"/>
      <c r="U225" s="14"/>
    </row>
    <row r="226" spans="1:21">
      <c r="A226" s="15"/>
      <c r="B226" s="5"/>
      <c r="C226" s="5"/>
      <c r="D226" s="5"/>
      <c r="E226" s="5"/>
      <c r="F226" s="5"/>
      <c r="G226" s="5"/>
      <c r="H226" s="5"/>
      <c r="I226" s="5"/>
      <c r="J226" s="5"/>
      <c r="K226" s="5"/>
      <c r="L226" s="5"/>
      <c r="M226" s="14"/>
      <c r="N226" s="18" t="s">
        <v>29</v>
      </c>
      <c r="O226" s="23">
        <f>U215</f>
        <v>248.44332440784166</v>
      </c>
      <c r="P226" s="23">
        <f>U216</f>
        <v>232.33233905024252</v>
      </c>
      <c r="Q226" s="14"/>
      <c r="R226" s="14"/>
      <c r="S226" s="14"/>
      <c r="T226" s="14"/>
      <c r="U226" s="14"/>
    </row>
    <row r="227" spans="1:21">
      <c r="A227" s="15"/>
      <c r="B227" s="5" t="s">
        <v>33</v>
      </c>
      <c r="C227" s="16" t="s">
        <v>20</v>
      </c>
      <c r="D227" s="5"/>
      <c r="E227" s="5"/>
      <c r="F227" s="5"/>
      <c r="G227" s="5"/>
      <c r="H227" s="5"/>
      <c r="I227" s="5"/>
      <c r="J227" s="5"/>
      <c r="K227" s="5"/>
      <c r="L227" s="5"/>
      <c r="M227" s="14"/>
      <c r="N227" s="14"/>
      <c r="O227" s="14"/>
      <c r="P227" s="14"/>
      <c r="Q227" s="14"/>
      <c r="R227" s="14"/>
      <c r="S227" s="14"/>
      <c r="T227" s="14"/>
      <c r="U227" s="14"/>
    </row>
    <row r="228" spans="1:21" ht="15.75">
      <c r="A228" s="15"/>
      <c r="B228" s="5"/>
      <c r="C228" s="5" t="s">
        <v>21</v>
      </c>
      <c r="D228" s="17">
        <v>9.6229999999999993</v>
      </c>
      <c r="E228" s="5" t="s">
        <v>22</v>
      </c>
      <c r="F228" s="18" t="s">
        <v>23</v>
      </c>
      <c r="G228" s="18" t="s">
        <v>24</v>
      </c>
      <c r="H228" s="18" t="s">
        <v>25</v>
      </c>
      <c r="I228" s="18" t="s">
        <v>26</v>
      </c>
      <c r="J228" s="18" t="s">
        <v>27</v>
      </c>
      <c r="K228" s="18" t="s">
        <v>28</v>
      </c>
      <c r="L228" s="18" t="s">
        <v>29</v>
      </c>
      <c r="M228" s="14"/>
      <c r="N228" s="14"/>
      <c r="O228" s="14"/>
      <c r="P228" s="14"/>
      <c r="Q228" s="14"/>
      <c r="R228" s="14"/>
      <c r="S228" s="14"/>
      <c r="T228" s="14"/>
      <c r="U228" s="14"/>
    </row>
    <row r="229" spans="1:21" ht="15.75">
      <c r="A229" s="15"/>
      <c r="B229" s="5"/>
      <c r="C229" s="5" t="s">
        <v>30</v>
      </c>
      <c r="D229" s="17">
        <v>14.172000000000001</v>
      </c>
      <c r="E229" s="17">
        <v>10.526</v>
      </c>
      <c r="F229" s="17">
        <v>10.512</v>
      </c>
      <c r="G229" s="17">
        <v>12.042</v>
      </c>
      <c r="H229" s="17">
        <v>16.437999999999999</v>
      </c>
      <c r="I229" s="17">
        <v>22.757000000000001</v>
      </c>
      <c r="J229" s="17">
        <v>25.802</v>
      </c>
      <c r="K229" s="17">
        <v>26.016999999999999</v>
      </c>
      <c r="L229" s="17">
        <v>25.268000000000001</v>
      </c>
      <c r="M229" s="14"/>
      <c r="N229" s="14"/>
      <c r="O229" s="14"/>
      <c r="P229" s="14"/>
      <c r="Q229" s="14"/>
      <c r="R229" s="14"/>
      <c r="S229" s="14"/>
      <c r="T229" s="14"/>
      <c r="U229" s="14"/>
    </row>
    <row r="230" spans="1:21">
      <c r="A230" s="15"/>
      <c r="B230" s="5"/>
      <c r="C230" s="5"/>
      <c r="D230" s="5">
        <f>D229-D228</f>
        <v>4.5490000000000013</v>
      </c>
      <c r="E230" s="5"/>
      <c r="F230" s="5">
        <f>F229-E229</f>
        <v>-1.3999999999999346E-2</v>
      </c>
      <c r="G230" s="5">
        <f>G229-E229</f>
        <v>1.516</v>
      </c>
      <c r="H230" s="5">
        <f>H229-E229</f>
        <v>5.911999999999999</v>
      </c>
      <c r="I230" s="5">
        <f>I229-E229</f>
        <v>12.231000000000002</v>
      </c>
      <c r="J230" s="5">
        <f>J229-E229</f>
        <v>15.276</v>
      </c>
      <c r="K230" s="5">
        <f>K229-E229</f>
        <v>15.491</v>
      </c>
      <c r="L230" s="5">
        <f>L229-E229</f>
        <v>14.742000000000001</v>
      </c>
      <c r="M230" s="14"/>
      <c r="N230" s="14"/>
      <c r="O230" s="14"/>
      <c r="P230" s="14"/>
      <c r="Q230" s="14"/>
      <c r="R230" s="14"/>
      <c r="S230" s="14"/>
      <c r="T230" s="14"/>
      <c r="U230" s="14"/>
    </row>
    <row r="231" spans="1:21">
      <c r="A231" s="15"/>
      <c r="B231" s="5"/>
      <c r="C231" s="5"/>
      <c r="D231" s="5"/>
      <c r="E231" s="5"/>
      <c r="F231" s="19">
        <f>F230/D230*100</f>
        <v>-0.30775994724113748</v>
      </c>
      <c r="G231" s="19">
        <f>G230/D230*100</f>
        <v>33.326005715541868</v>
      </c>
      <c r="H231" s="19">
        <f>H230/D230*100</f>
        <v>129.96262914926351</v>
      </c>
      <c r="I231" s="19">
        <f>I230/D230*100</f>
        <v>268.8722796218949</v>
      </c>
      <c r="J231" s="19">
        <f>J230/D230*100</f>
        <v>335.81006814684537</v>
      </c>
      <c r="K231" s="19">
        <f>K230/D230*100</f>
        <v>340.53638162233449</v>
      </c>
      <c r="L231" s="19">
        <f>L230/D230*100</f>
        <v>324.07122444493285</v>
      </c>
      <c r="M231" s="14"/>
      <c r="N231" s="14"/>
      <c r="O231" s="14"/>
      <c r="P231" s="14"/>
      <c r="Q231" s="14"/>
      <c r="R231" s="14"/>
      <c r="S231" s="14"/>
      <c r="T231" s="14"/>
      <c r="U231" s="14"/>
    </row>
    <row r="232" spans="1:21">
      <c r="A232" s="15"/>
      <c r="B232" s="5"/>
      <c r="C232" s="5"/>
      <c r="D232" s="5"/>
      <c r="E232" s="5"/>
      <c r="F232" s="5"/>
      <c r="G232" s="5"/>
      <c r="H232" s="5"/>
      <c r="I232" s="5"/>
      <c r="J232" s="5"/>
      <c r="K232" s="5"/>
      <c r="L232" s="5"/>
      <c r="M232" s="14"/>
      <c r="N232" s="14"/>
      <c r="O232" s="14"/>
      <c r="P232" s="14"/>
      <c r="Q232" s="14"/>
      <c r="R232" s="14"/>
      <c r="S232" s="14"/>
      <c r="T232" s="14"/>
      <c r="U232" s="14"/>
    </row>
    <row r="233" spans="1:21">
      <c r="A233" s="15"/>
      <c r="B233" s="5" t="s">
        <v>34</v>
      </c>
      <c r="C233" s="16" t="s">
        <v>16</v>
      </c>
      <c r="D233" s="5"/>
      <c r="E233" s="5"/>
      <c r="F233" s="5"/>
      <c r="G233" s="5"/>
      <c r="H233" s="5"/>
      <c r="I233" s="5"/>
      <c r="J233" s="5"/>
      <c r="K233" s="5"/>
      <c r="L233" s="5"/>
      <c r="M233" s="14"/>
      <c r="N233" s="14"/>
      <c r="O233" s="14"/>
      <c r="P233" s="14"/>
      <c r="Q233" s="14"/>
      <c r="R233" s="14"/>
      <c r="S233" s="14"/>
      <c r="T233" s="14"/>
      <c r="U233" s="14"/>
    </row>
    <row r="234" spans="1:21" ht="15.75">
      <c r="A234" s="15"/>
      <c r="B234" s="5"/>
      <c r="C234" s="5" t="s">
        <v>21</v>
      </c>
      <c r="D234" s="17">
        <v>8.6620000000000008</v>
      </c>
      <c r="E234" s="5" t="s">
        <v>22</v>
      </c>
      <c r="F234" s="18" t="s">
        <v>23</v>
      </c>
      <c r="G234" s="18" t="s">
        <v>24</v>
      </c>
      <c r="H234" s="18" t="s">
        <v>25</v>
      </c>
      <c r="I234" s="18" t="s">
        <v>26</v>
      </c>
      <c r="J234" s="18" t="s">
        <v>27</v>
      </c>
      <c r="K234" s="18" t="s">
        <v>28</v>
      </c>
      <c r="L234" s="18" t="s">
        <v>29</v>
      </c>
      <c r="M234" s="14"/>
      <c r="N234" s="14"/>
      <c r="O234" s="14"/>
      <c r="P234" s="14"/>
      <c r="Q234" s="14"/>
      <c r="R234" s="14"/>
      <c r="S234" s="14"/>
      <c r="T234" s="14"/>
      <c r="U234" s="14"/>
    </row>
    <row r="235" spans="1:21" ht="15.75">
      <c r="A235" s="15"/>
      <c r="B235" s="5"/>
      <c r="C235" s="5" t="s">
        <v>30</v>
      </c>
      <c r="D235" s="17">
        <v>18.838999999999999</v>
      </c>
      <c r="E235" s="17">
        <v>11.82</v>
      </c>
      <c r="F235" s="17">
        <v>12.071999999999999</v>
      </c>
      <c r="G235" s="17">
        <v>13.879</v>
      </c>
      <c r="H235" s="17">
        <v>21.584</v>
      </c>
      <c r="I235" s="17">
        <v>33.131999999999998</v>
      </c>
      <c r="J235" s="17">
        <v>35.359000000000002</v>
      </c>
      <c r="K235" s="17">
        <v>35.597999999999999</v>
      </c>
      <c r="L235" s="17">
        <v>34.158999999999999</v>
      </c>
      <c r="M235" s="14"/>
      <c r="N235" s="14"/>
      <c r="O235" s="14"/>
      <c r="P235" s="14"/>
      <c r="Q235" s="14"/>
      <c r="R235" s="14"/>
      <c r="S235" s="14"/>
      <c r="T235" s="14"/>
      <c r="U235" s="14"/>
    </row>
    <row r="236" spans="1:21">
      <c r="A236" s="15"/>
      <c r="B236" s="5"/>
      <c r="C236" s="5"/>
      <c r="D236" s="5">
        <f>D235-D234</f>
        <v>10.176999999999998</v>
      </c>
      <c r="E236" s="5"/>
      <c r="F236" s="5">
        <f>F235-E235</f>
        <v>0.25199999999999889</v>
      </c>
      <c r="G236" s="5">
        <f>G235-E235</f>
        <v>2.0589999999999993</v>
      </c>
      <c r="H236" s="5">
        <f>H235-E235</f>
        <v>9.7639999999999993</v>
      </c>
      <c r="I236" s="5">
        <f>I235-E235</f>
        <v>21.311999999999998</v>
      </c>
      <c r="J236" s="5">
        <f>J235-E235</f>
        <v>23.539000000000001</v>
      </c>
      <c r="K236" s="5">
        <f>K235-E235</f>
        <v>23.777999999999999</v>
      </c>
      <c r="L236" s="5">
        <f>L235-E235</f>
        <v>22.338999999999999</v>
      </c>
      <c r="M236" s="14"/>
      <c r="N236" s="14"/>
      <c r="O236" s="14"/>
      <c r="P236" s="14"/>
      <c r="Q236" s="14"/>
      <c r="R236" s="14"/>
      <c r="S236" s="14"/>
      <c r="T236" s="14"/>
      <c r="U236" s="14"/>
    </row>
    <row r="237" spans="1:21">
      <c r="A237" s="15"/>
      <c r="B237" s="5"/>
      <c r="C237" s="5"/>
      <c r="D237" s="5"/>
      <c r="E237" s="5"/>
      <c r="F237" s="19">
        <f>F236/D236*100</f>
        <v>2.4761717598506334</v>
      </c>
      <c r="G237" s="19">
        <f>G236/D236*100</f>
        <v>20.231895450525691</v>
      </c>
      <c r="H237" s="19">
        <f>H236/D236*100</f>
        <v>95.941829615800344</v>
      </c>
      <c r="I237" s="19">
        <f>I236/D236*100</f>
        <v>209.4133831187973</v>
      </c>
      <c r="J237" s="19">
        <f>J236/D236*100</f>
        <v>231.29605974255679</v>
      </c>
      <c r="K237" s="19">
        <f>K236/D236*100</f>
        <v>233.64449248305004</v>
      </c>
      <c r="L237" s="19">
        <f>L236/D236*100</f>
        <v>219.50476564802992</v>
      </c>
      <c r="M237" s="14"/>
      <c r="N237" s="14"/>
      <c r="O237" s="14"/>
      <c r="P237" s="14"/>
      <c r="Q237" s="14"/>
      <c r="R237" s="14"/>
      <c r="S237" s="14"/>
      <c r="T237" s="14"/>
      <c r="U237" s="14"/>
    </row>
    <row r="238" spans="1:21">
      <c r="A238" s="14"/>
      <c r="B238" s="14"/>
      <c r="C238" s="14"/>
      <c r="D238" s="14"/>
      <c r="E238" s="14"/>
      <c r="F238" s="14"/>
      <c r="G238" s="14"/>
      <c r="H238" s="14"/>
      <c r="I238" s="14"/>
      <c r="J238" s="14"/>
      <c r="K238" s="14"/>
      <c r="L238" s="14"/>
      <c r="M238" s="14"/>
      <c r="N238" s="14"/>
      <c r="O238" s="14"/>
      <c r="P238" s="14"/>
      <c r="Q238" s="14"/>
      <c r="R238" s="14"/>
      <c r="S238" s="14"/>
      <c r="T238" s="14"/>
      <c r="U238" s="14"/>
    </row>
    <row r="239" spans="1:21">
      <c r="A239" s="14"/>
      <c r="B239" s="14"/>
      <c r="C239" s="14"/>
      <c r="D239" s="14"/>
      <c r="E239" s="14"/>
      <c r="F239" s="14"/>
      <c r="G239" s="14"/>
      <c r="H239" s="14"/>
      <c r="I239" s="14"/>
      <c r="J239" s="14"/>
      <c r="K239" s="14"/>
      <c r="L239" s="14"/>
      <c r="M239" s="14"/>
      <c r="N239" s="14"/>
      <c r="O239" s="14"/>
      <c r="P239" s="14"/>
      <c r="Q239" s="14"/>
      <c r="R239" s="14"/>
      <c r="S239" s="14"/>
      <c r="T239" s="14"/>
      <c r="U239" s="14"/>
    </row>
    <row r="240" spans="1:21">
      <c r="A240" s="15" t="s">
        <v>94</v>
      </c>
      <c r="B240" s="5"/>
      <c r="C240" s="5"/>
      <c r="D240" s="5"/>
      <c r="E240" s="5"/>
      <c r="F240" s="5"/>
      <c r="G240" s="5"/>
      <c r="H240" s="5"/>
      <c r="I240" s="5"/>
      <c r="J240" s="5"/>
      <c r="K240" s="5"/>
      <c r="L240" s="5"/>
      <c r="M240" s="14"/>
      <c r="N240" s="22"/>
      <c r="O240" s="18" t="str">
        <f t="shared" ref="O240:U240" si="32">F242</f>
        <v>0.1mM10ul</v>
      </c>
      <c r="P240" s="18" t="str">
        <f t="shared" si="32"/>
        <v>0.1mM20ul</v>
      </c>
      <c r="Q240" s="18" t="str">
        <f t="shared" si="32"/>
        <v>1mM7ul</v>
      </c>
      <c r="R240" s="18" t="str">
        <f t="shared" si="32"/>
        <v>1mM20ul</v>
      </c>
      <c r="S240" s="18" t="str">
        <f t="shared" si="32"/>
        <v>10mM7ul</v>
      </c>
      <c r="T240" s="18" t="str">
        <f t="shared" si="32"/>
        <v>10mM20ul</v>
      </c>
      <c r="U240" s="18" t="str">
        <f t="shared" si="32"/>
        <v>10mM70ul</v>
      </c>
    </row>
    <row r="241" spans="1:21">
      <c r="A241" s="15"/>
      <c r="B241" s="5" t="s">
        <v>19</v>
      </c>
      <c r="C241" s="16" t="s">
        <v>20</v>
      </c>
      <c r="D241" s="5"/>
      <c r="E241" s="5"/>
      <c r="F241" s="5"/>
      <c r="G241" s="5"/>
      <c r="H241" s="5"/>
      <c r="I241" s="5"/>
      <c r="J241" s="5"/>
      <c r="K241" s="5"/>
      <c r="L241" s="5"/>
      <c r="M241" s="14"/>
      <c r="N241" s="22" t="s">
        <v>16</v>
      </c>
      <c r="O241" s="23">
        <f t="shared" ref="O241:U241" si="33">F251</f>
        <v>1.7395833333333313</v>
      </c>
      <c r="P241" s="23">
        <f t="shared" si="33"/>
        <v>20.135416666666671</v>
      </c>
      <c r="Q241" s="23">
        <f t="shared" si="33"/>
        <v>97.812499999999986</v>
      </c>
      <c r="R241" s="23">
        <f t="shared" si="33"/>
        <v>205.58333333333331</v>
      </c>
      <c r="S241" s="23">
        <f t="shared" si="33"/>
        <v>298.19791666666663</v>
      </c>
      <c r="T241" s="23">
        <f t="shared" si="33"/>
        <v>304.10416666666663</v>
      </c>
      <c r="U241" s="23">
        <f t="shared" si="33"/>
        <v>377.42708333333331</v>
      </c>
    </row>
    <row r="242" spans="1:21" ht="15.75">
      <c r="A242" s="15"/>
      <c r="B242" s="5"/>
      <c r="C242" s="5" t="s">
        <v>21</v>
      </c>
      <c r="D242" s="17">
        <v>7.2880000000000003</v>
      </c>
      <c r="E242" s="5" t="s">
        <v>22</v>
      </c>
      <c r="F242" s="18" t="s">
        <v>23</v>
      </c>
      <c r="G242" s="18" t="s">
        <v>24</v>
      </c>
      <c r="H242" s="18" t="s">
        <v>25</v>
      </c>
      <c r="I242" s="18" t="s">
        <v>26</v>
      </c>
      <c r="J242" s="18" t="s">
        <v>27</v>
      </c>
      <c r="K242" s="18" t="s">
        <v>28</v>
      </c>
      <c r="L242" s="18" t="s">
        <v>29</v>
      </c>
      <c r="M242" s="14"/>
      <c r="N242" s="22" t="s">
        <v>7</v>
      </c>
      <c r="O242" s="23">
        <f t="shared" ref="O242:U242" si="34">AVERAGE(F245,F257)</f>
        <v>1.1360810283248786</v>
      </c>
      <c r="P242" s="23">
        <f t="shared" si="34"/>
        <v>14.27233107591934</v>
      </c>
      <c r="Q242" s="23">
        <f t="shared" si="34"/>
        <v>77.848644150435049</v>
      </c>
      <c r="R242" s="23">
        <f t="shared" si="34"/>
        <v>185.44092345786325</v>
      </c>
      <c r="S242" s="23">
        <f t="shared" si="34"/>
        <v>250.0480059768114</v>
      </c>
      <c r="T242" s="23">
        <f t="shared" si="34"/>
        <v>268.08863594976879</v>
      </c>
      <c r="U242" s="23">
        <f t="shared" si="34"/>
        <v>310.56155933651615</v>
      </c>
    </row>
    <row r="243" spans="1:21" ht="15.75">
      <c r="A243" s="15"/>
      <c r="B243" s="5"/>
      <c r="C243" s="5" t="s">
        <v>30</v>
      </c>
      <c r="D243" s="17">
        <v>19.335000000000001</v>
      </c>
      <c r="E243" s="17">
        <v>8.5489999999999995</v>
      </c>
      <c r="F243" s="17">
        <v>8.84</v>
      </c>
      <c r="G243" s="17">
        <v>10.500999999999999</v>
      </c>
      <c r="H243" s="17">
        <v>17.777999999999999</v>
      </c>
      <c r="I243" s="17">
        <v>28.414999999999999</v>
      </c>
      <c r="J243" s="17">
        <v>38.033000000000001</v>
      </c>
      <c r="K243" s="17">
        <v>41.633000000000003</v>
      </c>
      <c r="L243" s="17">
        <v>53.125999999999998</v>
      </c>
      <c r="M243" s="14"/>
      <c r="N243" s="14"/>
      <c r="O243" s="14"/>
      <c r="P243" s="14"/>
      <c r="Q243" s="14"/>
      <c r="R243" s="14"/>
      <c r="S243" s="14"/>
      <c r="T243" s="14"/>
      <c r="U243" s="14"/>
    </row>
    <row r="244" spans="1:21">
      <c r="A244" s="15"/>
      <c r="B244" s="5"/>
      <c r="C244" s="5"/>
      <c r="D244" s="5">
        <f>D243-D242</f>
        <v>12.047000000000001</v>
      </c>
      <c r="E244" s="5"/>
      <c r="F244" s="5">
        <f>F243-E243</f>
        <v>0.29100000000000037</v>
      </c>
      <c r="G244" s="5">
        <f>G243-E243</f>
        <v>1.952</v>
      </c>
      <c r="H244" s="5">
        <f>H243-E243</f>
        <v>9.2289999999999992</v>
      </c>
      <c r="I244" s="5">
        <f>I243-E243</f>
        <v>19.866</v>
      </c>
      <c r="J244" s="5">
        <f>J243-E243</f>
        <v>29.484000000000002</v>
      </c>
      <c r="K244" s="5">
        <f>K243-E243</f>
        <v>33.084000000000003</v>
      </c>
      <c r="L244" s="5">
        <f>L243-E243</f>
        <v>44.576999999999998</v>
      </c>
      <c r="M244" s="14"/>
      <c r="N244" s="14"/>
      <c r="O244" s="14"/>
      <c r="P244" s="14"/>
      <c r="Q244" s="14"/>
      <c r="R244" s="14"/>
      <c r="S244" s="14"/>
      <c r="T244" s="14"/>
      <c r="U244" s="14"/>
    </row>
    <row r="245" spans="1:21">
      <c r="A245" s="15"/>
      <c r="B245" s="5"/>
      <c r="C245" s="5"/>
      <c r="D245" s="5"/>
      <c r="E245" s="5"/>
      <c r="F245" s="19">
        <f>F244/D244*100</f>
        <v>2.4155391383747022</v>
      </c>
      <c r="G245" s="19">
        <f>G244/D244*100</f>
        <v>16.203204117207605</v>
      </c>
      <c r="H245" s="19">
        <f>H244/D244*100</f>
        <v>76.608284220137776</v>
      </c>
      <c r="I245" s="19">
        <f>I244/D244*100</f>
        <v>164.90412550842532</v>
      </c>
      <c r="J245" s="19">
        <f>J244/D244*100</f>
        <v>244.74142940151074</v>
      </c>
      <c r="K245" s="19">
        <f>K244/D244*100</f>
        <v>274.62438781439363</v>
      </c>
      <c r="L245" s="19">
        <f>L244/D244*100</f>
        <v>370.02573254752218</v>
      </c>
      <c r="M245" s="14"/>
      <c r="N245" s="22" t="s">
        <v>31</v>
      </c>
      <c r="O245" s="5" t="s">
        <v>16</v>
      </c>
      <c r="P245" s="5" t="s">
        <v>7</v>
      </c>
      <c r="Q245" s="14"/>
      <c r="R245" s="14"/>
      <c r="S245" s="14"/>
      <c r="T245" s="14"/>
      <c r="U245" s="14"/>
    </row>
    <row r="246" spans="1:21">
      <c r="A246" s="15"/>
      <c r="B246" s="5"/>
      <c r="C246" s="5"/>
      <c r="D246" s="5"/>
      <c r="E246" s="5"/>
      <c r="F246" s="5"/>
      <c r="G246" s="5"/>
      <c r="H246" s="5"/>
      <c r="I246" s="5"/>
      <c r="J246" s="5"/>
      <c r="K246" s="5"/>
      <c r="L246" s="5"/>
      <c r="M246" s="14"/>
      <c r="N246" s="18" t="s">
        <v>23</v>
      </c>
      <c r="O246" s="23">
        <f>O241</f>
        <v>1.7395833333333313</v>
      </c>
      <c r="P246" s="23">
        <f>O242</f>
        <v>1.1360810283248786</v>
      </c>
      <c r="Q246" s="14"/>
      <c r="R246" s="14"/>
      <c r="S246" s="14"/>
      <c r="T246" s="14"/>
      <c r="U246" s="14"/>
    </row>
    <row r="247" spans="1:21">
      <c r="A247" s="15"/>
      <c r="B247" s="5" t="s">
        <v>32</v>
      </c>
      <c r="C247" s="16" t="s">
        <v>16</v>
      </c>
      <c r="D247" s="5"/>
      <c r="E247" s="5"/>
      <c r="F247" s="5"/>
      <c r="G247" s="5"/>
      <c r="H247" s="5"/>
      <c r="I247" s="5"/>
      <c r="J247" s="5"/>
      <c r="K247" s="5"/>
      <c r="L247" s="5"/>
      <c r="M247" s="14"/>
      <c r="N247" s="18" t="s">
        <v>24</v>
      </c>
      <c r="O247" s="23">
        <f>P241</f>
        <v>20.135416666666671</v>
      </c>
      <c r="P247" s="23">
        <f>P242</f>
        <v>14.27233107591934</v>
      </c>
      <c r="Q247" s="14"/>
      <c r="R247" s="14"/>
      <c r="S247" s="14"/>
      <c r="T247" s="14"/>
      <c r="U247" s="14"/>
    </row>
    <row r="248" spans="1:21" ht="15.75">
      <c r="A248" s="15"/>
      <c r="B248" s="5"/>
      <c r="C248" s="5" t="s">
        <v>21</v>
      </c>
      <c r="D248" s="17">
        <v>7.9790000000000001</v>
      </c>
      <c r="E248" s="5" t="s">
        <v>22</v>
      </c>
      <c r="F248" s="18" t="s">
        <v>23</v>
      </c>
      <c r="G248" s="18" t="s">
        <v>24</v>
      </c>
      <c r="H248" s="18" t="s">
        <v>25</v>
      </c>
      <c r="I248" s="18" t="s">
        <v>26</v>
      </c>
      <c r="J248" s="18" t="s">
        <v>27</v>
      </c>
      <c r="K248" s="18" t="s">
        <v>28</v>
      </c>
      <c r="L248" s="18" t="s">
        <v>29</v>
      </c>
      <c r="M248" s="14"/>
      <c r="N248" s="18" t="s">
        <v>25</v>
      </c>
      <c r="O248" s="23">
        <f>Q241</f>
        <v>97.812499999999986</v>
      </c>
      <c r="P248" s="23">
        <f>Q242</f>
        <v>77.848644150435049</v>
      </c>
      <c r="Q248" s="14"/>
      <c r="R248" s="14"/>
      <c r="S248" s="14"/>
      <c r="T248" s="14"/>
      <c r="U248" s="14"/>
    </row>
    <row r="249" spans="1:21" ht="15.75">
      <c r="A249" s="15"/>
      <c r="B249" s="5"/>
      <c r="C249" s="5" t="s">
        <v>30</v>
      </c>
      <c r="D249" s="17">
        <v>17.579000000000001</v>
      </c>
      <c r="E249" s="17">
        <v>6.9950000000000001</v>
      </c>
      <c r="F249" s="17">
        <v>7.1619999999999999</v>
      </c>
      <c r="G249" s="17">
        <v>8.9280000000000008</v>
      </c>
      <c r="H249" s="17">
        <v>16.385000000000002</v>
      </c>
      <c r="I249" s="17">
        <v>26.731000000000002</v>
      </c>
      <c r="J249" s="17">
        <v>35.622</v>
      </c>
      <c r="K249" s="17">
        <v>36.189</v>
      </c>
      <c r="L249" s="17">
        <v>43.228000000000002</v>
      </c>
      <c r="M249" s="14"/>
      <c r="N249" s="18" t="s">
        <v>26</v>
      </c>
      <c r="O249" s="23">
        <f>R241</f>
        <v>205.58333333333331</v>
      </c>
      <c r="P249" s="23">
        <f>R242</f>
        <v>185.44092345786325</v>
      </c>
      <c r="Q249" s="14"/>
      <c r="R249" s="14"/>
      <c r="S249" s="14"/>
      <c r="T249" s="14"/>
      <c r="U249" s="14"/>
    </row>
    <row r="250" spans="1:21">
      <c r="A250" s="15"/>
      <c r="B250" s="5"/>
      <c r="C250" s="5"/>
      <c r="D250" s="5">
        <f>D249-D248</f>
        <v>9.6000000000000014</v>
      </c>
      <c r="E250" s="5"/>
      <c r="F250" s="5">
        <f>F249-E249</f>
        <v>0.16699999999999982</v>
      </c>
      <c r="G250" s="5">
        <f>G249-E249</f>
        <v>1.9330000000000007</v>
      </c>
      <c r="H250" s="5">
        <f>H249-E249</f>
        <v>9.39</v>
      </c>
      <c r="I250" s="5">
        <f>I249-E249</f>
        <v>19.736000000000001</v>
      </c>
      <c r="J250" s="5">
        <f>J249-E249</f>
        <v>28.626999999999999</v>
      </c>
      <c r="K250" s="5">
        <f>K249-E249</f>
        <v>29.193999999999999</v>
      </c>
      <c r="L250" s="5">
        <f>L249-E249</f>
        <v>36.233000000000004</v>
      </c>
      <c r="M250" s="14"/>
      <c r="N250" s="18" t="s">
        <v>27</v>
      </c>
      <c r="O250" s="23">
        <f>S241</f>
        <v>298.19791666666663</v>
      </c>
      <c r="P250" s="23">
        <f>S242</f>
        <v>250.0480059768114</v>
      </c>
      <c r="Q250" s="14"/>
      <c r="R250" s="14"/>
      <c r="S250" s="14"/>
      <c r="T250" s="14"/>
      <c r="U250" s="14"/>
    </row>
    <row r="251" spans="1:21">
      <c r="A251" s="15"/>
      <c r="B251" s="5"/>
      <c r="C251" s="5"/>
      <c r="D251" s="5"/>
      <c r="E251" s="5"/>
      <c r="F251" s="19">
        <f>F250/D250*100</f>
        <v>1.7395833333333313</v>
      </c>
      <c r="G251" s="19">
        <f>G250/D250*100</f>
        <v>20.135416666666671</v>
      </c>
      <c r="H251" s="19">
        <f>H250/D250*100</f>
        <v>97.812499999999986</v>
      </c>
      <c r="I251" s="19">
        <f>I250/D250*100</f>
        <v>205.58333333333331</v>
      </c>
      <c r="J251" s="19">
        <f>J250/D250*100</f>
        <v>298.19791666666663</v>
      </c>
      <c r="K251" s="19">
        <f>K250/D250*100</f>
        <v>304.10416666666663</v>
      </c>
      <c r="L251" s="19">
        <f>L250/D250*100</f>
        <v>377.42708333333331</v>
      </c>
      <c r="M251" s="14"/>
      <c r="N251" s="18" t="s">
        <v>28</v>
      </c>
      <c r="O251" s="23">
        <f>T241</f>
        <v>304.10416666666663</v>
      </c>
      <c r="P251" s="23">
        <f>T242</f>
        <v>268.08863594976879</v>
      </c>
      <c r="Q251" s="14"/>
      <c r="R251" s="14"/>
      <c r="S251" s="14"/>
      <c r="T251" s="14"/>
      <c r="U251" s="14"/>
    </row>
    <row r="252" spans="1:21">
      <c r="A252" s="15"/>
      <c r="B252" s="5"/>
      <c r="C252" s="5"/>
      <c r="D252" s="5"/>
      <c r="E252" s="5"/>
      <c r="F252" s="5"/>
      <c r="G252" s="5"/>
      <c r="H252" s="5"/>
      <c r="I252" s="5"/>
      <c r="J252" s="5"/>
      <c r="K252" s="5"/>
      <c r="L252" s="5"/>
      <c r="M252" s="14"/>
      <c r="N252" s="18" t="s">
        <v>29</v>
      </c>
      <c r="O252" s="23">
        <f>U241</f>
        <v>377.42708333333331</v>
      </c>
      <c r="P252" s="23">
        <f>U242</f>
        <v>310.56155933651615</v>
      </c>
      <c r="Q252" s="14"/>
      <c r="R252" s="14"/>
      <c r="S252" s="14"/>
      <c r="T252" s="14"/>
      <c r="U252" s="14"/>
    </row>
    <row r="253" spans="1:21">
      <c r="A253" s="15"/>
      <c r="B253" s="5" t="s">
        <v>33</v>
      </c>
      <c r="C253" s="16" t="s">
        <v>20</v>
      </c>
      <c r="D253" s="5"/>
      <c r="E253" s="5"/>
      <c r="F253" s="5"/>
      <c r="G253" s="5"/>
      <c r="H253" s="5"/>
      <c r="I253" s="5"/>
      <c r="J253" s="5"/>
      <c r="K253" s="5"/>
      <c r="L253" s="5"/>
      <c r="M253" s="14"/>
      <c r="N253" s="14"/>
      <c r="O253" s="14"/>
      <c r="P253" s="14"/>
      <c r="Q253" s="14"/>
      <c r="R253" s="14"/>
      <c r="S253" s="14"/>
      <c r="T253" s="14"/>
      <c r="U253" s="14"/>
    </row>
    <row r="254" spans="1:21" ht="15.75">
      <c r="A254" s="15"/>
      <c r="B254" s="5"/>
      <c r="C254" s="5" t="s">
        <v>21</v>
      </c>
      <c r="D254" s="17">
        <v>5.7850000000000001</v>
      </c>
      <c r="E254" s="5" t="s">
        <v>22</v>
      </c>
      <c r="F254" s="18" t="s">
        <v>23</v>
      </c>
      <c r="G254" s="18" t="s">
        <v>24</v>
      </c>
      <c r="H254" s="18" t="s">
        <v>25</v>
      </c>
      <c r="I254" s="18" t="s">
        <v>26</v>
      </c>
      <c r="J254" s="18" t="s">
        <v>27</v>
      </c>
      <c r="K254" s="18" t="s">
        <v>28</v>
      </c>
      <c r="L254" s="18" t="s">
        <v>29</v>
      </c>
      <c r="M254" s="14"/>
      <c r="N254" s="14"/>
      <c r="O254" s="14"/>
      <c r="P254" s="14"/>
      <c r="Q254" s="14"/>
      <c r="R254" s="14"/>
      <c r="S254" s="14"/>
      <c r="T254" s="14"/>
      <c r="U254" s="14"/>
    </row>
    <row r="255" spans="1:21" ht="15.75">
      <c r="A255" s="15"/>
      <c r="B255" s="5"/>
      <c r="C255" s="5" t="s">
        <v>30</v>
      </c>
      <c r="D255" s="17">
        <v>14.852</v>
      </c>
      <c r="E255" s="17">
        <v>4.9160000000000004</v>
      </c>
      <c r="F255" s="17">
        <v>4.9029999999999996</v>
      </c>
      <c r="G255" s="17">
        <v>6.0350000000000001</v>
      </c>
      <c r="H255" s="17">
        <v>12.087</v>
      </c>
      <c r="I255" s="17">
        <v>23.591999999999999</v>
      </c>
      <c r="J255" s="17">
        <v>28.068999999999999</v>
      </c>
      <c r="K255" s="17">
        <v>28.631</v>
      </c>
      <c r="L255" s="17">
        <v>27.683</v>
      </c>
      <c r="M255" s="14"/>
      <c r="N255" s="14"/>
      <c r="O255" s="14"/>
      <c r="P255" s="14"/>
      <c r="Q255" s="14"/>
      <c r="R255" s="14"/>
      <c r="S255" s="14"/>
      <c r="T255" s="14"/>
      <c r="U255" s="14"/>
    </row>
    <row r="256" spans="1:21">
      <c r="A256" s="15"/>
      <c r="B256" s="5"/>
      <c r="C256" s="5"/>
      <c r="D256" s="5">
        <f>D255-D254</f>
        <v>9.0670000000000002</v>
      </c>
      <c r="E256" s="5"/>
      <c r="F256" s="5">
        <f>F255-E255</f>
        <v>-1.3000000000000789E-2</v>
      </c>
      <c r="G256" s="5">
        <f>G255-E255</f>
        <v>1.1189999999999998</v>
      </c>
      <c r="H256" s="5">
        <f>H255-E255</f>
        <v>7.1709999999999994</v>
      </c>
      <c r="I256" s="5">
        <f>I255-E255</f>
        <v>18.675999999999998</v>
      </c>
      <c r="J256" s="5">
        <f>J255-E255</f>
        <v>23.152999999999999</v>
      </c>
      <c r="K256" s="5">
        <f>K255-E255</f>
        <v>23.715</v>
      </c>
      <c r="L256" s="5">
        <f>L255-E255</f>
        <v>22.766999999999999</v>
      </c>
      <c r="M256" s="14"/>
      <c r="N256" s="14"/>
      <c r="O256" s="14"/>
      <c r="P256" s="14"/>
      <c r="Q256" s="14"/>
      <c r="R256" s="14"/>
      <c r="S256" s="14"/>
      <c r="T256" s="14"/>
      <c r="U256" s="14"/>
    </row>
    <row r="257" spans="1:21">
      <c r="A257" s="15"/>
      <c r="B257" s="5"/>
      <c r="C257" s="5"/>
      <c r="D257" s="5"/>
      <c r="E257" s="5"/>
      <c r="F257" s="19">
        <f>F256/D256*100</f>
        <v>-0.14337708172494529</v>
      </c>
      <c r="G257" s="19">
        <f>G256/D256*100</f>
        <v>12.341458034631076</v>
      </c>
      <c r="H257" s="19">
        <f>H256/D256*100</f>
        <v>79.089004080732323</v>
      </c>
      <c r="I257" s="19">
        <f>I256/D256*100</f>
        <v>205.97772140730117</v>
      </c>
      <c r="J257" s="19">
        <f>J256/D256*100</f>
        <v>255.35458255211205</v>
      </c>
      <c r="K257" s="19">
        <f>K256/D256*100</f>
        <v>261.55288408514394</v>
      </c>
      <c r="L257" s="19">
        <f>L256/D256*100</f>
        <v>251.0973861255101</v>
      </c>
      <c r="M257" s="14"/>
      <c r="N257" s="14"/>
      <c r="O257" s="14"/>
      <c r="P257" s="14"/>
      <c r="Q257" s="14"/>
      <c r="R257" s="14"/>
      <c r="S257" s="14"/>
      <c r="T257" s="14"/>
      <c r="U257" s="14"/>
    </row>
    <row r="258" spans="1:21">
      <c r="A258" s="15"/>
      <c r="B258" s="5"/>
      <c r="C258" s="5"/>
      <c r="D258" s="5"/>
      <c r="E258" s="5"/>
      <c r="F258" s="5"/>
      <c r="G258" s="5"/>
      <c r="H258" s="5"/>
      <c r="I258" s="5"/>
      <c r="J258" s="5"/>
      <c r="K258" s="5"/>
      <c r="L258" s="5"/>
      <c r="M258" s="14"/>
      <c r="N258" s="14"/>
      <c r="O258" s="14"/>
      <c r="P258" s="14"/>
      <c r="Q258" s="14"/>
      <c r="R258" s="14"/>
      <c r="S258" s="14"/>
      <c r="T258" s="14"/>
      <c r="U258" s="14"/>
    </row>
    <row r="259" spans="1:21">
      <c r="A259" s="15"/>
      <c r="B259" s="55" t="s">
        <v>115</v>
      </c>
      <c r="C259" s="16" t="s">
        <v>16</v>
      </c>
      <c r="D259" s="5"/>
      <c r="E259" s="5"/>
      <c r="F259" s="5"/>
      <c r="G259" s="5"/>
      <c r="H259" s="5"/>
      <c r="I259" s="5"/>
      <c r="J259" s="5"/>
      <c r="K259" s="5"/>
      <c r="L259" s="5"/>
      <c r="M259" s="14"/>
      <c r="N259" s="14"/>
      <c r="O259" s="14"/>
      <c r="P259" s="14"/>
      <c r="Q259" s="14"/>
      <c r="R259" s="14"/>
      <c r="S259" s="14"/>
      <c r="T259" s="14"/>
      <c r="U259" s="14"/>
    </row>
    <row r="260" spans="1:21" ht="15.75">
      <c r="A260" s="15"/>
      <c r="B260" s="5"/>
      <c r="C260" s="5" t="s">
        <v>21</v>
      </c>
      <c r="D260" s="17"/>
      <c r="E260" s="5" t="s">
        <v>22</v>
      </c>
      <c r="F260" s="18" t="s">
        <v>23</v>
      </c>
      <c r="G260" s="18" t="s">
        <v>24</v>
      </c>
      <c r="H260" s="18" t="s">
        <v>25</v>
      </c>
      <c r="I260" s="18" t="s">
        <v>26</v>
      </c>
      <c r="J260" s="18" t="s">
        <v>27</v>
      </c>
      <c r="K260" s="18" t="s">
        <v>28</v>
      </c>
      <c r="L260" s="18" t="s">
        <v>29</v>
      </c>
      <c r="M260" s="14"/>
      <c r="N260" s="14"/>
      <c r="O260" s="14"/>
      <c r="P260" s="14"/>
      <c r="Q260" s="14"/>
      <c r="R260" s="14"/>
      <c r="S260" s="14"/>
      <c r="T260" s="14"/>
      <c r="U260" s="14"/>
    </row>
    <row r="261" spans="1:21" ht="15.75">
      <c r="A261" s="15"/>
      <c r="B261" s="5"/>
      <c r="C261" s="5" t="s">
        <v>30</v>
      </c>
      <c r="D261" s="17"/>
      <c r="E261" s="17"/>
      <c r="F261" s="17"/>
      <c r="G261" s="17"/>
      <c r="H261" s="17"/>
      <c r="I261" s="17"/>
      <c r="J261" s="17"/>
      <c r="K261" s="17"/>
      <c r="L261" s="17"/>
      <c r="M261" s="14"/>
      <c r="N261" s="14"/>
      <c r="O261" s="14"/>
      <c r="P261" s="14"/>
      <c r="Q261" s="14"/>
      <c r="R261" s="14"/>
      <c r="S261" s="14"/>
      <c r="T261" s="14"/>
      <c r="U261" s="14"/>
    </row>
    <row r="262" spans="1:21">
      <c r="A262" s="15"/>
      <c r="B262" s="5"/>
      <c r="C262" s="5"/>
      <c r="D262" s="5"/>
      <c r="E262" s="5"/>
      <c r="F262" s="5"/>
      <c r="G262" s="5"/>
      <c r="H262" s="5"/>
      <c r="I262" s="5"/>
      <c r="J262" s="5"/>
      <c r="K262" s="5"/>
      <c r="L262" s="5"/>
      <c r="M262" s="14"/>
      <c r="N262" s="14"/>
      <c r="O262" s="14"/>
      <c r="P262" s="14"/>
      <c r="Q262" s="14"/>
      <c r="R262" s="14"/>
      <c r="S262" s="14"/>
      <c r="T262" s="14"/>
      <c r="U262" s="14"/>
    </row>
    <row r="263" spans="1:21">
      <c r="A263" s="15"/>
      <c r="B263" s="5"/>
      <c r="C263" s="5"/>
      <c r="D263" s="5"/>
      <c r="E263" s="5"/>
      <c r="F263" s="19"/>
      <c r="G263" s="19"/>
      <c r="H263" s="19"/>
      <c r="I263" s="19"/>
      <c r="J263" s="19"/>
      <c r="K263" s="19"/>
      <c r="L263" s="19"/>
      <c r="M263" s="14"/>
      <c r="N263" s="14"/>
      <c r="O263" s="14"/>
      <c r="P263" s="14"/>
      <c r="Q263" s="14"/>
      <c r="R263" s="14"/>
      <c r="S263" s="14"/>
      <c r="T263" s="14"/>
      <c r="U263" s="14"/>
    </row>
    <row r="264" spans="1:21">
      <c r="A264" s="14"/>
      <c r="B264" s="14"/>
      <c r="C264" s="14"/>
      <c r="D264" s="14"/>
      <c r="E264" s="14"/>
      <c r="F264" s="14"/>
      <c r="G264" s="14"/>
      <c r="H264" s="14"/>
      <c r="I264" s="14"/>
      <c r="J264" s="14"/>
      <c r="K264" s="14"/>
      <c r="L264" s="14"/>
      <c r="M264" s="14"/>
      <c r="N264" s="14"/>
      <c r="O264" s="14"/>
      <c r="P264" s="14"/>
      <c r="Q264" s="14"/>
      <c r="R264" s="14"/>
      <c r="S264" s="14"/>
      <c r="T264" s="14"/>
      <c r="U264" s="14"/>
    </row>
    <row r="265" spans="1:21">
      <c r="A265" s="14"/>
      <c r="B265" s="14"/>
      <c r="C265" s="14"/>
      <c r="D265" s="14"/>
      <c r="E265" s="14"/>
      <c r="F265" s="14"/>
      <c r="G265" s="14"/>
      <c r="H265" s="14"/>
      <c r="I265" s="14"/>
      <c r="J265" s="14"/>
      <c r="K265" s="14"/>
      <c r="L265" s="14"/>
      <c r="M265" s="14"/>
      <c r="N265" s="14"/>
      <c r="O265" s="14"/>
      <c r="P265" s="14"/>
      <c r="Q265" s="14"/>
      <c r="R265" s="14"/>
      <c r="S265" s="14"/>
      <c r="T265" s="14"/>
      <c r="U265" s="14"/>
    </row>
    <row r="266" spans="1:21">
      <c r="A266" s="15" t="s">
        <v>95</v>
      </c>
      <c r="B266" s="5"/>
      <c r="C266" s="5"/>
      <c r="D266" s="5"/>
      <c r="E266" s="5"/>
      <c r="F266" s="5"/>
      <c r="G266" s="5"/>
      <c r="H266" s="5"/>
      <c r="I266" s="5"/>
      <c r="J266" s="5"/>
      <c r="K266" s="5"/>
      <c r="L266" s="5"/>
      <c r="M266" s="14"/>
      <c r="N266" s="22"/>
      <c r="O266" s="18" t="str">
        <f t="shared" ref="O266:U266" si="35">F268</f>
        <v>0.1mM10ul</v>
      </c>
      <c r="P266" s="18" t="str">
        <f t="shared" si="35"/>
        <v>0.1mM20ul</v>
      </c>
      <c r="Q266" s="18" t="str">
        <f t="shared" si="35"/>
        <v>1mM7ul</v>
      </c>
      <c r="R266" s="18" t="str">
        <f t="shared" si="35"/>
        <v>1mM20ul</v>
      </c>
      <c r="S266" s="18" t="str">
        <f t="shared" si="35"/>
        <v>10mM7ul</v>
      </c>
      <c r="T266" s="18" t="str">
        <f t="shared" si="35"/>
        <v>10mM20ul</v>
      </c>
      <c r="U266" s="18" t="str">
        <f t="shared" si="35"/>
        <v>10mM70ul</v>
      </c>
    </row>
    <row r="267" spans="1:21">
      <c r="A267" s="15"/>
      <c r="B267" s="5" t="s">
        <v>39</v>
      </c>
      <c r="C267" s="16" t="s">
        <v>16</v>
      </c>
      <c r="D267" s="5"/>
      <c r="E267" s="5"/>
      <c r="F267" s="5"/>
      <c r="G267" s="5"/>
      <c r="H267" s="5"/>
      <c r="I267" s="5"/>
      <c r="J267" s="5"/>
      <c r="K267" s="5"/>
      <c r="L267" s="5"/>
      <c r="M267" s="14"/>
      <c r="N267" s="22" t="s">
        <v>16</v>
      </c>
      <c r="O267" s="23">
        <f t="shared" ref="O267:U267" si="36">AVERAGE(F271,F289)</f>
        <v>7.300492705003073</v>
      </c>
      <c r="P267" s="23">
        <f t="shared" si="36"/>
        <v>35.98239929654536</v>
      </c>
      <c r="Q267" s="23">
        <f t="shared" si="36"/>
        <v>184.41491878252646</v>
      </c>
      <c r="R267" s="23">
        <f t="shared" si="36"/>
        <v>565.25246949864527</v>
      </c>
      <c r="S267" s="23">
        <f t="shared" si="36"/>
        <v>759.16199528800075</v>
      </c>
      <c r="T267" s="23">
        <f t="shared" si="36"/>
        <v>772.08044807003967</v>
      </c>
      <c r="U267" s="23">
        <f t="shared" si="36"/>
        <v>750.24945878912138</v>
      </c>
    </row>
    <row r="268" spans="1:21" ht="15.75">
      <c r="A268" s="15"/>
      <c r="B268" s="5"/>
      <c r="C268" s="5" t="s">
        <v>21</v>
      </c>
      <c r="D268" s="17">
        <v>10.532999999999999</v>
      </c>
      <c r="E268" s="5" t="s">
        <v>22</v>
      </c>
      <c r="F268" s="18" t="s">
        <v>23</v>
      </c>
      <c r="G268" s="18" t="s">
        <v>24</v>
      </c>
      <c r="H268" s="18" t="s">
        <v>25</v>
      </c>
      <c r="I268" s="18" t="s">
        <v>26</v>
      </c>
      <c r="J268" s="18" t="s">
        <v>27</v>
      </c>
      <c r="K268" s="18" t="s">
        <v>28</v>
      </c>
      <c r="L268" s="18" t="s">
        <v>29</v>
      </c>
      <c r="M268" s="14"/>
      <c r="N268" s="22" t="s">
        <v>7</v>
      </c>
      <c r="O268" s="23">
        <f t="shared" ref="O268:U268" si="37">AVERAGE(F277,F283)</f>
        <v>3.5943416150005199</v>
      </c>
      <c r="P268" s="23">
        <f t="shared" si="37"/>
        <v>72.651561190163704</v>
      </c>
      <c r="Q268" s="23">
        <f t="shared" si="37"/>
        <v>125.60458002271372</v>
      </c>
      <c r="R268" s="23">
        <f t="shared" si="37"/>
        <v>229.1957537868748</v>
      </c>
      <c r="S268" s="23">
        <f t="shared" si="37"/>
        <v>285.42869965110549</v>
      </c>
      <c r="T268" s="23">
        <f t="shared" si="37"/>
        <v>281.55356146169379</v>
      </c>
      <c r="U268" s="23">
        <f t="shared" si="37"/>
        <v>264.37427942168404</v>
      </c>
    </row>
    <row r="269" spans="1:21" ht="15.75">
      <c r="A269" s="15"/>
      <c r="B269" s="5"/>
      <c r="C269" s="5" t="s">
        <v>30</v>
      </c>
      <c r="D269" s="17">
        <v>11.654999999999999</v>
      </c>
      <c r="E269" s="17">
        <v>8.6069999999999993</v>
      </c>
      <c r="F269" s="17">
        <v>8.65</v>
      </c>
      <c r="G269" s="17">
        <v>9.0609999999999999</v>
      </c>
      <c r="H269" s="17">
        <v>11.335000000000001</v>
      </c>
      <c r="I269" s="17">
        <v>18.574000000000002</v>
      </c>
      <c r="J269" s="17">
        <v>22.053999999999998</v>
      </c>
      <c r="K269" s="17">
        <v>22.385000000000002</v>
      </c>
      <c r="L269" s="17">
        <v>22.414000000000001</v>
      </c>
      <c r="M269" s="14"/>
      <c r="N269" s="14"/>
      <c r="O269" s="14"/>
      <c r="P269" s="14"/>
      <c r="Q269" s="14"/>
      <c r="R269" s="14"/>
      <c r="S269" s="14"/>
      <c r="T269" s="14"/>
      <c r="U269" s="14"/>
    </row>
    <row r="270" spans="1:21">
      <c r="A270" s="15"/>
      <c r="B270" s="5"/>
      <c r="C270" s="5"/>
      <c r="D270" s="5">
        <f>D269-D268</f>
        <v>1.1219999999999999</v>
      </c>
      <c r="E270" s="5"/>
      <c r="F270" s="5">
        <f>F269-E269</f>
        <v>4.3000000000001037E-2</v>
      </c>
      <c r="G270" s="5">
        <f>G269-E269</f>
        <v>0.45400000000000063</v>
      </c>
      <c r="H270" s="5">
        <f>H269-E269</f>
        <v>2.7280000000000015</v>
      </c>
      <c r="I270" s="5">
        <f>I269-E269</f>
        <v>9.9670000000000023</v>
      </c>
      <c r="J270" s="5">
        <f>J269-E269</f>
        <v>13.446999999999999</v>
      </c>
      <c r="K270" s="5">
        <f>K269-E269</f>
        <v>13.778000000000002</v>
      </c>
      <c r="L270" s="5">
        <f>L269-E269</f>
        <v>13.807000000000002</v>
      </c>
      <c r="M270" s="14"/>
      <c r="N270" s="14"/>
      <c r="O270" s="14"/>
      <c r="P270" s="14"/>
      <c r="Q270" s="14"/>
      <c r="R270" s="14"/>
      <c r="S270" s="14"/>
      <c r="T270" s="14"/>
      <c r="U270" s="14"/>
    </row>
    <row r="271" spans="1:21">
      <c r="A271" s="15"/>
      <c r="B271" s="5"/>
      <c r="C271" s="5"/>
      <c r="D271" s="5"/>
      <c r="E271" s="5"/>
      <c r="F271" s="19">
        <f>F270/D270*100</f>
        <v>3.8324420677362783</v>
      </c>
      <c r="G271" s="19">
        <f>G270/D270*100</f>
        <v>40.463458110516996</v>
      </c>
      <c r="H271" s="19">
        <f>H270/D270*100</f>
        <v>243.13725490196094</v>
      </c>
      <c r="I271" s="19">
        <f>I270/D270*100</f>
        <v>888.32442067736213</v>
      </c>
      <c r="J271" s="19">
        <f>J270/D270*100</f>
        <v>1198.4848484848487</v>
      </c>
      <c r="K271" s="19">
        <f>K270/D270*100</f>
        <v>1227.9857397504459</v>
      </c>
      <c r="L271" s="19">
        <f>L270/D270*100</f>
        <v>1230.5704099821749</v>
      </c>
      <c r="M271" s="14"/>
      <c r="N271" s="22" t="s">
        <v>31</v>
      </c>
      <c r="O271" s="5" t="s">
        <v>16</v>
      </c>
      <c r="P271" s="5" t="s">
        <v>7</v>
      </c>
      <c r="Q271" s="14"/>
      <c r="R271" s="14"/>
      <c r="S271" s="14"/>
      <c r="T271" s="14"/>
      <c r="U271" s="14"/>
    </row>
    <row r="272" spans="1:21">
      <c r="A272" s="15"/>
      <c r="B272" s="5"/>
      <c r="C272" s="5"/>
      <c r="D272" s="5"/>
      <c r="E272" s="5"/>
      <c r="F272" s="5"/>
      <c r="G272" s="5"/>
      <c r="H272" s="5"/>
      <c r="I272" s="5"/>
      <c r="J272" s="5"/>
      <c r="K272" s="5"/>
      <c r="L272" s="5"/>
      <c r="M272" s="14"/>
      <c r="N272" s="18" t="s">
        <v>23</v>
      </c>
      <c r="O272" s="23">
        <f>O267</f>
        <v>7.300492705003073</v>
      </c>
      <c r="P272" s="23">
        <f>O268</f>
        <v>3.5943416150005199</v>
      </c>
      <c r="Q272" s="14"/>
      <c r="R272" s="14"/>
      <c r="S272" s="14"/>
      <c r="T272" s="14"/>
      <c r="U272" s="14"/>
    </row>
    <row r="273" spans="1:21">
      <c r="A273" s="15"/>
      <c r="B273" s="5" t="s">
        <v>40</v>
      </c>
      <c r="C273" s="16" t="s">
        <v>20</v>
      </c>
      <c r="D273" s="5"/>
      <c r="E273" s="5"/>
      <c r="F273" s="5"/>
      <c r="G273" s="5"/>
      <c r="H273" s="5"/>
      <c r="I273" s="5"/>
      <c r="J273" s="5"/>
      <c r="K273" s="5"/>
      <c r="L273" s="5"/>
      <c r="M273" s="14"/>
      <c r="N273" s="18" t="s">
        <v>24</v>
      </c>
      <c r="O273" s="23">
        <f>P267</f>
        <v>35.98239929654536</v>
      </c>
      <c r="P273" s="23">
        <f>P268</f>
        <v>72.651561190163704</v>
      </c>
      <c r="Q273" s="14"/>
      <c r="R273" s="14"/>
      <c r="S273" s="14"/>
      <c r="T273" s="14"/>
      <c r="U273" s="14"/>
    </row>
    <row r="274" spans="1:21" ht="15.75">
      <c r="A274" s="15"/>
      <c r="B274" s="5"/>
      <c r="C274" s="5" t="s">
        <v>21</v>
      </c>
      <c r="D274" s="17">
        <v>9.6150000000000002</v>
      </c>
      <c r="E274" s="5" t="s">
        <v>22</v>
      </c>
      <c r="F274" s="18" t="s">
        <v>23</v>
      </c>
      <c r="G274" s="18" t="s">
        <v>24</v>
      </c>
      <c r="H274" s="18" t="s">
        <v>25</v>
      </c>
      <c r="I274" s="18" t="s">
        <v>26</v>
      </c>
      <c r="J274" s="18" t="s">
        <v>27</v>
      </c>
      <c r="K274" s="18" t="s">
        <v>28</v>
      </c>
      <c r="L274" s="18" t="s">
        <v>29</v>
      </c>
      <c r="M274" s="14"/>
      <c r="N274" s="18" t="s">
        <v>25</v>
      </c>
      <c r="O274" s="23">
        <f>Q267</f>
        <v>184.41491878252646</v>
      </c>
      <c r="P274" s="23">
        <f>Q268</f>
        <v>125.60458002271372</v>
      </c>
      <c r="Q274" s="14"/>
      <c r="R274" s="14"/>
      <c r="S274" s="14"/>
      <c r="T274" s="14"/>
      <c r="U274" s="14"/>
    </row>
    <row r="275" spans="1:21" ht="15.75">
      <c r="A275" s="15"/>
      <c r="B275" s="5"/>
      <c r="C275" s="5" t="s">
        <v>30</v>
      </c>
      <c r="D275" s="17">
        <v>17.594999999999999</v>
      </c>
      <c r="E275" s="17">
        <v>9.32</v>
      </c>
      <c r="F275" s="17">
        <v>9.7609999999999992</v>
      </c>
      <c r="G275" s="17">
        <v>19.734999999999999</v>
      </c>
      <c r="H275" s="17">
        <v>23.062999999999999</v>
      </c>
      <c r="I275" s="17">
        <v>32.268000000000001</v>
      </c>
      <c r="J275" s="17">
        <v>32.277000000000001</v>
      </c>
      <c r="K275" s="17">
        <v>30.396000000000001</v>
      </c>
      <c r="L275" s="17">
        <v>28.472999999999999</v>
      </c>
      <c r="M275" s="14"/>
      <c r="N275" s="18" t="s">
        <v>26</v>
      </c>
      <c r="O275" s="23">
        <f>R267</f>
        <v>565.25246949864527</v>
      </c>
      <c r="P275" s="23">
        <f>R268</f>
        <v>229.1957537868748</v>
      </c>
      <c r="Q275" s="14"/>
      <c r="R275" s="14"/>
      <c r="S275" s="14"/>
      <c r="T275" s="14"/>
      <c r="U275" s="14"/>
    </row>
    <row r="276" spans="1:21">
      <c r="A276" s="15"/>
      <c r="B276" s="5"/>
      <c r="C276" s="5"/>
      <c r="D276" s="5">
        <f>D275-D274</f>
        <v>7.9799999999999986</v>
      </c>
      <c r="E276" s="5"/>
      <c r="F276" s="5">
        <f>F275-E275</f>
        <v>0.44099999999999895</v>
      </c>
      <c r="G276" s="5">
        <f>G275-E275</f>
        <v>10.414999999999999</v>
      </c>
      <c r="H276" s="5">
        <f>H275-E275</f>
        <v>13.742999999999999</v>
      </c>
      <c r="I276" s="5">
        <f>I275-E275</f>
        <v>22.948</v>
      </c>
      <c r="J276" s="5">
        <f>J275-E275</f>
        <v>22.957000000000001</v>
      </c>
      <c r="K276" s="5">
        <f>K275-E275</f>
        <v>21.076000000000001</v>
      </c>
      <c r="L276" s="5">
        <f>L275-E275</f>
        <v>19.152999999999999</v>
      </c>
      <c r="M276" s="14"/>
      <c r="N276" s="18" t="s">
        <v>27</v>
      </c>
      <c r="O276" s="23">
        <f>S267</f>
        <v>759.16199528800075</v>
      </c>
      <c r="P276" s="23">
        <f>S268</f>
        <v>285.42869965110549</v>
      </c>
      <c r="Q276" s="14"/>
      <c r="R276" s="14"/>
      <c r="S276" s="14"/>
      <c r="T276" s="14"/>
      <c r="U276" s="14"/>
    </row>
    <row r="277" spans="1:21">
      <c r="A277" s="15"/>
      <c r="B277" s="5"/>
      <c r="C277" s="5"/>
      <c r="D277" s="5"/>
      <c r="E277" s="5"/>
      <c r="F277" s="19">
        <f>F276/D276*100</f>
        <v>5.5263157894736725</v>
      </c>
      <c r="G277" s="19">
        <f>G276/D276*100</f>
        <v>130.51378446115288</v>
      </c>
      <c r="H277" s="19">
        <f>H276/D276*100</f>
        <v>172.21804511278197</v>
      </c>
      <c r="I277" s="19">
        <f>I276/D276*100</f>
        <v>287.56892230576449</v>
      </c>
      <c r="J277" s="19">
        <f>J276/D276*100</f>
        <v>287.68170426065171</v>
      </c>
      <c r="K277" s="19">
        <f>K276/D276*100</f>
        <v>264.1102756892231</v>
      </c>
      <c r="L277" s="19">
        <f>L276/D276*100</f>
        <v>240.01253132832085</v>
      </c>
      <c r="M277" s="14"/>
      <c r="N277" s="18" t="s">
        <v>28</v>
      </c>
      <c r="O277" s="23">
        <f>T267</f>
        <v>772.08044807003967</v>
      </c>
      <c r="P277" s="23">
        <f>T268</f>
        <v>281.55356146169379</v>
      </c>
      <c r="Q277" s="14"/>
      <c r="R277" s="14"/>
      <c r="S277" s="14"/>
      <c r="T277" s="14"/>
      <c r="U277" s="14"/>
    </row>
    <row r="278" spans="1:21">
      <c r="A278" s="15"/>
      <c r="B278" s="5"/>
      <c r="C278" s="5"/>
      <c r="D278" s="5"/>
      <c r="E278" s="5"/>
      <c r="F278" s="5"/>
      <c r="G278" s="5"/>
      <c r="H278" s="5"/>
      <c r="I278" s="5"/>
      <c r="J278" s="5"/>
      <c r="K278" s="5"/>
      <c r="L278" s="5"/>
      <c r="M278" s="14"/>
      <c r="N278" s="18" t="s">
        <v>29</v>
      </c>
      <c r="O278" s="23">
        <f>U267</f>
        <v>750.24945878912138</v>
      </c>
      <c r="P278" s="23">
        <f>U268</f>
        <v>264.37427942168404</v>
      </c>
      <c r="Q278" s="14"/>
      <c r="R278" s="14"/>
      <c r="S278" s="14"/>
      <c r="T278" s="14"/>
      <c r="U278" s="14"/>
    </row>
    <row r="279" spans="1:21">
      <c r="A279" s="15"/>
      <c r="B279" s="5" t="s">
        <v>41</v>
      </c>
      <c r="C279" s="16" t="s">
        <v>20</v>
      </c>
      <c r="D279" s="5"/>
      <c r="E279" s="5"/>
      <c r="F279" s="5"/>
      <c r="G279" s="5"/>
      <c r="H279" s="5"/>
      <c r="I279" s="5"/>
      <c r="J279" s="5"/>
      <c r="K279" s="5"/>
      <c r="L279" s="5"/>
      <c r="M279" s="14"/>
      <c r="N279" s="14"/>
      <c r="O279" s="14"/>
      <c r="P279" s="14"/>
      <c r="Q279" s="14"/>
      <c r="R279" s="14"/>
      <c r="S279" s="14"/>
      <c r="T279" s="14"/>
      <c r="U279" s="14"/>
    </row>
    <row r="280" spans="1:21" ht="15.75">
      <c r="A280" s="15"/>
      <c r="B280" s="5"/>
      <c r="C280" s="5" t="s">
        <v>21</v>
      </c>
      <c r="D280" s="17">
        <v>6.0339999999999998</v>
      </c>
      <c r="E280" s="5" t="s">
        <v>22</v>
      </c>
      <c r="F280" s="18" t="s">
        <v>23</v>
      </c>
      <c r="G280" s="18" t="s">
        <v>24</v>
      </c>
      <c r="H280" s="18" t="s">
        <v>25</v>
      </c>
      <c r="I280" s="18" t="s">
        <v>26</v>
      </c>
      <c r="J280" s="18" t="s">
        <v>27</v>
      </c>
      <c r="K280" s="18" t="s">
        <v>28</v>
      </c>
      <c r="L280" s="18" t="s">
        <v>29</v>
      </c>
      <c r="M280" s="14"/>
      <c r="N280" s="14"/>
      <c r="O280" s="14"/>
      <c r="P280" s="14"/>
      <c r="Q280" s="14"/>
      <c r="R280" s="14"/>
      <c r="S280" s="14"/>
      <c r="T280" s="14"/>
      <c r="U280" s="14"/>
    </row>
    <row r="281" spans="1:21" ht="15.75">
      <c r="A281" s="15"/>
      <c r="B281" s="5"/>
      <c r="C281" s="5" t="s">
        <v>30</v>
      </c>
      <c r="D281" s="17">
        <v>9.5229999999999997</v>
      </c>
      <c r="E281" s="17">
        <v>3.8050000000000002</v>
      </c>
      <c r="F281" s="17">
        <v>3.863</v>
      </c>
      <c r="G281" s="17">
        <v>4.3209999999999997</v>
      </c>
      <c r="H281" s="17">
        <v>6.5609999999999999</v>
      </c>
      <c r="I281" s="17">
        <v>9.7650000000000006</v>
      </c>
      <c r="J281" s="17">
        <v>13.685</v>
      </c>
      <c r="K281" s="17">
        <v>14.237</v>
      </c>
      <c r="L281" s="17">
        <v>13.879</v>
      </c>
      <c r="M281" s="14"/>
      <c r="N281" s="14"/>
      <c r="O281" s="14"/>
      <c r="P281" s="14"/>
      <c r="Q281" s="14"/>
      <c r="R281" s="14"/>
      <c r="S281" s="14"/>
      <c r="T281" s="14"/>
      <c r="U281" s="14"/>
    </row>
    <row r="282" spans="1:21">
      <c r="A282" s="15"/>
      <c r="B282" s="5"/>
      <c r="C282" s="5"/>
      <c r="D282" s="5">
        <f>D281-D280</f>
        <v>3.4889999999999999</v>
      </c>
      <c r="E282" s="5"/>
      <c r="F282" s="5">
        <f>F281-E281</f>
        <v>5.7999999999999829E-2</v>
      </c>
      <c r="G282" s="5">
        <f>G281-E281</f>
        <v>0.51599999999999957</v>
      </c>
      <c r="H282" s="5">
        <f>H281-E281</f>
        <v>2.7559999999999998</v>
      </c>
      <c r="I282" s="5">
        <f>I281-E281</f>
        <v>5.9600000000000009</v>
      </c>
      <c r="J282" s="5">
        <f>J281-E281</f>
        <v>9.8800000000000008</v>
      </c>
      <c r="K282" s="5">
        <f>K281-E281</f>
        <v>10.432</v>
      </c>
      <c r="L282" s="5">
        <f>L281-E281</f>
        <v>10.074</v>
      </c>
      <c r="M282" s="14"/>
      <c r="N282" s="14"/>
      <c r="O282" s="14"/>
      <c r="P282" s="14"/>
      <c r="Q282" s="14"/>
      <c r="R282" s="14"/>
      <c r="S282" s="14"/>
      <c r="T282" s="14"/>
      <c r="U282" s="14"/>
    </row>
    <row r="283" spans="1:21">
      <c r="A283" s="15"/>
      <c r="B283" s="5"/>
      <c r="C283" s="5"/>
      <c r="D283" s="5"/>
      <c r="E283" s="5"/>
      <c r="F283" s="19">
        <f>F282/D282*100</f>
        <v>1.662367440527367</v>
      </c>
      <c r="G283" s="19">
        <f>G282/D282*100</f>
        <v>14.789337919174535</v>
      </c>
      <c r="H283" s="19">
        <f>H282/D282*100</f>
        <v>78.991114932645459</v>
      </c>
      <c r="I283" s="19">
        <f>I282/D282*100</f>
        <v>170.82258526798512</v>
      </c>
      <c r="J283" s="19">
        <f>J282/D282*100</f>
        <v>283.17569504155927</v>
      </c>
      <c r="K283" s="19">
        <f>K282/D282*100</f>
        <v>298.99684723416453</v>
      </c>
      <c r="L283" s="19">
        <f>L282/D282*100</f>
        <v>288.73602751504728</v>
      </c>
      <c r="M283" s="14"/>
      <c r="N283" s="14"/>
      <c r="O283" s="14"/>
      <c r="P283" s="14"/>
      <c r="Q283" s="14"/>
      <c r="R283" s="14"/>
      <c r="S283" s="14"/>
      <c r="T283" s="14"/>
      <c r="U283" s="14"/>
    </row>
    <row r="284" spans="1:21">
      <c r="A284" s="15"/>
      <c r="B284" s="5"/>
      <c r="C284" s="5"/>
      <c r="D284" s="5"/>
      <c r="E284" s="5"/>
      <c r="F284" s="5"/>
      <c r="G284" s="5"/>
      <c r="H284" s="5"/>
      <c r="I284" s="5"/>
      <c r="J284" s="5"/>
      <c r="K284" s="5"/>
      <c r="L284" s="5"/>
      <c r="M284" s="14"/>
      <c r="N284" s="14"/>
      <c r="O284" s="14"/>
      <c r="P284" s="14"/>
      <c r="Q284" s="14"/>
      <c r="R284" s="14"/>
      <c r="S284" s="14"/>
      <c r="T284" s="14"/>
      <c r="U284" s="14"/>
    </row>
    <row r="285" spans="1:21">
      <c r="A285" s="15"/>
      <c r="B285" s="5" t="s">
        <v>42</v>
      </c>
      <c r="C285" s="16" t="s">
        <v>16</v>
      </c>
      <c r="D285" s="5"/>
      <c r="E285" s="5"/>
      <c r="F285" s="5"/>
      <c r="G285" s="5"/>
      <c r="H285" s="5"/>
      <c r="I285" s="5"/>
      <c r="J285" s="5"/>
      <c r="K285" s="5"/>
      <c r="L285" s="5"/>
      <c r="M285" s="14"/>
      <c r="N285" s="14"/>
      <c r="O285" s="14"/>
      <c r="P285" s="14"/>
      <c r="Q285" s="14"/>
      <c r="R285" s="14"/>
      <c r="S285" s="14"/>
      <c r="T285" s="14"/>
      <c r="U285" s="14"/>
    </row>
    <row r="286" spans="1:21" ht="15.75">
      <c r="A286" s="15"/>
      <c r="B286" s="5"/>
      <c r="C286" s="5" t="s">
        <v>21</v>
      </c>
      <c r="D286" s="17">
        <v>6.8159999999999998</v>
      </c>
      <c r="E286" s="5" t="s">
        <v>22</v>
      </c>
      <c r="F286" s="18" t="s">
        <v>23</v>
      </c>
      <c r="G286" s="18" t="s">
        <v>24</v>
      </c>
      <c r="H286" s="18" t="s">
        <v>25</v>
      </c>
      <c r="I286" s="18" t="s">
        <v>26</v>
      </c>
      <c r="J286" s="18" t="s">
        <v>27</v>
      </c>
      <c r="K286" s="18" t="s">
        <v>28</v>
      </c>
      <c r="L286" s="18" t="s">
        <v>29</v>
      </c>
      <c r="M286" s="14"/>
      <c r="N286" s="14"/>
      <c r="O286" s="14"/>
      <c r="P286" s="14"/>
      <c r="Q286" s="14"/>
      <c r="R286" s="14"/>
      <c r="S286" s="14"/>
      <c r="T286" s="14"/>
      <c r="U286" s="14"/>
    </row>
    <row r="287" spans="1:21" ht="15.75">
      <c r="A287" s="15"/>
      <c r="B287" s="5"/>
      <c r="C287" s="5" t="s">
        <v>30</v>
      </c>
      <c r="D287" s="17">
        <v>9.0540000000000003</v>
      </c>
      <c r="E287" s="17">
        <v>4.1680000000000001</v>
      </c>
      <c r="F287" s="17">
        <v>4.4089999999999998</v>
      </c>
      <c r="G287" s="17">
        <v>4.8730000000000002</v>
      </c>
      <c r="H287" s="17">
        <v>6.9809999999999999</v>
      </c>
      <c r="I287" s="17">
        <v>9.5879999999999992</v>
      </c>
      <c r="J287" s="17">
        <v>11.326000000000001</v>
      </c>
      <c r="K287" s="17">
        <v>11.244</v>
      </c>
      <c r="L287" s="17">
        <v>10.209</v>
      </c>
      <c r="M287" s="14"/>
      <c r="N287" s="14"/>
      <c r="O287" s="14"/>
      <c r="P287" s="14"/>
      <c r="Q287" s="14"/>
      <c r="R287" s="14"/>
      <c r="S287" s="14"/>
      <c r="T287" s="14"/>
      <c r="U287" s="14"/>
    </row>
    <row r="288" spans="1:21">
      <c r="A288" s="15"/>
      <c r="B288" s="5"/>
      <c r="C288" s="5"/>
      <c r="D288" s="5">
        <f>D287-D286</f>
        <v>2.2380000000000004</v>
      </c>
      <c r="E288" s="5"/>
      <c r="F288" s="5">
        <f>F287-E287</f>
        <v>0.24099999999999966</v>
      </c>
      <c r="G288" s="5">
        <f>G287-E287</f>
        <v>0.70500000000000007</v>
      </c>
      <c r="H288" s="5">
        <f>H287-E287</f>
        <v>2.8129999999999997</v>
      </c>
      <c r="I288" s="5">
        <f>I287-E287</f>
        <v>5.419999999999999</v>
      </c>
      <c r="J288" s="5">
        <f>J287-E287</f>
        <v>7.1580000000000004</v>
      </c>
      <c r="K288" s="5">
        <f>K287-E287</f>
        <v>7.0759999999999996</v>
      </c>
      <c r="L288" s="5">
        <f>L287-E287</f>
        <v>6.0409999999999995</v>
      </c>
      <c r="M288" s="14"/>
      <c r="N288" s="14"/>
      <c r="O288" s="14"/>
      <c r="P288" s="14"/>
      <c r="Q288" s="14"/>
      <c r="R288" s="14"/>
      <c r="S288" s="14"/>
      <c r="T288" s="14"/>
      <c r="U288" s="14"/>
    </row>
    <row r="289" spans="1:21">
      <c r="A289" s="15"/>
      <c r="B289" s="5"/>
      <c r="C289" s="5"/>
      <c r="D289" s="5"/>
      <c r="E289" s="5"/>
      <c r="F289" s="19">
        <f>F288/D288*100</f>
        <v>10.768543342269867</v>
      </c>
      <c r="G289" s="19">
        <f>G288/D288*100</f>
        <v>31.501340482573724</v>
      </c>
      <c r="H289" s="19">
        <f>H288/D288*100</f>
        <v>125.692582663092</v>
      </c>
      <c r="I289" s="19">
        <f>I288/D288*100</f>
        <v>242.18051831992841</v>
      </c>
      <c r="J289" s="19">
        <f>J288/D288*100</f>
        <v>319.83914209115278</v>
      </c>
      <c r="K289" s="19">
        <f>K288/D288*100</f>
        <v>316.17515638963351</v>
      </c>
      <c r="L289" s="19">
        <f>L288/D288*100</f>
        <v>269.92850759606785</v>
      </c>
      <c r="M289" s="14"/>
      <c r="N289" s="14"/>
      <c r="O289" s="14"/>
      <c r="P289" s="14"/>
      <c r="Q289" s="14"/>
      <c r="R289" s="14"/>
      <c r="S289" s="14"/>
      <c r="T289" s="14"/>
      <c r="U289" s="14"/>
    </row>
    <row r="290" spans="1:21">
      <c r="A290" s="14"/>
      <c r="B290" s="14"/>
      <c r="C290" s="14"/>
      <c r="D290" s="14"/>
      <c r="E290" s="14"/>
      <c r="F290" s="14"/>
      <c r="G290" s="14"/>
      <c r="H290" s="14"/>
      <c r="I290" s="14"/>
      <c r="J290" s="14"/>
      <c r="K290" s="14"/>
      <c r="L290" s="14"/>
      <c r="M290" s="14"/>
      <c r="N290" s="14"/>
      <c r="O290" s="14"/>
      <c r="P290" s="14"/>
      <c r="Q290" s="14"/>
      <c r="R290" s="14"/>
      <c r="S290" s="14"/>
      <c r="T290" s="14"/>
      <c r="U290" s="14"/>
    </row>
  </sheetData>
  <mergeCells count="5">
    <mergeCell ref="B1:D1"/>
    <mergeCell ref="B2:G2"/>
    <mergeCell ref="A3:F3"/>
    <mergeCell ref="A4:E4"/>
    <mergeCell ref="A5:D5"/>
  </mergeCells>
  <phoneticPr fontId="12" type="noConversion"/>
  <dataValidations count="2">
    <dataValidation type="list" allowBlank="1" showInputMessage="1" showErrorMessage="1" sqref="C32 C1:C5 C34:C38 C40:C44 C46:C50 C52:C58 C60:C64 C66:C70 C72:C76 C78:C84 C86:C90 C92:C96 C98:C102 C104:C110 C112:C116 C118:C122 C124:C128 C130:C136 C138:C142 C144:C148 C150:C154 C156:C162 C164:C168 C170:C174 C176:C180 C182:C188 C190:C194 C196:C200 C202:C206 C208:C214 C216:C220 C222:C226 C228:C232 C234:C240 C242:C246 C248:C252 C254:C258 C260:C266 C268:C272 C274:C278 C280:C284 C286:C290">
      <formula1>"GF 109203X,Control"</formula1>
    </dataValidation>
    <dataValidation type="list" allowBlank="1" showInputMessage="1" showErrorMessage="1" sqref="C33 C39 C45 C51 C59 C65 C71 C77 C85 C91 C97 C103 C111 C117 C123 C129 C137 C143 C149 C155 C163 C169 C175 C181 C189 C195 C201 C207 C215 C221 C227 C233 C241 C247 C253 C259 C267 C273 C279 C285">
      <formula1>"AZD1208,Control"</formula1>
    </dataValidation>
  </dataValidation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59"/>
  <sheetViews>
    <sheetView workbookViewId="0">
      <selection activeCell="B84" sqref="B84"/>
    </sheetView>
  </sheetViews>
  <sheetFormatPr baseColWidth="10" defaultColWidth="8.7109375" defaultRowHeight="15"/>
  <cols>
    <col min="1" max="21" width="9.5703125" style="1" customWidth="1"/>
    <col min="22" max="16384" width="8.7109375" style="1"/>
  </cols>
  <sheetData>
    <row r="1" spans="1:10" ht="15.75">
      <c r="A1" s="14" t="s">
        <v>0</v>
      </c>
      <c r="B1" s="60" t="s">
        <v>1</v>
      </c>
      <c r="C1" s="61"/>
      <c r="D1" s="61"/>
      <c r="E1" s="14"/>
      <c r="F1" s="14"/>
      <c r="G1" s="14"/>
    </row>
    <row r="2" spans="1:10" ht="15.75">
      <c r="A2" s="14" t="s">
        <v>2</v>
      </c>
      <c r="B2" s="60" t="s">
        <v>44</v>
      </c>
      <c r="C2" s="61"/>
      <c r="D2" s="61"/>
      <c r="E2" s="61"/>
      <c r="F2" s="61"/>
      <c r="G2" s="61"/>
    </row>
    <row r="3" spans="1:10">
      <c r="A3" s="62" t="s">
        <v>4</v>
      </c>
      <c r="B3" s="62"/>
      <c r="C3" s="62"/>
      <c r="D3" s="62"/>
      <c r="E3" s="62"/>
      <c r="F3" s="62"/>
      <c r="G3" s="14"/>
    </row>
    <row r="4" spans="1:10">
      <c r="A4" s="62" t="s">
        <v>5</v>
      </c>
      <c r="B4" s="62"/>
      <c r="C4" s="62"/>
      <c r="D4" s="62"/>
      <c r="E4" s="62"/>
      <c r="F4" s="14"/>
      <c r="G4" s="14"/>
    </row>
    <row r="5" spans="1:10">
      <c r="A5" s="62" t="s">
        <v>45</v>
      </c>
      <c r="B5" s="62"/>
      <c r="C5" s="62"/>
      <c r="D5" s="62"/>
      <c r="E5" s="14"/>
      <c r="F5" s="14"/>
      <c r="G5" s="14"/>
    </row>
    <row r="8" spans="1:10">
      <c r="A8" s="3" t="s">
        <v>7</v>
      </c>
      <c r="B8" s="3" t="s">
        <v>46</v>
      </c>
      <c r="C8" s="3" t="s">
        <v>9</v>
      </c>
      <c r="D8" s="3" t="s">
        <v>10</v>
      </c>
      <c r="E8" s="3" t="s">
        <v>11</v>
      </c>
      <c r="F8" s="3" t="s">
        <v>12</v>
      </c>
      <c r="G8" s="3" t="s">
        <v>13</v>
      </c>
      <c r="H8" s="3"/>
      <c r="I8" s="3" t="s">
        <v>14</v>
      </c>
      <c r="J8" s="3" t="s">
        <v>15</v>
      </c>
    </row>
    <row r="9" spans="1:10">
      <c r="A9" s="3"/>
      <c r="B9" s="3"/>
      <c r="C9" s="3"/>
      <c r="D9" s="3"/>
      <c r="E9" s="3"/>
      <c r="F9" s="3"/>
      <c r="G9" s="3"/>
      <c r="H9" s="3"/>
      <c r="I9" s="3"/>
      <c r="J9" s="3"/>
    </row>
    <row r="10" spans="1:10">
      <c r="A10" s="3"/>
      <c r="B10" s="3">
        <v>0.1</v>
      </c>
      <c r="C10" s="3">
        <v>5.4772638560714899</v>
      </c>
      <c r="D10" s="3">
        <v>2.0495620369418202</v>
      </c>
      <c r="E10" s="3">
        <v>11.7100864553314</v>
      </c>
      <c r="F10" s="3">
        <v>15.2718078381795</v>
      </c>
      <c r="G10" s="3">
        <v>7.0234246815455901</v>
      </c>
      <c r="H10" s="3"/>
      <c r="I10" s="3">
        <f t="shared" ref="I10:I16" si="0">AVERAGE(C10:G10)</f>
        <v>8.3064289736139596</v>
      </c>
      <c r="J10" s="3">
        <f t="shared" ref="J10:J16" si="1">STDEV(C10:G10)</f>
        <v>5.2177592441294518</v>
      </c>
    </row>
    <row r="11" spans="1:10">
      <c r="A11" s="3"/>
      <c r="B11" s="3">
        <v>0.3</v>
      </c>
      <c r="C11" s="3">
        <v>6.8181912988549502</v>
      </c>
      <c r="D11" s="3">
        <v>6.0566557418097098</v>
      </c>
      <c r="E11" s="3">
        <v>12.3086910359472</v>
      </c>
      <c r="F11" s="3">
        <v>53.849557522123902</v>
      </c>
      <c r="G11" s="3">
        <v>14.743785361872799</v>
      </c>
      <c r="H11" s="3"/>
      <c r="I11" s="3">
        <f t="shared" si="0"/>
        <v>18.755376192121712</v>
      </c>
      <c r="J11" s="3">
        <f t="shared" si="1"/>
        <v>19.956252516231977</v>
      </c>
    </row>
    <row r="12" spans="1:10">
      <c r="A12" s="3"/>
      <c r="B12" s="3">
        <v>1</v>
      </c>
      <c r="C12" s="3">
        <v>21.440328237155502</v>
      </c>
      <c r="D12" s="3">
        <v>37.417929434068597</v>
      </c>
      <c r="E12" s="3">
        <v>40.525800091005699</v>
      </c>
      <c r="F12" s="3">
        <v>60.279182469448003</v>
      </c>
      <c r="G12" s="3">
        <v>47.769080684694899</v>
      </c>
      <c r="H12" s="3"/>
      <c r="I12" s="3">
        <f t="shared" si="0"/>
        <v>41.486464183274535</v>
      </c>
      <c r="J12" s="3">
        <f t="shared" si="1"/>
        <v>14.247464226673426</v>
      </c>
    </row>
    <row r="13" spans="1:10">
      <c r="A13" s="3"/>
      <c r="B13" s="3">
        <v>3</v>
      </c>
      <c r="C13" s="3">
        <v>48.742889833765901</v>
      </c>
      <c r="D13" s="3">
        <v>137.746021667881</v>
      </c>
      <c r="E13" s="3">
        <v>137.76365842560301</v>
      </c>
      <c r="F13" s="3">
        <v>97.464707121786802</v>
      </c>
      <c r="G13" s="3">
        <v>79.296067055737097</v>
      </c>
      <c r="H13" s="3"/>
      <c r="I13" s="3">
        <f t="shared" si="0"/>
        <v>100.20266882095477</v>
      </c>
      <c r="J13" s="3">
        <f t="shared" si="1"/>
        <v>38.448090226027873</v>
      </c>
    </row>
    <row r="14" spans="1:10">
      <c r="A14" s="3"/>
      <c r="B14" s="3">
        <v>10</v>
      </c>
      <c r="C14" s="3">
        <v>67.630888141330303</v>
      </c>
      <c r="D14" s="3">
        <v>194.82140541652299</v>
      </c>
      <c r="E14" s="3">
        <v>112.22032458668301</v>
      </c>
      <c r="F14" s="3">
        <v>103.233249051833</v>
      </c>
      <c r="G14" s="3">
        <v>112.281004226902</v>
      </c>
      <c r="H14" s="3"/>
      <c r="I14" s="3">
        <f t="shared" si="0"/>
        <v>118.03737428465426</v>
      </c>
      <c r="J14" s="3">
        <f t="shared" si="1"/>
        <v>46.697797778686471</v>
      </c>
    </row>
    <row r="15" spans="1:10">
      <c r="A15" s="3"/>
      <c r="B15" s="3">
        <v>30</v>
      </c>
      <c r="C15" s="3">
        <v>90.130716812023394</v>
      </c>
      <c r="D15" s="3">
        <v>256.64091947650098</v>
      </c>
      <c r="E15" s="3">
        <v>124.837767328985</v>
      </c>
      <c r="F15" s="3">
        <v>97.888221660345593</v>
      </c>
      <c r="G15" s="3">
        <v>112.172486918442</v>
      </c>
      <c r="H15" s="3"/>
      <c r="I15" s="3">
        <f t="shared" si="0"/>
        <v>136.3340224392594</v>
      </c>
      <c r="J15" s="3">
        <f t="shared" si="1"/>
        <v>68.561137321789971</v>
      </c>
    </row>
    <row r="16" spans="1:10">
      <c r="A16" s="3"/>
      <c r="B16" s="3">
        <v>100</v>
      </c>
      <c r="C16" s="3">
        <v>158.770689876077</v>
      </c>
      <c r="D16" s="3">
        <v>275.52605869017998</v>
      </c>
      <c r="E16" s="3">
        <v>162.38128317912901</v>
      </c>
      <c r="F16" s="3">
        <v>92.159186683522904</v>
      </c>
      <c r="G16" s="3">
        <v>137.551859290995</v>
      </c>
      <c r="H16" s="3"/>
      <c r="I16" s="3">
        <f t="shared" si="0"/>
        <v>165.27781554398078</v>
      </c>
      <c r="J16" s="3">
        <f t="shared" si="1"/>
        <v>67.676565806780289</v>
      </c>
    </row>
    <row r="17" spans="1:21">
      <c r="A17" s="3"/>
      <c r="B17" s="3"/>
      <c r="C17" s="3"/>
      <c r="D17" s="3"/>
      <c r="E17" s="3"/>
      <c r="F17" s="3"/>
      <c r="G17" s="3"/>
      <c r="H17" s="3"/>
      <c r="I17" s="3"/>
      <c r="J17" s="3"/>
    </row>
    <row r="18" spans="1:21">
      <c r="A18" s="3"/>
      <c r="B18" s="3"/>
      <c r="C18" s="3"/>
      <c r="D18" s="3"/>
      <c r="E18" s="3"/>
      <c r="F18" s="3"/>
      <c r="G18" s="3"/>
      <c r="H18" s="3"/>
      <c r="I18" s="3"/>
      <c r="J18" s="3"/>
    </row>
    <row r="19" spans="1:21">
      <c r="A19" s="3"/>
      <c r="B19" s="3"/>
      <c r="C19" s="3"/>
      <c r="D19" s="3"/>
      <c r="E19" s="3"/>
      <c r="F19" s="3"/>
      <c r="G19" s="3"/>
      <c r="H19" s="3"/>
      <c r="I19" s="3"/>
      <c r="J19" s="3"/>
    </row>
    <row r="20" spans="1:21">
      <c r="A20" s="3"/>
      <c r="B20" s="3"/>
      <c r="C20" s="3"/>
      <c r="D20" s="3"/>
      <c r="E20" s="3"/>
      <c r="F20" s="3"/>
      <c r="G20" s="3"/>
      <c r="H20" s="3"/>
      <c r="I20" s="3"/>
      <c r="J20" s="3"/>
    </row>
    <row r="21" spans="1:21">
      <c r="A21" s="3" t="s">
        <v>16</v>
      </c>
      <c r="B21" s="3" t="s">
        <v>46</v>
      </c>
      <c r="C21" s="3" t="s">
        <v>9</v>
      </c>
      <c r="D21" s="3" t="s">
        <v>10</v>
      </c>
      <c r="E21" s="3" t="s">
        <v>11</v>
      </c>
      <c r="F21" s="3" t="s">
        <v>12</v>
      </c>
      <c r="G21" s="3" t="s">
        <v>13</v>
      </c>
      <c r="H21" s="3"/>
      <c r="I21" s="3" t="s">
        <v>14</v>
      </c>
      <c r="J21" s="3" t="s">
        <v>15</v>
      </c>
      <c r="L21" s="3" t="s">
        <v>17</v>
      </c>
      <c r="R21" s="1" t="s">
        <v>14</v>
      </c>
      <c r="S21" s="1" t="s">
        <v>15</v>
      </c>
    </row>
    <row r="22" spans="1:21">
      <c r="A22" s="3"/>
      <c r="B22" s="3"/>
      <c r="C22" s="3"/>
      <c r="D22" s="3"/>
      <c r="E22" s="3"/>
      <c r="F22" s="3"/>
      <c r="G22" s="3"/>
      <c r="H22" s="3"/>
      <c r="I22" s="3"/>
      <c r="J22" s="3"/>
    </row>
    <row r="23" spans="1:21">
      <c r="A23" s="3"/>
      <c r="B23" s="3">
        <v>0.1</v>
      </c>
      <c r="C23" s="3">
        <v>8.5884552465529396</v>
      </c>
      <c r="D23" s="3">
        <v>2.1221498371335601</v>
      </c>
      <c r="E23" s="3">
        <v>10.7239481815432</v>
      </c>
      <c r="F23" s="3">
        <v>8.4516269325708802</v>
      </c>
      <c r="G23" s="3">
        <v>1.01052217710931</v>
      </c>
      <c r="H23" s="3"/>
      <c r="I23" s="3">
        <f t="shared" ref="I23:I29" si="2">AVERAGE(C23:G23)</f>
        <v>6.1793404749819771</v>
      </c>
      <c r="J23" s="3">
        <f t="shared" ref="J23:J29" si="3">STDEV(C23:G23)</f>
        <v>4.3242935088505261</v>
      </c>
      <c r="L23" s="35">
        <f>100-C23/C10*100</f>
        <v>-56.801926513595419</v>
      </c>
      <c r="M23" s="35">
        <f t="shared" ref="M23:P29" si="4">100-D23/D10*100</f>
        <v>-3.5416249366156904</v>
      </c>
      <c r="N23" s="35">
        <f t="shared" si="4"/>
        <v>8.4212723582346172</v>
      </c>
      <c r="O23" s="35">
        <f t="shared" si="4"/>
        <v>44.658634903447222</v>
      </c>
      <c r="P23" s="35">
        <f t="shared" si="4"/>
        <v>85.612116269082961</v>
      </c>
      <c r="Q23" s="35"/>
      <c r="R23" s="35">
        <f t="shared" ref="R23:R29" si="5">AVERAGE(L23:P23)</f>
        <v>15.669694416110739</v>
      </c>
      <c r="S23" s="1">
        <f>STDEV(L23:P23)</f>
        <v>53.399558282391325</v>
      </c>
    </row>
    <row r="24" spans="1:21">
      <c r="A24" s="3"/>
      <c r="B24" s="3">
        <v>0.3</v>
      </c>
      <c r="C24" s="3">
        <v>21.967749474176198</v>
      </c>
      <c r="D24" s="3">
        <v>2.6678907258312501</v>
      </c>
      <c r="E24" s="3">
        <v>16.3926458262038</v>
      </c>
      <c r="F24" s="3">
        <v>34.192765844461498</v>
      </c>
      <c r="G24" s="3">
        <v>7.9241859990730799</v>
      </c>
      <c r="H24" s="3"/>
      <c r="I24" s="3">
        <f t="shared" si="2"/>
        <v>16.629047573949162</v>
      </c>
      <c r="J24" s="3">
        <f t="shared" si="3"/>
        <v>12.326093651551348</v>
      </c>
      <c r="L24" s="35">
        <f t="shared" ref="L24:L29" si="6">100-C24/C11*100</f>
        <v>-222.1932109453349</v>
      </c>
      <c r="M24" s="35">
        <f t="shared" si="4"/>
        <v>55.951091830850984</v>
      </c>
      <c r="N24" s="35">
        <f t="shared" si="4"/>
        <v>-33.17944026972097</v>
      </c>
      <c r="O24" s="35">
        <f t="shared" si="4"/>
        <v>36.503162852520155</v>
      </c>
      <c r="P24" s="35">
        <f t="shared" si="4"/>
        <v>46.254060239069247</v>
      </c>
      <c r="Q24" s="35"/>
      <c r="R24" s="35">
        <f t="shared" si="5"/>
        <v>-23.332867258523095</v>
      </c>
      <c r="S24" s="1">
        <f t="shared" ref="S24:S29" si="7">STDEV(L24:P24)</f>
        <v>116.56653511856666</v>
      </c>
    </row>
    <row r="25" spans="1:21">
      <c r="A25" s="3"/>
      <c r="B25" s="3">
        <v>1</v>
      </c>
      <c r="C25" s="3">
        <v>18.847861649918201</v>
      </c>
      <c r="D25" s="3">
        <v>40.615973203859603</v>
      </c>
      <c r="E25" s="3">
        <v>35.992947373119698</v>
      </c>
      <c r="F25" s="3">
        <v>37.993518112176801</v>
      </c>
      <c r="G25" s="3">
        <v>9.4882441318424409</v>
      </c>
      <c r="H25" s="3"/>
      <c r="I25" s="3">
        <f t="shared" si="2"/>
        <v>28.587708894183351</v>
      </c>
      <c r="J25" s="3">
        <f t="shared" si="3"/>
        <v>13.671504350547552</v>
      </c>
      <c r="L25" s="35">
        <f t="shared" si="6"/>
        <v>12.091543368933259</v>
      </c>
      <c r="M25" s="35">
        <f t="shared" si="4"/>
        <v>-8.5468218529463087</v>
      </c>
      <c r="N25" s="35">
        <f t="shared" si="4"/>
        <v>11.185103582673065</v>
      </c>
      <c r="O25" s="35">
        <f t="shared" si="4"/>
        <v>36.970747518957317</v>
      </c>
      <c r="P25" s="35">
        <f t="shared" si="4"/>
        <v>80.137268718921675</v>
      </c>
      <c r="Q25" s="35"/>
      <c r="R25" s="35">
        <f t="shared" si="5"/>
        <v>26.367568267307803</v>
      </c>
      <c r="S25" s="1">
        <f t="shared" si="7"/>
        <v>34.120869182830702</v>
      </c>
    </row>
    <row r="26" spans="1:21">
      <c r="A26" s="3"/>
      <c r="B26" s="3">
        <v>3</v>
      </c>
      <c r="C26" s="3">
        <v>35.744332788034598</v>
      </c>
      <c r="D26" s="3">
        <v>109.458745621044</v>
      </c>
      <c r="E26" s="3">
        <v>51.817464922852601</v>
      </c>
      <c r="F26" s="3">
        <v>103.507168525144</v>
      </c>
      <c r="G26" s="3">
        <v>33.386086903216103</v>
      </c>
      <c r="H26" s="3"/>
      <c r="I26" s="3">
        <f t="shared" si="2"/>
        <v>66.782759752058254</v>
      </c>
      <c r="J26" s="3">
        <f t="shared" si="3"/>
        <v>36.988524317419184</v>
      </c>
      <c r="L26" s="35">
        <f t="shared" si="6"/>
        <v>26.667596217749789</v>
      </c>
      <c r="M26" s="35">
        <f t="shared" si="4"/>
        <v>20.535820711425231</v>
      </c>
      <c r="N26" s="35">
        <f t="shared" si="4"/>
        <v>62.386695072535574</v>
      </c>
      <c r="O26" s="35">
        <f t="shared" si="4"/>
        <v>-6.1996404460610108</v>
      </c>
      <c r="P26" s="35">
        <f t="shared" si="4"/>
        <v>57.896919553716245</v>
      </c>
      <c r="Q26" s="35"/>
      <c r="R26" s="35">
        <f t="shared" si="5"/>
        <v>32.257478221873171</v>
      </c>
      <c r="S26" s="1">
        <f t="shared" si="7"/>
        <v>28.340539301921794</v>
      </c>
    </row>
    <row r="27" spans="1:21">
      <c r="A27" s="3"/>
      <c r="B27" s="3">
        <v>10</v>
      </c>
      <c r="C27" s="3">
        <v>86.550595933629396</v>
      </c>
      <c r="D27" s="3">
        <v>137.77896257144599</v>
      </c>
      <c r="E27" s="3">
        <v>104.96374493495399</v>
      </c>
      <c r="F27" s="3">
        <v>121.014509595983</v>
      </c>
      <c r="G27" s="3">
        <v>76.389547262600999</v>
      </c>
      <c r="H27" s="3"/>
      <c r="I27" s="3">
        <f t="shared" si="2"/>
        <v>105.33947205972268</v>
      </c>
      <c r="J27" s="3">
        <f t="shared" si="3"/>
        <v>24.946385154648759</v>
      </c>
      <c r="L27" s="35">
        <f t="shared" si="6"/>
        <v>-27.97495096140392</v>
      </c>
      <c r="M27" s="35">
        <f t="shared" si="4"/>
        <v>29.279350861432192</v>
      </c>
      <c r="N27" s="35">
        <f t="shared" si="4"/>
        <v>6.4663684394565877</v>
      </c>
      <c r="O27" s="35">
        <f t="shared" si="4"/>
        <v>-17.22435427293594</v>
      </c>
      <c r="P27" s="35">
        <f t="shared" si="4"/>
        <v>31.965742746448981</v>
      </c>
      <c r="Q27" s="35"/>
      <c r="R27" s="35">
        <f t="shared" si="5"/>
        <v>4.5024313625995802</v>
      </c>
      <c r="S27" s="1">
        <f t="shared" si="7"/>
        <v>26.920344711443448</v>
      </c>
    </row>
    <row r="28" spans="1:21">
      <c r="A28" s="3"/>
      <c r="B28" s="3">
        <v>30</v>
      </c>
      <c r="C28" s="3">
        <v>102.056555269923</v>
      </c>
      <c r="D28" s="3">
        <v>148.55351545694799</v>
      </c>
      <c r="E28" s="3">
        <v>102.60214405808701</v>
      </c>
      <c r="F28" s="3">
        <v>150.55064925241999</v>
      </c>
      <c r="G28" s="3">
        <v>104.944672827459</v>
      </c>
      <c r="H28" s="3"/>
      <c r="I28" s="3">
        <f t="shared" si="2"/>
        <v>121.7415073729674</v>
      </c>
      <c r="J28" s="3">
        <f t="shared" si="3"/>
        <v>25.420447731468048</v>
      </c>
      <c r="L28" s="35">
        <f t="shared" si="6"/>
        <v>-13.23171375944132</v>
      </c>
      <c r="M28" s="35">
        <f t="shared" si="4"/>
        <v>42.116200425104026</v>
      </c>
      <c r="N28" s="35">
        <f t="shared" si="4"/>
        <v>17.81161562454129</v>
      </c>
      <c r="O28" s="35">
        <f t="shared" si="4"/>
        <v>-53.798533366765497</v>
      </c>
      <c r="P28" s="35">
        <f t="shared" si="4"/>
        <v>6.443482077952126</v>
      </c>
      <c r="Q28" s="35"/>
      <c r="R28" s="35">
        <f t="shared" si="5"/>
        <v>-0.13178979972187504</v>
      </c>
      <c r="S28" s="1">
        <f t="shared" si="7"/>
        <v>36.061822088474131</v>
      </c>
    </row>
    <row r="29" spans="1:21">
      <c r="A29" s="3"/>
      <c r="B29" s="3">
        <v>100</v>
      </c>
      <c r="C29" s="3">
        <v>138.09301238607199</v>
      </c>
      <c r="D29" s="3">
        <v>144.34019113760701</v>
      </c>
      <c r="E29" s="3">
        <v>131.406260074296</v>
      </c>
      <c r="F29" s="3">
        <v>167.97075232286701</v>
      </c>
      <c r="G29" s="3">
        <v>98.958668575466007</v>
      </c>
      <c r="H29" s="3"/>
      <c r="I29" s="3">
        <f t="shared" si="2"/>
        <v>136.15377689926163</v>
      </c>
      <c r="J29" s="3">
        <f t="shared" si="3"/>
        <v>24.945505289949438</v>
      </c>
      <c r="L29" s="35">
        <f t="shared" si="6"/>
        <v>13.023611288799117</v>
      </c>
      <c r="M29" s="35">
        <f t="shared" si="4"/>
        <v>47.612871238465026</v>
      </c>
      <c r="N29" s="35">
        <f t="shared" si="4"/>
        <v>19.075488565183505</v>
      </c>
      <c r="O29" s="35">
        <f t="shared" si="4"/>
        <v>-82.261539372827855</v>
      </c>
      <c r="P29" s="35">
        <f t="shared" si="4"/>
        <v>28.057193057553633</v>
      </c>
      <c r="Q29" s="35"/>
      <c r="R29" s="35">
        <f t="shared" si="5"/>
        <v>5.1015249554346838</v>
      </c>
      <c r="S29" s="1">
        <f t="shared" si="7"/>
        <v>50.558167936729973</v>
      </c>
    </row>
    <row r="30" spans="1:21">
      <c r="A30" s="3"/>
      <c r="B30" s="3"/>
      <c r="C30" s="3"/>
      <c r="D30" s="3"/>
      <c r="E30" s="3"/>
      <c r="F30" s="3"/>
      <c r="G30" s="3"/>
      <c r="H30" s="3"/>
      <c r="I30" s="3"/>
      <c r="J30" s="3"/>
    </row>
    <row r="31" spans="1:21">
      <c r="A31" s="3"/>
      <c r="B31" s="3"/>
      <c r="C31" s="3"/>
      <c r="D31" s="3"/>
      <c r="E31" s="3"/>
      <c r="F31" s="3"/>
      <c r="G31" s="3"/>
      <c r="H31" s="3"/>
      <c r="I31" s="3"/>
      <c r="J31" s="3"/>
      <c r="K31" s="3"/>
    </row>
    <row r="32" spans="1:21">
      <c r="A32" s="15" t="s">
        <v>18</v>
      </c>
      <c r="B32" s="5"/>
      <c r="C32" s="5"/>
      <c r="D32" s="5"/>
      <c r="E32" s="5"/>
      <c r="F32" s="5"/>
      <c r="G32" s="5"/>
      <c r="H32" s="5"/>
      <c r="I32" s="5"/>
      <c r="J32" s="5"/>
      <c r="K32" s="5"/>
      <c r="L32" s="5"/>
      <c r="M32" s="14"/>
      <c r="N32" s="22"/>
      <c r="O32" s="18" t="str">
        <f t="shared" ref="O32:U32" si="8">F34</f>
        <v>0.1mM10ul</v>
      </c>
      <c r="P32" s="18" t="str">
        <f t="shared" si="8"/>
        <v>0.1mM20ul</v>
      </c>
      <c r="Q32" s="18" t="str">
        <f t="shared" si="8"/>
        <v>1mM7ul</v>
      </c>
      <c r="R32" s="18" t="str">
        <f t="shared" si="8"/>
        <v>1mM20ul</v>
      </c>
      <c r="S32" s="18" t="str">
        <f t="shared" si="8"/>
        <v>10mM7ul</v>
      </c>
      <c r="T32" s="18" t="str">
        <f t="shared" si="8"/>
        <v>10mM20ul</v>
      </c>
      <c r="U32" s="18" t="str">
        <f t="shared" si="8"/>
        <v>10mM70ul</v>
      </c>
    </row>
    <row r="33" spans="1:21">
      <c r="A33" s="15"/>
      <c r="B33" s="5" t="s">
        <v>39</v>
      </c>
      <c r="C33" s="16" t="s">
        <v>16</v>
      </c>
      <c r="D33" s="5"/>
      <c r="E33" s="5"/>
      <c r="F33" s="5"/>
      <c r="G33" s="5"/>
      <c r="H33" s="5"/>
      <c r="I33" s="5"/>
      <c r="J33" s="5"/>
      <c r="K33" s="5"/>
      <c r="L33" s="5"/>
      <c r="M33" s="14"/>
      <c r="N33" s="22" t="s">
        <v>16</v>
      </c>
      <c r="O33" s="23">
        <f t="shared" ref="O33:U33" si="9">F37</f>
        <v>8.588455246552936</v>
      </c>
      <c r="P33" s="23">
        <f t="shared" si="9"/>
        <v>21.967749474176209</v>
      </c>
      <c r="Q33" s="23">
        <f t="shared" si="9"/>
        <v>18.847861649918205</v>
      </c>
      <c r="R33" s="23">
        <f t="shared" si="9"/>
        <v>35.74433278803459</v>
      </c>
      <c r="S33" s="23">
        <f t="shared" si="9"/>
        <v>86.550595933629353</v>
      </c>
      <c r="T33" s="23">
        <f t="shared" si="9"/>
        <v>102.0565552699229</v>
      </c>
      <c r="U33" s="23">
        <f t="shared" si="9"/>
        <v>138.09301238607154</v>
      </c>
    </row>
    <row r="34" spans="1:21" ht="15.75">
      <c r="A34" s="15"/>
      <c r="B34" s="5"/>
      <c r="C34" s="5" t="s">
        <v>21</v>
      </c>
      <c r="D34" s="17">
        <v>3.4660000000000002</v>
      </c>
      <c r="E34" s="5" t="s">
        <v>22</v>
      </c>
      <c r="F34" s="18" t="s">
        <v>23</v>
      </c>
      <c r="G34" s="18" t="s">
        <v>24</v>
      </c>
      <c r="H34" s="18" t="s">
        <v>25</v>
      </c>
      <c r="I34" s="18" t="s">
        <v>26</v>
      </c>
      <c r="J34" s="18" t="s">
        <v>27</v>
      </c>
      <c r="K34" s="18" t="s">
        <v>28</v>
      </c>
      <c r="L34" s="18" t="s">
        <v>29</v>
      </c>
      <c r="M34" s="14"/>
      <c r="N34" s="22" t="s">
        <v>7</v>
      </c>
      <c r="O34" s="23">
        <f t="shared" ref="O34:U34" si="10">AVERAGE(F55,F49)</f>
        <v>5.4772638560714881</v>
      </c>
      <c r="P34" s="23">
        <f t="shared" si="10"/>
        <v>6.8181912988549485</v>
      </c>
      <c r="Q34" s="23">
        <f t="shared" si="10"/>
        <v>21.440328237155533</v>
      </c>
      <c r="R34" s="23">
        <f t="shared" si="10"/>
        <v>48.742889833765879</v>
      </c>
      <c r="S34" s="23">
        <f t="shared" si="10"/>
        <v>67.630888141330303</v>
      </c>
      <c r="T34" s="23">
        <f t="shared" si="10"/>
        <v>90.130716812023422</v>
      </c>
      <c r="U34" s="23">
        <f t="shared" si="10"/>
        <v>158.7706898760768</v>
      </c>
    </row>
    <row r="35" spans="1:21" ht="15.75">
      <c r="A35" s="15"/>
      <c r="B35" s="5"/>
      <c r="C35" s="5" t="s">
        <v>30</v>
      </c>
      <c r="D35" s="17">
        <v>12.023999999999999</v>
      </c>
      <c r="E35" s="17">
        <v>2.3639999999999999</v>
      </c>
      <c r="F35" s="17">
        <v>3.0990000000000002</v>
      </c>
      <c r="G35" s="17">
        <v>4.2439999999999998</v>
      </c>
      <c r="H35" s="17">
        <v>3.9769999999999999</v>
      </c>
      <c r="I35" s="17">
        <v>5.423</v>
      </c>
      <c r="J35" s="17">
        <v>9.7710000000000008</v>
      </c>
      <c r="K35" s="17">
        <v>11.098000000000001</v>
      </c>
      <c r="L35" s="17">
        <v>14.182</v>
      </c>
      <c r="M35" s="14"/>
      <c r="N35" s="14"/>
      <c r="O35" s="14"/>
      <c r="P35" s="14"/>
      <c r="Q35" s="14"/>
      <c r="R35" s="14"/>
      <c r="S35" s="14"/>
      <c r="T35" s="14"/>
      <c r="U35" s="14"/>
    </row>
    <row r="36" spans="1:21">
      <c r="A36" s="15"/>
      <c r="B36" s="5"/>
      <c r="C36" s="5"/>
      <c r="D36" s="5">
        <f>D35-D34</f>
        <v>8.5579999999999998</v>
      </c>
      <c r="E36" s="5"/>
      <c r="F36" s="5">
        <f>F35-E35</f>
        <v>0.73500000000000032</v>
      </c>
      <c r="G36" s="5">
        <f>G35-E35</f>
        <v>1.88</v>
      </c>
      <c r="H36" s="5">
        <f>H35-E35</f>
        <v>1.613</v>
      </c>
      <c r="I36" s="5">
        <f>I35-E35</f>
        <v>3.0590000000000002</v>
      </c>
      <c r="J36" s="5">
        <f>J35-E35</f>
        <v>7.4070000000000009</v>
      </c>
      <c r="K36" s="5">
        <f>K35-E35</f>
        <v>8.7340000000000018</v>
      </c>
      <c r="L36" s="5">
        <f>L35-E35</f>
        <v>11.818000000000001</v>
      </c>
      <c r="M36" s="14"/>
      <c r="N36" s="14"/>
      <c r="O36" s="14"/>
      <c r="P36" s="14"/>
      <c r="Q36" s="14"/>
      <c r="R36" s="14"/>
      <c r="S36" s="14"/>
      <c r="T36" s="14"/>
      <c r="U36" s="14"/>
    </row>
    <row r="37" spans="1:21">
      <c r="A37" s="15"/>
      <c r="B37" s="5"/>
      <c r="C37" s="5"/>
      <c r="D37" s="5"/>
      <c r="E37" s="5"/>
      <c r="F37" s="19">
        <f>F36/D36*100</f>
        <v>8.588455246552936</v>
      </c>
      <c r="G37" s="19">
        <f>G36/D36*100</f>
        <v>21.967749474176209</v>
      </c>
      <c r="H37" s="19">
        <f>H36/D36*100</f>
        <v>18.847861649918205</v>
      </c>
      <c r="I37" s="19">
        <f>I36/D36*100</f>
        <v>35.74433278803459</v>
      </c>
      <c r="J37" s="19">
        <f>J36/D36*100</f>
        <v>86.550595933629353</v>
      </c>
      <c r="K37" s="19">
        <f>K36/D36*100</f>
        <v>102.0565552699229</v>
      </c>
      <c r="L37" s="19">
        <f>L36/D36*100</f>
        <v>138.09301238607154</v>
      </c>
      <c r="M37" s="14"/>
      <c r="N37" s="22" t="s">
        <v>31</v>
      </c>
      <c r="O37" s="5" t="s">
        <v>16</v>
      </c>
      <c r="P37" s="5" t="s">
        <v>7</v>
      </c>
      <c r="Q37" s="14"/>
      <c r="R37" s="14"/>
      <c r="S37" s="14"/>
      <c r="T37" s="14"/>
      <c r="U37" s="14"/>
    </row>
    <row r="38" spans="1:21">
      <c r="A38" s="15"/>
      <c r="B38" s="5"/>
      <c r="C38" s="5"/>
      <c r="D38" s="5"/>
      <c r="E38" s="5"/>
      <c r="F38" s="5"/>
      <c r="G38" s="5"/>
      <c r="H38" s="5"/>
      <c r="I38" s="5"/>
      <c r="J38" s="5"/>
      <c r="K38" s="5"/>
      <c r="L38" s="5"/>
      <c r="M38" s="14"/>
      <c r="N38" s="18" t="s">
        <v>23</v>
      </c>
      <c r="O38" s="23">
        <f>O33</f>
        <v>8.588455246552936</v>
      </c>
      <c r="P38" s="23">
        <f>O34</f>
        <v>5.4772638560714881</v>
      </c>
      <c r="Q38" s="14"/>
      <c r="R38" s="14"/>
      <c r="S38" s="14"/>
      <c r="T38" s="14"/>
      <c r="U38" s="14"/>
    </row>
    <row r="39" spans="1:21">
      <c r="A39" s="15"/>
      <c r="B39" s="5" t="s">
        <v>40</v>
      </c>
      <c r="C39" s="16" t="s">
        <v>16</v>
      </c>
      <c r="D39" s="5"/>
      <c r="E39" s="5"/>
      <c r="F39" s="5"/>
      <c r="G39" s="5"/>
      <c r="H39" s="5"/>
      <c r="I39" s="5"/>
      <c r="J39" s="5"/>
      <c r="K39" s="5"/>
      <c r="L39" s="5"/>
      <c r="M39" s="14"/>
      <c r="N39" s="18" t="s">
        <v>24</v>
      </c>
      <c r="O39" s="23">
        <f>P33</f>
        <v>21.967749474176209</v>
      </c>
      <c r="P39" s="23">
        <f>P34</f>
        <v>6.8181912988549485</v>
      </c>
      <c r="Q39" s="14"/>
      <c r="R39" s="14"/>
      <c r="S39" s="14"/>
      <c r="T39" s="14"/>
      <c r="U39" s="14"/>
    </row>
    <row r="40" spans="1:21" ht="15.75">
      <c r="A40" s="15"/>
      <c r="B40" s="5"/>
      <c r="C40" s="5" t="s">
        <v>21</v>
      </c>
      <c r="D40" s="17"/>
      <c r="E40" s="5" t="s">
        <v>22</v>
      </c>
      <c r="F40" s="18" t="s">
        <v>23</v>
      </c>
      <c r="G40" s="18" t="s">
        <v>24</v>
      </c>
      <c r="H40" s="18" t="s">
        <v>25</v>
      </c>
      <c r="I40" s="18" t="s">
        <v>26</v>
      </c>
      <c r="J40" s="18" t="s">
        <v>27</v>
      </c>
      <c r="K40" s="18" t="s">
        <v>28</v>
      </c>
      <c r="L40" s="18" t="s">
        <v>29</v>
      </c>
      <c r="M40" s="14"/>
      <c r="N40" s="18" t="s">
        <v>25</v>
      </c>
      <c r="O40" s="23">
        <f>Q33</f>
        <v>18.847861649918205</v>
      </c>
      <c r="P40" s="23">
        <f>Q34</f>
        <v>21.440328237155533</v>
      </c>
      <c r="Q40" s="14"/>
      <c r="R40" s="14"/>
      <c r="S40" s="14"/>
      <c r="T40" s="14"/>
      <c r="U40" s="14"/>
    </row>
    <row r="41" spans="1:21" ht="15.75">
      <c r="A41" s="15"/>
      <c r="B41" s="5"/>
      <c r="C41" s="5" t="s">
        <v>30</v>
      </c>
      <c r="D41" s="17"/>
      <c r="E41" s="17"/>
      <c r="F41" s="17"/>
      <c r="G41" s="17"/>
      <c r="H41" s="17"/>
      <c r="I41" s="17"/>
      <c r="J41" s="17"/>
      <c r="K41" s="17"/>
      <c r="L41" s="17"/>
      <c r="M41" s="14"/>
      <c r="N41" s="18" t="s">
        <v>26</v>
      </c>
      <c r="O41" s="23">
        <f>R33</f>
        <v>35.74433278803459</v>
      </c>
      <c r="P41" s="23">
        <f>R34</f>
        <v>48.742889833765879</v>
      </c>
      <c r="Q41" s="14"/>
      <c r="R41" s="14"/>
      <c r="S41" s="14"/>
      <c r="T41" s="14"/>
      <c r="U41" s="14"/>
    </row>
    <row r="42" spans="1:21">
      <c r="A42" s="15"/>
      <c r="B42" s="5"/>
      <c r="C42" s="5"/>
      <c r="D42" s="5"/>
      <c r="E42" s="5"/>
      <c r="F42" s="5"/>
      <c r="G42" s="5"/>
      <c r="H42" s="5"/>
      <c r="I42" s="5"/>
      <c r="J42" s="5"/>
      <c r="K42" s="5"/>
      <c r="L42" s="5"/>
      <c r="M42" s="14"/>
      <c r="N42" s="18" t="s">
        <v>27</v>
      </c>
      <c r="O42" s="23">
        <f>S33</f>
        <v>86.550595933629353</v>
      </c>
      <c r="P42" s="23">
        <f>S34</f>
        <v>67.630888141330303</v>
      </c>
      <c r="Q42" s="14"/>
      <c r="R42" s="14"/>
      <c r="S42" s="14"/>
      <c r="T42" s="14"/>
      <c r="U42" s="14"/>
    </row>
    <row r="43" spans="1:21">
      <c r="A43" s="15"/>
      <c r="B43" s="5"/>
      <c r="C43" s="5"/>
      <c r="D43" s="5"/>
      <c r="E43" s="5"/>
      <c r="F43" s="19"/>
      <c r="G43" s="19"/>
      <c r="H43" s="19"/>
      <c r="I43" s="19"/>
      <c r="J43" s="19"/>
      <c r="K43" s="19"/>
      <c r="L43" s="19"/>
      <c r="M43" s="14"/>
      <c r="N43" s="18" t="s">
        <v>28</v>
      </c>
      <c r="O43" s="23">
        <f>T33</f>
        <v>102.0565552699229</v>
      </c>
      <c r="P43" s="23">
        <f>T34</f>
        <v>90.130716812023422</v>
      </c>
      <c r="Q43" s="14"/>
      <c r="R43" s="14"/>
      <c r="S43" s="14"/>
      <c r="T43" s="14"/>
      <c r="U43" s="14"/>
    </row>
    <row r="44" spans="1:21">
      <c r="A44" s="15"/>
      <c r="B44" s="5"/>
      <c r="C44" s="5"/>
      <c r="D44" s="5"/>
      <c r="E44" s="5"/>
      <c r="F44" s="5"/>
      <c r="G44" s="5"/>
      <c r="H44" s="5"/>
      <c r="I44" s="5"/>
      <c r="J44" s="5"/>
      <c r="K44" s="5"/>
      <c r="L44" s="5"/>
      <c r="M44" s="14"/>
      <c r="N44" s="18" t="s">
        <v>29</v>
      </c>
      <c r="O44" s="23">
        <f>U33</f>
        <v>138.09301238607154</v>
      </c>
      <c r="P44" s="23">
        <f>U34</f>
        <v>158.7706898760768</v>
      </c>
      <c r="Q44" s="14"/>
      <c r="R44" s="14"/>
      <c r="S44" s="14"/>
      <c r="T44" s="14"/>
      <c r="U44" s="14"/>
    </row>
    <row r="45" spans="1:21">
      <c r="A45" s="15"/>
      <c r="B45" s="5" t="s">
        <v>41</v>
      </c>
      <c r="C45" s="16" t="s">
        <v>20</v>
      </c>
      <c r="D45" s="5"/>
      <c r="E45" s="5"/>
      <c r="F45" s="5"/>
      <c r="G45" s="5"/>
      <c r="H45" s="5"/>
      <c r="I45" s="5"/>
      <c r="J45" s="5"/>
      <c r="K45" s="5"/>
      <c r="L45" s="5"/>
      <c r="M45" s="14"/>
      <c r="N45" s="14"/>
      <c r="O45" s="14"/>
      <c r="P45" s="14"/>
      <c r="Q45" s="14"/>
      <c r="R45" s="14"/>
      <c r="S45" s="14"/>
      <c r="T45" s="14"/>
      <c r="U45" s="14"/>
    </row>
    <row r="46" spans="1:21" ht="15.75">
      <c r="A46" s="15"/>
      <c r="B46" s="5"/>
      <c r="C46" s="5" t="s">
        <v>21</v>
      </c>
      <c r="D46" s="17">
        <v>3.9820000000000002</v>
      </c>
      <c r="E46" s="5" t="s">
        <v>22</v>
      </c>
      <c r="F46" s="18" t="s">
        <v>23</v>
      </c>
      <c r="G46" s="18" t="s">
        <v>24</v>
      </c>
      <c r="H46" s="18" t="s">
        <v>25</v>
      </c>
      <c r="I46" s="18" t="s">
        <v>26</v>
      </c>
      <c r="J46" s="18" t="s">
        <v>27</v>
      </c>
      <c r="K46" s="18" t="s">
        <v>28</v>
      </c>
      <c r="L46" s="18" t="s">
        <v>29</v>
      </c>
      <c r="M46" s="14"/>
      <c r="N46" s="14"/>
      <c r="O46" s="14"/>
      <c r="P46" s="14"/>
      <c r="Q46" s="14"/>
      <c r="R46" s="14"/>
      <c r="S46" s="14"/>
      <c r="T46" s="14"/>
      <c r="U46" s="14"/>
    </row>
    <row r="47" spans="1:21" ht="15.75">
      <c r="A47" s="15"/>
      <c r="B47" s="5"/>
      <c r="C47" s="5" t="s">
        <v>30</v>
      </c>
      <c r="D47" s="17">
        <v>4.5270000000000001</v>
      </c>
      <c r="E47" s="17">
        <v>3.6709999999999998</v>
      </c>
      <c r="F47" s="17">
        <v>3.6930000000000001</v>
      </c>
      <c r="G47" s="17">
        <v>3.64</v>
      </c>
      <c r="H47" s="17">
        <v>3.79</v>
      </c>
      <c r="I47" s="17">
        <v>4.0259999999999998</v>
      </c>
      <c r="J47" s="17">
        <v>4.194</v>
      </c>
      <c r="K47" s="17">
        <v>4.4349999999999996</v>
      </c>
      <c r="L47" s="17">
        <v>4.8719999999999999</v>
      </c>
      <c r="M47" s="14"/>
      <c r="N47" s="14"/>
      <c r="O47" s="14"/>
      <c r="P47" s="14"/>
      <c r="Q47" s="14"/>
      <c r="R47" s="14"/>
      <c r="S47" s="14"/>
      <c r="T47" s="14"/>
      <c r="U47" s="14"/>
    </row>
    <row r="48" spans="1:21">
      <c r="A48" s="15"/>
      <c r="B48" s="5"/>
      <c r="C48" s="5"/>
      <c r="D48" s="5">
        <f>D47-D46</f>
        <v>0.54499999999999993</v>
      </c>
      <c r="E48" s="5"/>
      <c r="F48" s="5">
        <f>F47-E47</f>
        <v>2.2000000000000242E-2</v>
      </c>
      <c r="G48" s="5">
        <f>G47-E47</f>
        <v>-3.0999999999999694E-2</v>
      </c>
      <c r="H48" s="5">
        <f>H47-E47</f>
        <v>0.11900000000000022</v>
      </c>
      <c r="I48" s="5">
        <f>I47-E47</f>
        <v>0.35499999999999998</v>
      </c>
      <c r="J48" s="5">
        <f>J47-E47</f>
        <v>0.52300000000000013</v>
      </c>
      <c r="K48" s="5">
        <f>K47-E47</f>
        <v>0.76399999999999979</v>
      </c>
      <c r="L48" s="5">
        <f>L47-E47</f>
        <v>1.2010000000000001</v>
      </c>
      <c r="M48" s="14"/>
      <c r="N48" s="14"/>
      <c r="O48" s="14"/>
      <c r="P48" s="14"/>
      <c r="Q48" s="14"/>
      <c r="R48" s="14"/>
      <c r="S48" s="14"/>
      <c r="T48" s="14"/>
      <c r="U48" s="14"/>
    </row>
    <row r="49" spans="1:21">
      <c r="A49" s="15"/>
      <c r="B49" s="5"/>
      <c r="C49" s="5"/>
      <c r="D49" s="5"/>
      <c r="E49" s="5"/>
      <c r="F49" s="19">
        <f>F48/D48*100</f>
        <v>4.0366972477064671</v>
      </c>
      <c r="G49" s="19">
        <f>G48/D48*100</f>
        <v>-5.6880733944953574</v>
      </c>
      <c r="H49" s="19">
        <f>H48/D48*100</f>
        <v>21.834862385321145</v>
      </c>
      <c r="I49" s="19">
        <f>I48/D48*100</f>
        <v>65.137614678899098</v>
      </c>
      <c r="J49" s="19">
        <f>J48/D48*100</f>
        <v>95.963302752293615</v>
      </c>
      <c r="K49" s="19">
        <f>K48/D48*100</f>
        <v>140.18348623853208</v>
      </c>
      <c r="L49" s="19">
        <f>L48/D48*100</f>
        <v>220.36697247706428</v>
      </c>
      <c r="M49" s="14"/>
      <c r="N49" s="14"/>
      <c r="O49" s="14"/>
      <c r="P49" s="14"/>
      <c r="Q49" s="14"/>
      <c r="R49" s="14"/>
      <c r="S49" s="14"/>
      <c r="T49" s="14"/>
      <c r="U49" s="14"/>
    </row>
    <row r="50" spans="1:21">
      <c r="A50" s="15"/>
      <c r="B50" s="5"/>
      <c r="C50" s="5"/>
      <c r="D50" s="5"/>
      <c r="E50" s="5"/>
      <c r="F50" s="5"/>
      <c r="G50" s="5"/>
      <c r="H50" s="5"/>
      <c r="I50" s="5"/>
      <c r="J50" s="5"/>
      <c r="K50" s="5"/>
      <c r="L50" s="5"/>
      <c r="M50" s="14"/>
      <c r="N50" s="14"/>
      <c r="O50" s="14"/>
      <c r="P50" s="14"/>
      <c r="Q50" s="14"/>
      <c r="R50" s="14"/>
      <c r="S50" s="14"/>
      <c r="T50" s="14"/>
      <c r="U50" s="14"/>
    </row>
    <row r="51" spans="1:21">
      <c r="A51" s="15"/>
      <c r="B51" s="5" t="s">
        <v>42</v>
      </c>
      <c r="C51" s="16" t="s">
        <v>20</v>
      </c>
      <c r="D51" s="5"/>
      <c r="E51" s="5"/>
      <c r="F51" s="5"/>
      <c r="G51" s="5"/>
      <c r="H51" s="5"/>
      <c r="I51" s="5"/>
      <c r="J51" s="5"/>
      <c r="K51" s="5"/>
      <c r="L51" s="5"/>
      <c r="M51" s="14"/>
      <c r="N51" s="14"/>
      <c r="O51" s="14"/>
      <c r="P51" s="14"/>
      <c r="Q51" s="14"/>
      <c r="R51" s="14"/>
      <c r="S51" s="14"/>
      <c r="T51" s="14"/>
      <c r="U51" s="14"/>
    </row>
    <row r="52" spans="1:21" ht="15.75">
      <c r="A52" s="15"/>
      <c r="B52" s="5"/>
      <c r="C52" s="5" t="s">
        <v>21</v>
      </c>
      <c r="D52" s="17">
        <v>4.665</v>
      </c>
      <c r="E52" s="5" t="s">
        <v>22</v>
      </c>
      <c r="F52" s="18" t="s">
        <v>23</v>
      </c>
      <c r="G52" s="18" t="s">
        <v>24</v>
      </c>
      <c r="H52" s="18" t="s">
        <v>25</v>
      </c>
      <c r="I52" s="18" t="s">
        <v>26</v>
      </c>
      <c r="J52" s="18" t="s">
        <v>27</v>
      </c>
      <c r="K52" s="18" t="s">
        <v>28</v>
      </c>
      <c r="L52" s="18" t="s">
        <v>29</v>
      </c>
      <c r="M52" s="14"/>
      <c r="N52" s="14"/>
      <c r="O52" s="14"/>
      <c r="P52" s="14"/>
      <c r="Q52" s="14"/>
      <c r="R52" s="14"/>
      <c r="S52" s="14"/>
      <c r="T52" s="14"/>
      <c r="U52" s="14"/>
    </row>
    <row r="53" spans="1:21" ht="15.75">
      <c r="A53" s="15"/>
      <c r="B53" s="5"/>
      <c r="C53" s="5" t="s">
        <v>30</v>
      </c>
      <c r="D53" s="17">
        <v>7.7439999999999998</v>
      </c>
      <c r="E53" s="17">
        <v>5.2690000000000001</v>
      </c>
      <c r="F53" s="17">
        <v>5.4820000000000002</v>
      </c>
      <c r="G53" s="17">
        <v>5.8639999999999999</v>
      </c>
      <c r="H53" s="17">
        <v>5.9169999999999998</v>
      </c>
      <c r="I53" s="17">
        <v>6.2649999999999997</v>
      </c>
      <c r="J53" s="17">
        <v>6.4790000000000001</v>
      </c>
      <c r="K53" s="17">
        <v>6.5030000000000001</v>
      </c>
      <c r="L53" s="17">
        <v>8.2609999999999992</v>
      </c>
      <c r="M53" s="14"/>
      <c r="N53" s="14"/>
      <c r="O53" s="14"/>
      <c r="P53" s="14"/>
      <c r="Q53" s="14"/>
      <c r="R53" s="14"/>
      <c r="S53" s="14"/>
      <c r="T53" s="14"/>
      <c r="U53" s="14"/>
    </row>
    <row r="54" spans="1:21">
      <c r="A54" s="15"/>
      <c r="B54" s="5"/>
      <c r="C54" s="5"/>
      <c r="D54" s="5">
        <f>D53-D52</f>
        <v>3.0789999999999997</v>
      </c>
      <c r="E54" s="5"/>
      <c r="F54" s="5">
        <f>F53-E53</f>
        <v>0.21300000000000008</v>
      </c>
      <c r="G54" s="5">
        <f>G53-E53</f>
        <v>0.59499999999999975</v>
      </c>
      <c r="H54" s="5">
        <f>H53-E53</f>
        <v>0.64799999999999969</v>
      </c>
      <c r="I54" s="5">
        <f>I53-E53</f>
        <v>0.99599999999999955</v>
      </c>
      <c r="J54" s="5">
        <f>J53-E53</f>
        <v>1.21</v>
      </c>
      <c r="K54" s="5">
        <f>K53-E53</f>
        <v>1.234</v>
      </c>
      <c r="L54" s="5">
        <f>L53-E53</f>
        <v>2.9919999999999991</v>
      </c>
      <c r="M54" s="14"/>
      <c r="N54" s="14"/>
      <c r="O54" s="14"/>
      <c r="P54" s="14"/>
      <c r="Q54" s="14"/>
      <c r="R54" s="14"/>
      <c r="S54" s="14"/>
      <c r="T54" s="14"/>
      <c r="U54" s="14"/>
    </row>
    <row r="55" spans="1:21">
      <c r="A55" s="15"/>
      <c r="B55" s="5"/>
      <c r="C55" s="5"/>
      <c r="D55" s="5"/>
      <c r="E55" s="5"/>
      <c r="F55" s="19">
        <f>F54/D54*100</f>
        <v>6.9178304644365083</v>
      </c>
      <c r="G55" s="19">
        <f>G54/D54*100</f>
        <v>19.324455992205255</v>
      </c>
      <c r="H55" s="19">
        <f>H54/D54*100</f>
        <v>21.045794088989926</v>
      </c>
      <c r="I55" s="19">
        <f>I54/D54*100</f>
        <v>32.348164988632661</v>
      </c>
      <c r="J55" s="19">
        <f>J54/D54*100</f>
        <v>39.298473530367005</v>
      </c>
      <c r="K55" s="19">
        <f>K54/D54*100</f>
        <v>40.077947385514776</v>
      </c>
      <c r="L55" s="19">
        <f>L54/D54*100</f>
        <v>97.174407275089294</v>
      </c>
      <c r="M55" s="14"/>
      <c r="N55" s="14"/>
      <c r="O55" s="14"/>
      <c r="P55" s="14"/>
      <c r="Q55" s="14"/>
      <c r="R55" s="14"/>
      <c r="S55" s="14"/>
      <c r="T55" s="14"/>
      <c r="U55" s="14"/>
    </row>
    <row r="56" spans="1:21">
      <c r="A56" s="20"/>
      <c r="B56" s="21"/>
      <c r="C56" s="21"/>
      <c r="D56" s="21"/>
      <c r="E56" s="21"/>
      <c r="F56" s="21"/>
      <c r="G56" s="21"/>
      <c r="H56" s="21"/>
      <c r="I56" s="21"/>
      <c r="J56" s="21"/>
      <c r="K56" s="21"/>
      <c r="L56" s="21"/>
      <c r="M56" s="14"/>
      <c r="N56" s="14"/>
      <c r="O56" s="14"/>
      <c r="P56" s="14"/>
      <c r="Q56" s="14"/>
      <c r="R56" s="14"/>
      <c r="S56" s="14"/>
      <c r="T56" s="14"/>
      <c r="U56" s="14"/>
    </row>
    <row r="57" spans="1:21">
      <c r="A57" s="20"/>
      <c r="B57" s="21"/>
      <c r="C57" s="21"/>
      <c r="D57" s="21"/>
      <c r="E57" s="21"/>
      <c r="F57" s="21"/>
      <c r="G57" s="21"/>
      <c r="H57" s="21"/>
      <c r="I57" s="21"/>
      <c r="J57" s="21"/>
      <c r="K57" s="21"/>
      <c r="L57" s="21"/>
      <c r="M57" s="14"/>
      <c r="N57" s="14"/>
      <c r="O57" s="14"/>
      <c r="P57" s="14"/>
      <c r="Q57" s="14"/>
      <c r="R57" s="14"/>
      <c r="S57" s="14"/>
      <c r="T57" s="14"/>
      <c r="U57" s="14"/>
    </row>
    <row r="58" spans="1:21">
      <c r="A58" s="15" t="s">
        <v>35</v>
      </c>
      <c r="B58" s="5"/>
      <c r="C58" s="5"/>
      <c r="D58" s="5"/>
      <c r="E58" s="5"/>
      <c r="F58" s="5"/>
      <c r="G58" s="5"/>
      <c r="H58" s="5"/>
      <c r="I58" s="5"/>
      <c r="J58" s="5"/>
      <c r="K58" s="5"/>
      <c r="L58" s="5"/>
      <c r="M58" s="14"/>
      <c r="N58" s="22"/>
      <c r="O58" s="18" t="str">
        <f t="shared" ref="O58:U58" si="11">F60</f>
        <v>0.1mM10ul</v>
      </c>
      <c r="P58" s="18" t="str">
        <f t="shared" si="11"/>
        <v>0.1mM20ul</v>
      </c>
      <c r="Q58" s="18" t="str">
        <f t="shared" si="11"/>
        <v>1mM7ul</v>
      </c>
      <c r="R58" s="18" t="str">
        <f t="shared" si="11"/>
        <v>1mM20ul</v>
      </c>
      <c r="S58" s="18" t="str">
        <f t="shared" si="11"/>
        <v>10mM7ul</v>
      </c>
      <c r="T58" s="18" t="str">
        <f t="shared" si="11"/>
        <v>10mM20ul</v>
      </c>
      <c r="U58" s="18" t="str">
        <f t="shared" si="11"/>
        <v>10mM70ul</v>
      </c>
    </row>
    <row r="59" spans="1:21">
      <c r="A59" s="15"/>
      <c r="B59" s="5" t="s">
        <v>19</v>
      </c>
      <c r="C59" s="16" t="s">
        <v>20</v>
      </c>
      <c r="D59" s="5"/>
      <c r="E59" s="5"/>
      <c r="F59" s="5"/>
      <c r="G59" s="5"/>
      <c r="H59" s="5"/>
      <c r="I59" s="5"/>
      <c r="J59" s="5"/>
      <c r="K59" s="5"/>
      <c r="L59" s="5"/>
      <c r="M59" s="14"/>
      <c r="N59" s="22" t="s">
        <v>16</v>
      </c>
      <c r="O59" s="23">
        <f t="shared" ref="O59:U59" si="12">AVERAGE(F81,F69)</f>
        <v>2.122149837133561</v>
      </c>
      <c r="P59" s="23">
        <f t="shared" si="12"/>
        <v>2.6678907258312465</v>
      </c>
      <c r="Q59" s="23">
        <f t="shared" si="12"/>
        <v>40.615973203859625</v>
      </c>
      <c r="R59" s="23">
        <f t="shared" si="12"/>
        <v>109.45874562104356</v>
      </c>
      <c r="S59" s="23">
        <f t="shared" si="12"/>
        <v>137.77896257144613</v>
      </c>
      <c r="T59" s="23">
        <f t="shared" si="12"/>
        <v>148.55351545694793</v>
      </c>
      <c r="U59" s="23">
        <f t="shared" si="12"/>
        <v>144.34019113760678</v>
      </c>
    </row>
    <row r="60" spans="1:21" ht="15.75">
      <c r="A60" s="15"/>
      <c r="B60" s="5"/>
      <c r="C60" s="5" t="s">
        <v>21</v>
      </c>
      <c r="D60" s="17">
        <v>3.831</v>
      </c>
      <c r="E60" s="5" t="s">
        <v>22</v>
      </c>
      <c r="F60" s="18" t="s">
        <v>23</v>
      </c>
      <c r="G60" s="18" t="s">
        <v>24</v>
      </c>
      <c r="H60" s="18" t="s">
        <v>25</v>
      </c>
      <c r="I60" s="18" t="s">
        <v>26</v>
      </c>
      <c r="J60" s="18" t="s">
        <v>27</v>
      </c>
      <c r="K60" s="18" t="s">
        <v>28</v>
      </c>
      <c r="L60" s="18" t="s">
        <v>29</v>
      </c>
      <c r="M60" s="14"/>
      <c r="N60" s="22" t="s">
        <v>7</v>
      </c>
      <c r="O60" s="23">
        <f t="shared" ref="O60:U60" si="13">AVERAGE(F75,F63)</f>
        <v>2.0495620369418224</v>
      </c>
      <c r="P60" s="23">
        <f t="shared" si="13"/>
        <v>6.0566557418097062</v>
      </c>
      <c r="Q60" s="23">
        <f t="shared" si="13"/>
        <v>37.417929434068569</v>
      </c>
      <c r="R60" s="23">
        <f t="shared" si="13"/>
        <v>137.74602166788137</v>
      </c>
      <c r="S60" s="23">
        <f t="shared" si="13"/>
        <v>194.82140541652319</v>
      </c>
      <c r="T60" s="23">
        <f t="shared" si="13"/>
        <v>256.6409194765011</v>
      </c>
      <c r="U60" s="23">
        <f t="shared" si="13"/>
        <v>275.5260586901797</v>
      </c>
    </row>
    <row r="61" spans="1:21" ht="15.75">
      <c r="A61" s="15"/>
      <c r="B61" s="5"/>
      <c r="C61" s="5" t="s">
        <v>30</v>
      </c>
      <c r="D61" s="17">
        <v>6.6619999999999999</v>
      </c>
      <c r="E61" s="17">
        <v>3.0409999999999999</v>
      </c>
      <c r="F61" s="17">
        <v>3.08</v>
      </c>
      <c r="G61" s="17">
        <v>3.194</v>
      </c>
      <c r="H61" s="17">
        <v>4.1150000000000002</v>
      </c>
      <c r="I61" s="17">
        <v>4.9560000000000004</v>
      </c>
      <c r="J61" s="17">
        <v>7.0570000000000004</v>
      </c>
      <c r="K61" s="17">
        <v>7.5129999999999999</v>
      </c>
      <c r="L61" s="17">
        <v>7.423</v>
      </c>
      <c r="M61" s="14"/>
      <c r="N61" s="14"/>
      <c r="O61" s="14"/>
      <c r="P61" s="14"/>
      <c r="Q61" s="14"/>
      <c r="R61" s="14"/>
      <c r="S61" s="14"/>
      <c r="T61" s="14"/>
      <c r="U61" s="14"/>
    </row>
    <row r="62" spans="1:21">
      <c r="A62" s="15"/>
      <c r="B62" s="5"/>
      <c r="C62" s="5"/>
      <c r="D62" s="5">
        <f>D61-D60</f>
        <v>2.831</v>
      </c>
      <c r="E62" s="5"/>
      <c r="F62" s="5">
        <f>F61-E61</f>
        <v>3.9000000000000146E-2</v>
      </c>
      <c r="G62" s="5">
        <f>G61-E61</f>
        <v>0.15300000000000002</v>
      </c>
      <c r="H62" s="5">
        <f>H61-E61</f>
        <v>1.0740000000000003</v>
      </c>
      <c r="I62" s="5">
        <f>I61-E61</f>
        <v>1.9150000000000005</v>
      </c>
      <c r="J62" s="5">
        <f>J61-E61</f>
        <v>4.016</v>
      </c>
      <c r="K62" s="5">
        <f>K61-E61</f>
        <v>4.4719999999999995</v>
      </c>
      <c r="L62" s="5">
        <f>L61-E61</f>
        <v>4.3819999999999997</v>
      </c>
      <c r="M62" s="14"/>
      <c r="N62" s="14"/>
      <c r="O62" s="14"/>
      <c r="P62" s="14"/>
      <c r="Q62" s="14"/>
      <c r="R62" s="14"/>
      <c r="S62" s="14"/>
      <c r="T62" s="14"/>
      <c r="U62" s="14"/>
    </row>
    <row r="63" spans="1:21">
      <c r="A63" s="15"/>
      <c r="B63" s="5"/>
      <c r="C63" s="5"/>
      <c r="D63" s="5"/>
      <c r="E63" s="5"/>
      <c r="F63" s="19">
        <f>F62/D62*100</f>
        <v>1.3776050865418632</v>
      </c>
      <c r="G63" s="19">
        <f>G62/D62*100</f>
        <v>5.4044507241257511</v>
      </c>
      <c r="H63" s="19">
        <f>H62/D62*100</f>
        <v>37.937124690921948</v>
      </c>
      <c r="I63" s="19">
        <f>I62/D62*100</f>
        <v>67.643942069939968</v>
      </c>
      <c r="J63" s="19">
        <f>J62/D62*100</f>
        <v>141.85800070646414</v>
      </c>
      <c r="K63" s="19">
        <f>K62/D62*100</f>
        <v>157.9653832567997</v>
      </c>
      <c r="L63" s="19">
        <f>L62/D62*100</f>
        <v>154.78629459554926</v>
      </c>
      <c r="M63" s="14"/>
      <c r="N63" s="22" t="s">
        <v>31</v>
      </c>
      <c r="O63" s="5" t="s">
        <v>16</v>
      </c>
      <c r="P63" s="5" t="s">
        <v>7</v>
      </c>
      <c r="Q63" s="14"/>
      <c r="R63" s="14"/>
      <c r="S63" s="14"/>
      <c r="T63" s="14"/>
      <c r="U63" s="14"/>
    </row>
    <row r="64" spans="1:21">
      <c r="A64" s="15"/>
      <c r="B64" s="5"/>
      <c r="C64" s="5"/>
      <c r="D64" s="5"/>
      <c r="E64" s="5"/>
      <c r="F64" s="5"/>
      <c r="G64" s="5"/>
      <c r="H64" s="5"/>
      <c r="I64" s="5"/>
      <c r="J64" s="5"/>
      <c r="K64" s="5"/>
      <c r="L64" s="5"/>
      <c r="M64" s="14"/>
      <c r="N64" s="18" t="s">
        <v>23</v>
      </c>
      <c r="O64" s="23">
        <f>O59</f>
        <v>2.122149837133561</v>
      </c>
      <c r="P64" s="23">
        <f>O60</f>
        <v>2.0495620369418224</v>
      </c>
      <c r="Q64" s="14"/>
      <c r="R64" s="14"/>
      <c r="S64" s="14"/>
      <c r="T64" s="14"/>
      <c r="U64" s="14"/>
    </row>
    <row r="65" spans="1:21">
      <c r="A65" s="15"/>
      <c r="B65" s="5" t="s">
        <v>32</v>
      </c>
      <c r="C65" s="16" t="s">
        <v>16</v>
      </c>
      <c r="D65" s="5"/>
      <c r="E65" s="5"/>
      <c r="F65" s="5"/>
      <c r="G65" s="5"/>
      <c r="H65" s="5"/>
      <c r="I65" s="5"/>
      <c r="J65" s="5"/>
      <c r="K65" s="5"/>
      <c r="L65" s="5"/>
      <c r="M65" s="14"/>
      <c r="N65" s="18" t="s">
        <v>24</v>
      </c>
      <c r="O65" s="23">
        <f>P59</f>
        <v>2.6678907258312465</v>
      </c>
      <c r="P65" s="23">
        <f>P60</f>
        <v>6.0566557418097062</v>
      </c>
      <c r="Q65" s="14"/>
      <c r="R65" s="14"/>
      <c r="S65" s="14"/>
      <c r="T65" s="14"/>
      <c r="U65" s="14"/>
    </row>
    <row r="66" spans="1:21" ht="15.75">
      <c r="A66" s="15"/>
      <c r="B66" s="5"/>
      <c r="C66" s="5" t="s">
        <v>21</v>
      </c>
      <c r="D66" s="17">
        <v>3.7130000000000001</v>
      </c>
      <c r="E66" s="5" t="s">
        <v>22</v>
      </c>
      <c r="F66" s="18" t="s">
        <v>23</v>
      </c>
      <c r="G66" s="18" t="s">
        <v>24</v>
      </c>
      <c r="H66" s="18" t="s">
        <v>25</v>
      </c>
      <c r="I66" s="18" t="s">
        <v>26</v>
      </c>
      <c r="J66" s="18" t="s">
        <v>27</v>
      </c>
      <c r="K66" s="18" t="s">
        <v>28</v>
      </c>
      <c r="L66" s="18" t="s">
        <v>29</v>
      </c>
      <c r="M66" s="14"/>
      <c r="N66" s="18" t="s">
        <v>25</v>
      </c>
      <c r="O66" s="23">
        <f>Q59</f>
        <v>40.615973203859625</v>
      </c>
      <c r="P66" s="23">
        <f>Q60</f>
        <v>37.417929434068569</v>
      </c>
      <c r="Q66" s="14"/>
      <c r="R66" s="14"/>
      <c r="S66" s="14"/>
      <c r="T66" s="14"/>
      <c r="U66" s="14"/>
    </row>
    <row r="67" spans="1:21" ht="15.75">
      <c r="A67" s="15"/>
      <c r="B67" s="5"/>
      <c r="C67" s="5" t="s">
        <v>30</v>
      </c>
      <c r="D67" s="17">
        <v>6.3630000000000004</v>
      </c>
      <c r="E67" s="17">
        <v>3.0579999999999998</v>
      </c>
      <c r="F67" s="17">
        <v>3.1640000000000001</v>
      </c>
      <c r="G67" s="17">
        <v>3.1120000000000001</v>
      </c>
      <c r="H67" s="17">
        <v>3.508</v>
      </c>
      <c r="I67" s="17">
        <v>5.6040000000000001</v>
      </c>
      <c r="J67" s="17">
        <v>7.16</v>
      </c>
      <c r="K67" s="17">
        <v>7.1020000000000003</v>
      </c>
      <c r="L67" s="17">
        <v>7.9619999999999997</v>
      </c>
      <c r="M67" s="14"/>
      <c r="N67" s="18" t="s">
        <v>26</v>
      </c>
      <c r="O67" s="23">
        <f>R59</f>
        <v>109.45874562104356</v>
      </c>
      <c r="P67" s="23">
        <f>R60</f>
        <v>137.74602166788137</v>
      </c>
      <c r="Q67" s="14"/>
      <c r="R67" s="14"/>
      <c r="S67" s="14"/>
      <c r="T67" s="14"/>
      <c r="U67" s="14"/>
    </row>
    <row r="68" spans="1:21">
      <c r="A68" s="15"/>
      <c r="B68" s="5"/>
      <c r="C68" s="5"/>
      <c r="D68" s="5">
        <f>D67-D66</f>
        <v>2.6500000000000004</v>
      </c>
      <c r="E68" s="5"/>
      <c r="F68" s="5">
        <f>F67-E67</f>
        <v>0.10600000000000032</v>
      </c>
      <c r="G68" s="5">
        <f>G67-E67</f>
        <v>5.400000000000027E-2</v>
      </c>
      <c r="H68" s="5">
        <f>H67-E67</f>
        <v>0.45000000000000018</v>
      </c>
      <c r="I68" s="5">
        <f>I67-E67</f>
        <v>2.5460000000000003</v>
      </c>
      <c r="J68" s="5">
        <f>J67-E67</f>
        <v>4.1020000000000003</v>
      </c>
      <c r="K68" s="5">
        <f>K67-E67</f>
        <v>4.0440000000000005</v>
      </c>
      <c r="L68" s="5">
        <f>L67-E67</f>
        <v>4.9039999999999999</v>
      </c>
      <c r="M68" s="14"/>
      <c r="N68" s="18" t="s">
        <v>27</v>
      </c>
      <c r="O68" s="23">
        <f>S59</f>
        <v>137.77896257144613</v>
      </c>
      <c r="P68" s="23">
        <f>S60</f>
        <v>194.82140541652319</v>
      </c>
      <c r="Q68" s="14"/>
      <c r="R68" s="14"/>
      <c r="S68" s="14"/>
      <c r="T68" s="14"/>
      <c r="U68" s="14"/>
    </row>
    <row r="69" spans="1:21">
      <c r="A69" s="15"/>
      <c r="B69" s="5"/>
      <c r="C69" s="5"/>
      <c r="D69" s="5"/>
      <c r="E69" s="5"/>
      <c r="F69" s="19">
        <f>F68/D68*100</f>
        <v>4.0000000000000115</v>
      </c>
      <c r="G69" s="19">
        <f>G68/D68*100</f>
        <v>2.037735849056614</v>
      </c>
      <c r="H69" s="19">
        <f>H68/D68*100</f>
        <v>16.981132075471702</v>
      </c>
      <c r="I69" s="19">
        <f>I68/D68*100</f>
        <v>96.075471698113205</v>
      </c>
      <c r="J69" s="19">
        <f>J68/D68*100</f>
        <v>154.79245283018867</v>
      </c>
      <c r="K69" s="19">
        <f>K68/D68*100</f>
        <v>152.60377358490567</v>
      </c>
      <c r="L69" s="19">
        <f>L68/D68*100</f>
        <v>185.05660377358487</v>
      </c>
      <c r="M69" s="14"/>
      <c r="N69" s="18" t="s">
        <v>28</v>
      </c>
      <c r="O69" s="23">
        <f>T59</f>
        <v>148.55351545694793</v>
      </c>
      <c r="P69" s="23">
        <f>T60</f>
        <v>256.6409194765011</v>
      </c>
      <c r="Q69" s="14"/>
      <c r="R69" s="14"/>
      <c r="S69" s="14"/>
      <c r="T69" s="14"/>
      <c r="U69" s="14"/>
    </row>
    <row r="70" spans="1:21">
      <c r="A70" s="15"/>
      <c r="B70" s="5"/>
      <c r="C70" s="5"/>
      <c r="D70" s="5"/>
      <c r="E70" s="5"/>
      <c r="F70" s="5"/>
      <c r="G70" s="5"/>
      <c r="H70" s="5"/>
      <c r="I70" s="5"/>
      <c r="J70" s="5"/>
      <c r="K70" s="5"/>
      <c r="L70" s="5"/>
      <c r="M70" s="14"/>
      <c r="N70" s="18" t="s">
        <v>29</v>
      </c>
      <c r="O70" s="23">
        <f>U59</f>
        <v>144.34019113760678</v>
      </c>
      <c r="P70" s="23">
        <f>U60</f>
        <v>275.5260586901797</v>
      </c>
      <c r="Q70" s="14"/>
      <c r="R70" s="14"/>
      <c r="S70" s="14"/>
      <c r="T70" s="14"/>
      <c r="U70" s="14"/>
    </row>
    <row r="71" spans="1:21">
      <c r="A71" s="15"/>
      <c r="B71" s="5" t="s">
        <v>33</v>
      </c>
      <c r="C71" s="16" t="s">
        <v>20</v>
      </c>
      <c r="D71" s="5"/>
      <c r="E71" s="5"/>
      <c r="F71" s="5"/>
      <c r="G71" s="5"/>
      <c r="H71" s="5"/>
      <c r="I71" s="5"/>
      <c r="J71" s="5"/>
      <c r="K71" s="5"/>
      <c r="L71" s="5"/>
      <c r="M71" s="14"/>
      <c r="N71" s="14"/>
      <c r="O71" s="14"/>
      <c r="P71" s="14"/>
      <c r="Q71" s="14"/>
      <c r="R71" s="14"/>
      <c r="S71" s="14"/>
      <c r="T71" s="14"/>
      <c r="U71" s="14"/>
    </row>
    <row r="72" spans="1:21" ht="15.75">
      <c r="A72" s="15"/>
      <c r="B72" s="5"/>
      <c r="C72" s="5" t="s">
        <v>21</v>
      </c>
      <c r="D72" s="17">
        <v>4.2309999999999999</v>
      </c>
      <c r="E72" s="5" t="s">
        <v>22</v>
      </c>
      <c r="F72" s="18" t="s">
        <v>23</v>
      </c>
      <c r="G72" s="18" t="s">
        <v>24</v>
      </c>
      <c r="H72" s="18" t="s">
        <v>25</v>
      </c>
      <c r="I72" s="18" t="s">
        <v>26</v>
      </c>
      <c r="J72" s="18" t="s">
        <v>27</v>
      </c>
      <c r="K72" s="18" t="s">
        <v>28</v>
      </c>
      <c r="L72" s="18" t="s">
        <v>29</v>
      </c>
      <c r="M72" s="14"/>
      <c r="N72" s="14"/>
      <c r="O72" s="14"/>
      <c r="P72" s="14"/>
      <c r="Q72" s="14"/>
      <c r="R72" s="14"/>
      <c r="S72" s="14"/>
      <c r="T72" s="14"/>
      <c r="U72" s="14"/>
    </row>
    <row r="73" spans="1:21" ht="15.75">
      <c r="A73" s="15"/>
      <c r="B73" s="5"/>
      <c r="C73" s="5" t="s">
        <v>30</v>
      </c>
      <c r="D73" s="17">
        <v>5.8109999999999999</v>
      </c>
      <c r="E73" s="17">
        <v>4.0720000000000001</v>
      </c>
      <c r="F73" s="17">
        <v>4.1150000000000002</v>
      </c>
      <c r="G73" s="17">
        <v>4.1779999999999999</v>
      </c>
      <c r="H73" s="17">
        <v>4.6550000000000002</v>
      </c>
      <c r="I73" s="17">
        <v>7.3559999999999999</v>
      </c>
      <c r="J73" s="17">
        <v>7.9870000000000001</v>
      </c>
      <c r="K73" s="17">
        <v>9.6859999999999999</v>
      </c>
      <c r="L73" s="17">
        <v>10.333</v>
      </c>
      <c r="M73" s="14"/>
      <c r="N73" s="14"/>
      <c r="O73" s="14"/>
      <c r="P73" s="14"/>
      <c r="Q73" s="14"/>
      <c r="R73" s="14"/>
      <c r="S73" s="14"/>
      <c r="T73" s="14"/>
      <c r="U73" s="14"/>
    </row>
    <row r="74" spans="1:21">
      <c r="A74" s="15"/>
      <c r="B74" s="5"/>
      <c r="C74" s="5"/>
      <c r="D74" s="5">
        <f>D73-D72</f>
        <v>1.58</v>
      </c>
      <c r="E74" s="5"/>
      <c r="F74" s="5">
        <f>F73-E73</f>
        <v>4.3000000000000149E-2</v>
      </c>
      <c r="G74" s="5">
        <f>G73-E73</f>
        <v>0.10599999999999987</v>
      </c>
      <c r="H74" s="5">
        <f>H73-E73</f>
        <v>0.58300000000000018</v>
      </c>
      <c r="I74" s="5">
        <f>I73-E73</f>
        <v>3.2839999999999998</v>
      </c>
      <c r="J74" s="5">
        <f>J73-E73</f>
        <v>3.915</v>
      </c>
      <c r="K74" s="5">
        <f>K73-E73</f>
        <v>5.6139999999999999</v>
      </c>
      <c r="L74" s="5">
        <f>L73-E73</f>
        <v>6.2610000000000001</v>
      </c>
      <c r="M74" s="14"/>
      <c r="N74" s="14"/>
      <c r="O74" s="14"/>
      <c r="P74" s="14"/>
      <c r="Q74" s="14"/>
      <c r="R74" s="14"/>
      <c r="S74" s="14"/>
      <c r="T74" s="14"/>
      <c r="U74" s="14"/>
    </row>
    <row r="75" spans="1:21">
      <c r="A75" s="15"/>
      <c r="B75" s="5"/>
      <c r="C75" s="5"/>
      <c r="D75" s="5"/>
      <c r="E75" s="5"/>
      <c r="F75" s="19">
        <f>F74/D74*100</f>
        <v>2.7215189873417813</v>
      </c>
      <c r="G75" s="19">
        <f>G74/D74*100</f>
        <v>6.7088607594936622</v>
      </c>
      <c r="H75" s="19">
        <f>H74/D74*100</f>
        <v>36.898734177215196</v>
      </c>
      <c r="I75" s="19">
        <f>I74/D74*100</f>
        <v>207.84810126582278</v>
      </c>
      <c r="J75" s="19">
        <f>J74/D74*100</f>
        <v>247.78481012658227</v>
      </c>
      <c r="K75" s="19">
        <f>K74/D74*100</f>
        <v>355.31645569620252</v>
      </c>
      <c r="L75" s="19">
        <f>L74/D74*100</f>
        <v>396.2658227848101</v>
      </c>
      <c r="M75" s="14"/>
      <c r="N75" s="14"/>
      <c r="O75" s="14"/>
      <c r="P75" s="14"/>
      <c r="Q75" s="14"/>
      <c r="R75" s="14"/>
      <c r="S75" s="14"/>
      <c r="T75" s="14"/>
      <c r="U75" s="14"/>
    </row>
    <row r="76" spans="1:21">
      <c r="A76" s="15"/>
      <c r="B76" s="5"/>
      <c r="C76" s="5"/>
      <c r="D76" s="5"/>
      <c r="E76" s="5"/>
      <c r="F76" s="5"/>
      <c r="G76" s="5"/>
      <c r="H76" s="5"/>
      <c r="I76" s="5"/>
      <c r="J76" s="5"/>
      <c r="K76" s="5"/>
      <c r="L76" s="5"/>
      <c r="M76" s="14"/>
      <c r="N76" s="14"/>
      <c r="O76" s="14"/>
      <c r="P76" s="14"/>
      <c r="Q76" s="14"/>
      <c r="R76" s="14"/>
      <c r="S76" s="14"/>
      <c r="T76" s="14"/>
      <c r="U76" s="14"/>
    </row>
    <row r="77" spans="1:21">
      <c r="A77" s="15"/>
      <c r="B77" s="5" t="s">
        <v>34</v>
      </c>
      <c r="C77" s="16" t="s">
        <v>16</v>
      </c>
      <c r="D77" s="5"/>
      <c r="E77" s="5"/>
      <c r="F77" s="5"/>
      <c r="G77" s="5"/>
      <c r="H77" s="5"/>
      <c r="I77" s="5"/>
      <c r="J77" s="5"/>
      <c r="K77" s="5"/>
      <c r="L77" s="5"/>
      <c r="M77" s="14"/>
      <c r="N77" s="14"/>
      <c r="O77" s="14"/>
      <c r="P77" s="14"/>
      <c r="Q77" s="14"/>
      <c r="R77" s="14"/>
      <c r="S77" s="14"/>
      <c r="T77" s="14"/>
      <c r="U77" s="14"/>
    </row>
    <row r="78" spans="1:21" ht="15.75">
      <c r="A78" s="15"/>
      <c r="B78" s="5"/>
      <c r="C78" s="5" t="s">
        <v>21</v>
      </c>
      <c r="D78" s="17">
        <v>4.133</v>
      </c>
      <c r="E78" s="5" t="s">
        <v>22</v>
      </c>
      <c r="F78" s="18" t="s">
        <v>23</v>
      </c>
      <c r="G78" s="18" t="s">
        <v>24</v>
      </c>
      <c r="H78" s="18" t="s">
        <v>25</v>
      </c>
      <c r="I78" s="18" t="s">
        <v>26</v>
      </c>
      <c r="J78" s="18" t="s">
        <v>27</v>
      </c>
      <c r="K78" s="18" t="s">
        <v>28</v>
      </c>
      <c r="L78" s="18" t="s">
        <v>29</v>
      </c>
      <c r="M78" s="14"/>
      <c r="N78" s="14"/>
      <c r="O78" s="14"/>
      <c r="P78" s="14"/>
      <c r="Q78" s="14"/>
      <c r="R78" s="14"/>
      <c r="S78" s="14"/>
      <c r="T78" s="14"/>
      <c r="U78" s="14"/>
    </row>
    <row r="79" spans="1:21" ht="15.75">
      <c r="A79" s="15"/>
      <c r="B79" s="5"/>
      <c r="C79" s="5" t="s">
        <v>30</v>
      </c>
      <c r="D79" s="17">
        <v>6.5890000000000004</v>
      </c>
      <c r="E79" s="17">
        <v>3.28</v>
      </c>
      <c r="F79" s="17">
        <v>3.286</v>
      </c>
      <c r="G79" s="17">
        <v>3.3610000000000002</v>
      </c>
      <c r="H79" s="17">
        <v>4.8579999999999997</v>
      </c>
      <c r="I79" s="17">
        <v>6.2969999999999997</v>
      </c>
      <c r="J79" s="17">
        <v>6.2460000000000004</v>
      </c>
      <c r="K79" s="17">
        <v>6.8289999999999997</v>
      </c>
      <c r="L79" s="17">
        <v>5.8250000000000002</v>
      </c>
      <c r="M79" s="14"/>
      <c r="N79" s="14"/>
      <c r="O79" s="14"/>
      <c r="P79" s="14"/>
      <c r="Q79" s="14"/>
      <c r="R79" s="14"/>
      <c r="S79" s="14"/>
      <c r="T79" s="14"/>
      <c r="U79" s="14"/>
    </row>
    <row r="80" spans="1:21">
      <c r="A80" s="15"/>
      <c r="B80" s="5"/>
      <c r="C80" s="5"/>
      <c r="D80" s="5">
        <f>D79-D78</f>
        <v>2.4560000000000004</v>
      </c>
      <c r="E80" s="5"/>
      <c r="F80" s="5">
        <f>F79-E79</f>
        <v>6.0000000000002274E-3</v>
      </c>
      <c r="G80" s="5">
        <f>G79-E79</f>
        <v>8.1000000000000405E-2</v>
      </c>
      <c r="H80" s="5">
        <f>H79-E79</f>
        <v>1.5779999999999998</v>
      </c>
      <c r="I80" s="5">
        <f>I79-E79</f>
        <v>3.0169999999999999</v>
      </c>
      <c r="J80" s="5">
        <f>J79-E79</f>
        <v>2.9660000000000006</v>
      </c>
      <c r="K80" s="5">
        <f>K79-E79</f>
        <v>3.5489999999999999</v>
      </c>
      <c r="L80" s="5">
        <f>L79-E79</f>
        <v>2.5450000000000004</v>
      </c>
      <c r="M80" s="14"/>
      <c r="N80" s="14"/>
      <c r="O80" s="14"/>
      <c r="P80" s="14"/>
      <c r="Q80" s="14"/>
      <c r="R80" s="14"/>
      <c r="S80" s="14"/>
      <c r="T80" s="14"/>
      <c r="U80" s="14"/>
    </row>
    <row r="81" spans="1:21">
      <c r="A81" s="15"/>
      <c r="B81" s="5"/>
      <c r="C81" s="5"/>
      <c r="D81" s="5"/>
      <c r="E81" s="5"/>
      <c r="F81" s="19">
        <f>F80/D80*100</f>
        <v>0.24429967426711019</v>
      </c>
      <c r="G81" s="19">
        <f>G80/D80*100</f>
        <v>3.2980456026058791</v>
      </c>
      <c r="H81" s="19">
        <f>H80/D80*100</f>
        <v>64.250814332247543</v>
      </c>
      <c r="I81" s="19">
        <f>I80/D80*100</f>
        <v>122.84201954397392</v>
      </c>
      <c r="J81" s="19">
        <f>J80/D80*100</f>
        <v>120.76547231270358</v>
      </c>
      <c r="K81" s="19">
        <f>K80/D80*100</f>
        <v>144.5032573289902</v>
      </c>
      <c r="L81" s="19">
        <f>L80/D80*100</f>
        <v>103.62377850162868</v>
      </c>
      <c r="M81" s="14"/>
      <c r="N81" s="14"/>
      <c r="O81" s="14"/>
      <c r="P81" s="14"/>
      <c r="Q81" s="14"/>
      <c r="R81" s="14"/>
      <c r="S81" s="14"/>
      <c r="T81" s="14"/>
      <c r="U81" s="14"/>
    </row>
    <row r="82" spans="1:21">
      <c r="A82" s="14"/>
      <c r="B82" s="14"/>
      <c r="C82" s="14"/>
      <c r="D82" s="14"/>
      <c r="E82" s="14"/>
      <c r="F82" s="14"/>
      <c r="G82" s="14"/>
      <c r="H82" s="14"/>
      <c r="I82" s="14"/>
      <c r="J82" s="14"/>
      <c r="K82" s="14"/>
      <c r="L82" s="14"/>
      <c r="M82" s="14"/>
      <c r="N82" s="14"/>
      <c r="O82" s="14"/>
      <c r="P82" s="14"/>
      <c r="Q82" s="14"/>
      <c r="R82" s="14"/>
      <c r="S82" s="14"/>
      <c r="T82" s="14"/>
      <c r="U82" s="14"/>
    </row>
    <row r="83" spans="1:21">
      <c r="A83" s="14"/>
      <c r="B83" s="14"/>
      <c r="C83" s="14"/>
      <c r="D83" s="14"/>
      <c r="E83" s="14"/>
      <c r="F83" s="14"/>
      <c r="G83" s="14"/>
      <c r="H83" s="14"/>
      <c r="I83" s="14"/>
      <c r="J83" s="14"/>
      <c r="K83" s="14"/>
      <c r="L83" s="14"/>
      <c r="M83" s="14"/>
      <c r="N83" s="14"/>
      <c r="O83" s="14"/>
      <c r="P83" s="14"/>
      <c r="Q83" s="14"/>
      <c r="R83" s="14"/>
      <c r="S83" s="14"/>
      <c r="T83" s="14"/>
      <c r="U83" s="14"/>
    </row>
    <row r="84" spans="1:21">
      <c r="A84" s="15" t="s">
        <v>36</v>
      </c>
      <c r="B84" s="5"/>
      <c r="C84" s="5"/>
      <c r="D84" s="5"/>
      <c r="E84" s="5"/>
      <c r="F84" s="5"/>
      <c r="G84" s="5"/>
      <c r="H84" s="5"/>
      <c r="I84" s="5"/>
      <c r="J84" s="5"/>
      <c r="K84" s="5"/>
      <c r="L84" s="5"/>
      <c r="M84" s="14"/>
      <c r="N84" s="22"/>
      <c r="O84" s="18" t="str">
        <f t="shared" ref="O84:U84" si="14">F86</f>
        <v>0.1mM10ul</v>
      </c>
      <c r="P84" s="18" t="str">
        <f t="shared" si="14"/>
        <v>0.1mM20ul</v>
      </c>
      <c r="Q84" s="18" t="str">
        <f t="shared" si="14"/>
        <v>1mM7ul</v>
      </c>
      <c r="R84" s="18" t="str">
        <f t="shared" si="14"/>
        <v>1mM20ul</v>
      </c>
      <c r="S84" s="18" t="str">
        <f t="shared" si="14"/>
        <v>10mM7ul</v>
      </c>
      <c r="T84" s="18" t="str">
        <f t="shared" si="14"/>
        <v>10mM20ul</v>
      </c>
      <c r="U84" s="18" t="str">
        <f t="shared" si="14"/>
        <v>10mM70ul</v>
      </c>
    </row>
    <row r="85" spans="1:21">
      <c r="A85" s="15"/>
      <c r="B85" s="5" t="s">
        <v>19</v>
      </c>
      <c r="C85" s="16" t="s">
        <v>16</v>
      </c>
      <c r="D85" s="5"/>
      <c r="E85" s="5"/>
      <c r="F85" s="5"/>
      <c r="G85" s="5"/>
      <c r="H85" s="5"/>
      <c r="I85" s="5"/>
      <c r="J85" s="5"/>
      <c r="K85" s="5"/>
      <c r="L85" s="5"/>
      <c r="M85" s="14"/>
      <c r="N85" s="22" t="s">
        <v>16</v>
      </c>
      <c r="O85" s="23">
        <f t="shared" ref="O85:U85" si="15">AVERAGE(F101,F89)</f>
        <v>10.72394818154315</v>
      </c>
      <c r="P85" s="23">
        <f t="shared" si="15"/>
        <v>16.392645826203797</v>
      </c>
      <c r="Q85" s="23">
        <f t="shared" si="15"/>
        <v>35.992947373119684</v>
      </c>
      <c r="R85" s="23">
        <f t="shared" si="15"/>
        <v>51.817464922852608</v>
      </c>
      <c r="S85" s="23">
        <f t="shared" si="15"/>
        <v>104.96374493495415</v>
      </c>
      <c r="T85" s="23">
        <f t="shared" si="15"/>
        <v>102.60214405808742</v>
      </c>
      <c r="U85" s="23">
        <f t="shared" si="15"/>
        <v>131.40626007429557</v>
      </c>
    </row>
    <row r="86" spans="1:21" ht="15.75">
      <c r="A86" s="15"/>
      <c r="B86" s="5"/>
      <c r="C86" s="5" t="s">
        <v>21</v>
      </c>
      <c r="D86" s="17">
        <v>3.96</v>
      </c>
      <c r="E86" s="5" t="s">
        <v>22</v>
      </c>
      <c r="F86" s="18" t="s">
        <v>23</v>
      </c>
      <c r="G86" s="18" t="s">
        <v>24</v>
      </c>
      <c r="H86" s="18" t="s">
        <v>25</v>
      </c>
      <c r="I86" s="18" t="s">
        <v>26</v>
      </c>
      <c r="J86" s="18" t="s">
        <v>27</v>
      </c>
      <c r="K86" s="18" t="s">
        <v>28</v>
      </c>
      <c r="L86" s="18" t="s">
        <v>29</v>
      </c>
      <c r="M86" s="14"/>
      <c r="N86" s="22" t="s">
        <v>7</v>
      </c>
      <c r="O86" s="23">
        <f t="shared" ref="O86:U86" si="16">AVERAGE(F107,F95)</f>
        <v>11.710086455331401</v>
      </c>
      <c r="P86" s="23">
        <f t="shared" si="16"/>
        <v>12.308691035947238</v>
      </c>
      <c r="Q86" s="23">
        <f t="shared" si="16"/>
        <v>40.525800091005664</v>
      </c>
      <c r="R86" s="23">
        <f t="shared" si="16"/>
        <v>137.76365842560304</v>
      </c>
      <c r="S86" s="23">
        <f t="shared" si="16"/>
        <v>112.22032458668295</v>
      </c>
      <c r="T86" s="23">
        <f t="shared" si="16"/>
        <v>124.83776732898545</v>
      </c>
      <c r="U86" s="23">
        <f t="shared" si="16"/>
        <v>162.3812831791295</v>
      </c>
    </row>
    <row r="87" spans="1:21" ht="15.75">
      <c r="A87" s="15"/>
      <c r="B87" s="5"/>
      <c r="C87" s="5" t="s">
        <v>30</v>
      </c>
      <c r="D87" s="17">
        <v>5.508</v>
      </c>
      <c r="E87" s="17">
        <v>3.0459999999999998</v>
      </c>
      <c r="F87" s="17">
        <v>3.173</v>
      </c>
      <c r="G87" s="17">
        <v>3.194</v>
      </c>
      <c r="H87" s="17">
        <v>3.37</v>
      </c>
      <c r="I87" s="17">
        <v>3.6459999999999999</v>
      </c>
      <c r="J87" s="17">
        <v>5.024</v>
      </c>
      <c r="K87" s="17">
        <v>4.9390000000000001</v>
      </c>
      <c r="L87" s="17">
        <v>5.4980000000000002</v>
      </c>
      <c r="M87" s="14"/>
      <c r="N87" s="14"/>
      <c r="O87" s="14"/>
      <c r="P87" s="14"/>
      <c r="Q87" s="14"/>
      <c r="R87" s="14"/>
      <c r="S87" s="14"/>
      <c r="T87" s="14"/>
      <c r="U87" s="14"/>
    </row>
    <row r="88" spans="1:21">
      <c r="A88" s="15"/>
      <c r="B88" s="5"/>
      <c r="C88" s="5"/>
      <c r="D88" s="5">
        <f>D87-D86</f>
        <v>1.548</v>
      </c>
      <c r="E88" s="5"/>
      <c r="F88" s="5">
        <f>F87-E87</f>
        <v>0.12700000000000022</v>
      </c>
      <c r="G88" s="5">
        <f>G87-E87</f>
        <v>0.14800000000000013</v>
      </c>
      <c r="H88" s="5">
        <f>H87-E87</f>
        <v>0.32400000000000029</v>
      </c>
      <c r="I88" s="5">
        <f>I87-E87</f>
        <v>0.60000000000000009</v>
      </c>
      <c r="J88" s="5">
        <f>J87-E87</f>
        <v>1.9780000000000002</v>
      </c>
      <c r="K88" s="5">
        <f>K87-E87</f>
        <v>1.8930000000000002</v>
      </c>
      <c r="L88" s="5">
        <f>L87-E87</f>
        <v>2.4520000000000004</v>
      </c>
      <c r="M88" s="14"/>
      <c r="N88" s="14"/>
      <c r="O88" s="14"/>
      <c r="P88" s="14"/>
      <c r="Q88" s="14"/>
      <c r="R88" s="14"/>
      <c r="S88" s="14"/>
      <c r="T88" s="14"/>
      <c r="U88" s="14"/>
    </row>
    <row r="89" spans="1:21">
      <c r="A89" s="15"/>
      <c r="B89" s="5"/>
      <c r="C89" s="5"/>
      <c r="D89" s="5"/>
      <c r="E89" s="5"/>
      <c r="F89" s="19">
        <f>F88/D88*100</f>
        <v>8.2041343669250786</v>
      </c>
      <c r="G89" s="19">
        <f>G88/D88*100</f>
        <v>9.5607235142118938</v>
      </c>
      <c r="H89" s="19">
        <f>H88/D88*100</f>
        <v>20.930232558139554</v>
      </c>
      <c r="I89" s="19">
        <f>I88/D88*100</f>
        <v>38.759689922480625</v>
      </c>
      <c r="J89" s="19">
        <f>J88/D88*100</f>
        <v>127.77777777777779</v>
      </c>
      <c r="K89" s="19">
        <f>K88/D88*100</f>
        <v>122.28682170542638</v>
      </c>
      <c r="L89" s="19">
        <f>L88/D88*100</f>
        <v>158.39793281653749</v>
      </c>
      <c r="M89" s="14"/>
      <c r="N89" s="22" t="s">
        <v>31</v>
      </c>
      <c r="O89" s="5" t="s">
        <v>16</v>
      </c>
      <c r="P89" s="5" t="s">
        <v>7</v>
      </c>
      <c r="Q89" s="14"/>
      <c r="R89" s="14"/>
      <c r="S89" s="14"/>
      <c r="T89" s="14"/>
      <c r="U89" s="14"/>
    </row>
    <row r="90" spans="1:21">
      <c r="A90" s="15"/>
      <c r="B90" s="5"/>
      <c r="C90" s="5"/>
      <c r="D90" s="5"/>
      <c r="E90" s="5"/>
      <c r="F90" s="5"/>
      <c r="G90" s="5"/>
      <c r="H90" s="5"/>
      <c r="I90" s="5"/>
      <c r="J90" s="5"/>
      <c r="K90" s="5"/>
      <c r="L90" s="5"/>
      <c r="M90" s="14"/>
      <c r="N90" s="18" t="s">
        <v>23</v>
      </c>
      <c r="O90" s="23">
        <f>O85</f>
        <v>10.72394818154315</v>
      </c>
      <c r="P90" s="23">
        <f>O86</f>
        <v>11.710086455331401</v>
      </c>
      <c r="Q90" s="14"/>
      <c r="R90" s="14"/>
      <c r="S90" s="14"/>
      <c r="T90" s="14"/>
      <c r="U90" s="14"/>
    </row>
    <row r="91" spans="1:21">
      <c r="A91" s="15"/>
      <c r="B91" s="5" t="s">
        <v>32</v>
      </c>
      <c r="C91" s="16" t="s">
        <v>20</v>
      </c>
      <c r="D91" s="5"/>
      <c r="E91" s="5"/>
      <c r="F91" s="5"/>
      <c r="G91" s="5"/>
      <c r="H91" s="5"/>
      <c r="I91" s="5"/>
      <c r="J91" s="5"/>
      <c r="K91" s="5"/>
      <c r="L91" s="5"/>
      <c r="M91" s="14"/>
      <c r="N91" s="18" t="s">
        <v>24</v>
      </c>
      <c r="O91" s="23">
        <f>P85</f>
        <v>16.392645826203797</v>
      </c>
      <c r="P91" s="23">
        <f>P86</f>
        <v>12.308691035947238</v>
      </c>
      <c r="Q91" s="14"/>
      <c r="R91" s="14"/>
      <c r="S91" s="14"/>
      <c r="T91" s="14"/>
      <c r="U91" s="14"/>
    </row>
    <row r="92" spans="1:21" ht="15.75">
      <c r="A92" s="15"/>
      <c r="B92" s="5"/>
      <c r="C92" s="5" t="s">
        <v>21</v>
      </c>
      <c r="D92" s="17">
        <v>2.9159999999999999</v>
      </c>
      <c r="E92" s="5" t="s">
        <v>22</v>
      </c>
      <c r="F92" s="18" t="s">
        <v>23</v>
      </c>
      <c r="G92" s="18" t="s">
        <v>24</v>
      </c>
      <c r="H92" s="18" t="s">
        <v>25</v>
      </c>
      <c r="I92" s="18" t="s">
        <v>26</v>
      </c>
      <c r="J92" s="18" t="s">
        <v>27</v>
      </c>
      <c r="K92" s="18" t="s">
        <v>28</v>
      </c>
      <c r="L92" s="18" t="s">
        <v>29</v>
      </c>
      <c r="M92" s="14"/>
      <c r="N92" s="18" t="s">
        <v>25</v>
      </c>
      <c r="O92" s="23">
        <f>Q85</f>
        <v>35.992947373119684</v>
      </c>
      <c r="P92" s="23">
        <f>Q86</f>
        <v>40.525800091005664</v>
      </c>
      <c r="Q92" s="14"/>
      <c r="R92" s="14"/>
      <c r="S92" s="14"/>
      <c r="T92" s="14"/>
      <c r="U92" s="14"/>
    </row>
    <row r="93" spans="1:21" ht="15.75">
      <c r="A93" s="15"/>
      <c r="B93" s="5"/>
      <c r="C93" s="5" t="s">
        <v>30</v>
      </c>
      <c r="D93" s="17">
        <v>7.6660000000000004</v>
      </c>
      <c r="E93" s="17">
        <v>1.637</v>
      </c>
      <c r="F93" s="17">
        <v>1.8460000000000001</v>
      </c>
      <c r="G93" s="17">
        <v>1.9850000000000001</v>
      </c>
      <c r="H93" s="17">
        <v>2.6259999999999999</v>
      </c>
      <c r="I93" s="17">
        <v>6.7439999999999998</v>
      </c>
      <c r="J93" s="17">
        <v>4.9059999999999997</v>
      </c>
      <c r="K93" s="17">
        <v>5.0780000000000003</v>
      </c>
      <c r="L93" s="17">
        <v>5.1539999999999999</v>
      </c>
      <c r="M93" s="14"/>
      <c r="N93" s="18" t="s">
        <v>26</v>
      </c>
      <c r="O93" s="23">
        <f>R85</f>
        <v>51.817464922852608</v>
      </c>
      <c r="P93" s="23">
        <f>R86</f>
        <v>137.76365842560304</v>
      </c>
      <c r="Q93" s="14"/>
      <c r="R93" s="14"/>
      <c r="S93" s="14"/>
      <c r="T93" s="14"/>
      <c r="U93" s="14"/>
    </row>
    <row r="94" spans="1:21">
      <c r="A94" s="15"/>
      <c r="B94" s="5"/>
      <c r="C94" s="5"/>
      <c r="D94" s="5">
        <f>D93-D92</f>
        <v>4.75</v>
      </c>
      <c r="E94" s="5"/>
      <c r="F94" s="5">
        <f>F93-E93</f>
        <v>0.20900000000000007</v>
      </c>
      <c r="G94" s="5">
        <f>G93-E93</f>
        <v>0.34800000000000009</v>
      </c>
      <c r="H94" s="5">
        <f>H93-E93</f>
        <v>0.98899999999999988</v>
      </c>
      <c r="I94" s="5">
        <f>I93-E93</f>
        <v>5.1069999999999993</v>
      </c>
      <c r="J94" s="5">
        <f>J93-E93</f>
        <v>3.2689999999999997</v>
      </c>
      <c r="K94" s="5">
        <f>K93-E93</f>
        <v>3.4410000000000003</v>
      </c>
      <c r="L94" s="5">
        <f>L93-E93</f>
        <v>3.5169999999999999</v>
      </c>
      <c r="M94" s="14"/>
      <c r="N94" s="18" t="s">
        <v>27</v>
      </c>
      <c r="O94" s="23">
        <f>S85</f>
        <v>104.96374493495415</v>
      </c>
      <c r="P94" s="23">
        <f>S86</f>
        <v>112.22032458668295</v>
      </c>
      <c r="Q94" s="14"/>
      <c r="R94" s="14"/>
      <c r="S94" s="14"/>
      <c r="T94" s="14"/>
      <c r="U94" s="14"/>
    </row>
    <row r="95" spans="1:21">
      <c r="A95" s="15"/>
      <c r="B95" s="5"/>
      <c r="C95" s="5"/>
      <c r="D95" s="5"/>
      <c r="E95" s="5"/>
      <c r="F95" s="19">
        <f>F94/D94*100</f>
        <v>4.4000000000000021</v>
      </c>
      <c r="G95" s="19">
        <f>G94/D94*100</f>
        <v>7.3263157894736866</v>
      </c>
      <c r="H95" s="19">
        <f>H94/D94*100</f>
        <v>20.821052631578947</v>
      </c>
      <c r="I95" s="19">
        <f>I94/D94*100</f>
        <v>107.51578947368418</v>
      </c>
      <c r="J95" s="19">
        <f>J94/D94*100</f>
        <v>68.821052631578937</v>
      </c>
      <c r="K95" s="19">
        <f>K94/D94*100</f>
        <v>72.442105263157899</v>
      </c>
      <c r="L95" s="19">
        <f>L94/D94*100</f>
        <v>74.042105263157893</v>
      </c>
      <c r="M95" s="14"/>
      <c r="N95" s="18" t="s">
        <v>28</v>
      </c>
      <c r="O95" s="23">
        <f>T85</f>
        <v>102.60214405808742</v>
      </c>
      <c r="P95" s="23">
        <f>T86</f>
        <v>124.83776732898545</v>
      </c>
      <c r="Q95" s="14"/>
      <c r="R95" s="14"/>
      <c r="S95" s="14"/>
      <c r="T95" s="14"/>
      <c r="U95" s="14"/>
    </row>
    <row r="96" spans="1:21">
      <c r="A96" s="15"/>
      <c r="B96" s="5"/>
      <c r="C96" s="5"/>
      <c r="D96" s="5"/>
      <c r="E96" s="5"/>
      <c r="F96" s="5"/>
      <c r="G96" s="5"/>
      <c r="H96" s="5"/>
      <c r="I96" s="5"/>
      <c r="J96" s="5"/>
      <c r="K96" s="5"/>
      <c r="L96" s="5"/>
      <c r="M96" s="14"/>
      <c r="N96" s="18" t="s">
        <v>29</v>
      </c>
      <c r="O96" s="23">
        <f>U85</f>
        <v>131.40626007429557</v>
      </c>
      <c r="P96" s="23">
        <f>U86</f>
        <v>162.3812831791295</v>
      </c>
      <c r="Q96" s="14"/>
      <c r="R96" s="14"/>
      <c r="S96" s="14"/>
      <c r="T96" s="14"/>
      <c r="U96" s="14"/>
    </row>
    <row r="97" spans="1:21">
      <c r="A97" s="15"/>
      <c r="B97" s="5" t="s">
        <v>33</v>
      </c>
      <c r="C97" s="16" t="s">
        <v>16</v>
      </c>
      <c r="D97" s="5"/>
      <c r="E97" s="5"/>
      <c r="F97" s="5"/>
      <c r="G97" s="5"/>
      <c r="H97" s="5"/>
      <c r="I97" s="5"/>
      <c r="J97" s="5"/>
      <c r="K97" s="5"/>
      <c r="L97" s="5"/>
      <c r="M97" s="14"/>
      <c r="N97" s="14"/>
      <c r="O97" s="14"/>
      <c r="P97" s="14"/>
      <c r="Q97" s="14"/>
      <c r="R97" s="14"/>
      <c r="S97" s="14"/>
      <c r="T97" s="14"/>
      <c r="U97" s="14"/>
    </row>
    <row r="98" spans="1:21" ht="15.75">
      <c r="A98" s="15"/>
      <c r="B98" s="5"/>
      <c r="C98" s="5" t="s">
        <v>21</v>
      </c>
      <c r="D98" s="17">
        <v>4.6829999999999998</v>
      </c>
      <c r="E98" s="5" t="s">
        <v>22</v>
      </c>
      <c r="F98" s="18" t="s">
        <v>23</v>
      </c>
      <c r="G98" s="18" t="s">
        <v>24</v>
      </c>
      <c r="H98" s="18" t="s">
        <v>25</v>
      </c>
      <c r="I98" s="18" t="s">
        <v>26</v>
      </c>
      <c r="J98" s="18" t="s">
        <v>27</v>
      </c>
      <c r="K98" s="18" t="s">
        <v>28</v>
      </c>
      <c r="L98" s="18" t="s">
        <v>29</v>
      </c>
      <c r="M98" s="14"/>
      <c r="N98" s="14"/>
      <c r="O98" s="14"/>
      <c r="P98" s="14"/>
      <c r="Q98" s="14"/>
      <c r="R98" s="14"/>
      <c r="S98" s="14"/>
      <c r="T98" s="14"/>
      <c r="U98" s="14"/>
    </row>
    <row r="99" spans="1:21" ht="15.75">
      <c r="A99" s="15"/>
      <c r="B99" s="5"/>
      <c r="C99" s="5" t="s">
        <v>30</v>
      </c>
      <c r="D99" s="17">
        <v>5.2039999999999997</v>
      </c>
      <c r="E99" s="17">
        <v>4.58</v>
      </c>
      <c r="F99" s="17">
        <v>4.649</v>
      </c>
      <c r="G99" s="17">
        <v>4.7009999999999996</v>
      </c>
      <c r="H99" s="17">
        <v>4.8460000000000001</v>
      </c>
      <c r="I99" s="17">
        <v>4.9180000000000001</v>
      </c>
      <c r="J99" s="17">
        <v>5.008</v>
      </c>
      <c r="K99" s="17">
        <v>5.0119999999999996</v>
      </c>
      <c r="L99" s="17">
        <v>5.1239999999999997</v>
      </c>
      <c r="M99" s="14"/>
      <c r="N99" s="14"/>
      <c r="O99" s="14"/>
      <c r="P99" s="14"/>
      <c r="Q99" s="14"/>
      <c r="R99" s="14"/>
      <c r="S99" s="14"/>
      <c r="T99" s="14"/>
      <c r="U99" s="14"/>
    </row>
    <row r="100" spans="1:21">
      <c r="A100" s="15"/>
      <c r="B100" s="5"/>
      <c r="C100" s="5"/>
      <c r="D100" s="5">
        <f>D99-D98</f>
        <v>0.52099999999999991</v>
      </c>
      <c r="E100" s="5"/>
      <c r="F100" s="5">
        <f>F99-E99</f>
        <v>6.899999999999995E-2</v>
      </c>
      <c r="G100" s="5">
        <f>G99-E99</f>
        <v>0.12099999999999955</v>
      </c>
      <c r="H100" s="5">
        <f>H99-E99</f>
        <v>0.26600000000000001</v>
      </c>
      <c r="I100" s="5">
        <f>I99-E99</f>
        <v>0.33800000000000008</v>
      </c>
      <c r="J100" s="5">
        <f>J99-E99</f>
        <v>0.42799999999999994</v>
      </c>
      <c r="K100" s="5">
        <f>K99-E99</f>
        <v>0.4319999999999995</v>
      </c>
      <c r="L100" s="5">
        <f>L99-E99</f>
        <v>0.54399999999999959</v>
      </c>
      <c r="M100" s="14"/>
      <c r="N100" s="14"/>
      <c r="O100" s="14"/>
      <c r="P100" s="14"/>
      <c r="Q100" s="14"/>
      <c r="R100" s="14"/>
      <c r="S100" s="14"/>
      <c r="T100" s="14"/>
      <c r="U100" s="14"/>
    </row>
    <row r="101" spans="1:21">
      <c r="A101" s="15"/>
      <c r="B101" s="5"/>
      <c r="C101" s="5"/>
      <c r="D101" s="5"/>
      <c r="E101" s="5"/>
      <c r="F101" s="19">
        <f>F100/D100*100</f>
        <v>13.243761996161222</v>
      </c>
      <c r="G101" s="19">
        <f>G100/D100*100</f>
        <v>23.224568138195696</v>
      </c>
      <c r="H101" s="19">
        <f>H100/D100*100</f>
        <v>51.055662188099816</v>
      </c>
      <c r="I101" s="19">
        <f>I100/D100*100</f>
        <v>64.875239923224598</v>
      </c>
      <c r="J101" s="19">
        <f>J100/D100*100</f>
        <v>82.149712092130528</v>
      </c>
      <c r="K101" s="19">
        <f>K100/D100*100</f>
        <v>82.917466410748474</v>
      </c>
      <c r="L101" s="19">
        <f>L100/D100*100</f>
        <v>104.41458733205369</v>
      </c>
      <c r="M101" s="14"/>
      <c r="N101" s="14"/>
      <c r="O101" s="14"/>
      <c r="P101" s="14"/>
      <c r="Q101" s="14"/>
      <c r="R101" s="14"/>
      <c r="S101" s="14"/>
      <c r="T101" s="14"/>
      <c r="U101" s="14"/>
    </row>
    <row r="102" spans="1:21">
      <c r="A102" s="15"/>
      <c r="B102" s="5"/>
      <c r="C102" s="5"/>
      <c r="D102" s="5"/>
      <c r="E102" s="5"/>
      <c r="F102" s="5"/>
      <c r="G102" s="5"/>
      <c r="H102" s="5"/>
      <c r="I102" s="5"/>
      <c r="J102" s="5"/>
      <c r="K102" s="5"/>
      <c r="L102" s="5"/>
      <c r="M102" s="14"/>
      <c r="N102" s="14"/>
      <c r="O102" s="14"/>
      <c r="P102" s="14"/>
      <c r="Q102" s="14"/>
      <c r="R102" s="14"/>
      <c r="S102" s="14"/>
      <c r="T102" s="14"/>
      <c r="U102" s="14"/>
    </row>
    <row r="103" spans="1:21">
      <c r="A103" s="15"/>
      <c r="B103" s="5" t="s">
        <v>34</v>
      </c>
      <c r="C103" s="16" t="s">
        <v>20</v>
      </c>
      <c r="D103" s="5"/>
      <c r="E103" s="5"/>
      <c r="F103" s="5"/>
      <c r="G103" s="5"/>
      <c r="H103" s="5"/>
      <c r="I103" s="5"/>
      <c r="J103" s="5"/>
      <c r="K103" s="5"/>
      <c r="L103" s="5"/>
      <c r="M103" s="14"/>
      <c r="N103" s="14"/>
      <c r="O103" s="14"/>
      <c r="P103" s="14"/>
      <c r="Q103" s="14"/>
      <c r="R103" s="14"/>
      <c r="S103" s="14"/>
      <c r="T103" s="14"/>
      <c r="U103" s="14"/>
    </row>
    <row r="104" spans="1:21" ht="15.75">
      <c r="A104" s="15"/>
      <c r="B104" s="5"/>
      <c r="C104" s="5" t="s">
        <v>21</v>
      </c>
      <c r="D104" s="17">
        <v>3.9710000000000001</v>
      </c>
      <c r="E104" s="5" t="s">
        <v>22</v>
      </c>
      <c r="F104" s="18" t="s">
        <v>23</v>
      </c>
      <c r="G104" s="18" t="s">
        <v>24</v>
      </c>
      <c r="H104" s="18" t="s">
        <v>25</v>
      </c>
      <c r="I104" s="18" t="s">
        <v>26</v>
      </c>
      <c r="J104" s="18" t="s">
        <v>27</v>
      </c>
      <c r="K104" s="18" t="s">
        <v>28</v>
      </c>
      <c r="L104" s="18" t="s">
        <v>29</v>
      </c>
      <c r="M104" s="14"/>
      <c r="N104" s="14"/>
      <c r="O104" s="14"/>
      <c r="P104" s="14"/>
      <c r="Q104" s="14"/>
      <c r="R104" s="14"/>
      <c r="S104" s="14"/>
      <c r="T104" s="14"/>
      <c r="U104" s="14"/>
    </row>
    <row r="105" spans="1:21" ht="15.75">
      <c r="A105" s="15"/>
      <c r="B105" s="5"/>
      <c r="C105" s="5" t="s">
        <v>30</v>
      </c>
      <c r="D105" s="17">
        <v>4.3179999999999996</v>
      </c>
      <c r="E105" s="17">
        <v>3.3149999999999999</v>
      </c>
      <c r="F105" s="17">
        <v>3.3809999999999998</v>
      </c>
      <c r="G105" s="17">
        <v>3.375</v>
      </c>
      <c r="H105" s="17">
        <v>3.524</v>
      </c>
      <c r="I105" s="17">
        <v>3.8980000000000001</v>
      </c>
      <c r="J105" s="17">
        <v>3.855</v>
      </c>
      <c r="K105" s="17">
        <v>3.93</v>
      </c>
      <c r="L105" s="17">
        <v>4.1849999999999996</v>
      </c>
      <c r="M105" s="14"/>
      <c r="N105" s="14"/>
      <c r="O105" s="14"/>
      <c r="P105" s="14"/>
      <c r="Q105" s="14"/>
      <c r="R105" s="14"/>
      <c r="S105" s="14"/>
      <c r="T105" s="14"/>
      <c r="U105" s="14"/>
    </row>
    <row r="106" spans="1:21">
      <c r="A106" s="15"/>
      <c r="B106" s="5"/>
      <c r="C106" s="5"/>
      <c r="D106" s="5">
        <f>D105-D104</f>
        <v>0.34699999999999953</v>
      </c>
      <c r="E106" s="5"/>
      <c r="F106" s="5">
        <f>F105-E105</f>
        <v>6.5999999999999837E-2</v>
      </c>
      <c r="G106" s="5">
        <f>G105-E105</f>
        <v>6.0000000000000053E-2</v>
      </c>
      <c r="H106" s="5">
        <f>H105-E105</f>
        <v>0.20900000000000007</v>
      </c>
      <c r="I106" s="5">
        <f>I105-E105</f>
        <v>0.58300000000000018</v>
      </c>
      <c r="J106" s="5">
        <f>J105-E105</f>
        <v>0.54</v>
      </c>
      <c r="K106" s="5">
        <f>K105-E105</f>
        <v>0.61500000000000021</v>
      </c>
      <c r="L106" s="5">
        <f>L105-E105</f>
        <v>0.86999999999999966</v>
      </c>
      <c r="M106" s="14"/>
      <c r="N106" s="14"/>
      <c r="O106" s="14"/>
      <c r="P106" s="14"/>
      <c r="Q106" s="14"/>
      <c r="R106" s="14"/>
      <c r="S106" s="14"/>
      <c r="T106" s="14"/>
      <c r="U106" s="14"/>
    </row>
    <row r="107" spans="1:21">
      <c r="A107" s="15"/>
      <c r="B107" s="5"/>
      <c r="C107" s="5"/>
      <c r="D107" s="5"/>
      <c r="E107" s="5"/>
      <c r="F107" s="19">
        <f>F106/D106*100</f>
        <v>19.020172910662801</v>
      </c>
      <c r="G107" s="19">
        <f>G106/D106*100</f>
        <v>17.29106628242079</v>
      </c>
      <c r="H107" s="19">
        <f>H106/D106*100</f>
        <v>60.230547550432377</v>
      </c>
      <c r="I107" s="19">
        <f>I106/D106*100</f>
        <v>168.0115273775219</v>
      </c>
      <c r="J107" s="19">
        <f>J106/D106*100</f>
        <v>155.61959654178696</v>
      </c>
      <c r="K107" s="19">
        <f>K106/D106*100</f>
        <v>177.23342939481299</v>
      </c>
      <c r="L107" s="19">
        <f>L106/D106*100</f>
        <v>250.72046109510109</v>
      </c>
      <c r="M107" s="14"/>
      <c r="N107" s="14"/>
      <c r="O107" s="14"/>
      <c r="P107" s="14"/>
      <c r="Q107" s="14"/>
      <c r="R107" s="14"/>
      <c r="S107" s="14"/>
      <c r="T107" s="14"/>
      <c r="U107" s="14"/>
    </row>
    <row r="108" spans="1:21">
      <c r="A108" s="14"/>
      <c r="B108" s="14"/>
      <c r="C108" s="14"/>
      <c r="D108" s="14"/>
      <c r="E108" s="14"/>
      <c r="F108" s="14"/>
      <c r="G108" s="14"/>
      <c r="H108" s="14"/>
      <c r="I108" s="14"/>
      <c r="J108" s="14"/>
      <c r="K108" s="14"/>
      <c r="L108" s="14"/>
      <c r="M108" s="14"/>
      <c r="N108" s="14"/>
      <c r="O108" s="14"/>
      <c r="P108" s="14"/>
      <c r="Q108" s="14"/>
      <c r="R108" s="14"/>
      <c r="S108" s="14"/>
      <c r="T108" s="14"/>
      <c r="U108" s="14"/>
    </row>
    <row r="109" spans="1:21">
      <c r="A109" s="14"/>
      <c r="B109" s="14"/>
      <c r="C109" s="14"/>
      <c r="D109" s="14"/>
      <c r="E109" s="14"/>
      <c r="F109" s="14"/>
      <c r="G109" s="14"/>
      <c r="H109" s="14"/>
      <c r="I109" s="14"/>
      <c r="J109" s="14"/>
      <c r="K109" s="14"/>
      <c r="L109" s="14"/>
      <c r="M109" s="14"/>
      <c r="N109" s="14"/>
      <c r="O109" s="14"/>
      <c r="P109" s="14"/>
      <c r="Q109" s="14"/>
      <c r="R109" s="14"/>
      <c r="S109" s="14"/>
      <c r="T109" s="14"/>
      <c r="U109" s="14"/>
    </row>
    <row r="110" spans="1:21">
      <c r="A110" s="15" t="s">
        <v>38</v>
      </c>
      <c r="B110" s="5"/>
      <c r="C110" s="5"/>
      <c r="D110" s="5"/>
      <c r="E110" s="5"/>
      <c r="F110" s="5"/>
      <c r="G110" s="5"/>
      <c r="H110" s="5"/>
      <c r="I110" s="5"/>
      <c r="J110" s="5"/>
      <c r="K110" s="5"/>
      <c r="L110" s="5"/>
      <c r="M110" s="14"/>
      <c r="N110" s="22"/>
      <c r="O110" s="18" t="str">
        <f t="shared" ref="O110:U110" si="17">F112</f>
        <v>0.1mM10ul</v>
      </c>
      <c r="P110" s="18" t="str">
        <f t="shared" si="17"/>
        <v>0.1mM20ul</v>
      </c>
      <c r="Q110" s="18" t="str">
        <f t="shared" si="17"/>
        <v>1mM7ul</v>
      </c>
      <c r="R110" s="18" t="str">
        <f t="shared" si="17"/>
        <v>1mM20ul</v>
      </c>
      <c r="S110" s="18" t="str">
        <f t="shared" si="17"/>
        <v>10mM7ul</v>
      </c>
      <c r="T110" s="18" t="str">
        <f t="shared" si="17"/>
        <v>10mM20ul</v>
      </c>
      <c r="U110" s="18" t="str">
        <f t="shared" si="17"/>
        <v>10mM70ul</v>
      </c>
    </row>
    <row r="111" spans="1:21">
      <c r="A111" s="15"/>
      <c r="B111" s="5" t="s">
        <v>19</v>
      </c>
      <c r="C111" s="16" t="s">
        <v>20</v>
      </c>
      <c r="D111" s="5"/>
      <c r="E111" s="5"/>
      <c r="F111" s="5"/>
      <c r="G111" s="5"/>
      <c r="H111" s="5"/>
      <c r="I111" s="5"/>
      <c r="J111" s="5"/>
      <c r="K111" s="5"/>
      <c r="L111" s="5"/>
      <c r="M111" s="14"/>
      <c r="N111" s="22" t="s">
        <v>16</v>
      </c>
      <c r="O111" s="23">
        <f t="shared" ref="O111:U111" si="18">AVERAGE(F133,F127)</f>
        <v>8.4516269325708819</v>
      </c>
      <c r="P111" s="23">
        <f t="shared" si="18"/>
        <v>34.192765844461491</v>
      </c>
      <c r="Q111" s="23">
        <f t="shared" si="18"/>
        <v>37.993518112176773</v>
      </c>
      <c r="R111" s="23">
        <f t="shared" si="18"/>
        <v>103.50716852514404</v>
      </c>
      <c r="S111" s="23">
        <f t="shared" si="18"/>
        <v>121.01450959598314</v>
      </c>
      <c r="T111" s="23">
        <f t="shared" si="18"/>
        <v>150.55064925242021</v>
      </c>
      <c r="U111" s="23">
        <f t="shared" si="18"/>
        <v>167.97075232286693</v>
      </c>
    </row>
    <row r="112" spans="1:21" ht="15.75">
      <c r="A112" s="15"/>
      <c r="B112" s="5"/>
      <c r="C112" s="5" t="s">
        <v>21</v>
      </c>
      <c r="D112" s="17">
        <v>4.1840000000000002</v>
      </c>
      <c r="E112" s="5" t="s">
        <v>22</v>
      </c>
      <c r="F112" s="18" t="s">
        <v>23</v>
      </c>
      <c r="G112" s="18" t="s">
        <v>24</v>
      </c>
      <c r="H112" s="18" t="s">
        <v>25</v>
      </c>
      <c r="I112" s="18" t="s">
        <v>26</v>
      </c>
      <c r="J112" s="18" t="s">
        <v>27</v>
      </c>
      <c r="K112" s="18" t="s">
        <v>28</v>
      </c>
      <c r="L112" s="18" t="s">
        <v>29</v>
      </c>
      <c r="M112" s="14"/>
      <c r="N112" s="22" t="s">
        <v>7</v>
      </c>
      <c r="O112" s="23">
        <f t="shared" ref="O112:U112" si="19">AVERAGE(F115,F121)</f>
        <v>15.271807838179493</v>
      </c>
      <c r="P112" s="23">
        <f t="shared" si="19"/>
        <v>53.849557522123867</v>
      </c>
      <c r="Q112" s="23">
        <f t="shared" si="19"/>
        <v>60.27918246944796</v>
      </c>
      <c r="R112" s="23">
        <f t="shared" si="19"/>
        <v>97.464707121786759</v>
      </c>
      <c r="S112" s="23">
        <f t="shared" si="19"/>
        <v>103.23324905183313</v>
      </c>
      <c r="T112" s="23">
        <f t="shared" si="19"/>
        <v>97.888221660345565</v>
      </c>
      <c r="U112" s="23">
        <f t="shared" si="19"/>
        <v>92.159186683522933</v>
      </c>
    </row>
    <row r="113" spans="1:21" ht="15.75">
      <c r="A113" s="15"/>
      <c r="B113" s="5"/>
      <c r="C113" s="5" t="s">
        <v>30</v>
      </c>
      <c r="D113" s="17">
        <v>6.5570000000000004</v>
      </c>
      <c r="E113" s="17">
        <v>4.1559999999999997</v>
      </c>
      <c r="F113" s="17">
        <v>4.2480000000000002</v>
      </c>
      <c r="G113" s="17">
        <v>4.3499999999999996</v>
      </c>
      <c r="H113" s="17">
        <v>4.4800000000000004</v>
      </c>
      <c r="I113" s="17">
        <v>5.1120000000000001</v>
      </c>
      <c r="J113" s="17">
        <v>5.8179999999999996</v>
      </c>
      <c r="K113" s="17">
        <v>5.6180000000000003</v>
      </c>
      <c r="L113" s="17">
        <v>5.8319999999999999</v>
      </c>
      <c r="M113" s="14"/>
      <c r="N113" s="14"/>
      <c r="O113" s="14"/>
      <c r="P113" s="14"/>
      <c r="Q113" s="14"/>
      <c r="R113" s="14"/>
      <c r="S113" s="14"/>
      <c r="T113" s="14"/>
      <c r="U113" s="14"/>
    </row>
    <row r="114" spans="1:21">
      <c r="A114" s="15"/>
      <c r="B114" s="5"/>
      <c r="C114" s="5"/>
      <c r="D114" s="5">
        <f>D113-D112</f>
        <v>2.3730000000000002</v>
      </c>
      <c r="E114" s="5"/>
      <c r="F114" s="5">
        <f>F113-E113</f>
        <v>9.2000000000000526E-2</v>
      </c>
      <c r="G114" s="5">
        <f>G113-E113</f>
        <v>0.19399999999999995</v>
      </c>
      <c r="H114" s="5">
        <f>H113-E113</f>
        <v>0.32400000000000073</v>
      </c>
      <c r="I114" s="5">
        <f>I113-E113</f>
        <v>0.95600000000000041</v>
      </c>
      <c r="J114" s="5">
        <f>J113-E113</f>
        <v>1.6619999999999999</v>
      </c>
      <c r="K114" s="5">
        <f>K113-E113</f>
        <v>1.4620000000000006</v>
      </c>
      <c r="L114" s="5">
        <f>L113-E113</f>
        <v>1.6760000000000002</v>
      </c>
      <c r="M114" s="14"/>
      <c r="N114" s="14"/>
      <c r="O114" s="14"/>
      <c r="P114" s="14"/>
      <c r="Q114" s="14"/>
      <c r="R114" s="14"/>
      <c r="S114" s="14"/>
      <c r="T114" s="14"/>
      <c r="U114" s="14"/>
    </row>
    <row r="115" spans="1:21">
      <c r="A115" s="15"/>
      <c r="B115" s="5"/>
      <c r="C115" s="5"/>
      <c r="D115" s="5"/>
      <c r="E115" s="5"/>
      <c r="F115" s="19">
        <f>F114/D114*100</f>
        <v>3.8769490096923946</v>
      </c>
      <c r="G115" s="19">
        <f>G114/D114*100</f>
        <v>8.1753055204382612</v>
      </c>
      <c r="H115" s="19">
        <f>H114/D114*100</f>
        <v>13.653603034134038</v>
      </c>
      <c r="I115" s="19">
        <f>I114/D114*100</f>
        <v>40.286557100716408</v>
      </c>
      <c r="J115" s="19">
        <f>J114/D114*100</f>
        <v>70.037926675094809</v>
      </c>
      <c r="K115" s="19">
        <f>K114/D114*100</f>
        <v>61.609776654024465</v>
      </c>
      <c r="L115" s="19">
        <f>L114/D114*100</f>
        <v>70.627897176569746</v>
      </c>
      <c r="M115" s="14"/>
      <c r="N115" s="22" t="s">
        <v>31</v>
      </c>
      <c r="O115" s="5" t="s">
        <v>16</v>
      </c>
      <c r="P115" s="5" t="s">
        <v>7</v>
      </c>
      <c r="Q115" s="14"/>
      <c r="R115" s="14"/>
      <c r="S115" s="14"/>
      <c r="T115" s="14"/>
      <c r="U115" s="14"/>
    </row>
    <row r="116" spans="1:21">
      <c r="A116" s="15"/>
      <c r="B116" s="5"/>
      <c r="C116" s="5"/>
      <c r="D116" s="5"/>
      <c r="E116" s="5"/>
      <c r="F116" s="5"/>
      <c r="G116" s="5"/>
      <c r="H116" s="5"/>
      <c r="I116" s="5"/>
      <c r="J116" s="5"/>
      <c r="K116" s="5"/>
      <c r="L116" s="5"/>
      <c r="M116" s="14"/>
      <c r="N116" s="18" t="s">
        <v>23</v>
      </c>
      <c r="O116" s="23">
        <f>O111</f>
        <v>8.4516269325708819</v>
      </c>
      <c r="P116" s="23">
        <f>O112</f>
        <v>15.271807838179493</v>
      </c>
      <c r="Q116" s="14"/>
      <c r="R116" s="14"/>
      <c r="S116" s="14"/>
      <c r="T116" s="14"/>
      <c r="U116" s="14"/>
    </row>
    <row r="117" spans="1:21">
      <c r="A117" s="15"/>
      <c r="B117" s="5" t="s">
        <v>32</v>
      </c>
      <c r="C117" s="16" t="s">
        <v>20</v>
      </c>
      <c r="D117" s="5"/>
      <c r="E117" s="5"/>
      <c r="F117" s="5"/>
      <c r="G117" s="5"/>
      <c r="H117" s="5"/>
      <c r="I117" s="5"/>
      <c r="J117" s="5"/>
      <c r="K117" s="5"/>
      <c r="L117" s="5"/>
      <c r="M117" s="14"/>
      <c r="N117" s="18" t="s">
        <v>24</v>
      </c>
      <c r="O117" s="23">
        <f>P111</f>
        <v>34.192765844461491</v>
      </c>
      <c r="P117" s="23">
        <f>P112</f>
        <v>53.849557522123867</v>
      </c>
      <c r="Q117" s="14"/>
      <c r="R117" s="14"/>
      <c r="S117" s="14"/>
      <c r="T117" s="14"/>
      <c r="U117" s="14"/>
    </row>
    <row r="118" spans="1:21" ht="15.75">
      <c r="A118" s="15"/>
      <c r="B118" s="5"/>
      <c r="C118" s="5" t="s">
        <v>21</v>
      </c>
      <c r="D118" s="17">
        <v>4.4000000000000004</v>
      </c>
      <c r="E118" s="5" t="s">
        <v>22</v>
      </c>
      <c r="F118" s="18" t="s">
        <v>23</v>
      </c>
      <c r="G118" s="18" t="s">
        <v>24</v>
      </c>
      <c r="H118" s="18" t="s">
        <v>25</v>
      </c>
      <c r="I118" s="18" t="s">
        <v>26</v>
      </c>
      <c r="J118" s="18" t="s">
        <v>27</v>
      </c>
      <c r="K118" s="18" t="s">
        <v>28</v>
      </c>
      <c r="L118" s="18" t="s">
        <v>29</v>
      </c>
      <c r="M118" s="14"/>
      <c r="N118" s="18" t="s">
        <v>25</v>
      </c>
      <c r="O118" s="23">
        <f>Q111</f>
        <v>37.993518112176773</v>
      </c>
      <c r="P118" s="23">
        <f>Q112</f>
        <v>60.27918246944796</v>
      </c>
      <c r="Q118" s="14"/>
      <c r="R118" s="14"/>
      <c r="S118" s="14"/>
      <c r="T118" s="14"/>
      <c r="U118" s="14"/>
    </row>
    <row r="119" spans="1:21" ht="15.75">
      <c r="A119" s="15"/>
      <c r="B119" s="5"/>
      <c r="C119" s="5" t="s">
        <v>30</v>
      </c>
      <c r="D119" s="17">
        <v>5.24</v>
      </c>
      <c r="E119" s="17">
        <v>4.2060000000000004</v>
      </c>
      <c r="F119" s="17">
        <v>4.43</v>
      </c>
      <c r="G119" s="17">
        <v>5.0419999999999998</v>
      </c>
      <c r="H119" s="17">
        <v>5.1040000000000001</v>
      </c>
      <c r="I119" s="17">
        <v>5.5049999999999999</v>
      </c>
      <c r="J119" s="17">
        <v>5.3520000000000003</v>
      </c>
      <c r="K119" s="17">
        <v>5.3330000000000002</v>
      </c>
      <c r="L119" s="17">
        <v>5.1609999999999996</v>
      </c>
      <c r="M119" s="14"/>
      <c r="N119" s="18" t="s">
        <v>26</v>
      </c>
      <c r="O119" s="23">
        <f>R111</f>
        <v>103.50716852514404</v>
      </c>
      <c r="P119" s="23">
        <f>R112</f>
        <v>97.464707121786759</v>
      </c>
      <c r="Q119" s="14"/>
      <c r="R119" s="14"/>
      <c r="S119" s="14"/>
      <c r="T119" s="14"/>
      <c r="U119" s="14"/>
    </row>
    <row r="120" spans="1:21">
      <c r="A120" s="15"/>
      <c r="B120" s="5"/>
      <c r="C120" s="5"/>
      <c r="D120" s="5">
        <f>D119-D118</f>
        <v>0.83999999999999986</v>
      </c>
      <c r="E120" s="5"/>
      <c r="F120" s="5">
        <f>F119-E119</f>
        <v>0.22399999999999931</v>
      </c>
      <c r="G120" s="5">
        <f>G119-E119</f>
        <v>0.83599999999999941</v>
      </c>
      <c r="H120" s="5">
        <f>H119-E119</f>
        <v>0.89799999999999969</v>
      </c>
      <c r="I120" s="5">
        <f>I119-E119</f>
        <v>1.2989999999999995</v>
      </c>
      <c r="J120" s="5">
        <f>J119-E119</f>
        <v>1.1459999999999999</v>
      </c>
      <c r="K120" s="5">
        <f>K119-E119</f>
        <v>1.1269999999999998</v>
      </c>
      <c r="L120" s="5">
        <f>L119-E119</f>
        <v>0.95499999999999918</v>
      </c>
      <c r="M120" s="14"/>
      <c r="N120" s="18" t="s">
        <v>27</v>
      </c>
      <c r="O120" s="23">
        <f>S111</f>
        <v>121.01450959598314</v>
      </c>
      <c r="P120" s="23">
        <f>S112</f>
        <v>103.23324905183313</v>
      </c>
      <c r="Q120" s="14"/>
      <c r="R120" s="14"/>
      <c r="S120" s="14"/>
      <c r="T120" s="14"/>
      <c r="U120" s="14"/>
    </row>
    <row r="121" spans="1:21">
      <c r="A121" s="15"/>
      <c r="B121" s="5"/>
      <c r="C121" s="5"/>
      <c r="D121" s="5"/>
      <c r="E121" s="5"/>
      <c r="F121" s="19">
        <f>F120/D120*100</f>
        <v>26.66666666666659</v>
      </c>
      <c r="G121" s="19">
        <f>G120/D120*100</f>
        <v>99.523809523809476</v>
      </c>
      <c r="H121" s="19">
        <f>H120/D120*100</f>
        <v>106.90476190476188</v>
      </c>
      <c r="I121" s="19">
        <f>I120/D120*100</f>
        <v>154.64285714285711</v>
      </c>
      <c r="J121" s="19">
        <f>J120/D120*100</f>
        <v>136.42857142857144</v>
      </c>
      <c r="K121" s="19">
        <f>K120/D120*100</f>
        <v>134.16666666666666</v>
      </c>
      <c r="L121" s="19">
        <f>L120/D120*100</f>
        <v>113.69047619047612</v>
      </c>
      <c r="M121" s="14"/>
      <c r="N121" s="18" t="s">
        <v>28</v>
      </c>
      <c r="O121" s="23">
        <f>T111</f>
        <v>150.55064925242021</v>
      </c>
      <c r="P121" s="23">
        <f>T112</f>
        <v>97.888221660345565</v>
      </c>
      <c r="Q121" s="14"/>
      <c r="R121" s="14"/>
      <c r="S121" s="14"/>
      <c r="T121" s="14"/>
      <c r="U121" s="14"/>
    </row>
    <row r="122" spans="1:21">
      <c r="A122" s="15"/>
      <c r="B122" s="5"/>
      <c r="C122" s="5"/>
      <c r="D122" s="5"/>
      <c r="E122" s="5"/>
      <c r="F122" s="5"/>
      <c r="G122" s="5"/>
      <c r="H122" s="5"/>
      <c r="I122" s="5"/>
      <c r="J122" s="5"/>
      <c r="K122" s="5"/>
      <c r="L122" s="5"/>
      <c r="M122" s="14"/>
      <c r="N122" s="18" t="s">
        <v>29</v>
      </c>
      <c r="O122" s="23">
        <f>U111</f>
        <v>167.97075232286693</v>
      </c>
      <c r="P122" s="23">
        <f>U112</f>
        <v>92.159186683522933</v>
      </c>
      <c r="Q122" s="14"/>
      <c r="R122" s="14"/>
      <c r="S122" s="14"/>
      <c r="T122" s="14"/>
      <c r="U122" s="14"/>
    </row>
    <row r="123" spans="1:21">
      <c r="A123" s="15"/>
      <c r="B123" s="5" t="s">
        <v>33</v>
      </c>
      <c r="C123" s="16" t="s">
        <v>16</v>
      </c>
      <c r="D123" s="5"/>
      <c r="E123" s="5"/>
      <c r="F123" s="5"/>
      <c r="G123" s="5"/>
      <c r="H123" s="5"/>
      <c r="I123" s="5"/>
      <c r="J123" s="5"/>
      <c r="K123" s="5"/>
      <c r="L123" s="5"/>
      <c r="M123" s="14"/>
      <c r="N123" s="14"/>
      <c r="O123" s="14"/>
      <c r="P123" s="14"/>
      <c r="Q123" s="14"/>
      <c r="R123" s="14"/>
      <c r="S123" s="14"/>
      <c r="T123" s="14"/>
      <c r="U123" s="14"/>
    </row>
    <row r="124" spans="1:21" ht="15.75">
      <c r="A124" s="15"/>
      <c r="B124" s="5"/>
      <c r="C124" s="5" t="s">
        <v>21</v>
      </c>
      <c r="D124" s="17">
        <v>3.5630000000000002</v>
      </c>
      <c r="E124" s="5" t="s">
        <v>22</v>
      </c>
      <c r="F124" s="18" t="s">
        <v>23</v>
      </c>
      <c r="G124" s="18" t="s">
        <v>24</v>
      </c>
      <c r="H124" s="18" t="s">
        <v>25</v>
      </c>
      <c r="I124" s="18" t="s">
        <v>26</v>
      </c>
      <c r="J124" s="18" t="s">
        <v>27</v>
      </c>
      <c r="K124" s="18" t="s">
        <v>28</v>
      </c>
      <c r="L124" s="18" t="s">
        <v>29</v>
      </c>
      <c r="M124" s="14"/>
      <c r="N124" s="14"/>
      <c r="O124" s="14"/>
      <c r="P124" s="14"/>
      <c r="Q124" s="14"/>
      <c r="R124" s="14"/>
      <c r="S124" s="14"/>
      <c r="T124" s="14"/>
      <c r="U124" s="14"/>
    </row>
    <row r="125" spans="1:21" ht="15.75">
      <c r="A125" s="15"/>
      <c r="B125" s="5"/>
      <c r="C125" s="5" t="s">
        <v>30</v>
      </c>
      <c r="D125" s="17">
        <v>4.72</v>
      </c>
      <c r="E125" s="17">
        <v>3.202</v>
      </c>
      <c r="F125" s="17">
        <v>3.3479999999999999</v>
      </c>
      <c r="G125" s="17">
        <v>3.7189999999999999</v>
      </c>
      <c r="H125" s="17">
        <v>3.7789999999999999</v>
      </c>
      <c r="I125" s="17">
        <v>4.4950000000000001</v>
      </c>
      <c r="J125" s="17">
        <v>5.0810000000000004</v>
      </c>
      <c r="K125" s="17">
        <v>5.5529999999999999</v>
      </c>
      <c r="L125" s="17">
        <v>6.0119999999999996</v>
      </c>
      <c r="M125" s="14"/>
      <c r="N125" s="14"/>
      <c r="O125" s="14"/>
      <c r="P125" s="14"/>
      <c r="Q125" s="14"/>
      <c r="R125" s="14"/>
      <c r="S125" s="14"/>
      <c r="T125" s="14"/>
      <c r="U125" s="14"/>
    </row>
    <row r="126" spans="1:21">
      <c r="A126" s="15"/>
      <c r="B126" s="5"/>
      <c r="C126" s="5"/>
      <c r="D126" s="5">
        <f>D125-D124</f>
        <v>1.1569999999999996</v>
      </c>
      <c r="E126" s="5"/>
      <c r="F126" s="5">
        <f>F125-E125</f>
        <v>0.14599999999999991</v>
      </c>
      <c r="G126" s="5">
        <f>G125-E125</f>
        <v>0.5169999999999999</v>
      </c>
      <c r="H126" s="5">
        <f>H125-E125</f>
        <v>0.57699999999999996</v>
      </c>
      <c r="I126" s="5">
        <f>I125-E125</f>
        <v>1.2930000000000001</v>
      </c>
      <c r="J126" s="5">
        <f>J125-E125</f>
        <v>1.8790000000000004</v>
      </c>
      <c r="K126" s="5">
        <f>K125-E125</f>
        <v>2.351</v>
      </c>
      <c r="L126" s="5">
        <f>L125-E125</f>
        <v>2.8099999999999996</v>
      </c>
      <c r="M126" s="14"/>
      <c r="N126" s="14"/>
      <c r="O126" s="14"/>
      <c r="P126" s="14"/>
      <c r="Q126" s="14"/>
      <c r="R126" s="14"/>
      <c r="S126" s="14"/>
      <c r="T126" s="14"/>
      <c r="U126" s="14"/>
    </row>
    <row r="127" spans="1:21">
      <c r="A127" s="15"/>
      <c r="B127" s="5"/>
      <c r="C127" s="5"/>
      <c r="D127" s="5"/>
      <c r="E127" s="5"/>
      <c r="F127" s="19">
        <f>F126/D126*100</f>
        <v>12.618841832324975</v>
      </c>
      <c r="G127" s="19">
        <f>G126/D126*100</f>
        <v>44.684528954191883</v>
      </c>
      <c r="H127" s="19">
        <f>H126/D126*100</f>
        <v>49.8703543647364</v>
      </c>
      <c r="I127" s="19">
        <f>I126/D126*100</f>
        <v>111.75453759723428</v>
      </c>
      <c r="J127" s="19">
        <f>J126/D126*100</f>
        <v>162.4027657735524</v>
      </c>
      <c r="K127" s="19">
        <f>K126/D126*100</f>
        <v>203.19792566983583</v>
      </c>
      <c r="L127" s="19">
        <f>L126/D126*100</f>
        <v>242.86949006050133</v>
      </c>
      <c r="M127" s="14"/>
      <c r="N127" s="14"/>
      <c r="O127" s="14"/>
      <c r="P127" s="14"/>
      <c r="Q127" s="14"/>
      <c r="R127" s="14"/>
      <c r="S127" s="14"/>
      <c r="T127" s="14"/>
      <c r="U127" s="14"/>
    </row>
    <row r="128" spans="1:21">
      <c r="A128" s="15"/>
      <c r="B128" s="5"/>
      <c r="C128" s="5"/>
      <c r="D128" s="5"/>
      <c r="E128" s="5"/>
      <c r="F128" s="5"/>
      <c r="G128" s="5"/>
      <c r="H128" s="5"/>
      <c r="I128" s="5"/>
      <c r="J128" s="5"/>
      <c r="K128" s="5"/>
      <c r="L128" s="5"/>
      <c r="M128" s="14"/>
      <c r="N128" s="14"/>
      <c r="O128" s="14"/>
      <c r="P128" s="14"/>
      <c r="Q128" s="14"/>
      <c r="R128" s="14"/>
      <c r="S128" s="14"/>
      <c r="T128" s="14"/>
      <c r="U128" s="14"/>
    </row>
    <row r="129" spans="1:21">
      <c r="A129" s="15"/>
      <c r="B129" s="5" t="s">
        <v>34</v>
      </c>
      <c r="C129" s="16" t="s">
        <v>16</v>
      </c>
      <c r="D129" s="5"/>
      <c r="E129" s="5"/>
      <c r="F129" s="5"/>
      <c r="G129" s="5"/>
      <c r="H129" s="5"/>
      <c r="I129" s="5"/>
      <c r="J129" s="5"/>
      <c r="K129" s="5"/>
      <c r="L129" s="5"/>
      <c r="M129" s="14"/>
      <c r="N129" s="14"/>
      <c r="O129" s="14"/>
      <c r="P129" s="14"/>
      <c r="Q129" s="14"/>
      <c r="R129" s="14"/>
      <c r="S129" s="14"/>
      <c r="T129" s="14"/>
      <c r="U129" s="14"/>
    </row>
    <row r="130" spans="1:21" ht="15.75">
      <c r="A130" s="15"/>
      <c r="B130" s="5"/>
      <c r="C130" s="5" t="s">
        <v>21</v>
      </c>
      <c r="D130" s="17">
        <v>3.8740000000000001</v>
      </c>
      <c r="E130" s="5" t="s">
        <v>22</v>
      </c>
      <c r="F130" s="18" t="s">
        <v>23</v>
      </c>
      <c r="G130" s="18" t="s">
        <v>24</v>
      </c>
      <c r="H130" s="18" t="s">
        <v>25</v>
      </c>
      <c r="I130" s="18" t="s">
        <v>26</v>
      </c>
      <c r="J130" s="18" t="s">
        <v>27</v>
      </c>
      <c r="K130" s="18" t="s">
        <v>28</v>
      </c>
      <c r="L130" s="18" t="s">
        <v>29</v>
      </c>
      <c r="M130" s="14"/>
      <c r="N130" s="14"/>
      <c r="O130" s="14"/>
      <c r="P130" s="14"/>
      <c r="Q130" s="14"/>
      <c r="R130" s="14"/>
      <c r="S130" s="14"/>
      <c r="T130" s="14"/>
      <c r="U130" s="14"/>
    </row>
    <row r="131" spans="1:21" ht="15.75">
      <c r="A131" s="15"/>
      <c r="B131" s="5"/>
      <c r="C131" s="5" t="s">
        <v>30</v>
      </c>
      <c r="D131" s="17">
        <v>6.0679999999999996</v>
      </c>
      <c r="E131" s="17">
        <v>3.8279999999999998</v>
      </c>
      <c r="F131" s="17">
        <v>3.9220000000000002</v>
      </c>
      <c r="G131" s="17">
        <v>4.3479999999999999</v>
      </c>
      <c r="H131" s="17">
        <v>4.4009999999999998</v>
      </c>
      <c r="I131" s="17">
        <v>5.9180000000000001</v>
      </c>
      <c r="J131" s="17">
        <v>5.5750000000000002</v>
      </c>
      <c r="K131" s="17">
        <v>5.976</v>
      </c>
      <c r="L131" s="17">
        <v>5.87</v>
      </c>
      <c r="M131" s="14"/>
      <c r="N131" s="14"/>
      <c r="O131" s="14"/>
      <c r="P131" s="14"/>
      <c r="Q131" s="14"/>
      <c r="R131" s="14"/>
      <c r="S131" s="14"/>
      <c r="T131" s="14"/>
      <c r="U131" s="14"/>
    </row>
    <row r="132" spans="1:21">
      <c r="A132" s="15"/>
      <c r="B132" s="5"/>
      <c r="C132" s="5"/>
      <c r="D132" s="5">
        <f>D131-D130</f>
        <v>2.1939999999999995</v>
      </c>
      <c r="E132" s="5"/>
      <c r="F132" s="5">
        <f>F131-E131</f>
        <v>9.4000000000000306E-2</v>
      </c>
      <c r="G132" s="5">
        <f>G131-E131</f>
        <v>0.52</v>
      </c>
      <c r="H132" s="5">
        <f>H131-E131</f>
        <v>0.57299999999999995</v>
      </c>
      <c r="I132" s="5">
        <f>I131-E131</f>
        <v>2.0900000000000003</v>
      </c>
      <c r="J132" s="5">
        <f>J131-E131</f>
        <v>1.7470000000000003</v>
      </c>
      <c r="K132" s="5">
        <f>K131-E131</f>
        <v>2.1480000000000001</v>
      </c>
      <c r="L132" s="5">
        <f>L131-E131</f>
        <v>2.0420000000000003</v>
      </c>
      <c r="M132" s="14"/>
      <c r="N132" s="14"/>
      <c r="O132" s="14"/>
      <c r="P132" s="14"/>
      <c r="Q132" s="14"/>
      <c r="R132" s="14"/>
      <c r="S132" s="14"/>
      <c r="T132" s="14"/>
      <c r="U132" s="14"/>
    </row>
    <row r="133" spans="1:21">
      <c r="A133" s="15"/>
      <c r="B133" s="5"/>
      <c r="C133" s="5"/>
      <c r="D133" s="5"/>
      <c r="E133" s="5"/>
      <c r="F133" s="19">
        <f>F132/D132*100</f>
        <v>4.2844120328167881</v>
      </c>
      <c r="G133" s="19">
        <f>G132/D132*100</f>
        <v>23.701002734731091</v>
      </c>
      <c r="H133" s="19">
        <f>H132/D132*100</f>
        <v>26.116681859617142</v>
      </c>
      <c r="I133" s="19">
        <f>I132/D132*100</f>
        <v>95.259799453053816</v>
      </c>
      <c r="J133" s="19">
        <f>J132/D132*100</f>
        <v>79.626253418413881</v>
      </c>
      <c r="K133" s="19">
        <f>K132/D132*100</f>
        <v>97.903372835004589</v>
      </c>
      <c r="L133" s="19">
        <f>L132/D132*100</f>
        <v>93.072014585232495</v>
      </c>
      <c r="M133" s="14"/>
      <c r="N133" s="14"/>
      <c r="O133" s="14"/>
      <c r="P133" s="14"/>
      <c r="Q133" s="14"/>
      <c r="R133" s="14"/>
      <c r="S133" s="14"/>
      <c r="T133" s="14"/>
      <c r="U133" s="14"/>
    </row>
    <row r="134" spans="1:21">
      <c r="A134" s="14"/>
      <c r="B134" s="14"/>
      <c r="C134" s="14"/>
      <c r="D134" s="14"/>
      <c r="E134" s="14"/>
      <c r="F134" s="14"/>
      <c r="G134" s="14"/>
      <c r="H134" s="14"/>
      <c r="I134" s="14"/>
      <c r="J134" s="14"/>
      <c r="K134" s="14"/>
      <c r="L134" s="14"/>
      <c r="M134" s="14"/>
      <c r="N134" s="14"/>
      <c r="O134" s="14"/>
      <c r="P134" s="14"/>
      <c r="Q134" s="14"/>
      <c r="R134" s="14"/>
      <c r="S134" s="14"/>
      <c r="T134" s="14"/>
      <c r="U134" s="14"/>
    </row>
    <row r="135" spans="1:21">
      <c r="A135" s="14"/>
      <c r="B135" s="14"/>
      <c r="C135" s="14"/>
      <c r="D135" s="14"/>
      <c r="E135" s="14"/>
      <c r="F135" s="14"/>
      <c r="G135" s="14"/>
      <c r="H135" s="14"/>
      <c r="I135" s="14"/>
      <c r="J135" s="14"/>
      <c r="K135" s="14"/>
      <c r="L135" s="14"/>
      <c r="M135" s="14"/>
      <c r="N135" s="14"/>
      <c r="O135" s="14"/>
      <c r="P135" s="14"/>
      <c r="Q135" s="14"/>
      <c r="R135" s="14"/>
      <c r="S135" s="14"/>
      <c r="T135" s="14"/>
      <c r="U135" s="14"/>
    </row>
    <row r="136" spans="1:21">
      <c r="A136" s="15" t="s">
        <v>43</v>
      </c>
      <c r="B136" s="5"/>
      <c r="C136" s="5"/>
      <c r="D136" s="5"/>
      <c r="E136" s="5"/>
      <c r="F136" s="5"/>
      <c r="G136" s="5"/>
      <c r="H136" s="5"/>
      <c r="I136" s="5"/>
      <c r="J136" s="5"/>
      <c r="K136" s="5"/>
      <c r="L136" s="5"/>
      <c r="M136" s="14"/>
      <c r="N136" s="22"/>
      <c r="O136" s="18" t="str">
        <f t="shared" ref="O136:U136" si="20">F138</f>
        <v>0.1mM10ul</v>
      </c>
      <c r="P136" s="18" t="str">
        <f t="shared" si="20"/>
        <v>0.1mM20ul</v>
      </c>
      <c r="Q136" s="18" t="str">
        <f t="shared" si="20"/>
        <v>1mM7ul</v>
      </c>
      <c r="R136" s="18" t="str">
        <f t="shared" si="20"/>
        <v>1mM20ul</v>
      </c>
      <c r="S136" s="18" t="str">
        <f t="shared" si="20"/>
        <v>10mM7ul</v>
      </c>
      <c r="T136" s="18" t="str">
        <f t="shared" si="20"/>
        <v>10mM20ul</v>
      </c>
      <c r="U136" s="18" t="str">
        <f t="shared" si="20"/>
        <v>10mM70ul</v>
      </c>
    </row>
    <row r="137" spans="1:21">
      <c r="A137" s="15"/>
      <c r="B137" s="5" t="s">
        <v>39</v>
      </c>
      <c r="C137" s="16" t="s">
        <v>16</v>
      </c>
      <c r="D137" s="5"/>
      <c r="E137" s="5"/>
      <c r="F137" s="5"/>
      <c r="G137" s="5"/>
      <c r="H137" s="5"/>
      <c r="I137" s="5"/>
      <c r="J137" s="5"/>
      <c r="K137" s="5"/>
      <c r="L137" s="5"/>
      <c r="M137" s="14"/>
      <c r="N137" s="22" t="s">
        <v>16</v>
      </c>
      <c r="O137" s="23">
        <f t="shared" ref="O137:U137" si="21">AVERAGE(F153,F141)</f>
        <v>1.0105221771093051</v>
      </c>
      <c r="P137" s="23">
        <f t="shared" si="21"/>
        <v>7.9241859990730799</v>
      </c>
      <c r="Q137" s="23">
        <f t="shared" si="21"/>
        <v>9.4882441318424426</v>
      </c>
      <c r="R137" s="23">
        <f t="shared" si="21"/>
        <v>33.386086903216146</v>
      </c>
      <c r="S137" s="23">
        <f t="shared" si="21"/>
        <v>76.389547262601013</v>
      </c>
      <c r="T137" s="23">
        <f t="shared" si="21"/>
        <v>104.94467282745921</v>
      </c>
      <c r="U137" s="23">
        <f t="shared" si="21"/>
        <v>98.958668575466007</v>
      </c>
    </row>
    <row r="138" spans="1:21" ht="15.75">
      <c r="A138" s="15"/>
      <c r="B138" s="5"/>
      <c r="C138" s="5" t="s">
        <v>21</v>
      </c>
      <c r="D138" s="17">
        <v>2.8149999999999999</v>
      </c>
      <c r="E138" s="5" t="s">
        <v>22</v>
      </c>
      <c r="F138" s="18" t="s">
        <v>23</v>
      </c>
      <c r="G138" s="18" t="s">
        <v>24</v>
      </c>
      <c r="H138" s="18" t="s">
        <v>25</v>
      </c>
      <c r="I138" s="18" t="s">
        <v>26</v>
      </c>
      <c r="J138" s="18" t="s">
        <v>27</v>
      </c>
      <c r="K138" s="18" t="s">
        <v>28</v>
      </c>
      <c r="L138" s="18" t="s">
        <v>29</v>
      </c>
      <c r="M138" s="14"/>
      <c r="N138" s="22" t="s">
        <v>7</v>
      </c>
      <c r="O138" s="23">
        <f t="shared" ref="O138:U138" si="22">AVERAGE(F159,F147)</f>
        <v>7.0234246815455919</v>
      </c>
      <c r="P138" s="23">
        <f t="shared" si="22"/>
        <v>14.743785361872831</v>
      </c>
      <c r="Q138" s="23">
        <f t="shared" si="22"/>
        <v>47.769080684694941</v>
      </c>
      <c r="R138" s="23">
        <f t="shared" si="22"/>
        <v>79.296067055737055</v>
      </c>
      <c r="S138" s="23">
        <f t="shared" si="22"/>
        <v>112.2810042269022</v>
      </c>
      <c r="T138" s="23">
        <f t="shared" si="22"/>
        <v>112.17248691844176</v>
      </c>
      <c r="U138" s="23">
        <f t="shared" si="22"/>
        <v>137.55185929099537</v>
      </c>
    </row>
    <row r="139" spans="1:21" ht="15.75">
      <c r="A139" s="15"/>
      <c r="B139" s="5"/>
      <c r="C139" s="5" t="s">
        <v>30</v>
      </c>
      <c r="D139" s="17">
        <v>8.0860000000000003</v>
      </c>
      <c r="E139" s="17">
        <v>1.7589999999999999</v>
      </c>
      <c r="F139" s="17">
        <v>1.89</v>
      </c>
      <c r="G139" s="17">
        <v>2.149</v>
      </c>
      <c r="H139" s="17">
        <v>2.2160000000000002</v>
      </c>
      <c r="I139" s="17">
        <v>4.0330000000000004</v>
      </c>
      <c r="J139" s="17">
        <v>4.8639999999999999</v>
      </c>
      <c r="K139" s="17">
        <v>8.0259999999999998</v>
      </c>
      <c r="L139" s="17">
        <v>7.0229999999999997</v>
      </c>
      <c r="M139" s="14"/>
      <c r="N139" s="14"/>
      <c r="O139" s="14"/>
      <c r="P139" s="14"/>
      <c r="Q139" s="14"/>
      <c r="R139" s="14"/>
      <c r="S139" s="14"/>
      <c r="T139" s="14"/>
      <c r="U139" s="14"/>
    </row>
    <row r="140" spans="1:21">
      <c r="A140" s="15"/>
      <c r="B140" s="5"/>
      <c r="C140" s="5"/>
      <c r="D140" s="5">
        <f>D139-D138</f>
        <v>5.2710000000000008</v>
      </c>
      <c r="E140" s="5"/>
      <c r="F140" s="5">
        <f>F139-E139</f>
        <v>0.13100000000000001</v>
      </c>
      <c r="G140" s="5">
        <f>G139-E139</f>
        <v>0.39000000000000012</v>
      </c>
      <c r="H140" s="5">
        <f>H139-E139</f>
        <v>0.45700000000000029</v>
      </c>
      <c r="I140" s="5">
        <f>I139-E139</f>
        <v>2.2740000000000005</v>
      </c>
      <c r="J140" s="5">
        <f>J139-E139</f>
        <v>3.105</v>
      </c>
      <c r="K140" s="5">
        <f>K139-E139</f>
        <v>6.2669999999999995</v>
      </c>
      <c r="L140" s="5">
        <f>L139-E139</f>
        <v>5.2639999999999993</v>
      </c>
      <c r="M140" s="14"/>
      <c r="N140" s="14"/>
      <c r="O140" s="14"/>
      <c r="P140" s="14"/>
      <c r="Q140" s="14"/>
      <c r="R140" s="14"/>
      <c r="S140" s="14"/>
      <c r="T140" s="14"/>
      <c r="U140" s="14"/>
    </row>
    <row r="141" spans="1:21">
      <c r="A141" s="15"/>
      <c r="B141" s="5"/>
      <c r="C141" s="5"/>
      <c r="D141" s="5"/>
      <c r="E141" s="5"/>
      <c r="F141" s="19">
        <f>F140/D140*100</f>
        <v>2.4852969076076645</v>
      </c>
      <c r="G141" s="19">
        <f>G140/D140*100</f>
        <v>7.3989755264655681</v>
      </c>
      <c r="H141" s="19">
        <f>H140/D140*100</f>
        <v>8.6700815784481158</v>
      </c>
      <c r="I141" s="19">
        <f>I140/D140*100</f>
        <v>43.141718838929997</v>
      </c>
      <c r="J141" s="19">
        <f>J140/D140*100</f>
        <v>58.907228229937381</v>
      </c>
      <c r="K141" s="19">
        <f>K140/D140*100</f>
        <v>118.89584519066587</v>
      </c>
      <c r="L141" s="19">
        <f>L140/D140*100</f>
        <v>99.867197875165985</v>
      </c>
      <c r="M141" s="14"/>
      <c r="N141" s="22" t="s">
        <v>31</v>
      </c>
      <c r="O141" s="5" t="s">
        <v>16</v>
      </c>
      <c r="P141" s="5" t="s">
        <v>7</v>
      </c>
      <c r="Q141" s="14"/>
      <c r="R141" s="14"/>
      <c r="S141" s="14"/>
      <c r="T141" s="14"/>
      <c r="U141" s="14"/>
    </row>
    <row r="142" spans="1:21">
      <c r="A142" s="15"/>
      <c r="B142" s="5"/>
      <c r="C142" s="5"/>
      <c r="D142" s="5"/>
      <c r="E142" s="5"/>
      <c r="F142" s="5"/>
      <c r="G142" s="5"/>
      <c r="H142" s="5"/>
      <c r="I142" s="5"/>
      <c r="J142" s="5"/>
      <c r="K142" s="5"/>
      <c r="L142" s="5"/>
      <c r="M142" s="14"/>
      <c r="N142" s="18" t="s">
        <v>23</v>
      </c>
      <c r="O142" s="23">
        <f>O137</f>
        <v>1.0105221771093051</v>
      </c>
      <c r="P142" s="23">
        <f>O138</f>
        <v>7.0234246815455919</v>
      </c>
      <c r="Q142" s="14"/>
      <c r="R142" s="14"/>
      <c r="S142" s="14"/>
      <c r="T142" s="14"/>
      <c r="U142" s="14"/>
    </row>
    <row r="143" spans="1:21">
      <c r="A143" s="15"/>
      <c r="B143" s="5" t="s">
        <v>40</v>
      </c>
      <c r="C143" s="16" t="s">
        <v>20</v>
      </c>
      <c r="D143" s="5"/>
      <c r="E143" s="5"/>
      <c r="F143" s="5"/>
      <c r="G143" s="5"/>
      <c r="H143" s="5"/>
      <c r="I143" s="5"/>
      <c r="J143" s="5"/>
      <c r="K143" s="5"/>
      <c r="L143" s="5"/>
      <c r="M143" s="14"/>
      <c r="N143" s="18" t="s">
        <v>24</v>
      </c>
      <c r="O143" s="23">
        <f>P137</f>
        <v>7.9241859990730799</v>
      </c>
      <c r="P143" s="23">
        <f>P138</f>
        <v>14.743785361872831</v>
      </c>
      <c r="Q143" s="14"/>
      <c r="R143" s="14"/>
      <c r="S143" s="14"/>
      <c r="T143" s="14"/>
      <c r="U143" s="14"/>
    </row>
    <row r="144" spans="1:21" ht="15.75">
      <c r="A144" s="15"/>
      <c r="B144" s="5"/>
      <c r="C144" s="5" t="s">
        <v>21</v>
      </c>
      <c r="D144" s="17">
        <v>4.0990000000000002</v>
      </c>
      <c r="E144" s="5" t="s">
        <v>22</v>
      </c>
      <c r="F144" s="18" t="s">
        <v>23</v>
      </c>
      <c r="G144" s="18" t="s">
        <v>24</v>
      </c>
      <c r="H144" s="18" t="s">
        <v>25</v>
      </c>
      <c r="I144" s="18" t="s">
        <v>26</v>
      </c>
      <c r="J144" s="18" t="s">
        <v>27</v>
      </c>
      <c r="K144" s="18" t="s">
        <v>28</v>
      </c>
      <c r="L144" s="18" t="s">
        <v>29</v>
      </c>
      <c r="M144" s="14"/>
      <c r="N144" s="18" t="s">
        <v>25</v>
      </c>
      <c r="O144" s="23">
        <f>Q137</f>
        <v>9.4882441318424426</v>
      </c>
      <c r="P144" s="23">
        <f>Q138</f>
        <v>47.769080684694941</v>
      </c>
      <c r="Q144" s="14"/>
      <c r="R144" s="14"/>
      <c r="S144" s="14"/>
      <c r="T144" s="14"/>
      <c r="U144" s="14"/>
    </row>
    <row r="145" spans="1:21" ht="15.75">
      <c r="A145" s="15"/>
      <c r="B145" s="5"/>
      <c r="C145" s="5" t="s">
        <v>30</v>
      </c>
      <c r="D145" s="17">
        <v>5.9640000000000004</v>
      </c>
      <c r="E145" s="17">
        <v>4.4649999999999999</v>
      </c>
      <c r="F145" s="17">
        <v>4.6779999999999999</v>
      </c>
      <c r="G145" s="17">
        <v>4.9089999999999998</v>
      </c>
      <c r="H145" s="17">
        <v>5.8490000000000002</v>
      </c>
      <c r="I145" s="17">
        <v>6.944</v>
      </c>
      <c r="J145" s="17">
        <v>6.94</v>
      </c>
      <c r="K145" s="17">
        <v>6.8470000000000004</v>
      </c>
      <c r="L145" s="17">
        <v>7.1420000000000003</v>
      </c>
      <c r="M145" s="14"/>
      <c r="N145" s="18" t="s">
        <v>26</v>
      </c>
      <c r="O145" s="23">
        <f>R137</f>
        <v>33.386086903216146</v>
      </c>
      <c r="P145" s="23">
        <f>R138</f>
        <v>79.296067055737055</v>
      </c>
      <c r="Q145" s="14"/>
      <c r="R145" s="14"/>
      <c r="S145" s="14"/>
      <c r="T145" s="14"/>
      <c r="U145" s="14"/>
    </row>
    <row r="146" spans="1:21">
      <c r="A146" s="15"/>
      <c r="B146" s="5"/>
      <c r="C146" s="5"/>
      <c r="D146" s="5">
        <f>D145-D144</f>
        <v>1.8650000000000002</v>
      </c>
      <c r="E146" s="5"/>
      <c r="F146" s="5">
        <f>F145-E145</f>
        <v>0.21300000000000008</v>
      </c>
      <c r="G146" s="5">
        <f>G145-E145</f>
        <v>0.44399999999999995</v>
      </c>
      <c r="H146" s="5">
        <f>H145-E145</f>
        <v>1.3840000000000003</v>
      </c>
      <c r="I146" s="5">
        <f>I145-E145</f>
        <v>2.4790000000000001</v>
      </c>
      <c r="J146" s="5">
        <f>J145-E145</f>
        <v>2.4750000000000005</v>
      </c>
      <c r="K146" s="5">
        <f>K145-E145</f>
        <v>2.3820000000000006</v>
      </c>
      <c r="L146" s="5">
        <f>L145-E145</f>
        <v>2.6770000000000005</v>
      </c>
      <c r="M146" s="14"/>
      <c r="N146" s="18" t="s">
        <v>27</v>
      </c>
      <c r="O146" s="23">
        <f>S137</f>
        <v>76.389547262601013</v>
      </c>
      <c r="P146" s="23">
        <f>S138</f>
        <v>112.2810042269022</v>
      </c>
      <c r="Q146" s="14"/>
      <c r="R146" s="14"/>
      <c r="S146" s="14"/>
      <c r="T146" s="14"/>
      <c r="U146" s="14"/>
    </row>
    <row r="147" spans="1:21">
      <c r="A147" s="15"/>
      <c r="B147" s="5"/>
      <c r="C147" s="5"/>
      <c r="D147" s="5"/>
      <c r="E147" s="5"/>
      <c r="F147" s="19">
        <f>F146/D146*100</f>
        <v>11.420911528150137</v>
      </c>
      <c r="G147" s="19">
        <f>G146/D146*100</f>
        <v>23.806970509383373</v>
      </c>
      <c r="H147" s="19">
        <f>H146/D146*100</f>
        <v>74.209115281501354</v>
      </c>
      <c r="I147" s="19">
        <f>I146/D146*100</f>
        <v>132.92225201072384</v>
      </c>
      <c r="J147" s="19">
        <f>J146/D146*100</f>
        <v>132.70777479892763</v>
      </c>
      <c r="K147" s="19">
        <f>K146/D146*100</f>
        <v>127.7211796246649</v>
      </c>
      <c r="L147" s="19">
        <f>L146/D146*100</f>
        <v>143.53887399463807</v>
      </c>
      <c r="M147" s="14"/>
      <c r="N147" s="18" t="s">
        <v>28</v>
      </c>
      <c r="O147" s="23">
        <f>T137</f>
        <v>104.94467282745921</v>
      </c>
      <c r="P147" s="23">
        <f>T138</f>
        <v>112.17248691844176</v>
      </c>
      <c r="Q147" s="14"/>
      <c r="R147" s="14"/>
      <c r="S147" s="14"/>
      <c r="T147" s="14"/>
      <c r="U147" s="14"/>
    </row>
    <row r="148" spans="1:21">
      <c r="A148" s="15"/>
      <c r="B148" s="5"/>
      <c r="C148" s="5"/>
      <c r="D148" s="5"/>
      <c r="E148" s="5"/>
      <c r="F148" s="5"/>
      <c r="G148" s="5"/>
      <c r="H148" s="5"/>
      <c r="I148" s="5"/>
      <c r="J148" s="5"/>
      <c r="K148" s="5"/>
      <c r="L148" s="5"/>
      <c r="M148" s="14"/>
      <c r="N148" s="18" t="s">
        <v>29</v>
      </c>
      <c r="O148" s="23">
        <f>U137</f>
        <v>98.958668575466007</v>
      </c>
      <c r="P148" s="23">
        <f>U138</f>
        <v>137.55185929099537</v>
      </c>
      <c r="Q148" s="14"/>
      <c r="R148" s="14"/>
      <c r="S148" s="14"/>
      <c r="T148" s="14"/>
      <c r="U148" s="14"/>
    </row>
    <row r="149" spans="1:21">
      <c r="A149" s="15"/>
      <c r="B149" s="5" t="s">
        <v>41</v>
      </c>
      <c r="C149" s="16" t="s">
        <v>16</v>
      </c>
      <c r="D149" s="5"/>
      <c r="E149" s="5"/>
      <c r="F149" s="5"/>
      <c r="G149" s="5"/>
      <c r="H149" s="5"/>
      <c r="I149" s="5"/>
      <c r="J149" s="5"/>
      <c r="K149" s="5"/>
      <c r="L149" s="5"/>
      <c r="M149" s="14"/>
      <c r="N149" s="14"/>
      <c r="O149" s="14"/>
      <c r="P149" s="14"/>
      <c r="Q149" s="14"/>
      <c r="R149" s="14"/>
      <c r="S149" s="14"/>
      <c r="T149" s="14"/>
      <c r="U149" s="14"/>
    </row>
    <row r="150" spans="1:21" ht="15.75">
      <c r="A150" s="15"/>
      <c r="B150" s="5"/>
      <c r="C150" s="5" t="s">
        <v>21</v>
      </c>
      <c r="D150" s="17">
        <v>4.2489999999999997</v>
      </c>
      <c r="E150" s="5" t="s">
        <v>22</v>
      </c>
      <c r="F150" s="18" t="s">
        <v>23</v>
      </c>
      <c r="G150" s="18" t="s">
        <v>24</v>
      </c>
      <c r="H150" s="18" t="s">
        <v>25</v>
      </c>
      <c r="I150" s="18" t="s">
        <v>26</v>
      </c>
      <c r="J150" s="18" t="s">
        <v>27</v>
      </c>
      <c r="K150" s="18" t="s">
        <v>28</v>
      </c>
      <c r="L150" s="18" t="s">
        <v>29</v>
      </c>
      <c r="M150" s="14"/>
      <c r="N150" s="14"/>
      <c r="O150" s="14"/>
      <c r="P150" s="14"/>
      <c r="Q150" s="14"/>
      <c r="R150" s="14"/>
      <c r="S150" s="14"/>
      <c r="T150" s="14"/>
      <c r="U150" s="14"/>
    </row>
    <row r="151" spans="1:21" ht="15.75">
      <c r="A151" s="15"/>
      <c r="B151" s="5"/>
      <c r="C151" s="5" t="s">
        <v>30</v>
      </c>
      <c r="D151" s="17">
        <v>6.4029999999999996</v>
      </c>
      <c r="E151" s="17">
        <v>3.7450000000000001</v>
      </c>
      <c r="F151" s="17">
        <v>3.7349999999999999</v>
      </c>
      <c r="G151" s="17">
        <v>3.927</v>
      </c>
      <c r="H151" s="17">
        <v>3.9670000000000001</v>
      </c>
      <c r="I151" s="17">
        <v>4.2539999999999996</v>
      </c>
      <c r="J151" s="17">
        <v>5.7670000000000003</v>
      </c>
      <c r="K151" s="17">
        <v>5.7050000000000001</v>
      </c>
      <c r="L151" s="17">
        <v>5.8570000000000002</v>
      </c>
      <c r="M151" s="14"/>
      <c r="N151" s="14"/>
      <c r="O151" s="14"/>
      <c r="P151" s="14"/>
      <c r="Q151" s="14"/>
      <c r="R151" s="14"/>
      <c r="S151" s="14"/>
      <c r="T151" s="14"/>
      <c r="U151" s="14"/>
    </row>
    <row r="152" spans="1:21">
      <c r="A152" s="15"/>
      <c r="B152" s="5"/>
      <c r="C152" s="5"/>
      <c r="D152" s="5">
        <f>D151-D150</f>
        <v>2.1539999999999999</v>
      </c>
      <c r="E152" s="5"/>
      <c r="F152" s="5">
        <f>F151-E151</f>
        <v>-1.0000000000000231E-2</v>
      </c>
      <c r="G152" s="5">
        <f>G151-E151</f>
        <v>0.18199999999999994</v>
      </c>
      <c r="H152" s="5">
        <f>H151-E151</f>
        <v>0.22199999999999998</v>
      </c>
      <c r="I152" s="5">
        <f>I151-E151</f>
        <v>0.50899999999999945</v>
      </c>
      <c r="J152" s="5">
        <f>J151-E151</f>
        <v>2.0220000000000002</v>
      </c>
      <c r="K152" s="5">
        <f>K151-E151</f>
        <v>1.96</v>
      </c>
      <c r="L152" s="5">
        <f>L151-E151</f>
        <v>2.1120000000000001</v>
      </c>
      <c r="M152" s="14"/>
      <c r="N152" s="14"/>
      <c r="O152" s="14"/>
      <c r="P152" s="14"/>
      <c r="Q152" s="14"/>
      <c r="R152" s="14"/>
      <c r="S152" s="14"/>
      <c r="T152" s="14"/>
      <c r="U152" s="14"/>
    </row>
    <row r="153" spans="1:21">
      <c r="A153" s="15"/>
      <c r="B153" s="5"/>
      <c r="C153" s="5"/>
      <c r="D153" s="5"/>
      <c r="E153" s="5"/>
      <c r="F153" s="19">
        <f>F152/D152*100</f>
        <v>-0.46425255338905436</v>
      </c>
      <c r="G153" s="19">
        <f>G152/D152*100</f>
        <v>8.4493964716805916</v>
      </c>
      <c r="H153" s="19">
        <f>H152/D152*100</f>
        <v>10.30640668523677</v>
      </c>
      <c r="I153" s="19">
        <f>I152/D152*100</f>
        <v>23.630454967502295</v>
      </c>
      <c r="J153" s="19">
        <f>J152/D152*100</f>
        <v>93.871866295264638</v>
      </c>
      <c r="K153" s="19">
        <f>K152/D152*100</f>
        <v>90.993500464252548</v>
      </c>
      <c r="L153" s="19">
        <f>L152/D152*100</f>
        <v>98.050139275766028</v>
      </c>
      <c r="M153" s="14"/>
      <c r="N153" s="14"/>
      <c r="O153" s="14"/>
      <c r="P153" s="14"/>
      <c r="Q153" s="14"/>
      <c r="R153" s="14"/>
      <c r="S153" s="14"/>
      <c r="T153" s="14"/>
      <c r="U153" s="14"/>
    </row>
    <row r="154" spans="1:21">
      <c r="A154" s="15"/>
      <c r="B154" s="5"/>
      <c r="C154" s="5"/>
      <c r="D154" s="5"/>
      <c r="E154" s="5"/>
      <c r="F154" s="5"/>
      <c r="G154" s="5"/>
      <c r="H154" s="5"/>
      <c r="I154" s="5"/>
      <c r="J154" s="5"/>
      <c r="K154" s="5"/>
      <c r="L154" s="5"/>
      <c r="M154" s="14"/>
      <c r="N154" s="14"/>
      <c r="O154" s="14"/>
      <c r="P154" s="14"/>
      <c r="Q154" s="14"/>
      <c r="R154" s="14"/>
      <c r="S154" s="14"/>
      <c r="T154" s="14"/>
      <c r="U154" s="14"/>
    </row>
    <row r="155" spans="1:21">
      <c r="A155" s="15"/>
      <c r="B155" s="5" t="s">
        <v>42</v>
      </c>
      <c r="C155" s="16" t="s">
        <v>20</v>
      </c>
      <c r="D155" s="5"/>
      <c r="E155" s="5"/>
      <c r="F155" s="5"/>
      <c r="G155" s="5"/>
      <c r="H155" s="5"/>
      <c r="I155" s="5"/>
      <c r="J155" s="5"/>
      <c r="K155" s="5"/>
      <c r="L155" s="5"/>
      <c r="M155" s="14"/>
      <c r="N155" s="14"/>
      <c r="O155" s="14"/>
      <c r="P155" s="14"/>
      <c r="Q155" s="14"/>
      <c r="R155" s="14"/>
      <c r="S155" s="14"/>
      <c r="T155" s="14"/>
      <c r="U155" s="14"/>
    </row>
    <row r="156" spans="1:21" ht="15.75">
      <c r="A156" s="15"/>
      <c r="B156" s="5"/>
      <c r="C156" s="5" t="s">
        <v>21</v>
      </c>
      <c r="D156" s="17">
        <v>3.8679999999999999</v>
      </c>
      <c r="E156" s="5" t="s">
        <v>22</v>
      </c>
      <c r="F156" s="18" t="s">
        <v>23</v>
      </c>
      <c r="G156" s="18" t="s">
        <v>24</v>
      </c>
      <c r="H156" s="18" t="s">
        <v>25</v>
      </c>
      <c r="I156" s="18" t="s">
        <v>26</v>
      </c>
      <c r="J156" s="18" t="s">
        <v>27</v>
      </c>
      <c r="K156" s="18" t="s">
        <v>28</v>
      </c>
      <c r="L156" s="18" t="s">
        <v>29</v>
      </c>
      <c r="M156" s="14"/>
      <c r="N156" s="14"/>
      <c r="O156" s="14"/>
      <c r="P156" s="14"/>
      <c r="Q156" s="14"/>
      <c r="R156" s="14"/>
      <c r="S156" s="14"/>
      <c r="T156" s="14"/>
      <c r="U156" s="14"/>
    </row>
    <row r="157" spans="1:21" ht="15.75">
      <c r="A157" s="15"/>
      <c r="B157" s="5"/>
      <c r="C157" s="5" t="s">
        <v>30</v>
      </c>
      <c r="D157" s="17">
        <v>5.734</v>
      </c>
      <c r="E157" s="17">
        <v>3.09</v>
      </c>
      <c r="F157" s="17">
        <v>3.1389999999999998</v>
      </c>
      <c r="G157" s="17">
        <v>3.1960000000000002</v>
      </c>
      <c r="H157" s="17">
        <v>3.488</v>
      </c>
      <c r="I157" s="17">
        <v>3.569</v>
      </c>
      <c r="J157" s="17">
        <v>4.8040000000000003</v>
      </c>
      <c r="K157" s="17">
        <v>4.8929999999999998</v>
      </c>
      <c r="L157" s="17">
        <v>5.5449999999999999</v>
      </c>
      <c r="M157" s="14"/>
      <c r="N157" s="14"/>
      <c r="O157" s="14"/>
      <c r="P157" s="14"/>
      <c r="Q157" s="14"/>
      <c r="R157" s="14"/>
      <c r="S157" s="14"/>
      <c r="T157" s="14"/>
      <c r="U157" s="14"/>
    </row>
    <row r="158" spans="1:21">
      <c r="A158" s="15"/>
      <c r="B158" s="5"/>
      <c r="C158" s="5"/>
      <c r="D158" s="5">
        <f>D157-D156</f>
        <v>1.8660000000000001</v>
      </c>
      <c r="E158" s="5"/>
      <c r="F158" s="5">
        <f>F157-E157</f>
        <v>4.8999999999999932E-2</v>
      </c>
      <c r="G158" s="5">
        <f>G157-E157</f>
        <v>0.10600000000000032</v>
      </c>
      <c r="H158" s="5">
        <f>H157-E157</f>
        <v>0.39800000000000013</v>
      </c>
      <c r="I158" s="5">
        <f>I157-E157</f>
        <v>0.47900000000000009</v>
      </c>
      <c r="J158" s="5">
        <f>J157-E157</f>
        <v>1.7140000000000004</v>
      </c>
      <c r="K158" s="5">
        <f>K157-E157</f>
        <v>1.8029999999999999</v>
      </c>
      <c r="L158" s="5">
        <f>L157-E157</f>
        <v>2.4550000000000001</v>
      </c>
      <c r="M158" s="14"/>
      <c r="N158" s="14"/>
      <c r="O158" s="14"/>
      <c r="P158" s="14"/>
      <c r="Q158" s="14"/>
      <c r="R158" s="14"/>
      <c r="S158" s="14"/>
      <c r="T158" s="14"/>
      <c r="U158" s="14"/>
    </row>
    <row r="159" spans="1:21">
      <c r="A159" s="15"/>
      <c r="B159" s="5"/>
      <c r="C159" s="5"/>
      <c r="D159" s="5"/>
      <c r="E159" s="5"/>
      <c r="F159" s="19">
        <f>F158/D158*100</f>
        <v>2.6259378349410465</v>
      </c>
      <c r="G159" s="19">
        <f>G158/D158*100</f>
        <v>5.6806002143622889</v>
      </c>
      <c r="H159" s="19">
        <f>H158/D158*100</f>
        <v>21.329046087888536</v>
      </c>
      <c r="I159" s="19">
        <f>I158/D158*100</f>
        <v>25.669882100750275</v>
      </c>
      <c r="J159" s="19">
        <f>J158/D158*100</f>
        <v>91.854233654876765</v>
      </c>
      <c r="K159" s="19">
        <f>K158/D158*100</f>
        <v>96.623794212218641</v>
      </c>
      <c r="L159" s="19">
        <f>L158/D158*100</f>
        <v>131.56484458735264</v>
      </c>
      <c r="M159" s="14"/>
      <c r="N159" s="14"/>
      <c r="O159" s="14"/>
      <c r="P159" s="14"/>
      <c r="Q159" s="14"/>
      <c r="R159" s="14"/>
      <c r="S159" s="14"/>
      <c r="T159" s="14"/>
      <c r="U159" s="14"/>
    </row>
  </sheetData>
  <mergeCells count="5">
    <mergeCell ref="B1:D1"/>
    <mergeCell ref="B2:G2"/>
    <mergeCell ref="A3:F3"/>
    <mergeCell ref="A4:E4"/>
    <mergeCell ref="A5:D5"/>
  </mergeCells>
  <phoneticPr fontId="12" type="noConversion"/>
  <dataValidations count="2">
    <dataValidation type="list" allowBlank="1" showInputMessage="1" showErrorMessage="1" sqref="C32 C1:C5 C34:C38 C40:C44 C46:C50 C52:C58 C60:C64 C66:C70 C72:C76 C78:C84 C86:C90 C92:C96 C98:C102 C104:C110 C112:C116 C118:C122 C124:C128 C130:C136 C138:C142 C144:C148 C150:C154 C156:C159">
      <formula1>"GF 109203X,Control"</formula1>
    </dataValidation>
    <dataValidation type="list" allowBlank="1" showInputMessage="1" showErrorMessage="1" sqref="C33 C39 C45 C51 C59 C65 C71 C77 C85 C91 C97 C103 C111 C117 C123 C129 C137 C143 C149 C155">
      <formula1>"AZD1208,Control"</formula1>
    </dataValidation>
  </dataValidations>
  <pageMargins left="0.75" right="0.75" top="1" bottom="1" header="0.5" footer="0.5"/>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29"/>
  <sheetViews>
    <sheetView topLeftCell="F1" workbookViewId="0">
      <selection activeCell="I31" sqref="I31"/>
    </sheetView>
  </sheetViews>
  <sheetFormatPr baseColWidth="10" defaultColWidth="8.7109375" defaultRowHeight="15"/>
  <cols>
    <col min="1" max="25" width="9.5703125" style="1" customWidth="1"/>
    <col min="26" max="16384" width="8.7109375" style="1"/>
  </cols>
  <sheetData>
    <row r="1" spans="1:13" ht="15.75">
      <c r="A1" s="2" t="s">
        <v>0</v>
      </c>
      <c r="B1" s="63" t="s">
        <v>96</v>
      </c>
      <c r="C1" s="64"/>
      <c r="D1" s="64"/>
      <c r="E1" s="2"/>
      <c r="F1" s="2"/>
      <c r="G1" s="2"/>
    </row>
    <row r="2" spans="1:13" ht="15.75">
      <c r="A2" s="2" t="s">
        <v>2</v>
      </c>
      <c r="B2" s="65" t="s">
        <v>97</v>
      </c>
      <c r="C2" s="66"/>
      <c r="D2" s="66"/>
      <c r="E2" s="66"/>
      <c r="F2" s="66"/>
      <c r="G2" s="66"/>
    </row>
    <row r="3" spans="1:13">
      <c r="A3" s="67" t="s">
        <v>65</v>
      </c>
      <c r="B3" s="67"/>
      <c r="C3" s="67"/>
      <c r="D3" s="67"/>
      <c r="E3" s="67"/>
      <c r="F3" s="67"/>
      <c r="G3" s="2"/>
    </row>
    <row r="4" spans="1:13">
      <c r="A4" s="67" t="s">
        <v>54</v>
      </c>
      <c r="B4" s="67"/>
      <c r="C4" s="67"/>
      <c r="D4" s="67"/>
      <c r="E4" s="67"/>
      <c r="F4" s="2"/>
      <c r="G4" s="2"/>
    </row>
    <row r="5" spans="1:13">
      <c r="A5" s="67" t="s">
        <v>55</v>
      </c>
      <c r="B5" s="67"/>
      <c r="C5" s="67"/>
      <c r="D5" s="67"/>
      <c r="E5" s="2"/>
      <c r="F5" s="2"/>
      <c r="G5" s="2"/>
    </row>
    <row r="8" spans="1:13">
      <c r="A8" s="3" t="s">
        <v>7</v>
      </c>
      <c r="B8" s="3" t="s">
        <v>56</v>
      </c>
      <c r="C8" s="3" t="s">
        <v>9</v>
      </c>
      <c r="D8" s="3" t="s">
        <v>10</v>
      </c>
      <c r="E8" s="3" t="s">
        <v>11</v>
      </c>
      <c r="F8" s="3" t="s">
        <v>12</v>
      </c>
      <c r="G8" s="3" t="s">
        <v>13</v>
      </c>
      <c r="H8" s="3" t="s">
        <v>85</v>
      </c>
      <c r="I8" s="3" t="s">
        <v>86</v>
      </c>
      <c r="J8" s="3" t="s">
        <v>87</v>
      </c>
      <c r="K8" s="3"/>
      <c r="L8" s="3" t="s">
        <v>14</v>
      </c>
      <c r="M8" s="3" t="s">
        <v>15</v>
      </c>
    </row>
    <row r="9" spans="1:13">
      <c r="A9" s="3"/>
      <c r="B9" s="3"/>
      <c r="C9" s="3"/>
      <c r="D9" s="3"/>
      <c r="E9" s="3"/>
      <c r="F9" s="3"/>
      <c r="G9" s="3"/>
      <c r="H9" s="3"/>
      <c r="I9" s="3"/>
      <c r="J9" s="3"/>
      <c r="K9" s="3"/>
      <c r="L9" s="3"/>
      <c r="M9" s="3"/>
    </row>
    <row r="10" spans="1:13">
      <c r="A10" s="3"/>
      <c r="B10" s="3">
        <v>2</v>
      </c>
      <c r="C10" s="3">
        <v>2.9994213117511102</v>
      </c>
      <c r="D10" s="3">
        <v>3.5769570053980302</v>
      </c>
      <c r="E10" s="3">
        <v>3.2926407995962501</v>
      </c>
      <c r="F10" s="3">
        <v>1.6045594487108801</v>
      </c>
      <c r="G10" s="3">
        <v>1.2053558223205001</v>
      </c>
      <c r="H10" s="3">
        <v>3.64181703095658</v>
      </c>
      <c r="I10" s="3">
        <v>12.6425464050151</v>
      </c>
      <c r="J10" s="3">
        <v>7.0921945281110403</v>
      </c>
      <c r="K10" s="3"/>
      <c r="L10" s="3">
        <f t="shared" ref="L10:L14" si="0">AVERAGE(C10:J10)</f>
        <v>4.5069365439824365</v>
      </c>
      <c r="M10" s="3">
        <f t="shared" ref="M10:M14" si="1">STDEV(C10:J10)</f>
        <v>3.7331783617503462</v>
      </c>
    </row>
    <row r="11" spans="1:13">
      <c r="A11" s="3"/>
      <c r="B11" s="3">
        <v>4</v>
      </c>
      <c r="C11" s="3">
        <v>11.104402553855101</v>
      </c>
      <c r="D11" s="3">
        <v>15.7226398384351</v>
      </c>
      <c r="E11" s="3">
        <v>6.9125271320147696</v>
      </c>
      <c r="F11" s="3">
        <v>5.6738430522346297</v>
      </c>
      <c r="G11" s="3">
        <v>2.6223160038398898</v>
      </c>
      <c r="H11" s="3">
        <v>13.7634071415713</v>
      </c>
      <c r="I11" s="3">
        <v>38.738482609838499</v>
      </c>
      <c r="J11" s="3">
        <v>24.489560888624801</v>
      </c>
      <c r="K11" s="3"/>
      <c r="L11" s="3">
        <f t="shared" si="0"/>
        <v>14.878397402551762</v>
      </c>
      <c r="M11" s="3">
        <f t="shared" si="1"/>
        <v>11.809605996526974</v>
      </c>
    </row>
    <row r="12" spans="1:13">
      <c r="A12" s="3"/>
      <c r="B12" s="3">
        <v>8</v>
      </c>
      <c r="C12" s="3">
        <v>44.597750315598901</v>
      </c>
      <c r="D12" s="3">
        <v>87.368732921978193</v>
      </c>
      <c r="E12" s="3">
        <v>25.793555435226001</v>
      </c>
      <c r="F12" s="3">
        <v>21.2765016071661</v>
      </c>
      <c r="G12" s="3">
        <v>14.6800658207047</v>
      </c>
      <c r="H12" s="3">
        <v>56.2561073532137</v>
      </c>
      <c r="I12" s="3">
        <v>131.48955106486099</v>
      </c>
      <c r="J12" s="3">
        <v>77.371104265375706</v>
      </c>
      <c r="K12" s="3"/>
      <c r="L12" s="3">
        <f t="shared" si="0"/>
        <v>57.354171098015541</v>
      </c>
      <c r="M12" s="3">
        <f t="shared" si="1"/>
        <v>39.785654397802368</v>
      </c>
    </row>
    <row r="13" spans="1:13">
      <c r="A13" s="3"/>
      <c r="B13" s="3">
        <v>16</v>
      </c>
      <c r="C13" s="3">
        <v>137.32585218927099</v>
      </c>
      <c r="D13" s="3">
        <v>252.61988996796501</v>
      </c>
      <c r="E13" s="3">
        <v>40.852991027611402</v>
      </c>
      <c r="F13" s="3">
        <v>50.156492575158403</v>
      </c>
      <c r="G13" s="3">
        <v>40.109492926225201</v>
      </c>
      <c r="H13" s="3">
        <v>151.52779515508399</v>
      </c>
      <c r="I13" s="3">
        <v>437.58018665468001</v>
      </c>
      <c r="J13" s="3">
        <v>250.23704469985799</v>
      </c>
      <c r="K13" s="3"/>
      <c r="L13" s="3">
        <f t="shared" si="0"/>
        <v>170.0512181494816</v>
      </c>
      <c r="M13" s="3">
        <f t="shared" si="1"/>
        <v>138.45316236264728</v>
      </c>
    </row>
    <row r="14" spans="1:13">
      <c r="A14" s="3"/>
      <c r="B14" s="3">
        <v>32</v>
      </c>
      <c r="C14" s="3">
        <v>214.03148031593801</v>
      </c>
      <c r="D14" s="3">
        <v>233.74531381110799</v>
      </c>
      <c r="E14" s="3">
        <v>60.389376674780102</v>
      </c>
      <c r="F14" s="3">
        <v>68.926558218755801</v>
      </c>
      <c r="G14" s="3">
        <v>46.790725956690103</v>
      </c>
      <c r="H14" s="3">
        <v>189.41967540424</v>
      </c>
      <c r="I14" s="3">
        <v>592.748923865027</v>
      </c>
      <c r="J14" s="3">
        <v>352.65387187298097</v>
      </c>
      <c r="K14" s="3"/>
      <c r="L14" s="3">
        <f t="shared" si="0"/>
        <v>219.83824076494002</v>
      </c>
      <c r="M14" s="3">
        <f t="shared" si="1"/>
        <v>183.61392036899497</v>
      </c>
    </row>
    <row r="15" spans="1:13">
      <c r="A15" s="3"/>
      <c r="B15" s="3"/>
      <c r="C15" s="3"/>
      <c r="D15" s="3"/>
      <c r="E15" s="3"/>
      <c r="F15" s="3"/>
      <c r="G15" s="3"/>
      <c r="H15" s="3"/>
      <c r="I15" s="3"/>
      <c r="J15" s="3"/>
      <c r="K15" s="3"/>
      <c r="L15" s="3"/>
      <c r="M15" s="3"/>
    </row>
    <row r="16" spans="1:13">
      <c r="A16" s="3"/>
      <c r="B16" s="3"/>
      <c r="C16" s="3"/>
      <c r="D16" s="3"/>
      <c r="E16" s="3"/>
      <c r="F16" s="3"/>
      <c r="G16" s="3"/>
      <c r="H16" s="3"/>
      <c r="I16" s="3"/>
      <c r="J16" s="3"/>
      <c r="K16" s="3"/>
      <c r="L16" s="3"/>
      <c r="M16" s="3"/>
    </row>
    <row r="17" spans="1:25">
      <c r="A17" s="3" t="s">
        <v>16</v>
      </c>
      <c r="B17" s="3" t="s">
        <v>56</v>
      </c>
      <c r="C17" s="3" t="s">
        <v>9</v>
      </c>
      <c r="D17" s="3" t="s">
        <v>10</v>
      </c>
      <c r="E17" s="3" t="s">
        <v>11</v>
      </c>
      <c r="F17" s="3" t="s">
        <v>12</v>
      </c>
      <c r="G17" s="3" t="s">
        <v>13</v>
      </c>
      <c r="H17" s="3" t="s">
        <v>85</v>
      </c>
      <c r="I17" s="3" t="s">
        <v>86</v>
      </c>
      <c r="J17" s="3" t="s">
        <v>87</v>
      </c>
      <c r="K17" s="3"/>
      <c r="L17" s="3" t="s">
        <v>14</v>
      </c>
      <c r="M17" s="3" t="s">
        <v>15</v>
      </c>
      <c r="O17" s="3" t="s">
        <v>64</v>
      </c>
      <c r="X17" s="1" t="s">
        <v>14</v>
      </c>
      <c r="Y17" s="1" t="s">
        <v>15</v>
      </c>
    </row>
    <row r="18" spans="1:25">
      <c r="A18" s="3"/>
      <c r="B18" s="3"/>
      <c r="C18" s="3"/>
      <c r="D18" s="3"/>
      <c r="E18" s="3"/>
      <c r="F18" s="3"/>
      <c r="G18" s="3"/>
      <c r="H18" s="3"/>
      <c r="I18" s="3"/>
      <c r="J18" s="3"/>
      <c r="K18" s="3"/>
      <c r="L18" s="3"/>
      <c r="M18" s="3"/>
    </row>
    <row r="19" spans="1:25">
      <c r="A19" s="3"/>
      <c r="B19" s="3">
        <v>2</v>
      </c>
      <c r="C19" s="3">
        <v>2.20436043361665</v>
      </c>
      <c r="D19" s="3">
        <v>4.5196945831845099</v>
      </c>
      <c r="E19" s="3">
        <v>0.48238343900646002</v>
      </c>
      <c r="F19" s="3">
        <v>1.9964438426375299</v>
      </c>
      <c r="G19" s="3">
        <v>3.3088892044353102</v>
      </c>
      <c r="H19" s="3">
        <v>5.0732378355661201</v>
      </c>
      <c r="I19" s="3">
        <v>13.9156106708661</v>
      </c>
      <c r="J19" s="3">
        <v>7.4040196272103502</v>
      </c>
      <c r="K19" s="3"/>
      <c r="L19" s="3">
        <f t="shared" ref="L19:L23" si="2">AVERAGE(C19:J19)</f>
        <v>4.8630799545653796</v>
      </c>
      <c r="M19" s="3">
        <f t="shared" ref="M19:M23" si="3">STDEV(C19:J19)</f>
        <v>4.2335255415436439</v>
      </c>
      <c r="O19" s="1">
        <f>100-C19/C10*100</f>
        <v>26.507142395087229</v>
      </c>
      <c r="P19" s="1">
        <f t="shared" ref="P19:V23" si="4">100-D19/D10*100</f>
        <v>-26.355854329917378</v>
      </c>
      <c r="Q19" s="1">
        <f t="shared" si="4"/>
        <v>85.349648857366688</v>
      </c>
      <c r="R19" s="1">
        <f t="shared" si="4"/>
        <v>-24.423176981164147</v>
      </c>
      <c r="S19" s="1">
        <f t="shared" si="4"/>
        <v>-174.51555326336552</v>
      </c>
      <c r="T19" s="1">
        <f t="shared" si="4"/>
        <v>-39.305126876007677</v>
      </c>
      <c r="U19" s="1">
        <f t="shared" si="4"/>
        <v>-10.069682365144388</v>
      </c>
      <c r="V19" s="1">
        <f t="shared" si="4"/>
        <v>-4.3967364101949187</v>
      </c>
      <c r="X19" s="1">
        <f>AVERAGE(O19:V19)</f>
        <v>-20.901167371667512</v>
      </c>
      <c r="Y19" s="1">
        <f>STDEV(O19:V19)</f>
        <v>73.586435602637593</v>
      </c>
    </row>
    <row r="20" spans="1:25">
      <c r="A20" s="3"/>
      <c r="B20" s="3">
        <v>4</v>
      </c>
      <c r="C20" s="3">
        <v>6.3596709301792398</v>
      </c>
      <c r="D20" s="3">
        <v>23.241721951248099</v>
      </c>
      <c r="E20" s="3">
        <v>5.2091522162557</v>
      </c>
      <c r="F20" s="3">
        <v>4.6730133150940398</v>
      </c>
      <c r="G20" s="3">
        <v>12.1403998209866</v>
      </c>
      <c r="H20" s="3">
        <v>16.761297431728501</v>
      </c>
      <c r="I20" s="3">
        <v>41.354157457601097</v>
      </c>
      <c r="J20" s="3">
        <v>27.0442904235429</v>
      </c>
      <c r="K20" s="3"/>
      <c r="L20" s="3">
        <f t="shared" si="2"/>
        <v>17.09796294332952</v>
      </c>
      <c r="M20" s="3">
        <f t="shared" si="3"/>
        <v>12.877239401983559</v>
      </c>
      <c r="O20" s="1">
        <f t="shared" ref="O20:O23" si="5">100-C20/C11*100</f>
        <v>42.72838273526601</v>
      </c>
      <c r="P20" s="1">
        <f t="shared" si="4"/>
        <v>-47.823280251145064</v>
      </c>
      <c r="Q20" s="1">
        <f t="shared" si="4"/>
        <v>24.641855044156529</v>
      </c>
      <c r="R20" s="1">
        <f t="shared" si="4"/>
        <v>17.639362385013726</v>
      </c>
      <c r="S20" s="1">
        <f t="shared" si="4"/>
        <v>-362.96479155102821</v>
      </c>
      <c r="T20" s="1">
        <f t="shared" si="4"/>
        <v>-21.781600001516381</v>
      </c>
      <c r="U20" s="1">
        <f t="shared" si="4"/>
        <v>-6.7521355291760585</v>
      </c>
      <c r="V20" s="1">
        <f t="shared" si="4"/>
        <v>-10.431912383144251</v>
      </c>
      <c r="X20" s="1">
        <f t="shared" ref="X20:X23" si="6">AVERAGE(O20:V20)</f>
        <v>-45.59301494394672</v>
      </c>
      <c r="Y20" s="1">
        <f t="shared" ref="Y20:Y23" si="7">STDEV(O20:V20)</f>
        <v>131.35212162709155</v>
      </c>
    </row>
    <row r="21" spans="1:25">
      <c r="A21" s="3"/>
      <c r="B21" s="3">
        <v>8</v>
      </c>
      <c r="C21" s="3">
        <v>16.4463214118196</v>
      </c>
      <c r="D21" s="3">
        <v>127.578839814267</v>
      </c>
      <c r="E21" s="3">
        <v>15.749602123010099</v>
      </c>
      <c r="F21" s="3">
        <v>14.4071290280616</v>
      </c>
      <c r="G21" s="3">
        <v>39.556249453364501</v>
      </c>
      <c r="H21" s="3">
        <v>69.542153209995007</v>
      </c>
      <c r="I21" s="3">
        <v>132.55066948357299</v>
      </c>
      <c r="J21" s="3">
        <v>102.227207148334</v>
      </c>
      <c r="K21" s="3"/>
      <c r="L21" s="3">
        <f t="shared" si="2"/>
        <v>64.757271459053101</v>
      </c>
      <c r="M21" s="3">
        <f t="shared" si="3"/>
        <v>50.533317639268851</v>
      </c>
      <c r="O21" s="1">
        <f t="shared" si="5"/>
        <v>63.122979756969514</v>
      </c>
      <c r="P21" s="1">
        <f t="shared" si="4"/>
        <v>-46.023452037695392</v>
      </c>
      <c r="Q21" s="1">
        <f t="shared" si="4"/>
        <v>38.939778338968246</v>
      </c>
      <c r="R21" s="1">
        <f t="shared" si="4"/>
        <v>32.286193970868027</v>
      </c>
      <c r="S21" s="1">
        <f t="shared" si="4"/>
        <v>-169.45553198797342</v>
      </c>
      <c r="T21" s="1">
        <f t="shared" si="4"/>
        <v>-23.617072851064094</v>
      </c>
      <c r="U21" s="1">
        <f t="shared" si="4"/>
        <v>-0.80699828246319782</v>
      </c>
      <c r="V21" s="1">
        <f t="shared" si="4"/>
        <v>-32.125821544053679</v>
      </c>
      <c r="X21" s="1">
        <f t="shared" si="6"/>
        <v>-17.209990579555498</v>
      </c>
      <c r="Y21" s="1">
        <f t="shared" si="7"/>
        <v>72.306457200859469</v>
      </c>
    </row>
    <row r="22" spans="1:25">
      <c r="A22" s="3"/>
      <c r="B22" s="3">
        <v>16</v>
      </c>
      <c r="C22" s="3">
        <v>99.124653335181705</v>
      </c>
      <c r="D22" s="3">
        <v>304.19168769725297</v>
      </c>
      <c r="E22" s="3">
        <v>52.939123439708702</v>
      </c>
      <c r="F22" s="3">
        <v>37.877053149848997</v>
      </c>
      <c r="G22" s="3">
        <v>82.134794391716198</v>
      </c>
      <c r="H22" s="3">
        <v>168.358006724571</v>
      </c>
      <c r="I22" s="3">
        <v>356.644504318862</v>
      </c>
      <c r="J22" s="3">
        <v>281.41456068622199</v>
      </c>
      <c r="K22" s="3"/>
      <c r="L22" s="3">
        <f t="shared" si="2"/>
        <v>172.83554796792049</v>
      </c>
      <c r="M22" s="3">
        <f t="shared" si="3"/>
        <v>124.84189365693129</v>
      </c>
      <c r="O22" s="1">
        <f t="shared" si="5"/>
        <v>27.81792229582382</v>
      </c>
      <c r="P22" s="1">
        <f t="shared" si="4"/>
        <v>-20.414781170171466</v>
      </c>
      <c r="Q22" s="1">
        <f t="shared" si="4"/>
        <v>-29.584449285313326</v>
      </c>
      <c r="R22" s="1">
        <f t="shared" si="4"/>
        <v>24.482253034158902</v>
      </c>
      <c r="S22" s="1">
        <f t="shared" si="4"/>
        <v>-104.77644667009281</v>
      </c>
      <c r="T22" s="1">
        <f t="shared" si="4"/>
        <v>-11.107012777597532</v>
      </c>
      <c r="U22" s="1">
        <f t="shared" si="4"/>
        <v>18.496194481421767</v>
      </c>
      <c r="V22" s="1">
        <f t="shared" si="4"/>
        <v>-12.459192852025282</v>
      </c>
      <c r="X22" s="1">
        <f t="shared" si="6"/>
        <v>-13.443189117974491</v>
      </c>
      <c r="Y22" s="1">
        <f t="shared" si="7"/>
        <v>42.792315701043414</v>
      </c>
    </row>
    <row r="23" spans="1:25">
      <c r="A23" s="3"/>
      <c r="B23" s="3">
        <v>32</v>
      </c>
      <c r="C23" s="3">
        <v>105.945012027253</v>
      </c>
      <c r="D23" s="3">
        <v>299.983891839352</v>
      </c>
      <c r="E23" s="3">
        <v>80.431650177555497</v>
      </c>
      <c r="F23" s="3">
        <v>47.896798850594301</v>
      </c>
      <c r="G23" s="3">
        <v>88.402879771599004</v>
      </c>
      <c r="H23" s="3">
        <v>205.37137833031599</v>
      </c>
      <c r="I23" s="3">
        <v>460.05475727588401</v>
      </c>
      <c r="J23" s="3">
        <v>369.47018047783502</v>
      </c>
      <c r="K23" s="3"/>
      <c r="L23" s="3">
        <f t="shared" si="2"/>
        <v>207.19456859379864</v>
      </c>
      <c r="M23" s="3">
        <f t="shared" si="3"/>
        <v>153.38671330636228</v>
      </c>
      <c r="O23" s="1">
        <f t="shared" si="5"/>
        <v>50.500266656631759</v>
      </c>
      <c r="P23" s="1">
        <f t="shared" si="4"/>
        <v>-28.337927699278737</v>
      </c>
      <c r="Q23" s="1">
        <f t="shared" si="4"/>
        <v>-33.188409297070109</v>
      </c>
      <c r="R23" s="1">
        <f t="shared" si="4"/>
        <v>30.510386579028449</v>
      </c>
      <c r="S23" s="1">
        <f t="shared" si="4"/>
        <v>-88.93248173457593</v>
      </c>
      <c r="T23" s="1">
        <f t="shared" si="4"/>
        <v>-8.4213547996181006</v>
      </c>
      <c r="U23" s="1">
        <f t="shared" si="4"/>
        <v>22.386234921171848</v>
      </c>
      <c r="V23" s="1">
        <f>100-J23/J14*100</f>
        <v>-4.7685024739813286</v>
      </c>
      <c r="X23" s="1">
        <f t="shared" si="6"/>
        <v>-7.5314734809615178</v>
      </c>
      <c r="Y23" s="1">
        <f t="shared" si="7"/>
        <v>43.810749155753761</v>
      </c>
    </row>
    <row r="24" spans="1:25">
      <c r="A24" s="3"/>
      <c r="B24" s="3"/>
      <c r="C24" s="3"/>
      <c r="D24" s="3"/>
      <c r="E24" s="3"/>
      <c r="F24" s="3"/>
      <c r="G24" s="3"/>
      <c r="H24" s="3"/>
      <c r="I24" s="3"/>
      <c r="J24" s="3"/>
      <c r="K24" s="3"/>
      <c r="L24" s="3"/>
      <c r="M24" s="3"/>
    </row>
    <row r="25" spans="1:25">
      <c r="A25" s="3"/>
      <c r="B25" s="3"/>
      <c r="C25" s="3"/>
      <c r="D25" s="3"/>
      <c r="E25" s="3"/>
      <c r="F25" s="3"/>
      <c r="G25" s="3"/>
      <c r="H25" s="3"/>
      <c r="I25" s="3"/>
      <c r="J25" s="3"/>
      <c r="K25" s="3"/>
      <c r="L25" s="3"/>
      <c r="M25" s="3"/>
    </row>
    <row r="26" spans="1:25">
      <c r="A26" s="3"/>
      <c r="B26" s="3"/>
      <c r="C26" s="3"/>
      <c r="D26" s="3"/>
      <c r="E26" s="3"/>
      <c r="F26" s="3"/>
      <c r="G26" s="3"/>
      <c r="H26" s="3"/>
      <c r="I26" s="3"/>
      <c r="J26" s="3"/>
      <c r="K26" s="3"/>
      <c r="L26" s="3"/>
      <c r="M26" s="3"/>
    </row>
    <row r="27" spans="1:25">
      <c r="A27" s="3"/>
      <c r="B27" s="3"/>
      <c r="C27" s="3"/>
      <c r="D27" s="3"/>
      <c r="E27" s="3"/>
      <c r="F27" s="3"/>
      <c r="G27" s="3"/>
      <c r="H27" s="3"/>
      <c r="I27" s="3"/>
      <c r="J27" s="3"/>
      <c r="K27" s="3"/>
      <c r="L27" s="3"/>
      <c r="M27" s="3"/>
    </row>
    <row r="28" spans="1:25">
      <c r="A28" s="4" t="s">
        <v>18</v>
      </c>
      <c r="B28" s="6"/>
      <c r="C28" s="6"/>
      <c r="D28" s="6"/>
      <c r="E28" s="6"/>
      <c r="F28" s="6"/>
      <c r="G28" s="6"/>
      <c r="H28" s="6"/>
      <c r="I28" s="6"/>
      <c r="J28" s="6"/>
      <c r="K28" s="11"/>
      <c r="L28" s="12"/>
      <c r="M28" s="9" t="str">
        <f t="shared" ref="M28:Q28" si="8">F30</f>
        <v>2HZ</v>
      </c>
      <c r="N28" s="9" t="str">
        <f t="shared" si="8"/>
        <v>4HZ</v>
      </c>
      <c r="O28" s="9" t="str">
        <f t="shared" si="8"/>
        <v>8HZ</v>
      </c>
      <c r="P28" s="9" t="str">
        <f t="shared" si="8"/>
        <v>16HZ</v>
      </c>
      <c r="Q28" s="9" t="str">
        <f t="shared" si="8"/>
        <v>32HZ</v>
      </c>
    </row>
    <row r="29" spans="1:25">
      <c r="A29" s="4"/>
      <c r="B29" s="6" t="s">
        <v>19</v>
      </c>
      <c r="C29" s="7" t="s">
        <v>20</v>
      </c>
      <c r="D29" s="6"/>
      <c r="E29" s="6"/>
      <c r="F29" s="6"/>
      <c r="G29" s="6"/>
      <c r="H29" s="6"/>
      <c r="I29" s="6"/>
      <c r="J29" s="6"/>
      <c r="K29" s="11"/>
      <c r="L29" s="12" t="s">
        <v>16</v>
      </c>
      <c r="M29" s="13">
        <f t="shared" ref="M29:Q29" si="9">AVERAGE(F45,F39)</f>
        <v>2.2043604336166469</v>
      </c>
      <c r="N29" s="13">
        <f t="shared" si="9"/>
        <v>6.3596709301792398</v>
      </c>
      <c r="O29" s="13">
        <f t="shared" si="9"/>
        <v>16.446321411819607</v>
      </c>
      <c r="P29" s="13">
        <f t="shared" si="9"/>
        <v>99.12465333518152</v>
      </c>
      <c r="Q29" s="13">
        <f t="shared" si="9"/>
        <v>105.94501202725327</v>
      </c>
    </row>
    <row r="30" spans="1:25" ht="15.75">
      <c r="A30" s="4"/>
      <c r="B30" s="6"/>
      <c r="C30" s="6" t="s">
        <v>21</v>
      </c>
      <c r="D30" s="8">
        <v>11.247</v>
      </c>
      <c r="E30" s="6" t="s">
        <v>22</v>
      </c>
      <c r="F30" s="9" t="s">
        <v>57</v>
      </c>
      <c r="G30" s="9" t="s">
        <v>58</v>
      </c>
      <c r="H30" s="9" t="s">
        <v>59</v>
      </c>
      <c r="I30" s="9" t="s">
        <v>60</v>
      </c>
      <c r="J30" s="9" t="s">
        <v>61</v>
      </c>
      <c r="K30" s="11"/>
      <c r="L30" s="12" t="s">
        <v>7</v>
      </c>
      <c r="M30" s="13">
        <f t="shared" ref="M30:Q30" si="10">AVERAGE(F33,F51)</f>
        <v>2.9994213117511088</v>
      </c>
      <c r="N30" s="13">
        <f t="shared" si="10"/>
        <v>11.104402553855115</v>
      </c>
      <c r="O30" s="13">
        <f t="shared" si="10"/>
        <v>44.597750315598908</v>
      </c>
      <c r="P30" s="13">
        <f t="shared" si="10"/>
        <v>137.32585218927127</v>
      </c>
      <c r="Q30" s="13">
        <f t="shared" si="10"/>
        <v>214.03148031593815</v>
      </c>
    </row>
    <row r="31" spans="1:25" ht="15.75">
      <c r="A31" s="4"/>
      <c r="B31" s="6"/>
      <c r="C31" s="6" t="s">
        <v>30</v>
      </c>
      <c r="D31" s="8">
        <v>16.263000000000002</v>
      </c>
      <c r="E31" s="8">
        <v>9.5350000000000001</v>
      </c>
      <c r="F31" s="8">
        <v>9.7620000000000005</v>
      </c>
      <c r="G31" s="8">
        <v>10.423</v>
      </c>
      <c r="H31" s="8">
        <v>13.352</v>
      </c>
      <c r="I31" s="8">
        <v>20.701000000000001</v>
      </c>
      <c r="J31" s="8">
        <v>24.388000000000002</v>
      </c>
      <c r="K31" s="11"/>
      <c r="L31" s="11"/>
      <c r="M31" s="11"/>
      <c r="N31" s="11"/>
      <c r="O31" s="11"/>
      <c r="P31" s="11"/>
      <c r="Q31" s="11"/>
    </row>
    <row r="32" spans="1:25">
      <c r="A32" s="4"/>
      <c r="B32" s="6"/>
      <c r="C32" s="6"/>
      <c r="D32" s="6">
        <f>D31-D30</f>
        <v>5.0160000000000018</v>
      </c>
      <c r="E32" s="6"/>
      <c r="F32" s="6">
        <f>F31-E31</f>
        <v>0.22700000000000031</v>
      </c>
      <c r="G32" s="6">
        <f>G31-E31</f>
        <v>0.8879999999999999</v>
      </c>
      <c r="H32" s="6">
        <f>H31-E31</f>
        <v>3.8170000000000002</v>
      </c>
      <c r="I32" s="6">
        <f>I31-E31</f>
        <v>11.166</v>
      </c>
      <c r="J32" s="6">
        <f>J31-E31</f>
        <v>14.853000000000002</v>
      </c>
      <c r="K32" s="11"/>
      <c r="L32" s="11"/>
      <c r="M32" s="11"/>
      <c r="N32" s="11"/>
      <c r="O32" s="11"/>
      <c r="P32" s="11"/>
      <c r="Q32" s="11"/>
    </row>
    <row r="33" spans="1:17">
      <c r="A33" s="4"/>
      <c r="B33" s="6"/>
      <c r="C33" s="6"/>
      <c r="D33" s="6"/>
      <c r="E33" s="6"/>
      <c r="F33" s="10">
        <f>F32/D32*100</f>
        <v>4.5255183413078193</v>
      </c>
      <c r="G33" s="10">
        <f>G32/D32*100</f>
        <v>17.703349282296642</v>
      </c>
      <c r="H33" s="10">
        <f>H32/D32*100</f>
        <v>76.09649122807015</v>
      </c>
      <c r="I33" s="10">
        <f>I32/D32*100</f>
        <v>222.60765550239228</v>
      </c>
      <c r="J33" s="10">
        <f>J32/D32*100</f>
        <v>296.11244019138752</v>
      </c>
      <c r="K33" s="11"/>
      <c r="L33" s="12" t="s">
        <v>31</v>
      </c>
      <c r="M33" s="6" t="s">
        <v>16</v>
      </c>
      <c r="N33" s="6" t="s">
        <v>7</v>
      </c>
      <c r="O33" s="11"/>
      <c r="P33" s="11"/>
      <c r="Q33" s="11"/>
    </row>
    <row r="34" spans="1:17">
      <c r="A34" s="4"/>
      <c r="B34" s="6"/>
      <c r="C34" s="6"/>
      <c r="D34" s="6"/>
      <c r="E34" s="6"/>
      <c r="F34" s="6"/>
      <c r="G34" s="6"/>
      <c r="H34" s="6"/>
      <c r="I34" s="6"/>
      <c r="J34" s="6"/>
      <c r="K34" s="11"/>
      <c r="L34" s="9" t="s">
        <v>57</v>
      </c>
      <c r="M34" s="13">
        <f>M29</f>
        <v>2.2043604336166469</v>
      </c>
      <c r="N34" s="13">
        <f>M30</f>
        <v>2.9994213117511088</v>
      </c>
      <c r="O34" s="11"/>
      <c r="P34" s="11"/>
      <c r="Q34" s="11"/>
    </row>
    <row r="35" spans="1:17">
      <c r="A35" s="4"/>
      <c r="B35" s="6" t="s">
        <v>32</v>
      </c>
      <c r="C35" s="7" t="s">
        <v>16</v>
      </c>
      <c r="D35" s="6"/>
      <c r="E35" s="6"/>
      <c r="F35" s="6"/>
      <c r="G35" s="6"/>
      <c r="H35" s="6"/>
      <c r="I35" s="6"/>
      <c r="J35" s="6"/>
      <c r="K35" s="11"/>
      <c r="L35" s="9" t="s">
        <v>58</v>
      </c>
      <c r="M35" s="13">
        <f>N29</f>
        <v>6.3596709301792398</v>
      </c>
      <c r="N35" s="13">
        <f>N30</f>
        <v>11.104402553855115</v>
      </c>
      <c r="O35" s="11"/>
      <c r="P35" s="11"/>
      <c r="Q35" s="11"/>
    </row>
    <row r="36" spans="1:17" ht="15.75">
      <c r="A36" s="4"/>
      <c r="B36" s="6"/>
      <c r="C36" s="6" t="s">
        <v>21</v>
      </c>
      <c r="D36" s="8">
        <v>7.774</v>
      </c>
      <c r="E36" s="6" t="s">
        <v>22</v>
      </c>
      <c r="F36" s="9" t="s">
        <v>57</v>
      </c>
      <c r="G36" s="9" t="s">
        <v>58</v>
      </c>
      <c r="H36" s="9" t="s">
        <v>59</v>
      </c>
      <c r="I36" s="9" t="s">
        <v>60</v>
      </c>
      <c r="J36" s="9" t="s">
        <v>61</v>
      </c>
      <c r="K36" s="11"/>
      <c r="L36" s="9" t="s">
        <v>59</v>
      </c>
      <c r="M36" s="13">
        <f>O29</f>
        <v>16.446321411819607</v>
      </c>
      <c r="N36" s="13">
        <f>O30</f>
        <v>44.597750315598908</v>
      </c>
      <c r="O36" s="11"/>
      <c r="P36" s="11"/>
      <c r="Q36" s="11"/>
    </row>
    <row r="37" spans="1:17" ht="15.75">
      <c r="A37" s="4"/>
      <c r="B37" s="6"/>
      <c r="C37" s="6" t="s">
        <v>30</v>
      </c>
      <c r="D37" s="8">
        <v>25.86</v>
      </c>
      <c r="E37" s="8">
        <v>2.7309999999999999</v>
      </c>
      <c r="F37" s="8">
        <v>3.2770000000000001</v>
      </c>
      <c r="G37" s="8">
        <v>4.2190000000000003</v>
      </c>
      <c r="H37" s="8">
        <v>5.9269999999999996</v>
      </c>
      <c r="I37" s="8">
        <v>13.005000000000001</v>
      </c>
      <c r="J37" s="8">
        <v>15.074</v>
      </c>
      <c r="K37" s="11"/>
      <c r="L37" s="9" t="s">
        <v>60</v>
      </c>
      <c r="M37" s="13">
        <f>P29</f>
        <v>99.12465333518152</v>
      </c>
      <c r="N37" s="13">
        <f>P30</f>
        <v>137.32585218927127</v>
      </c>
      <c r="O37" s="11"/>
      <c r="P37" s="11"/>
      <c r="Q37" s="11"/>
    </row>
    <row r="38" spans="1:17">
      <c r="A38" s="4"/>
      <c r="B38" s="6"/>
      <c r="C38" s="6"/>
      <c r="D38" s="6">
        <f>D37-D36</f>
        <v>18.085999999999999</v>
      </c>
      <c r="E38" s="6"/>
      <c r="F38" s="6">
        <f>F37-E37</f>
        <v>0.54600000000000026</v>
      </c>
      <c r="G38" s="6">
        <f>G37-E37</f>
        <v>1.4880000000000004</v>
      </c>
      <c r="H38" s="6">
        <f>H37-E37</f>
        <v>3.1959999999999997</v>
      </c>
      <c r="I38" s="6">
        <f>I37-E37</f>
        <v>10.274000000000001</v>
      </c>
      <c r="J38" s="6">
        <f>J37-E37</f>
        <v>12.343</v>
      </c>
      <c r="K38" s="11"/>
      <c r="L38" s="9" t="s">
        <v>61</v>
      </c>
      <c r="M38" s="13">
        <f>Q29</f>
        <v>105.94501202725327</v>
      </c>
      <c r="N38" s="13">
        <f>Q30</f>
        <v>214.03148031593815</v>
      </c>
      <c r="O38" s="11"/>
      <c r="P38" s="11"/>
      <c r="Q38" s="11"/>
    </row>
    <row r="39" spans="1:17">
      <c r="A39" s="4"/>
      <c r="B39" s="6"/>
      <c r="C39" s="6"/>
      <c r="D39" s="6"/>
      <c r="E39" s="6"/>
      <c r="F39" s="10">
        <f>F38/D38*100</f>
        <v>3.0189096538759279</v>
      </c>
      <c r="G39" s="10">
        <f>G38/D38*100</f>
        <v>8.2273581775959332</v>
      </c>
      <c r="H39" s="10">
        <f>H38/D38*100</f>
        <v>17.671126838438571</v>
      </c>
      <c r="I39" s="10">
        <f>I38/D38*100</f>
        <v>56.806369567621374</v>
      </c>
      <c r="J39" s="10">
        <f>J38/D38*100</f>
        <v>68.246157248700655</v>
      </c>
      <c r="K39" s="11"/>
      <c r="L39" s="14"/>
      <c r="M39" s="14"/>
      <c r="N39" s="14"/>
      <c r="O39" s="11"/>
      <c r="P39" s="11"/>
      <c r="Q39" s="11"/>
    </row>
    <row r="40" spans="1:17">
      <c r="A40" s="4"/>
      <c r="B40" s="6"/>
      <c r="C40" s="6"/>
      <c r="D40" s="6"/>
      <c r="E40" s="6"/>
      <c r="F40" s="6"/>
      <c r="G40" s="6"/>
      <c r="H40" s="6"/>
      <c r="I40" s="6"/>
      <c r="J40" s="6"/>
      <c r="K40" s="11"/>
      <c r="L40" s="11"/>
      <c r="M40" s="11"/>
      <c r="N40" s="11"/>
      <c r="O40" s="11"/>
      <c r="P40" s="11"/>
      <c r="Q40" s="11"/>
    </row>
    <row r="41" spans="1:17">
      <c r="A41" s="6"/>
      <c r="B41" s="6" t="s">
        <v>33</v>
      </c>
      <c r="C41" s="7" t="s">
        <v>16</v>
      </c>
      <c r="D41" s="6"/>
      <c r="E41" s="6"/>
      <c r="F41" s="6"/>
      <c r="G41" s="6"/>
      <c r="H41" s="6"/>
      <c r="I41" s="6"/>
      <c r="J41" s="6"/>
      <c r="K41" s="11"/>
      <c r="L41" s="11"/>
      <c r="M41" s="11"/>
      <c r="N41" s="11"/>
      <c r="O41" s="11"/>
      <c r="P41" s="11"/>
      <c r="Q41" s="11"/>
    </row>
    <row r="42" spans="1:17" ht="15.75">
      <c r="A42" s="6"/>
      <c r="B42" s="6"/>
      <c r="C42" s="6" t="s">
        <v>21</v>
      </c>
      <c r="D42" s="8">
        <v>1.605</v>
      </c>
      <c r="E42" s="6" t="s">
        <v>22</v>
      </c>
      <c r="F42" s="9" t="s">
        <v>57</v>
      </c>
      <c r="G42" s="9" t="s">
        <v>58</v>
      </c>
      <c r="H42" s="9" t="s">
        <v>59</v>
      </c>
      <c r="I42" s="9" t="s">
        <v>60</v>
      </c>
      <c r="J42" s="9" t="s">
        <v>61</v>
      </c>
      <c r="K42" s="11"/>
      <c r="L42" s="11"/>
      <c r="M42" s="11"/>
      <c r="N42" s="11"/>
      <c r="O42" s="11"/>
      <c r="P42" s="11"/>
      <c r="Q42" s="11"/>
    </row>
    <row r="43" spans="1:17" ht="15.75">
      <c r="A43" s="6"/>
      <c r="B43" s="6"/>
      <c r="C43" s="6" t="s">
        <v>30</v>
      </c>
      <c r="D43" s="8">
        <v>22.687000000000001</v>
      </c>
      <c r="E43" s="8">
        <v>1.179</v>
      </c>
      <c r="F43" s="8">
        <v>1.472</v>
      </c>
      <c r="G43" s="8">
        <v>2.1259999999999999</v>
      </c>
      <c r="H43" s="8">
        <v>4.3879999999999999</v>
      </c>
      <c r="I43" s="8">
        <v>30.998000000000001</v>
      </c>
      <c r="J43" s="8">
        <v>31.462</v>
      </c>
      <c r="K43" s="11"/>
      <c r="L43" s="11"/>
      <c r="M43" s="11"/>
      <c r="N43" s="11"/>
      <c r="O43" s="11"/>
      <c r="P43" s="11"/>
      <c r="Q43" s="11"/>
    </row>
    <row r="44" spans="1:17">
      <c r="A44" s="6"/>
      <c r="B44" s="6"/>
      <c r="C44" s="6"/>
      <c r="D44" s="6">
        <f>D43-D42</f>
        <v>21.082000000000001</v>
      </c>
      <c r="E44" s="6"/>
      <c r="F44" s="6">
        <f>F43-E43</f>
        <v>0.29299999999999993</v>
      </c>
      <c r="G44" s="6">
        <f>G43-E43</f>
        <v>0.94699999999999984</v>
      </c>
      <c r="H44" s="6">
        <f>H43-E43</f>
        <v>3.2089999999999996</v>
      </c>
      <c r="I44" s="6">
        <f>I43-E43</f>
        <v>29.819000000000003</v>
      </c>
      <c r="J44" s="6">
        <f>J43-E43</f>
        <v>30.283000000000001</v>
      </c>
      <c r="K44" s="11"/>
      <c r="L44" s="11"/>
      <c r="M44" s="11"/>
      <c r="N44" s="11"/>
      <c r="O44" s="11"/>
      <c r="P44" s="11"/>
      <c r="Q44" s="11"/>
    </row>
    <row r="45" spans="1:17">
      <c r="A45" s="6"/>
      <c r="B45" s="6"/>
      <c r="C45" s="6"/>
      <c r="D45" s="6"/>
      <c r="E45" s="6"/>
      <c r="F45" s="10">
        <f>F44/D44*100</f>
        <v>1.3898112133573661</v>
      </c>
      <c r="G45" s="10">
        <f>G44/D44*100</f>
        <v>4.4919836827625454</v>
      </c>
      <c r="H45" s="10">
        <f>H44/D44*100</f>
        <v>15.221515985200643</v>
      </c>
      <c r="I45" s="10">
        <f>I44/D44*100</f>
        <v>141.44293710274167</v>
      </c>
      <c r="J45" s="10">
        <f>J44/D44*100</f>
        <v>143.64386680580589</v>
      </c>
      <c r="K45" s="11"/>
      <c r="L45" s="11"/>
      <c r="M45" s="11"/>
      <c r="N45" s="11"/>
      <c r="O45" s="11"/>
      <c r="P45" s="11"/>
      <c r="Q45" s="11"/>
    </row>
    <row r="46" spans="1:17">
      <c r="A46" s="6"/>
      <c r="B46" s="6"/>
      <c r="C46" s="6"/>
      <c r="D46" s="6"/>
      <c r="E46" s="6"/>
      <c r="F46" s="6"/>
      <c r="G46" s="6"/>
      <c r="H46" s="6"/>
      <c r="I46" s="6"/>
      <c r="J46" s="6"/>
      <c r="K46" s="11"/>
      <c r="L46" s="11"/>
      <c r="M46" s="11"/>
      <c r="N46" s="11"/>
      <c r="O46" s="11"/>
      <c r="P46" s="11"/>
      <c r="Q46" s="11"/>
    </row>
    <row r="47" spans="1:17">
      <c r="A47" s="6"/>
      <c r="B47" s="6" t="s">
        <v>34</v>
      </c>
      <c r="C47" s="7" t="s">
        <v>7</v>
      </c>
      <c r="D47" s="6"/>
      <c r="E47" s="6"/>
      <c r="F47" s="6"/>
      <c r="G47" s="6"/>
      <c r="H47" s="6"/>
      <c r="I47" s="6"/>
      <c r="J47" s="6"/>
      <c r="K47" s="11"/>
      <c r="L47" s="11"/>
      <c r="M47" s="11"/>
      <c r="N47" s="11"/>
      <c r="O47" s="11"/>
      <c r="P47" s="11"/>
      <c r="Q47" s="11"/>
    </row>
    <row r="48" spans="1:17" ht="15.75">
      <c r="A48" s="4"/>
      <c r="B48" s="6"/>
      <c r="C48" s="6" t="s">
        <v>21</v>
      </c>
      <c r="D48" s="8">
        <v>2.6920000000000002</v>
      </c>
      <c r="E48" s="6" t="s">
        <v>22</v>
      </c>
      <c r="F48" s="9" t="s">
        <v>57</v>
      </c>
      <c r="G48" s="9" t="s">
        <v>58</v>
      </c>
      <c r="H48" s="9" t="s">
        <v>59</v>
      </c>
      <c r="I48" s="9" t="s">
        <v>60</v>
      </c>
      <c r="J48" s="9" t="s">
        <v>61</v>
      </c>
      <c r="K48" s="11"/>
      <c r="L48" s="11"/>
      <c r="M48" s="11"/>
      <c r="N48" s="11"/>
      <c r="O48" s="11"/>
      <c r="P48" s="11"/>
      <c r="Q48" s="11"/>
    </row>
    <row r="49" spans="1:17" ht="15.75">
      <c r="A49" s="4"/>
      <c r="B49" s="6"/>
      <c r="C49" s="6" t="s">
        <v>30</v>
      </c>
      <c r="D49" s="8">
        <v>22.579000000000001</v>
      </c>
      <c r="E49" s="8">
        <v>0.51500000000000001</v>
      </c>
      <c r="F49" s="8">
        <v>0.80800000000000005</v>
      </c>
      <c r="G49" s="8">
        <v>1.411</v>
      </c>
      <c r="H49" s="8">
        <v>3.12</v>
      </c>
      <c r="I49" s="8">
        <v>10.865</v>
      </c>
      <c r="J49" s="8">
        <v>26.756</v>
      </c>
      <c r="K49" s="11"/>
      <c r="L49" s="11"/>
      <c r="M49" s="11"/>
      <c r="N49" s="11"/>
      <c r="O49" s="11"/>
      <c r="P49" s="11"/>
      <c r="Q49" s="11"/>
    </row>
    <row r="50" spans="1:17">
      <c r="A50" s="4"/>
      <c r="B50" s="6"/>
      <c r="C50" s="6"/>
      <c r="D50" s="6">
        <f>D49-D48</f>
        <v>19.887</v>
      </c>
      <c r="E50" s="6"/>
      <c r="F50" s="6">
        <f>F49-E49</f>
        <v>0.29300000000000004</v>
      </c>
      <c r="G50" s="6">
        <f>G49-E49</f>
        <v>0.89600000000000002</v>
      </c>
      <c r="H50" s="6">
        <f>H49-E49</f>
        <v>2.605</v>
      </c>
      <c r="I50" s="6">
        <f>I49-E49</f>
        <v>10.35</v>
      </c>
      <c r="J50" s="6">
        <f>J49-E49</f>
        <v>26.241</v>
      </c>
      <c r="K50" s="11"/>
      <c r="L50" s="11"/>
      <c r="M50" s="11"/>
      <c r="N50" s="11"/>
      <c r="O50" s="11"/>
      <c r="P50" s="11"/>
      <c r="Q50" s="11"/>
    </row>
    <row r="51" spans="1:17">
      <c r="A51" s="4"/>
      <c r="B51" s="6"/>
      <c r="C51" s="6"/>
      <c r="D51" s="6"/>
      <c r="E51" s="6"/>
      <c r="F51" s="10">
        <f>F50/D50*100</f>
        <v>1.4733242821943986</v>
      </c>
      <c r="G51" s="10">
        <f>G50/D50*100</f>
        <v>4.5054558254135868</v>
      </c>
      <c r="H51" s="10">
        <f>H50/D50*100</f>
        <v>13.09900940312767</v>
      </c>
      <c r="I51" s="10">
        <f>I50/D50*100</f>
        <v>52.044048876150249</v>
      </c>
      <c r="J51" s="10">
        <f>J50/D50*100</f>
        <v>131.95052044048876</v>
      </c>
      <c r="K51" s="11"/>
      <c r="L51" s="11"/>
      <c r="M51" s="11"/>
      <c r="N51" s="11"/>
      <c r="O51" s="11"/>
      <c r="P51" s="11"/>
      <c r="Q51" s="11"/>
    </row>
    <row r="52" spans="1:17">
      <c r="A52" s="11"/>
      <c r="B52" s="11"/>
      <c r="C52" s="11"/>
      <c r="D52" s="11"/>
      <c r="E52" s="11"/>
      <c r="F52" s="11"/>
      <c r="G52" s="11"/>
      <c r="H52" s="11"/>
      <c r="I52" s="11"/>
      <c r="J52" s="11"/>
      <c r="K52" s="11"/>
      <c r="L52" s="11"/>
      <c r="M52" s="11"/>
      <c r="N52" s="11"/>
      <c r="O52" s="11"/>
      <c r="P52" s="11"/>
      <c r="Q52" s="11"/>
    </row>
    <row r="53" spans="1:17">
      <c r="A53" s="11"/>
      <c r="B53" s="11"/>
      <c r="C53" s="11"/>
      <c r="D53" s="11"/>
      <c r="E53" s="11"/>
      <c r="F53" s="11"/>
      <c r="G53" s="11"/>
      <c r="H53" s="11"/>
      <c r="I53" s="11"/>
      <c r="J53" s="11"/>
      <c r="K53" s="11"/>
      <c r="L53" s="11"/>
      <c r="M53" s="11"/>
      <c r="N53" s="11"/>
      <c r="O53" s="11"/>
      <c r="P53" s="11"/>
      <c r="Q53" s="11"/>
    </row>
    <row r="54" spans="1:17">
      <c r="A54" s="4" t="s">
        <v>35</v>
      </c>
      <c r="B54" s="6"/>
      <c r="C54" s="6"/>
      <c r="D54" s="6"/>
      <c r="E54" s="6"/>
      <c r="F54" s="6"/>
      <c r="G54" s="6"/>
      <c r="H54" s="6"/>
      <c r="I54" s="6"/>
      <c r="J54" s="6"/>
      <c r="K54" s="11"/>
      <c r="L54" s="12"/>
      <c r="M54" s="9" t="str">
        <f t="shared" ref="M54:Q54" si="11">F56</f>
        <v>2HZ</v>
      </c>
      <c r="N54" s="9" t="str">
        <f t="shared" si="11"/>
        <v>4HZ</v>
      </c>
      <c r="O54" s="9" t="str">
        <f t="shared" si="11"/>
        <v>8HZ</v>
      </c>
      <c r="P54" s="9" t="str">
        <f t="shared" si="11"/>
        <v>16HZ</v>
      </c>
      <c r="Q54" s="9" t="str">
        <f t="shared" si="11"/>
        <v>32HZ</v>
      </c>
    </row>
    <row r="55" spans="1:17">
      <c r="A55" s="4"/>
      <c r="B55" s="6" t="s">
        <v>19</v>
      </c>
      <c r="C55" s="7" t="s">
        <v>16</v>
      </c>
      <c r="D55" s="6"/>
      <c r="E55" s="6"/>
      <c r="F55" s="6"/>
      <c r="G55" s="6"/>
      <c r="H55" s="6"/>
      <c r="I55" s="6"/>
      <c r="J55" s="6"/>
      <c r="K55" s="11"/>
      <c r="L55" s="12" t="s">
        <v>16</v>
      </c>
      <c r="M55" s="13">
        <f t="shared" ref="M55:Q55" si="12">AVERAGE(F71,F59)</f>
        <v>4.5196945831845134</v>
      </c>
      <c r="N55" s="13">
        <f t="shared" si="12"/>
        <v>23.241721951248067</v>
      </c>
      <c r="O55" s="13">
        <f t="shared" si="12"/>
        <v>127.57883981426721</v>
      </c>
      <c r="P55" s="13">
        <f t="shared" si="12"/>
        <v>304.1916876972532</v>
      </c>
      <c r="Q55" s="13">
        <f t="shared" si="12"/>
        <v>299.9838918393516</v>
      </c>
    </row>
    <row r="56" spans="1:17" ht="15.75">
      <c r="A56" s="4"/>
      <c r="B56" s="6"/>
      <c r="C56" s="6" t="s">
        <v>21</v>
      </c>
      <c r="D56" s="8">
        <v>5.7640000000000002</v>
      </c>
      <c r="E56" s="6" t="s">
        <v>22</v>
      </c>
      <c r="F56" s="9" t="s">
        <v>57</v>
      </c>
      <c r="G56" s="9" t="s">
        <v>58</v>
      </c>
      <c r="H56" s="9" t="s">
        <v>59</v>
      </c>
      <c r="I56" s="9" t="s">
        <v>60</v>
      </c>
      <c r="J56" s="9" t="s">
        <v>61</v>
      </c>
      <c r="K56" s="11"/>
      <c r="L56" s="12" t="s">
        <v>7</v>
      </c>
      <c r="M56" s="13">
        <f t="shared" ref="M56:Q56" si="13">AVERAGE(F65,F77)</f>
        <v>3.5769570053980324</v>
      </c>
      <c r="N56" s="13">
        <f t="shared" si="13"/>
        <v>15.722639838435128</v>
      </c>
      <c r="O56" s="13">
        <f t="shared" si="13"/>
        <v>87.368732921977937</v>
      </c>
      <c r="P56" s="13">
        <f t="shared" si="13"/>
        <v>252.61988996796495</v>
      </c>
      <c r="Q56" s="13">
        <f t="shared" si="13"/>
        <v>233.74531381110796</v>
      </c>
    </row>
    <row r="57" spans="1:17" ht="15.75">
      <c r="A57" s="4"/>
      <c r="B57" s="6"/>
      <c r="C57" s="6" t="s">
        <v>30</v>
      </c>
      <c r="D57" s="8">
        <v>10.862</v>
      </c>
      <c r="E57" s="8">
        <v>3.4180000000000001</v>
      </c>
      <c r="F57" s="8">
        <v>3.8210000000000002</v>
      </c>
      <c r="G57" s="8">
        <v>4.899</v>
      </c>
      <c r="H57" s="8">
        <v>9.3070000000000004</v>
      </c>
      <c r="I57" s="8">
        <v>18.065000000000001</v>
      </c>
      <c r="J57" s="8">
        <v>17.149000000000001</v>
      </c>
      <c r="K57" s="11"/>
      <c r="L57" s="11"/>
      <c r="M57" s="11"/>
      <c r="N57" s="11"/>
      <c r="O57" s="11"/>
      <c r="P57" s="11"/>
      <c r="Q57" s="11"/>
    </row>
    <row r="58" spans="1:17">
      <c r="A58" s="4"/>
      <c r="B58" s="6"/>
      <c r="C58" s="6"/>
      <c r="D58" s="6">
        <f>D57-D56</f>
        <v>5.0979999999999999</v>
      </c>
      <c r="E58" s="6"/>
      <c r="F58" s="6">
        <f>F57-E57</f>
        <v>0.40300000000000002</v>
      </c>
      <c r="G58" s="6">
        <f>G57-E57</f>
        <v>1.4809999999999999</v>
      </c>
      <c r="H58" s="6">
        <f>H57-E57</f>
        <v>5.8890000000000002</v>
      </c>
      <c r="I58" s="6">
        <f>I57-E57</f>
        <v>14.647000000000002</v>
      </c>
      <c r="J58" s="6">
        <f>J57-E57</f>
        <v>13.731000000000002</v>
      </c>
      <c r="K58" s="11"/>
      <c r="L58" s="11"/>
      <c r="M58" s="11"/>
      <c r="N58" s="11"/>
      <c r="O58" s="11"/>
      <c r="P58" s="11"/>
      <c r="Q58" s="11"/>
    </row>
    <row r="59" spans="1:17">
      <c r="A59" s="4"/>
      <c r="B59" s="6"/>
      <c r="C59" s="6"/>
      <c r="D59" s="6"/>
      <c r="E59" s="6"/>
      <c r="F59" s="10">
        <f>F58/D58*100</f>
        <v>7.905060808160064</v>
      </c>
      <c r="G59" s="10">
        <f>G58/D58*100</f>
        <v>29.050608081600625</v>
      </c>
      <c r="H59" s="10">
        <f>H58/D58*100</f>
        <v>115.51588858375834</v>
      </c>
      <c r="I59" s="10">
        <f>I58/D58*100</f>
        <v>287.30874852883488</v>
      </c>
      <c r="J59" s="10">
        <f>J58/D58*100</f>
        <v>269.34091800706159</v>
      </c>
      <c r="K59" s="11"/>
      <c r="L59" s="12" t="s">
        <v>31</v>
      </c>
      <c r="M59" s="6" t="s">
        <v>16</v>
      </c>
      <c r="N59" s="6" t="s">
        <v>7</v>
      </c>
      <c r="O59" s="11"/>
      <c r="P59" s="11"/>
      <c r="Q59" s="11"/>
    </row>
    <row r="60" spans="1:17">
      <c r="A60" s="4"/>
      <c r="B60" s="6"/>
      <c r="C60" s="6"/>
      <c r="D60" s="6"/>
      <c r="E60" s="6"/>
      <c r="F60" s="6"/>
      <c r="G60" s="6"/>
      <c r="H60" s="6"/>
      <c r="I60" s="6"/>
      <c r="J60" s="6"/>
      <c r="K60" s="11"/>
      <c r="L60" s="9" t="s">
        <v>57</v>
      </c>
      <c r="M60" s="13">
        <f>M55</f>
        <v>4.5196945831845134</v>
      </c>
      <c r="N60" s="13">
        <f>M56</f>
        <v>3.5769570053980324</v>
      </c>
      <c r="O60" s="11"/>
      <c r="P60" s="11"/>
      <c r="Q60" s="11"/>
    </row>
    <row r="61" spans="1:17">
      <c r="A61" s="4"/>
      <c r="B61" s="6" t="s">
        <v>32</v>
      </c>
      <c r="C61" s="7" t="s">
        <v>20</v>
      </c>
      <c r="D61" s="6"/>
      <c r="E61" s="6"/>
      <c r="F61" s="6"/>
      <c r="G61" s="6"/>
      <c r="H61" s="6"/>
      <c r="I61" s="6"/>
      <c r="J61" s="6"/>
      <c r="K61" s="11"/>
      <c r="L61" s="9" t="s">
        <v>58</v>
      </c>
      <c r="M61" s="13">
        <f>N55</f>
        <v>23.241721951248067</v>
      </c>
      <c r="N61" s="13">
        <f>N56</f>
        <v>15.722639838435128</v>
      </c>
      <c r="O61" s="11"/>
      <c r="P61" s="11"/>
      <c r="Q61" s="11"/>
    </row>
    <row r="62" spans="1:17" ht="15.75">
      <c r="A62" s="4"/>
      <c r="B62" s="6"/>
      <c r="C62" s="6" t="s">
        <v>21</v>
      </c>
      <c r="D62" s="8">
        <v>8.9580000000000002</v>
      </c>
      <c r="E62" s="6" t="s">
        <v>22</v>
      </c>
      <c r="F62" s="9" t="s">
        <v>57</v>
      </c>
      <c r="G62" s="9" t="s">
        <v>58</v>
      </c>
      <c r="H62" s="9" t="s">
        <v>59</v>
      </c>
      <c r="I62" s="9" t="s">
        <v>60</v>
      </c>
      <c r="J62" s="9" t="s">
        <v>61</v>
      </c>
      <c r="K62" s="11"/>
      <c r="L62" s="9" t="s">
        <v>59</v>
      </c>
      <c r="M62" s="13">
        <f>O55</f>
        <v>127.57883981426721</v>
      </c>
      <c r="N62" s="13">
        <f>O56</f>
        <v>87.368732921977937</v>
      </c>
      <c r="O62" s="11"/>
      <c r="P62" s="11"/>
      <c r="Q62" s="11"/>
    </row>
    <row r="63" spans="1:17" ht="15.75">
      <c r="A63" s="4"/>
      <c r="B63" s="6"/>
      <c r="C63" s="6" t="s">
        <v>30</v>
      </c>
      <c r="D63" s="8">
        <v>12.125</v>
      </c>
      <c r="E63" s="8">
        <v>7.7969999999999997</v>
      </c>
      <c r="F63" s="8">
        <v>7.9039999999999999</v>
      </c>
      <c r="G63" s="8">
        <v>8.51</v>
      </c>
      <c r="H63" s="8">
        <v>11.867000000000001</v>
      </c>
      <c r="I63" s="8">
        <v>17.635999999999999</v>
      </c>
      <c r="J63" s="8">
        <v>17.396999999999998</v>
      </c>
      <c r="K63" s="11"/>
      <c r="L63" s="9" t="s">
        <v>60</v>
      </c>
      <c r="M63" s="13">
        <f>P55</f>
        <v>304.1916876972532</v>
      </c>
      <c r="N63" s="13">
        <f>P56</f>
        <v>252.61988996796495</v>
      </c>
      <c r="O63" s="11"/>
      <c r="P63" s="11"/>
      <c r="Q63" s="11"/>
    </row>
    <row r="64" spans="1:17">
      <c r="A64" s="4"/>
      <c r="B64" s="6"/>
      <c r="C64" s="6"/>
      <c r="D64" s="6">
        <f>D63-D62</f>
        <v>3.1669999999999998</v>
      </c>
      <c r="E64" s="6"/>
      <c r="F64" s="6">
        <f>F63-E63</f>
        <v>0.10700000000000021</v>
      </c>
      <c r="G64" s="6">
        <f>G63-E63</f>
        <v>0.71300000000000008</v>
      </c>
      <c r="H64" s="6">
        <f>H63-E63</f>
        <v>4.0700000000000012</v>
      </c>
      <c r="I64" s="6">
        <f>I63-E63</f>
        <v>9.8389999999999986</v>
      </c>
      <c r="J64" s="6">
        <f>J63-E63</f>
        <v>9.5999999999999979</v>
      </c>
      <c r="K64" s="11"/>
      <c r="L64" s="9" t="s">
        <v>61</v>
      </c>
      <c r="M64" s="13">
        <f>Q55</f>
        <v>299.9838918393516</v>
      </c>
      <c r="N64" s="13">
        <f>Q56</f>
        <v>233.74531381110796</v>
      </c>
      <c r="O64" s="11"/>
      <c r="P64" s="11"/>
      <c r="Q64" s="11"/>
    </row>
    <row r="65" spans="1:17">
      <c r="A65" s="4"/>
      <c r="B65" s="6"/>
      <c r="C65" s="6"/>
      <c r="D65" s="6"/>
      <c r="E65" s="6"/>
      <c r="F65" s="10">
        <f>F64/D64*100</f>
        <v>3.3785917271866186</v>
      </c>
      <c r="G65" s="10">
        <f>G64/D64*100</f>
        <v>22.513419640037892</v>
      </c>
      <c r="H65" s="10">
        <f>H64/D64*100</f>
        <v>128.51278812756556</v>
      </c>
      <c r="I65" s="10">
        <f>I64/D64*100</f>
        <v>310.67256078307548</v>
      </c>
      <c r="J65" s="10">
        <f>J64/D64*100</f>
        <v>303.12598673823805</v>
      </c>
      <c r="K65" s="11"/>
      <c r="L65" s="14"/>
      <c r="M65" s="14"/>
      <c r="N65" s="14"/>
      <c r="O65" s="11"/>
      <c r="P65" s="11"/>
      <c r="Q65" s="11"/>
    </row>
    <row r="66" spans="1:17">
      <c r="A66" s="4"/>
      <c r="B66" s="6"/>
      <c r="C66" s="6"/>
      <c r="D66" s="6"/>
      <c r="E66" s="6"/>
      <c r="F66" s="6"/>
      <c r="G66" s="6"/>
      <c r="H66" s="6"/>
      <c r="I66" s="6"/>
      <c r="J66" s="6"/>
      <c r="K66" s="11"/>
      <c r="L66" s="14"/>
      <c r="M66" s="14"/>
      <c r="N66" s="14"/>
      <c r="O66" s="11"/>
      <c r="P66" s="11"/>
      <c r="Q66" s="11"/>
    </row>
    <row r="67" spans="1:17">
      <c r="A67" s="6"/>
      <c r="B67" s="6" t="s">
        <v>33</v>
      </c>
      <c r="C67" s="7" t="s">
        <v>16</v>
      </c>
      <c r="D67" s="6"/>
      <c r="E67" s="6"/>
      <c r="F67" s="6"/>
      <c r="G67" s="6"/>
      <c r="H67" s="6"/>
      <c r="I67" s="6"/>
      <c r="J67" s="6"/>
      <c r="K67" s="11"/>
      <c r="L67" s="11"/>
      <c r="M67" s="11"/>
      <c r="N67" s="11"/>
      <c r="O67" s="11"/>
      <c r="P67" s="11"/>
      <c r="Q67" s="11"/>
    </row>
    <row r="68" spans="1:17" ht="15.75">
      <c r="A68" s="6"/>
      <c r="B68" s="6"/>
      <c r="C68" s="6" t="s">
        <v>21</v>
      </c>
      <c r="D68" s="8">
        <v>7.18</v>
      </c>
      <c r="E68" s="6" t="s">
        <v>22</v>
      </c>
      <c r="F68" s="9" t="s">
        <v>57</v>
      </c>
      <c r="G68" s="9" t="s">
        <v>58</v>
      </c>
      <c r="H68" s="9" t="s">
        <v>59</v>
      </c>
      <c r="I68" s="9" t="s">
        <v>60</v>
      </c>
      <c r="J68" s="9" t="s">
        <v>61</v>
      </c>
      <c r="K68" s="11"/>
      <c r="L68" s="11"/>
      <c r="M68" s="11"/>
      <c r="N68" s="11"/>
      <c r="O68" s="11"/>
      <c r="P68" s="11"/>
      <c r="Q68" s="11"/>
    </row>
    <row r="69" spans="1:17" ht="15.75">
      <c r="A69" s="6"/>
      <c r="B69" s="6"/>
      <c r="C69" s="6" t="s">
        <v>30</v>
      </c>
      <c r="D69" s="8">
        <v>8.8550000000000004</v>
      </c>
      <c r="E69" s="8">
        <v>7.7850000000000001</v>
      </c>
      <c r="F69" s="8">
        <v>7.8040000000000003</v>
      </c>
      <c r="G69" s="8">
        <v>8.077</v>
      </c>
      <c r="H69" s="8">
        <v>10.124000000000001</v>
      </c>
      <c r="I69" s="8">
        <v>13.163</v>
      </c>
      <c r="J69" s="8">
        <v>13.323</v>
      </c>
      <c r="K69" s="11"/>
      <c r="L69" s="11"/>
      <c r="M69" s="11"/>
      <c r="N69" s="11"/>
      <c r="O69" s="11"/>
      <c r="P69" s="11"/>
      <c r="Q69" s="11"/>
    </row>
    <row r="70" spans="1:17">
      <c r="A70" s="6"/>
      <c r="B70" s="6"/>
      <c r="C70" s="6"/>
      <c r="D70" s="6">
        <f>D69-D68</f>
        <v>1.6750000000000007</v>
      </c>
      <c r="E70" s="6"/>
      <c r="F70" s="6">
        <f>F69-E69</f>
        <v>1.9000000000000128E-2</v>
      </c>
      <c r="G70" s="6">
        <f>G69-E69</f>
        <v>0.29199999999999982</v>
      </c>
      <c r="H70" s="6">
        <f>H69-E69</f>
        <v>2.3390000000000004</v>
      </c>
      <c r="I70" s="6">
        <f>I69-E69</f>
        <v>5.3780000000000001</v>
      </c>
      <c r="J70" s="6">
        <f>J69-E69</f>
        <v>5.5380000000000003</v>
      </c>
      <c r="K70" s="11"/>
      <c r="L70" s="11"/>
      <c r="M70" s="11"/>
      <c r="N70" s="11"/>
      <c r="O70" s="11"/>
      <c r="P70" s="11"/>
      <c r="Q70" s="11"/>
    </row>
    <row r="71" spans="1:17">
      <c r="A71" s="6"/>
      <c r="B71" s="6"/>
      <c r="C71" s="6"/>
      <c r="D71" s="6"/>
      <c r="E71" s="6"/>
      <c r="F71" s="10">
        <f>F70/D70*100</f>
        <v>1.1343283582089625</v>
      </c>
      <c r="G71" s="10">
        <f>G70/D70*100</f>
        <v>17.432835820895505</v>
      </c>
      <c r="H71" s="10">
        <f>H70/D70*100</f>
        <v>139.64179104477608</v>
      </c>
      <c r="I71" s="10">
        <f>I70/D70*100</f>
        <v>321.07462686567152</v>
      </c>
      <c r="J71" s="10">
        <f>J70/D70*100</f>
        <v>330.62686567164167</v>
      </c>
      <c r="K71" s="11"/>
      <c r="L71" s="11"/>
      <c r="M71" s="11"/>
      <c r="N71" s="11"/>
      <c r="O71" s="11"/>
      <c r="P71" s="11"/>
      <c r="Q71" s="11"/>
    </row>
    <row r="72" spans="1:17">
      <c r="A72" s="6"/>
      <c r="B72" s="6"/>
      <c r="C72" s="6"/>
      <c r="D72" s="6"/>
      <c r="E72" s="6"/>
      <c r="F72" s="6"/>
      <c r="G72" s="6"/>
      <c r="H72" s="6"/>
      <c r="I72" s="6"/>
      <c r="J72" s="6"/>
      <c r="K72" s="11"/>
      <c r="L72" s="11"/>
      <c r="M72" s="11"/>
      <c r="N72" s="11"/>
      <c r="O72" s="11"/>
      <c r="P72" s="11"/>
      <c r="Q72" s="11"/>
    </row>
    <row r="73" spans="1:17">
      <c r="A73" s="6"/>
      <c r="B73" s="6" t="s">
        <v>34</v>
      </c>
      <c r="C73" s="7" t="s">
        <v>7</v>
      </c>
      <c r="D73" s="6"/>
      <c r="E73" s="6"/>
      <c r="F73" s="6"/>
      <c r="G73" s="6"/>
      <c r="H73" s="6"/>
      <c r="I73" s="6"/>
      <c r="J73" s="6"/>
      <c r="K73" s="11"/>
      <c r="L73" s="11"/>
      <c r="M73" s="11"/>
      <c r="N73" s="11"/>
      <c r="O73" s="11"/>
      <c r="P73" s="11"/>
      <c r="Q73" s="11"/>
    </row>
    <row r="74" spans="1:17" ht="15.75">
      <c r="A74" s="4"/>
      <c r="B74" s="6"/>
      <c r="C74" s="6" t="s">
        <v>21</v>
      </c>
      <c r="D74" s="8">
        <v>8.9190000000000005</v>
      </c>
      <c r="E74" s="6" t="s">
        <v>22</v>
      </c>
      <c r="F74" s="9" t="s">
        <v>57</v>
      </c>
      <c r="G74" s="9" t="s">
        <v>58</v>
      </c>
      <c r="H74" s="9" t="s">
        <v>59</v>
      </c>
      <c r="I74" s="9" t="s">
        <v>60</v>
      </c>
      <c r="J74" s="9" t="s">
        <v>61</v>
      </c>
      <c r="K74" s="11"/>
      <c r="L74" s="11"/>
      <c r="M74" s="11"/>
      <c r="N74" s="11"/>
      <c r="O74" s="11"/>
      <c r="P74" s="11"/>
      <c r="Q74" s="11"/>
    </row>
    <row r="75" spans="1:17" ht="15.75">
      <c r="A75" s="4"/>
      <c r="B75" s="6"/>
      <c r="C75" s="6" t="s">
        <v>30</v>
      </c>
      <c r="D75" s="8">
        <v>10.005000000000001</v>
      </c>
      <c r="E75" s="8">
        <v>8.6590000000000007</v>
      </c>
      <c r="F75" s="8">
        <v>8.6999999999999993</v>
      </c>
      <c r="G75" s="8">
        <v>8.7560000000000002</v>
      </c>
      <c r="H75" s="8">
        <v>9.1609999999999996</v>
      </c>
      <c r="I75" s="8">
        <v>10.772</v>
      </c>
      <c r="J75" s="8">
        <v>10.444000000000001</v>
      </c>
      <c r="K75" s="11"/>
      <c r="L75" s="11"/>
      <c r="M75" s="11"/>
      <c r="N75" s="11"/>
      <c r="O75" s="11"/>
      <c r="P75" s="11"/>
      <c r="Q75" s="11"/>
    </row>
    <row r="76" spans="1:17">
      <c r="A76" s="4"/>
      <c r="B76" s="6"/>
      <c r="C76" s="6"/>
      <c r="D76" s="6">
        <f>D75-D74</f>
        <v>1.0860000000000003</v>
      </c>
      <c r="E76" s="6"/>
      <c r="F76" s="6">
        <f>F75-E75</f>
        <v>4.0999999999998593E-2</v>
      </c>
      <c r="G76" s="6">
        <f>G75-E75</f>
        <v>9.6999999999999531E-2</v>
      </c>
      <c r="H76" s="6">
        <f>H75-E75</f>
        <v>0.50199999999999889</v>
      </c>
      <c r="I76" s="6">
        <f>I75-E75</f>
        <v>2.1129999999999995</v>
      </c>
      <c r="J76" s="6">
        <f>J75-E75</f>
        <v>1.7850000000000001</v>
      </c>
      <c r="K76" s="11"/>
      <c r="L76" s="11"/>
      <c r="M76" s="11"/>
      <c r="N76" s="11"/>
      <c r="O76" s="11"/>
      <c r="P76" s="11"/>
      <c r="Q76" s="11"/>
    </row>
    <row r="77" spans="1:17">
      <c r="A77" s="4"/>
      <c r="B77" s="6"/>
      <c r="C77" s="6"/>
      <c r="D77" s="6"/>
      <c r="E77" s="6"/>
      <c r="F77" s="10">
        <f>F76/D76*100</f>
        <v>3.7753222836094462</v>
      </c>
      <c r="G77" s="10">
        <f>G76/D76*100</f>
        <v>8.9318600368323668</v>
      </c>
      <c r="H77" s="10">
        <f>H76/D76*100</f>
        <v>46.22467771639031</v>
      </c>
      <c r="I77" s="10">
        <f>I76/D76*100</f>
        <v>194.56721915285442</v>
      </c>
      <c r="J77" s="10">
        <f>J76/D76*100</f>
        <v>164.36464088397787</v>
      </c>
      <c r="K77" s="11"/>
      <c r="L77" s="11"/>
      <c r="M77" s="11"/>
      <c r="N77" s="11"/>
      <c r="O77" s="11"/>
      <c r="P77" s="11"/>
      <c r="Q77" s="11"/>
    </row>
    <row r="78" spans="1:17">
      <c r="A78" s="11"/>
      <c r="B78" s="11"/>
      <c r="C78" s="11"/>
      <c r="D78" s="11"/>
      <c r="E78" s="11"/>
      <c r="F78" s="11"/>
      <c r="G78" s="11"/>
      <c r="H78" s="11"/>
      <c r="I78" s="11"/>
      <c r="J78" s="11"/>
      <c r="K78" s="11"/>
      <c r="L78" s="11"/>
      <c r="M78" s="11"/>
      <c r="N78" s="11"/>
      <c r="O78" s="11"/>
      <c r="P78" s="11"/>
      <c r="Q78" s="11"/>
    </row>
    <row r="79" spans="1:17">
      <c r="A79" s="4" t="s">
        <v>36</v>
      </c>
      <c r="B79" s="6"/>
      <c r="C79" s="6"/>
      <c r="D79" s="6"/>
      <c r="E79" s="6"/>
      <c r="F79" s="6"/>
      <c r="G79" s="6"/>
      <c r="H79" s="6"/>
      <c r="I79" s="6"/>
      <c r="J79" s="6"/>
      <c r="K79" s="11"/>
      <c r="L79" s="12"/>
      <c r="M79" s="9" t="str">
        <f t="shared" ref="M79:Q79" si="14">F81</f>
        <v>2HZ</v>
      </c>
      <c r="N79" s="9" t="str">
        <f t="shared" si="14"/>
        <v>4HZ</v>
      </c>
      <c r="O79" s="9" t="str">
        <f t="shared" si="14"/>
        <v>8HZ</v>
      </c>
      <c r="P79" s="9" t="str">
        <f t="shared" si="14"/>
        <v>16HZ</v>
      </c>
      <c r="Q79" s="9" t="str">
        <f t="shared" si="14"/>
        <v>32HZ</v>
      </c>
    </row>
    <row r="80" spans="1:17">
      <c r="A80" s="4"/>
      <c r="B80" s="6" t="s">
        <v>19</v>
      </c>
      <c r="C80" s="7" t="s">
        <v>20</v>
      </c>
      <c r="D80" s="6"/>
      <c r="E80" s="6"/>
      <c r="F80" s="6"/>
      <c r="G80" s="6"/>
      <c r="H80" s="6"/>
      <c r="I80" s="6"/>
      <c r="J80" s="6"/>
      <c r="K80" s="11"/>
      <c r="L80" s="12" t="s">
        <v>16</v>
      </c>
      <c r="M80" s="13">
        <f t="shared" ref="M80:Q80" si="15">AVERAGE(F96,F90)</f>
        <v>0.48238343900645753</v>
      </c>
      <c r="N80" s="13">
        <f t="shared" si="15"/>
        <v>5.2091522162557071</v>
      </c>
      <c r="O80" s="13">
        <f t="shared" si="15"/>
        <v>15.749602123010067</v>
      </c>
      <c r="P80" s="13">
        <f t="shared" si="15"/>
        <v>52.939123439708709</v>
      </c>
      <c r="Q80" s="13">
        <f t="shared" si="15"/>
        <v>80.431650177555298</v>
      </c>
    </row>
    <row r="81" spans="1:17" ht="15.75">
      <c r="A81" s="4"/>
      <c r="B81" s="6"/>
      <c r="C81" s="6" t="s">
        <v>21</v>
      </c>
      <c r="D81" s="8">
        <v>13.7</v>
      </c>
      <c r="E81" s="6" t="s">
        <v>22</v>
      </c>
      <c r="F81" s="9" t="s">
        <v>57</v>
      </c>
      <c r="G81" s="9" t="s">
        <v>58</v>
      </c>
      <c r="H81" s="9" t="s">
        <v>59</v>
      </c>
      <c r="I81" s="9" t="s">
        <v>60</v>
      </c>
      <c r="J81" s="9" t="s">
        <v>61</v>
      </c>
      <c r="K81" s="11"/>
      <c r="L81" s="12" t="s">
        <v>7</v>
      </c>
      <c r="M81" s="13">
        <f t="shared" ref="M81:Q81" si="16">AVERAGE(F84,F102)</f>
        <v>3.292640799596251</v>
      </c>
      <c r="N81" s="13">
        <f t="shared" si="16"/>
        <v>6.9125271320147732</v>
      </c>
      <c r="O81" s="13">
        <f t="shared" si="16"/>
        <v>25.793555435225954</v>
      </c>
      <c r="P81" s="13">
        <f t="shared" si="16"/>
        <v>40.852991027611388</v>
      </c>
      <c r="Q81" s="13">
        <f t="shared" si="16"/>
        <v>60.389376674780024</v>
      </c>
    </row>
    <row r="82" spans="1:17" ht="15.75">
      <c r="A82" s="4"/>
      <c r="B82" s="6"/>
      <c r="C82" s="6" t="s">
        <v>30</v>
      </c>
      <c r="D82" s="8">
        <v>18.742999999999999</v>
      </c>
      <c r="E82" s="8">
        <v>15.683999999999999</v>
      </c>
      <c r="F82" s="8">
        <v>16</v>
      </c>
      <c r="G82" s="8">
        <v>16.347999999999999</v>
      </c>
      <c r="H82" s="8">
        <v>18.027000000000001</v>
      </c>
      <c r="I82" s="8">
        <v>18.555</v>
      </c>
      <c r="J82" s="8">
        <v>19.611000000000001</v>
      </c>
      <c r="K82" s="11"/>
      <c r="L82" s="11"/>
      <c r="M82" s="11"/>
      <c r="N82" s="11"/>
      <c r="O82" s="11"/>
      <c r="P82" s="11"/>
      <c r="Q82" s="11"/>
    </row>
    <row r="83" spans="1:17">
      <c r="A83" s="4"/>
      <c r="B83" s="6"/>
      <c r="C83" s="6"/>
      <c r="D83" s="6">
        <f>D82-D81</f>
        <v>5.0429999999999993</v>
      </c>
      <c r="E83" s="6"/>
      <c r="F83" s="6">
        <f>F82-E82</f>
        <v>0.31600000000000072</v>
      </c>
      <c r="G83" s="6">
        <f>G82-E82</f>
        <v>0.6639999999999997</v>
      </c>
      <c r="H83" s="6">
        <f>H82-E82</f>
        <v>2.3430000000000017</v>
      </c>
      <c r="I83" s="6">
        <f>I82-E82</f>
        <v>2.8710000000000004</v>
      </c>
      <c r="J83" s="6">
        <f>J82-E82</f>
        <v>3.9270000000000014</v>
      </c>
      <c r="K83" s="11"/>
      <c r="L83" s="11"/>
      <c r="M83" s="11"/>
      <c r="N83" s="11"/>
      <c r="O83" s="11"/>
      <c r="P83" s="11"/>
      <c r="Q83" s="11"/>
    </row>
    <row r="84" spans="1:17">
      <c r="A84" s="4"/>
      <c r="B84" s="6"/>
      <c r="C84" s="6"/>
      <c r="D84" s="6"/>
      <c r="E84" s="6"/>
      <c r="F84" s="10">
        <f>F83/D83*100</f>
        <v>6.2661114416022361</v>
      </c>
      <c r="G84" s="10">
        <f>G83/D83*100</f>
        <v>13.1667658139996</v>
      </c>
      <c r="H84" s="10">
        <f>H83/D83*100</f>
        <v>46.460440214158282</v>
      </c>
      <c r="I84" s="10">
        <f>I83/D83*100</f>
        <v>56.93039857227842</v>
      </c>
      <c r="J84" s="10">
        <f>J83/D83*100</f>
        <v>77.870315288518782</v>
      </c>
      <c r="K84" s="11"/>
      <c r="L84" s="12" t="s">
        <v>31</v>
      </c>
      <c r="M84" s="6" t="s">
        <v>16</v>
      </c>
      <c r="N84" s="6" t="s">
        <v>7</v>
      </c>
      <c r="O84" s="11"/>
      <c r="P84" s="11"/>
      <c r="Q84" s="11"/>
    </row>
    <row r="85" spans="1:17">
      <c r="A85" s="4"/>
      <c r="B85" s="6"/>
      <c r="C85" s="6"/>
      <c r="D85" s="6"/>
      <c r="E85" s="6"/>
      <c r="F85" s="6"/>
      <c r="G85" s="6"/>
      <c r="H85" s="6"/>
      <c r="I85" s="6"/>
      <c r="J85" s="6"/>
      <c r="K85" s="11"/>
      <c r="L85" s="9" t="s">
        <v>57</v>
      </c>
      <c r="M85" s="13">
        <f>M80</f>
        <v>0.48238343900645753</v>
      </c>
      <c r="N85" s="13">
        <f>M81</f>
        <v>3.292640799596251</v>
      </c>
      <c r="O85" s="11"/>
      <c r="P85" s="11"/>
      <c r="Q85" s="11"/>
    </row>
    <row r="86" spans="1:17">
      <c r="A86" s="4"/>
      <c r="B86" s="6" t="s">
        <v>32</v>
      </c>
      <c r="C86" s="7" t="s">
        <v>16</v>
      </c>
      <c r="D86" s="6"/>
      <c r="E86" s="6"/>
      <c r="F86" s="6"/>
      <c r="G86" s="6"/>
      <c r="H86" s="6"/>
      <c r="I86" s="6"/>
      <c r="J86" s="6"/>
      <c r="K86" s="11"/>
      <c r="L86" s="9" t="s">
        <v>58</v>
      </c>
      <c r="M86" s="13">
        <f>N80</f>
        <v>5.2091522162557071</v>
      </c>
      <c r="N86" s="13">
        <f>N81</f>
        <v>6.9125271320147732</v>
      </c>
      <c r="O86" s="11"/>
      <c r="P86" s="11"/>
      <c r="Q86" s="11"/>
    </row>
    <row r="87" spans="1:17" ht="15.75">
      <c r="A87" s="4"/>
      <c r="B87" s="6"/>
      <c r="C87" s="6" t="s">
        <v>21</v>
      </c>
      <c r="D87" s="8">
        <v>23.035</v>
      </c>
      <c r="E87" s="6" t="s">
        <v>22</v>
      </c>
      <c r="F87" s="9" t="s">
        <v>57</v>
      </c>
      <c r="G87" s="9" t="s">
        <v>58</v>
      </c>
      <c r="H87" s="9" t="s">
        <v>59</v>
      </c>
      <c r="I87" s="9" t="s">
        <v>60</v>
      </c>
      <c r="J87" s="9" t="s">
        <v>61</v>
      </c>
      <c r="K87" s="11"/>
      <c r="L87" s="9" t="s">
        <v>59</v>
      </c>
      <c r="M87" s="13">
        <f>O80</f>
        <v>15.749602123010067</v>
      </c>
      <c r="N87" s="13">
        <f>O81</f>
        <v>25.793555435225954</v>
      </c>
      <c r="O87" s="11"/>
      <c r="P87" s="11"/>
      <c r="Q87" s="11"/>
    </row>
    <row r="88" spans="1:17" ht="15.75">
      <c r="A88" s="4"/>
      <c r="B88" s="6"/>
      <c r="C88" s="6" t="s">
        <v>30</v>
      </c>
      <c r="D88" s="8">
        <v>36.594999999999999</v>
      </c>
      <c r="E88" s="8">
        <v>11.516</v>
      </c>
      <c r="F88" s="8">
        <v>11.363</v>
      </c>
      <c r="G88" s="8">
        <v>11.535</v>
      </c>
      <c r="H88" s="8">
        <v>12.619</v>
      </c>
      <c r="I88" s="8">
        <v>14.667999999999999</v>
      </c>
      <c r="J88" s="8">
        <v>16.404</v>
      </c>
      <c r="K88" s="11"/>
      <c r="L88" s="9" t="s">
        <v>60</v>
      </c>
      <c r="M88" s="13">
        <f>P80</f>
        <v>52.939123439708709</v>
      </c>
      <c r="N88" s="13">
        <f>P81</f>
        <v>40.852991027611388</v>
      </c>
      <c r="O88" s="11"/>
      <c r="P88" s="11"/>
      <c r="Q88" s="11"/>
    </row>
    <row r="89" spans="1:17">
      <c r="A89" s="4"/>
      <c r="B89" s="6"/>
      <c r="C89" s="6"/>
      <c r="D89" s="6">
        <f>D88-D87</f>
        <v>13.559999999999999</v>
      </c>
      <c r="E89" s="6"/>
      <c r="F89" s="6">
        <f>F88-E88</f>
        <v>-0.15300000000000047</v>
      </c>
      <c r="G89" s="6">
        <f>G88-E88</f>
        <v>1.9000000000000128E-2</v>
      </c>
      <c r="H89" s="6">
        <f>H88-E88</f>
        <v>1.1029999999999998</v>
      </c>
      <c r="I89" s="6">
        <f>I88-E88</f>
        <v>3.1519999999999992</v>
      </c>
      <c r="J89" s="6">
        <f>J88-E88</f>
        <v>4.8879999999999999</v>
      </c>
      <c r="K89" s="11"/>
      <c r="L89" s="9" t="s">
        <v>61</v>
      </c>
      <c r="M89" s="13">
        <f>Q80</f>
        <v>80.431650177555298</v>
      </c>
      <c r="N89" s="13">
        <f>Q81</f>
        <v>60.389376674780024</v>
      </c>
      <c r="O89" s="11"/>
      <c r="P89" s="11"/>
      <c r="Q89" s="11"/>
    </row>
    <row r="90" spans="1:17">
      <c r="A90" s="4"/>
      <c r="B90" s="6"/>
      <c r="C90" s="6"/>
      <c r="D90" s="6"/>
      <c r="E90" s="6"/>
      <c r="F90" s="10">
        <f>F89/D89*100</f>
        <v>-1.1283185840708001</v>
      </c>
      <c r="G90" s="10">
        <f>G89/D89*100</f>
        <v>0.14011799410029593</v>
      </c>
      <c r="H90" s="10">
        <f>H89/D89*100</f>
        <v>8.1342182890855437</v>
      </c>
      <c r="I90" s="10">
        <f>I89/D89*100</f>
        <v>23.244837758112091</v>
      </c>
      <c r="J90" s="10">
        <f>J89/D89*100</f>
        <v>36.047197640117993</v>
      </c>
      <c r="K90" s="11"/>
      <c r="L90" s="14"/>
      <c r="M90" s="14"/>
      <c r="N90" s="14"/>
      <c r="O90" s="11"/>
      <c r="P90" s="11"/>
      <c r="Q90" s="11"/>
    </row>
    <row r="91" spans="1:17">
      <c r="A91" s="4"/>
      <c r="B91" s="6"/>
      <c r="C91" s="6"/>
      <c r="D91" s="6"/>
      <c r="E91" s="6"/>
      <c r="F91" s="6"/>
      <c r="G91" s="6"/>
      <c r="H91" s="6"/>
      <c r="I91" s="6"/>
      <c r="J91" s="6"/>
      <c r="K91" s="11"/>
      <c r="L91" s="11"/>
      <c r="M91" s="11"/>
      <c r="N91" s="11"/>
      <c r="O91" s="11"/>
      <c r="P91" s="11"/>
      <c r="Q91" s="11"/>
    </row>
    <row r="92" spans="1:17">
      <c r="A92" s="6"/>
      <c r="B92" s="6" t="s">
        <v>33</v>
      </c>
      <c r="C92" s="7" t="s">
        <v>16</v>
      </c>
      <c r="D92" s="6"/>
      <c r="E92" s="6"/>
      <c r="F92" s="6"/>
      <c r="G92" s="6"/>
      <c r="H92" s="6"/>
      <c r="I92" s="6"/>
      <c r="J92" s="6"/>
      <c r="K92" s="11"/>
      <c r="L92" s="11"/>
      <c r="M92" s="11"/>
      <c r="N92" s="11"/>
      <c r="O92" s="11"/>
      <c r="P92" s="11"/>
      <c r="Q92" s="11"/>
    </row>
    <row r="93" spans="1:17" ht="15.75">
      <c r="A93" s="6"/>
      <c r="B93" s="6"/>
      <c r="C93" s="6" t="s">
        <v>21</v>
      </c>
      <c r="D93" s="8">
        <v>20.995999999999999</v>
      </c>
      <c r="E93" s="6" t="s">
        <v>22</v>
      </c>
      <c r="F93" s="9" t="s">
        <v>57</v>
      </c>
      <c r="G93" s="9" t="s">
        <v>58</v>
      </c>
      <c r="H93" s="9" t="s">
        <v>59</v>
      </c>
      <c r="I93" s="9" t="s">
        <v>60</v>
      </c>
      <c r="J93" s="9" t="s">
        <v>61</v>
      </c>
      <c r="K93" s="11"/>
      <c r="L93" s="11"/>
      <c r="M93" s="11"/>
      <c r="N93" s="11"/>
      <c r="O93" s="11"/>
      <c r="P93" s="11"/>
      <c r="Q93" s="11"/>
    </row>
    <row r="94" spans="1:17" ht="15.75">
      <c r="A94" s="6"/>
      <c r="B94" s="6"/>
      <c r="C94" s="6" t="s">
        <v>30</v>
      </c>
      <c r="D94" s="8">
        <v>35.950000000000003</v>
      </c>
      <c r="E94" s="8">
        <v>8.1210000000000004</v>
      </c>
      <c r="F94" s="8">
        <v>8.4339999999999993</v>
      </c>
      <c r="G94" s="8">
        <v>9.6579999999999995</v>
      </c>
      <c r="H94" s="8">
        <v>11.615</v>
      </c>
      <c r="I94" s="8">
        <v>20.478000000000002</v>
      </c>
      <c r="J94" s="8">
        <v>26.786000000000001</v>
      </c>
      <c r="K94" s="11"/>
      <c r="L94" s="11"/>
      <c r="M94" s="11"/>
      <c r="N94" s="11"/>
      <c r="O94" s="11"/>
      <c r="P94" s="11"/>
      <c r="Q94" s="11"/>
    </row>
    <row r="95" spans="1:17">
      <c r="A95" s="6"/>
      <c r="B95" s="6"/>
      <c r="C95" s="6"/>
      <c r="D95" s="6">
        <f>D94-D93</f>
        <v>14.954000000000004</v>
      </c>
      <c r="E95" s="6"/>
      <c r="F95" s="6">
        <f>F94-E94</f>
        <v>0.31299999999999883</v>
      </c>
      <c r="G95" s="6">
        <f>G94-E94</f>
        <v>1.536999999999999</v>
      </c>
      <c r="H95" s="6">
        <f>H94-E94</f>
        <v>3.4939999999999998</v>
      </c>
      <c r="I95" s="6">
        <f>I94-E94</f>
        <v>12.357000000000001</v>
      </c>
      <c r="J95" s="6">
        <f>J94-E94</f>
        <v>18.664999999999999</v>
      </c>
      <c r="K95" s="11"/>
      <c r="L95" s="11"/>
      <c r="M95" s="11"/>
      <c r="N95" s="11"/>
      <c r="O95" s="11"/>
      <c r="P95" s="11"/>
      <c r="Q95" s="11"/>
    </row>
    <row r="96" spans="1:17">
      <c r="A96" s="6"/>
      <c r="B96" s="6"/>
      <c r="C96" s="6"/>
      <c r="D96" s="6"/>
      <c r="E96" s="6"/>
      <c r="F96" s="10">
        <f>F95/D95*100</f>
        <v>2.0930854620837152</v>
      </c>
      <c r="G96" s="10">
        <f>G95/D95*100</f>
        <v>10.278186438411119</v>
      </c>
      <c r="H96" s="10">
        <f>H95/D95*100</f>
        <v>23.364985956934593</v>
      </c>
      <c r="I96" s="10">
        <f>I95/D95*100</f>
        <v>82.63340912130532</v>
      </c>
      <c r="J96" s="10">
        <f>J95/D95*100</f>
        <v>124.8161027149926</v>
      </c>
      <c r="K96" s="11"/>
      <c r="L96" s="11"/>
      <c r="M96" s="11"/>
      <c r="N96" s="11"/>
      <c r="O96" s="11"/>
      <c r="P96" s="11"/>
      <c r="Q96" s="11"/>
    </row>
    <row r="97" spans="1:17">
      <c r="A97" s="6"/>
      <c r="B97" s="6"/>
      <c r="C97" s="6"/>
      <c r="D97" s="6"/>
      <c r="E97" s="6"/>
      <c r="F97" s="6"/>
      <c r="G97" s="6"/>
      <c r="H97" s="6"/>
      <c r="I97" s="6"/>
      <c r="J97" s="6"/>
      <c r="K97" s="11"/>
      <c r="L97" s="11"/>
      <c r="M97" s="11"/>
      <c r="N97" s="11"/>
      <c r="O97" s="11"/>
      <c r="P97" s="11"/>
      <c r="Q97" s="11"/>
    </row>
    <row r="98" spans="1:17">
      <c r="A98" s="6"/>
      <c r="B98" s="6" t="s">
        <v>34</v>
      </c>
      <c r="C98" s="7" t="s">
        <v>7</v>
      </c>
      <c r="D98" s="6"/>
      <c r="E98" s="6"/>
      <c r="F98" s="6"/>
      <c r="G98" s="6"/>
      <c r="H98" s="6"/>
      <c r="I98" s="6"/>
      <c r="J98" s="6"/>
      <c r="K98" s="11"/>
      <c r="L98" s="11"/>
      <c r="M98" s="11"/>
      <c r="N98" s="11"/>
      <c r="O98" s="11"/>
      <c r="P98" s="11"/>
      <c r="Q98" s="11"/>
    </row>
    <row r="99" spans="1:17" ht="15.75">
      <c r="A99" s="4"/>
      <c r="B99" s="6"/>
      <c r="C99" s="6" t="s">
        <v>21</v>
      </c>
      <c r="D99" s="8">
        <v>11.927</v>
      </c>
      <c r="E99" s="6" t="s">
        <v>22</v>
      </c>
      <c r="F99" s="9" t="s">
        <v>57</v>
      </c>
      <c r="G99" s="9" t="s">
        <v>58</v>
      </c>
      <c r="H99" s="9" t="s">
        <v>59</v>
      </c>
      <c r="I99" s="9" t="s">
        <v>60</v>
      </c>
      <c r="J99" s="9" t="s">
        <v>61</v>
      </c>
      <c r="K99" s="11"/>
      <c r="L99" s="11"/>
      <c r="M99" s="11"/>
      <c r="N99" s="11"/>
      <c r="O99" s="11"/>
      <c r="P99" s="11"/>
      <c r="Q99" s="11"/>
    </row>
    <row r="100" spans="1:17" ht="15.75">
      <c r="A100" s="4"/>
      <c r="B100" s="6"/>
      <c r="C100" s="6" t="s">
        <v>30</v>
      </c>
      <c r="D100" s="8">
        <v>16.940000000000001</v>
      </c>
      <c r="E100" s="8">
        <v>9.8949999999999996</v>
      </c>
      <c r="F100" s="8">
        <v>9.9109999999999996</v>
      </c>
      <c r="G100" s="8">
        <v>9.9280000000000008</v>
      </c>
      <c r="H100" s="8">
        <v>10.151999999999999</v>
      </c>
      <c r="I100" s="8">
        <v>11.137</v>
      </c>
      <c r="J100" s="8">
        <v>12.045999999999999</v>
      </c>
      <c r="K100" s="11"/>
      <c r="L100" s="11"/>
      <c r="M100" s="11"/>
      <c r="N100" s="11"/>
      <c r="O100" s="11"/>
      <c r="P100" s="11"/>
      <c r="Q100" s="11"/>
    </row>
    <row r="101" spans="1:17">
      <c r="A101" s="4"/>
      <c r="B101" s="6"/>
      <c r="C101" s="6"/>
      <c r="D101" s="6">
        <f>D100-D99</f>
        <v>5.0130000000000017</v>
      </c>
      <c r="E101" s="6"/>
      <c r="F101" s="6">
        <f>F100-E100</f>
        <v>1.6000000000000014E-2</v>
      </c>
      <c r="G101" s="6">
        <f>G100-E100</f>
        <v>3.3000000000001251E-2</v>
      </c>
      <c r="H101" s="6">
        <f>H100-E100</f>
        <v>0.25699999999999967</v>
      </c>
      <c r="I101" s="6">
        <f>I100-E100</f>
        <v>1.2420000000000009</v>
      </c>
      <c r="J101" s="6">
        <f>J100-E100</f>
        <v>2.1509999999999998</v>
      </c>
      <c r="K101" s="11"/>
      <c r="L101" s="11"/>
      <c r="M101" s="11"/>
      <c r="N101" s="11"/>
      <c r="O101" s="11"/>
      <c r="P101" s="11"/>
      <c r="Q101" s="11"/>
    </row>
    <row r="102" spans="1:17">
      <c r="A102" s="4"/>
      <c r="B102" s="6"/>
      <c r="C102" s="6"/>
      <c r="D102" s="6"/>
      <c r="E102" s="6"/>
      <c r="F102" s="10">
        <f>F101/D101*100</f>
        <v>0.31917015759026551</v>
      </c>
      <c r="G102" s="10">
        <f>G101/D101*100</f>
        <v>0.65828845002994696</v>
      </c>
      <c r="H102" s="10">
        <f>H101/D101*100</f>
        <v>5.1266706562936282</v>
      </c>
      <c r="I102" s="10">
        <f>I101/D101*100</f>
        <v>24.775583482944356</v>
      </c>
      <c r="J102" s="10">
        <f>J101/D101*100</f>
        <v>42.908438061041274</v>
      </c>
      <c r="K102" s="11"/>
      <c r="L102" s="11"/>
      <c r="M102" s="11"/>
      <c r="N102" s="11"/>
      <c r="O102" s="11"/>
      <c r="P102" s="11"/>
      <c r="Q102" s="11"/>
    </row>
    <row r="103" spans="1:17">
      <c r="A103" s="11"/>
      <c r="B103" s="11"/>
      <c r="C103" s="11"/>
      <c r="D103" s="11"/>
      <c r="E103" s="11"/>
      <c r="F103" s="11"/>
      <c r="G103" s="11"/>
      <c r="H103" s="11"/>
      <c r="I103" s="11"/>
      <c r="J103" s="11"/>
      <c r="K103" s="11"/>
      <c r="L103" s="11"/>
      <c r="M103" s="11"/>
      <c r="N103" s="11"/>
      <c r="O103" s="11"/>
      <c r="P103" s="11"/>
      <c r="Q103" s="11"/>
    </row>
    <row r="104" spans="1:17">
      <c r="A104" s="4" t="s">
        <v>38</v>
      </c>
      <c r="B104" s="6"/>
      <c r="C104" s="6"/>
      <c r="D104" s="6"/>
      <c r="E104" s="6"/>
      <c r="F104" s="6"/>
      <c r="G104" s="6"/>
      <c r="H104" s="6"/>
      <c r="I104" s="6"/>
      <c r="J104" s="6"/>
      <c r="K104" s="11"/>
      <c r="L104" s="12"/>
      <c r="M104" s="9" t="str">
        <f t="shared" ref="M104:Q104" si="17">F106</f>
        <v>2HZ</v>
      </c>
      <c r="N104" s="9" t="str">
        <f t="shared" si="17"/>
        <v>4HZ</v>
      </c>
      <c r="O104" s="9" t="str">
        <f t="shared" si="17"/>
        <v>8HZ</v>
      </c>
      <c r="P104" s="9" t="str">
        <f t="shared" si="17"/>
        <v>16HZ</v>
      </c>
      <c r="Q104" s="9" t="str">
        <f t="shared" si="17"/>
        <v>32HZ</v>
      </c>
    </row>
    <row r="105" spans="1:17">
      <c r="A105" s="4"/>
      <c r="B105" s="6" t="s">
        <v>39</v>
      </c>
      <c r="C105" s="7" t="s">
        <v>20</v>
      </c>
      <c r="D105" s="6"/>
      <c r="E105" s="6"/>
      <c r="F105" s="6"/>
      <c r="G105" s="6"/>
      <c r="H105" s="6"/>
      <c r="I105" s="6"/>
      <c r="J105" s="6"/>
      <c r="K105" s="11"/>
      <c r="L105" s="12" t="s">
        <v>16</v>
      </c>
      <c r="M105" s="13">
        <f t="shared" ref="M105:Q105" si="18">AVERAGE(F115,F127)</f>
        <v>1.9964438426375231</v>
      </c>
      <c r="N105" s="13">
        <f t="shared" si="18"/>
        <v>4.6730133150940363</v>
      </c>
      <c r="O105" s="13">
        <f t="shared" si="18"/>
        <v>14.407129028061574</v>
      </c>
      <c r="P105" s="13">
        <f t="shared" si="18"/>
        <v>37.877053149848983</v>
      </c>
      <c r="Q105" s="13">
        <f t="shared" si="18"/>
        <v>47.89679885059428</v>
      </c>
    </row>
    <row r="106" spans="1:17" ht="15.75">
      <c r="A106" s="4"/>
      <c r="B106" s="6"/>
      <c r="C106" s="6" t="s">
        <v>21</v>
      </c>
      <c r="D106" s="8">
        <v>13.475</v>
      </c>
      <c r="E106" s="6" t="s">
        <v>22</v>
      </c>
      <c r="F106" s="9" t="s">
        <v>57</v>
      </c>
      <c r="G106" s="9" t="s">
        <v>58</v>
      </c>
      <c r="H106" s="9" t="s">
        <v>59</v>
      </c>
      <c r="I106" s="9" t="s">
        <v>60</v>
      </c>
      <c r="J106" s="9" t="s">
        <v>61</v>
      </c>
      <c r="K106" s="11"/>
      <c r="L106" s="12" t="s">
        <v>7</v>
      </c>
      <c r="M106" s="13">
        <f t="shared" ref="M106:Q106" si="19">AVERAGE(F109,F121)</f>
        <v>1.6045594487108825</v>
      </c>
      <c r="N106" s="13">
        <f t="shared" si="19"/>
        <v>5.6738430522346288</v>
      </c>
      <c r="O106" s="13">
        <f t="shared" si="19"/>
        <v>21.276501607166058</v>
      </c>
      <c r="P106" s="13">
        <f t="shared" si="19"/>
        <v>50.156492575158438</v>
      </c>
      <c r="Q106" s="13">
        <f t="shared" si="19"/>
        <v>68.926558218756014</v>
      </c>
    </row>
    <row r="107" spans="1:17" ht="15.75">
      <c r="A107" s="4"/>
      <c r="B107" s="6"/>
      <c r="C107" s="6" t="s">
        <v>30</v>
      </c>
      <c r="D107" s="8">
        <v>17.863</v>
      </c>
      <c r="E107" s="8">
        <v>3.9940000000000002</v>
      </c>
      <c r="F107" s="8">
        <v>4.1159999999999997</v>
      </c>
      <c r="G107" s="8">
        <v>4.4279999999999999</v>
      </c>
      <c r="H107" s="8">
        <v>5.617</v>
      </c>
      <c r="I107" s="8">
        <v>7.6020000000000003</v>
      </c>
      <c r="J107" s="8">
        <v>8.5690000000000008</v>
      </c>
      <c r="K107" s="11"/>
      <c r="L107" s="11"/>
      <c r="M107" s="11"/>
      <c r="N107" s="11"/>
      <c r="O107" s="11"/>
      <c r="P107" s="11"/>
      <c r="Q107" s="11"/>
    </row>
    <row r="108" spans="1:17">
      <c r="A108" s="4"/>
      <c r="B108" s="6"/>
      <c r="C108" s="6"/>
      <c r="D108" s="6">
        <f>D107-D106</f>
        <v>4.3879999999999999</v>
      </c>
      <c r="E108" s="6"/>
      <c r="F108" s="6">
        <f>F107-E107</f>
        <v>0.12199999999999944</v>
      </c>
      <c r="G108" s="6">
        <f>G107-E107</f>
        <v>0.43399999999999972</v>
      </c>
      <c r="H108" s="6">
        <f>H107-E107</f>
        <v>1.6229999999999998</v>
      </c>
      <c r="I108" s="6">
        <f>I107-E107</f>
        <v>3.6080000000000001</v>
      </c>
      <c r="J108" s="6">
        <f>J107-E107</f>
        <v>4.5750000000000011</v>
      </c>
      <c r="K108" s="11"/>
      <c r="L108" s="11"/>
      <c r="M108" s="11"/>
      <c r="N108" s="11"/>
      <c r="O108" s="11"/>
      <c r="P108" s="11"/>
      <c r="Q108" s="11"/>
    </row>
    <row r="109" spans="1:17">
      <c r="A109" s="4"/>
      <c r="B109" s="6"/>
      <c r="C109" s="6"/>
      <c r="D109" s="6"/>
      <c r="E109" s="6"/>
      <c r="F109" s="10">
        <f>F108/D108*100</f>
        <v>2.7803099361895955</v>
      </c>
      <c r="G109" s="10">
        <f>G108/D108*100</f>
        <v>9.8906107566089272</v>
      </c>
      <c r="H109" s="10">
        <f>H108/D108*100</f>
        <v>36.987237921604368</v>
      </c>
      <c r="I109" s="10">
        <f>I108/D108*100</f>
        <v>82.224247948951685</v>
      </c>
      <c r="J109" s="10">
        <f>J108/D108*100</f>
        <v>104.26162260711034</v>
      </c>
      <c r="K109" s="11"/>
      <c r="L109" s="12" t="s">
        <v>31</v>
      </c>
      <c r="M109" s="6" t="s">
        <v>16</v>
      </c>
      <c r="N109" s="6" t="s">
        <v>7</v>
      </c>
      <c r="O109" s="11"/>
      <c r="P109" s="11"/>
      <c r="Q109" s="11"/>
    </row>
    <row r="110" spans="1:17">
      <c r="A110" s="4"/>
      <c r="B110" s="6"/>
      <c r="C110" s="6"/>
      <c r="D110" s="6"/>
      <c r="E110" s="6"/>
      <c r="F110" s="6"/>
      <c r="G110" s="6"/>
      <c r="H110" s="6"/>
      <c r="I110" s="6"/>
      <c r="J110" s="6"/>
      <c r="K110" s="11"/>
      <c r="L110" s="9" t="s">
        <v>57</v>
      </c>
      <c r="M110" s="13">
        <f>M105</f>
        <v>1.9964438426375231</v>
      </c>
      <c r="N110" s="13">
        <f>M106</f>
        <v>1.6045594487108825</v>
      </c>
      <c r="O110" s="11"/>
      <c r="P110" s="11"/>
      <c r="Q110" s="11"/>
    </row>
    <row r="111" spans="1:17">
      <c r="A111" s="4"/>
      <c r="B111" s="6" t="s">
        <v>40</v>
      </c>
      <c r="C111" s="7" t="s">
        <v>16</v>
      </c>
      <c r="D111" s="6"/>
      <c r="E111" s="6"/>
      <c r="F111" s="6"/>
      <c r="G111" s="6"/>
      <c r="H111" s="6"/>
      <c r="I111" s="6"/>
      <c r="J111" s="6"/>
      <c r="K111" s="11"/>
      <c r="L111" s="9" t="s">
        <v>58</v>
      </c>
      <c r="M111" s="13">
        <f>N105</f>
        <v>4.6730133150940363</v>
      </c>
      <c r="N111" s="13">
        <f>N106</f>
        <v>5.6738430522346288</v>
      </c>
      <c r="O111" s="11"/>
      <c r="P111" s="11"/>
      <c r="Q111" s="11"/>
    </row>
    <row r="112" spans="1:17" ht="15.75">
      <c r="A112" s="4"/>
      <c r="B112" s="6"/>
      <c r="C112" s="6" t="s">
        <v>21</v>
      </c>
      <c r="D112" s="8">
        <v>8.9440000000000008</v>
      </c>
      <c r="E112" s="6" t="s">
        <v>22</v>
      </c>
      <c r="F112" s="9" t="s">
        <v>57</v>
      </c>
      <c r="G112" s="9" t="s">
        <v>58</v>
      </c>
      <c r="H112" s="9" t="s">
        <v>59</v>
      </c>
      <c r="I112" s="9" t="s">
        <v>60</v>
      </c>
      <c r="J112" s="9" t="s">
        <v>61</v>
      </c>
      <c r="K112" s="11"/>
      <c r="L112" s="9" t="s">
        <v>59</v>
      </c>
      <c r="M112" s="13">
        <f>O105</f>
        <v>14.407129028061574</v>
      </c>
      <c r="N112" s="13">
        <f>O106</f>
        <v>21.276501607166058</v>
      </c>
      <c r="O112" s="11"/>
      <c r="P112" s="11"/>
      <c r="Q112" s="11"/>
    </row>
    <row r="113" spans="1:17" ht="15.75">
      <c r="A113" s="4"/>
      <c r="B113" s="6"/>
      <c r="C113" s="6" t="s">
        <v>30</v>
      </c>
      <c r="D113" s="8">
        <v>19.832000000000001</v>
      </c>
      <c r="E113" s="8">
        <v>5.625</v>
      </c>
      <c r="F113" s="8">
        <v>5.9020000000000001</v>
      </c>
      <c r="G113" s="8">
        <v>6.3470000000000004</v>
      </c>
      <c r="H113" s="8">
        <v>8.1639999999999997</v>
      </c>
      <c r="I113" s="8">
        <v>12.42</v>
      </c>
      <c r="J113" s="8">
        <v>14.037000000000001</v>
      </c>
      <c r="K113" s="11"/>
      <c r="L113" s="9" t="s">
        <v>60</v>
      </c>
      <c r="M113" s="13">
        <f>P105</f>
        <v>37.877053149848983</v>
      </c>
      <c r="N113" s="13">
        <f>P106</f>
        <v>50.156492575158438</v>
      </c>
      <c r="O113" s="11"/>
      <c r="P113" s="11"/>
      <c r="Q113" s="11"/>
    </row>
    <row r="114" spans="1:17">
      <c r="A114" s="4"/>
      <c r="B114" s="6"/>
      <c r="C114" s="6"/>
      <c r="D114" s="6">
        <f>D113-D112</f>
        <v>10.888</v>
      </c>
      <c r="E114" s="6"/>
      <c r="F114" s="6">
        <f>F113-E113</f>
        <v>0.27700000000000014</v>
      </c>
      <c r="G114" s="6">
        <f>G113-E113</f>
        <v>0.72200000000000042</v>
      </c>
      <c r="H114" s="6">
        <f>H113-E113</f>
        <v>2.5389999999999997</v>
      </c>
      <c r="I114" s="6">
        <f>I113-E113</f>
        <v>6.7949999999999999</v>
      </c>
      <c r="J114" s="6">
        <f>J113-E113</f>
        <v>8.4120000000000008</v>
      </c>
      <c r="K114" s="11"/>
      <c r="L114" s="9" t="s">
        <v>61</v>
      </c>
      <c r="M114" s="13">
        <f>Q105</f>
        <v>47.89679885059428</v>
      </c>
      <c r="N114" s="13">
        <f>Q106</f>
        <v>68.926558218756014</v>
      </c>
      <c r="O114" s="11"/>
      <c r="P114" s="11"/>
      <c r="Q114" s="11"/>
    </row>
    <row r="115" spans="1:17">
      <c r="A115" s="4"/>
      <c r="B115" s="6"/>
      <c r="C115" s="6"/>
      <c r="D115" s="6"/>
      <c r="E115" s="6"/>
      <c r="F115" s="10">
        <f>F114/D114*100</f>
        <v>2.5440852314474665</v>
      </c>
      <c r="G115" s="10">
        <f>G114/D114*100</f>
        <v>6.6311535635562118</v>
      </c>
      <c r="H115" s="10">
        <f>H114/D114*100</f>
        <v>23.319250551065391</v>
      </c>
      <c r="I115" s="10">
        <f>I114/D114*100</f>
        <v>62.408155767817789</v>
      </c>
      <c r="J115" s="10">
        <f>J114/D114*100</f>
        <v>77.259368111682591</v>
      </c>
      <c r="K115" s="11"/>
      <c r="L115" s="11"/>
      <c r="M115" s="11"/>
      <c r="N115" s="11"/>
      <c r="O115" s="11"/>
      <c r="P115" s="11"/>
      <c r="Q115" s="11"/>
    </row>
    <row r="116" spans="1:17">
      <c r="A116" s="4"/>
      <c r="B116" s="6"/>
      <c r="C116" s="6"/>
      <c r="D116" s="6"/>
      <c r="E116" s="6"/>
      <c r="F116" s="6"/>
      <c r="G116" s="6"/>
      <c r="H116" s="6"/>
      <c r="I116" s="6"/>
      <c r="J116" s="6"/>
      <c r="K116" s="11"/>
      <c r="L116" s="11"/>
      <c r="M116" s="11"/>
      <c r="N116" s="11"/>
      <c r="O116" s="11"/>
      <c r="P116" s="11"/>
      <c r="Q116" s="11"/>
    </row>
    <row r="117" spans="1:17">
      <c r="A117" s="6"/>
      <c r="B117" s="6" t="s">
        <v>41</v>
      </c>
      <c r="C117" s="7" t="s">
        <v>20</v>
      </c>
      <c r="D117" s="6"/>
      <c r="E117" s="6"/>
      <c r="F117" s="6"/>
      <c r="G117" s="6"/>
      <c r="H117" s="6"/>
      <c r="I117" s="6"/>
      <c r="J117" s="6"/>
      <c r="K117" s="11"/>
      <c r="L117" s="11"/>
      <c r="M117" s="11"/>
      <c r="N117" s="11"/>
      <c r="O117" s="11"/>
      <c r="P117" s="11"/>
      <c r="Q117" s="11"/>
    </row>
    <row r="118" spans="1:17" ht="15.75">
      <c r="A118" s="6"/>
      <c r="B118" s="6"/>
      <c r="C118" s="6" t="s">
        <v>21</v>
      </c>
      <c r="D118" s="8">
        <v>4.8239999999999998</v>
      </c>
      <c r="E118" s="6" t="s">
        <v>22</v>
      </c>
      <c r="F118" s="9" t="s">
        <v>57</v>
      </c>
      <c r="G118" s="9" t="s">
        <v>58</v>
      </c>
      <c r="H118" s="9" t="s">
        <v>59</v>
      </c>
      <c r="I118" s="9" t="s">
        <v>60</v>
      </c>
      <c r="J118" s="9" t="s">
        <v>61</v>
      </c>
      <c r="K118" s="11"/>
      <c r="L118" s="11"/>
      <c r="M118" s="11"/>
      <c r="N118" s="11"/>
      <c r="O118" s="11"/>
      <c r="P118" s="11"/>
      <c r="Q118" s="11"/>
    </row>
    <row r="119" spans="1:17" ht="15.75">
      <c r="A119" s="6"/>
      <c r="B119" s="6"/>
      <c r="C119" s="6" t="s">
        <v>30</v>
      </c>
      <c r="D119" s="8">
        <v>27.678000000000001</v>
      </c>
      <c r="E119" s="8">
        <v>0.26500000000000001</v>
      </c>
      <c r="F119" s="8">
        <v>0.36299999999999999</v>
      </c>
      <c r="G119" s="8">
        <v>0.59799999999999998</v>
      </c>
      <c r="H119" s="8">
        <v>1.5369999999999999</v>
      </c>
      <c r="I119" s="8">
        <v>4.399</v>
      </c>
      <c r="J119" s="8">
        <v>7.9420000000000002</v>
      </c>
      <c r="K119" s="11"/>
      <c r="L119" s="11"/>
      <c r="M119" s="11"/>
      <c r="N119" s="11"/>
      <c r="O119" s="11"/>
      <c r="P119" s="11"/>
      <c r="Q119" s="11"/>
    </row>
    <row r="120" spans="1:17">
      <c r="A120" s="6"/>
      <c r="B120" s="6"/>
      <c r="C120" s="6"/>
      <c r="D120" s="6">
        <f>D119-D118</f>
        <v>22.853999999999999</v>
      </c>
      <c r="E120" s="6"/>
      <c r="F120" s="6">
        <f>F119-E119</f>
        <v>9.7999999999999976E-2</v>
      </c>
      <c r="G120" s="6">
        <f>G119-E119</f>
        <v>0.33299999999999996</v>
      </c>
      <c r="H120" s="6">
        <f>H119-E119</f>
        <v>1.2719999999999998</v>
      </c>
      <c r="I120" s="6">
        <f>I119-E119</f>
        <v>4.1340000000000003</v>
      </c>
      <c r="J120" s="6">
        <f>J119-E119</f>
        <v>7.6770000000000005</v>
      </c>
      <c r="K120" s="11"/>
      <c r="L120" s="11"/>
      <c r="M120" s="11"/>
      <c r="N120" s="11"/>
      <c r="O120" s="11"/>
      <c r="P120" s="11"/>
      <c r="Q120" s="11"/>
    </row>
    <row r="121" spans="1:17">
      <c r="A121" s="6"/>
      <c r="B121" s="6"/>
      <c r="C121" s="6"/>
      <c r="D121" s="6"/>
      <c r="E121" s="6"/>
      <c r="F121" s="10">
        <f>F120/D120*100</f>
        <v>0.42880896123216933</v>
      </c>
      <c r="G121" s="10">
        <f>G120/D120*100</f>
        <v>1.4570753478603307</v>
      </c>
      <c r="H121" s="10">
        <f>H120/D120*100</f>
        <v>5.5657652927277494</v>
      </c>
      <c r="I121" s="10">
        <f>I120/D120*100</f>
        <v>18.088737201365191</v>
      </c>
      <c r="J121" s="10">
        <f>J120/D120*100</f>
        <v>33.591493830401681</v>
      </c>
      <c r="K121" s="11"/>
      <c r="L121" s="11"/>
      <c r="M121" s="11"/>
      <c r="N121" s="11"/>
      <c r="O121" s="11"/>
      <c r="P121" s="11"/>
      <c r="Q121" s="11"/>
    </row>
    <row r="122" spans="1:17">
      <c r="A122" s="6"/>
      <c r="B122" s="6"/>
      <c r="C122" s="6"/>
      <c r="D122" s="6"/>
      <c r="E122" s="6"/>
      <c r="F122" s="6"/>
      <c r="G122" s="6"/>
      <c r="H122" s="6"/>
      <c r="I122" s="6"/>
      <c r="J122" s="6"/>
      <c r="K122" s="11"/>
      <c r="L122" s="11"/>
      <c r="M122" s="11"/>
      <c r="N122" s="11"/>
      <c r="O122" s="11"/>
      <c r="P122" s="11"/>
      <c r="Q122" s="11"/>
    </row>
    <row r="123" spans="1:17">
      <c r="A123" s="6"/>
      <c r="B123" s="6" t="s">
        <v>42</v>
      </c>
      <c r="C123" s="7" t="s">
        <v>16</v>
      </c>
      <c r="D123" s="6"/>
      <c r="E123" s="6"/>
      <c r="F123" s="6"/>
      <c r="G123" s="6"/>
      <c r="H123" s="6"/>
      <c r="I123" s="6"/>
      <c r="J123" s="6"/>
      <c r="K123" s="11"/>
      <c r="L123" s="11"/>
      <c r="M123" s="11"/>
      <c r="N123" s="11"/>
      <c r="O123" s="11"/>
      <c r="P123" s="11"/>
      <c r="Q123" s="11"/>
    </row>
    <row r="124" spans="1:17" ht="15.75">
      <c r="A124" s="4"/>
      <c r="B124" s="6"/>
      <c r="C124" s="6" t="s">
        <v>21</v>
      </c>
      <c r="D124" s="8">
        <v>5.9260000000000002</v>
      </c>
      <c r="E124" s="6" t="s">
        <v>22</v>
      </c>
      <c r="F124" s="9" t="s">
        <v>57</v>
      </c>
      <c r="G124" s="9" t="s">
        <v>58</v>
      </c>
      <c r="H124" s="9" t="s">
        <v>59</v>
      </c>
      <c r="I124" s="9" t="s">
        <v>60</v>
      </c>
      <c r="J124" s="9" t="s">
        <v>61</v>
      </c>
      <c r="K124" s="11"/>
      <c r="L124" s="11"/>
      <c r="M124" s="11"/>
      <c r="N124" s="11"/>
      <c r="O124" s="11"/>
      <c r="P124" s="11"/>
      <c r="Q124" s="11"/>
    </row>
    <row r="125" spans="1:17" ht="15.75">
      <c r="A125" s="4"/>
      <c r="B125" s="6"/>
      <c r="C125" s="6" t="s">
        <v>30</v>
      </c>
      <c r="D125" s="8">
        <v>21.248999999999999</v>
      </c>
      <c r="E125" s="8">
        <v>1.3160000000000001</v>
      </c>
      <c r="F125" s="8">
        <v>1.538</v>
      </c>
      <c r="G125" s="8">
        <v>1.732</v>
      </c>
      <c r="H125" s="8">
        <v>2.1579999999999999</v>
      </c>
      <c r="I125" s="8">
        <v>3.3610000000000002</v>
      </c>
      <c r="J125" s="8">
        <v>4.1559999999999997</v>
      </c>
      <c r="K125" s="11"/>
      <c r="L125" s="11"/>
      <c r="M125" s="11"/>
      <c r="N125" s="11"/>
      <c r="O125" s="11"/>
      <c r="P125" s="11"/>
      <c r="Q125" s="11"/>
    </row>
    <row r="126" spans="1:17">
      <c r="A126" s="4"/>
      <c r="B126" s="6"/>
      <c r="C126" s="6"/>
      <c r="D126" s="6">
        <f>D125-D124</f>
        <v>15.322999999999999</v>
      </c>
      <c r="E126" s="6"/>
      <c r="F126" s="6">
        <f>F125-E125</f>
        <v>0.22199999999999998</v>
      </c>
      <c r="G126" s="6">
        <f>G125-E125</f>
        <v>0.41599999999999993</v>
      </c>
      <c r="H126" s="6">
        <f>H125-E125</f>
        <v>0.84199999999999986</v>
      </c>
      <c r="I126" s="6">
        <f>I125-E125</f>
        <v>2.0449999999999999</v>
      </c>
      <c r="J126" s="6">
        <f>J125-E125</f>
        <v>2.84</v>
      </c>
      <c r="K126" s="11"/>
      <c r="L126" s="11"/>
      <c r="M126" s="11"/>
      <c r="N126" s="11"/>
      <c r="O126" s="11"/>
      <c r="P126" s="11"/>
      <c r="Q126" s="11"/>
    </row>
    <row r="127" spans="1:17">
      <c r="A127" s="4"/>
      <c r="B127" s="6"/>
      <c r="C127" s="6"/>
      <c r="D127" s="6"/>
      <c r="E127" s="6"/>
      <c r="F127" s="10">
        <f>F126/D126*100</f>
        <v>1.4488024538275794</v>
      </c>
      <c r="G127" s="10">
        <f>G126/D126*100</f>
        <v>2.7148730666318603</v>
      </c>
      <c r="H127" s="10">
        <f>H126/D126*100</f>
        <v>5.4950075050577558</v>
      </c>
      <c r="I127" s="10">
        <f>I126/D126*100</f>
        <v>13.345950531880179</v>
      </c>
      <c r="J127" s="10">
        <f>J126/D126*100</f>
        <v>18.534229589505973</v>
      </c>
      <c r="K127" s="11"/>
      <c r="L127" s="11"/>
      <c r="M127" s="11"/>
      <c r="N127" s="11"/>
      <c r="O127" s="11"/>
      <c r="P127" s="11"/>
      <c r="Q127" s="11"/>
    </row>
    <row r="128" spans="1:17">
      <c r="A128" s="11"/>
      <c r="B128" s="11"/>
      <c r="C128" s="11"/>
      <c r="D128" s="11"/>
      <c r="E128" s="11"/>
      <c r="F128" s="11"/>
      <c r="G128" s="11"/>
      <c r="H128" s="11"/>
      <c r="I128" s="11"/>
      <c r="J128" s="11"/>
      <c r="K128" s="11"/>
      <c r="L128" s="11"/>
      <c r="M128" s="11"/>
      <c r="N128" s="11"/>
      <c r="O128" s="11"/>
      <c r="P128" s="11"/>
      <c r="Q128" s="11"/>
    </row>
    <row r="129" spans="1:17">
      <c r="A129" s="4" t="s">
        <v>43</v>
      </c>
      <c r="B129" s="6"/>
      <c r="C129" s="6"/>
      <c r="D129" s="6"/>
      <c r="E129" s="6"/>
      <c r="F129" s="6"/>
      <c r="G129" s="6"/>
      <c r="H129" s="6"/>
      <c r="I129" s="6"/>
      <c r="J129" s="6"/>
      <c r="K129" s="11"/>
      <c r="L129" s="12"/>
      <c r="M129" s="9" t="str">
        <f t="shared" ref="M129:Q129" si="20">F131</f>
        <v>2HZ</v>
      </c>
      <c r="N129" s="9" t="str">
        <f t="shared" si="20"/>
        <v>4HZ</v>
      </c>
      <c r="O129" s="9" t="str">
        <f t="shared" si="20"/>
        <v>8HZ</v>
      </c>
      <c r="P129" s="9" t="str">
        <f t="shared" si="20"/>
        <v>16HZ</v>
      </c>
      <c r="Q129" s="9" t="str">
        <f t="shared" si="20"/>
        <v>32HZ</v>
      </c>
    </row>
    <row r="130" spans="1:17">
      <c r="A130" s="4"/>
      <c r="B130" s="6" t="s">
        <v>39</v>
      </c>
      <c r="C130" s="7" t="s">
        <v>16</v>
      </c>
      <c r="D130" s="6"/>
      <c r="E130" s="6"/>
      <c r="F130" s="6"/>
      <c r="G130" s="6"/>
      <c r="H130" s="6"/>
      <c r="I130" s="6"/>
      <c r="J130" s="6"/>
      <c r="K130" s="11"/>
      <c r="L130" s="12" t="s">
        <v>16</v>
      </c>
      <c r="M130" s="13">
        <f t="shared" ref="M130:Q130" si="21">AVERAGE(F134,F140)</f>
        <v>3.3088892044353115</v>
      </c>
      <c r="N130" s="13">
        <f t="shared" si="21"/>
        <v>12.140399820986579</v>
      </c>
      <c r="O130" s="13">
        <f t="shared" si="21"/>
        <v>39.556249453364515</v>
      </c>
      <c r="P130" s="13">
        <f t="shared" si="21"/>
        <v>82.134794391716213</v>
      </c>
      <c r="Q130" s="13">
        <f t="shared" si="21"/>
        <v>88.402879771599032</v>
      </c>
    </row>
    <row r="131" spans="1:17" ht="15.75">
      <c r="A131" s="4"/>
      <c r="B131" s="6"/>
      <c r="C131" s="6" t="s">
        <v>21</v>
      </c>
      <c r="D131" s="8">
        <v>4.7919999999999998</v>
      </c>
      <c r="E131" s="6" t="s">
        <v>22</v>
      </c>
      <c r="F131" s="9" t="s">
        <v>57</v>
      </c>
      <c r="G131" s="9" t="s">
        <v>58</v>
      </c>
      <c r="H131" s="9" t="s">
        <v>59</v>
      </c>
      <c r="I131" s="9" t="s">
        <v>60</v>
      </c>
      <c r="J131" s="9" t="s">
        <v>61</v>
      </c>
      <c r="K131" s="11"/>
      <c r="L131" s="12" t="s">
        <v>7</v>
      </c>
      <c r="M131" s="13">
        <f t="shared" ref="M131:Q131" si="22">AVERAGE(F152,F146)</f>
        <v>1.2053558223204992</v>
      </c>
      <c r="N131" s="13">
        <f t="shared" si="22"/>
        <v>2.6223160038398921</v>
      </c>
      <c r="O131" s="13">
        <f t="shared" si="22"/>
        <v>14.680065820704762</v>
      </c>
      <c r="P131" s="13">
        <f t="shared" si="22"/>
        <v>40.109492926225201</v>
      </c>
      <c r="Q131" s="13">
        <f t="shared" si="22"/>
        <v>46.790725956690018</v>
      </c>
    </row>
    <row r="132" spans="1:17" ht="15.75">
      <c r="A132" s="4"/>
      <c r="B132" s="6"/>
      <c r="C132" s="6" t="s">
        <v>30</v>
      </c>
      <c r="D132" s="8">
        <v>13.484</v>
      </c>
      <c r="E132" s="8">
        <v>1.5960000000000001</v>
      </c>
      <c r="F132" s="8">
        <v>2.012</v>
      </c>
      <c r="G132" s="8">
        <v>3.2570000000000001</v>
      </c>
      <c r="H132" s="8">
        <v>6.9779999999999998</v>
      </c>
      <c r="I132" s="8">
        <v>12.598000000000001</v>
      </c>
      <c r="J132" s="8">
        <v>13.602</v>
      </c>
      <c r="K132" s="11"/>
      <c r="L132" s="11"/>
      <c r="M132" s="11"/>
      <c r="N132" s="11"/>
      <c r="O132" s="11"/>
      <c r="P132" s="11"/>
      <c r="Q132" s="11"/>
    </row>
    <row r="133" spans="1:17">
      <c r="A133" s="4"/>
      <c r="B133" s="6"/>
      <c r="C133" s="6"/>
      <c r="D133" s="6">
        <f>D132-D131</f>
        <v>8.6920000000000002</v>
      </c>
      <c r="E133" s="6"/>
      <c r="F133" s="6">
        <f>F132-E132</f>
        <v>0.41599999999999993</v>
      </c>
      <c r="G133" s="6">
        <f>G132-E132</f>
        <v>1.661</v>
      </c>
      <c r="H133" s="6">
        <f>H132-E132</f>
        <v>5.3819999999999997</v>
      </c>
      <c r="I133" s="6">
        <f>I132-E132</f>
        <v>11.002000000000001</v>
      </c>
      <c r="J133" s="6">
        <f>J132-E132</f>
        <v>12.006</v>
      </c>
      <c r="K133" s="11"/>
      <c r="L133" s="11"/>
      <c r="M133" s="11"/>
      <c r="N133" s="11"/>
      <c r="O133" s="11"/>
      <c r="P133" s="11"/>
      <c r="Q133" s="11"/>
    </row>
    <row r="134" spans="1:17">
      <c r="A134" s="4"/>
      <c r="B134" s="6"/>
      <c r="C134" s="6"/>
      <c r="D134" s="6"/>
      <c r="E134" s="6"/>
      <c r="F134" s="10">
        <f>F133/D133*100</f>
        <v>4.7860101242521855</v>
      </c>
      <c r="G134" s="10">
        <f>G133/D133*100</f>
        <v>19.109526000920386</v>
      </c>
      <c r="H134" s="10">
        <f>H133/D133*100</f>
        <v>61.919005982512651</v>
      </c>
      <c r="I134" s="10">
        <f>I133/D133*100</f>
        <v>126.57616198803498</v>
      </c>
      <c r="J134" s="10">
        <f>J133/D133*100</f>
        <v>138.12701334560515</v>
      </c>
      <c r="K134" s="11"/>
      <c r="L134" s="12" t="s">
        <v>31</v>
      </c>
      <c r="M134" s="6" t="s">
        <v>16</v>
      </c>
      <c r="N134" s="6" t="s">
        <v>7</v>
      </c>
      <c r="O134" s="11"/>
      <c r="P134" s="11"/>
      <c r="Q134" s="11"/>
    </row>
    <row r="135" spans="1:17">
      <c r="A135" s="4"/>
      <c r="B135" s="6"/>
      <c r="C135" s="6"/>
      <c r="D135" s="6"/>
      <c r="E135" s="6"/>
      <c r="F135" s="6"/>
      <c r="G135" s="6"/>
      <c r="H135" s="6"/>
      <c r="I135" s="6"/>
      <c r="J135" s="6"/>
      <c r="K135" s="11"/>
      <c r="L135" s="9" t="s">
        <v>57</v>
      </c>
      <c r="M135" s="13">
        <f>M130</f>
        <v>3.3088892044353115</v>
      </c>
      <c r="N135" s="13">
        <f>M131</f>
        <v>1.2053558223204992</v>
      </c>
      <c r="O135" s="11"/>
      <c r="P135" s="11"/>
      <c r="Q135" s="11"/>
    </row>
    <row r="136" spans="1:17">
      <c r="A136" s="4"/>
      <c r="B136" s="6" t="s">
        <v>40</v>
      </c>
      <c r="C136" s="7" t="s">
        <v>16</v>
      </c>
      <c r="D136" s="6"/>
      <c r="E136" s="6"/>
      <c r="F136" s="6"/>
      <c r="G136" s="6"/>
      <c r="H136" s="6"/>
      <c r="I136" s="6"/>
      <c r="J136" s="6"/>
      <c r="K136" s="11"/>
      <c r="L136" s="9" t="s">
        <v>58</v>
      </c>
      <c r="M136" s="13">
        <f>N130</f>
        <v>12.140399820986579</v>
      </c>
      <c r="N136" s="13">
        <f>N131</f>
        <v>2.6223160038398921</v>
      </c>
      <c r="O136" s="11"/>
      <c r="P136" s="11"/>
      <c r="Q136" s="11"/>
    </row>
    <row r="137" spans="1:17" ht="15.75">
      <c r="A137" s="4"/>
      <c r="B137" s="6"/>
      <c r="C137" s="6" t="s">
        <v>21</v>
      </c>
      <c r="D137" s="8">
        <v>3.456</v>
      </c>
      <c r="E137" s="6" t="s">
        <v>22</v>
      </c>
      <c r="F137" s="9" t="s">
        <v>57</v>
      </c>
      <c r="G137" s="9" t="s">
        <v>58</v>
      </c>
      <c r="H137" s="9" t="s">
        <v>59</v>
      </c>
      <c r="I137" s="9" t="s">
        <v>60</v>
      </c>
      <c r="J137" s="9" t="s">
        <v>61</v>
      </c>
      <c r="K137" s="11"/>
      <c r="L137" s="9" t="s">
        <v>59</v>
      </c>
      <c r="M137" s="13">
        <f>O130</f>
        <v>39.556249453364515</v>
      </c>
      <c r="N137" s="13">
        <f>O131</f>
        <v>14.680065820704762</v>
      </c>
      <c r="O137" s="11"/>
      <c r="P137" s="11"/>
      <c r="Q137" s="11"/>
    </row>
    <row r="138" spans="1:17" ht="15.75">
      <c r="A138" s="4"/>
      <c r="B138" s="6"/>
      <c r="C138" s="6" t="s">
        <v>30</v>
      </c>
      <c r="D138" s="8">
        <v>18.577999999999999</v>
      </c>
      <c r="E138" s="8">
        <v>5.8019999999999996</v>
      </c>
      <c r="F138" s="8">
        <v>6.0789999999999997</v>
      </c>
      <c r="G138" s="8">
        <v>6.5839999999999996</v>
      </c>
      <c r="H138" s="8">
        <v>8.4019999999999992</v>
      </c>
      <c r="I138" s="8">
        <v>11.502000000000001</v>
      </c>
      <c r="J138" s="8">
        <v>11.651</v>
      </c>
      <c r="K138" s="11"/>
      <c r="L138" s="9" t="s">
        <v>60</v>
      </c>
      <c r="M138" s="13">
        <f>P130</f>
        <v>82.134794391716213</v>
      </c>
      <c r="N138" s="13">
        <f>P131</f>
        <v>40.109492926225201</v>
      </c>
      <c r="O138" s="11"/>
      <c r="P138" s="11"/>
      <c r="Q138" s="11"/>
    </row>
    <row r="139" spans="1:17">
      <c r="A139" s="4"/>
      <c r="B139" s="6"/>
      <c r="C139" s="6"/>
      <c r="D139" s="6">
        <f>D138-D137</f>
        <v>15.122</v>
      </c>
      <c r="E139" s="6"/>
      <c r="F139" s="6">
        <f>F138-E138</f>
        <v>0.27700000000000014</v>
      </c>
      <c r="G139" s="6">
        <f>G138-E138</f>
        <v>0.78200000000000003</v>
      </c>
      <c r="H139" s="6">
        <f>H138-E138</f>
        <v>2.5999999999999996</v>
      </c>
      <c r="I139" s="6">
        <f>I138-E138</f>
        <v>5.7000000000000011</v>
      </c>
      <c r="J139" s="6">
        <f>J138-E138</f>
        <v>5.8490000000000002</v>
      </c>
      <c r="K139" s="11"/>
      <c r="L139" s="9" t="s">
        <v>61</v>
      </c>
      <c r="M139" s="13">
        <f>Q130</f>
        <v>88.402879771599032</v>
      </c>
      <c r="N139" s="13">
        <f>Q131</f>
        <v>46.790725956690018</v>
      </c>
      <c r="O139" s="11"/>
      <c r="P139" s="11"/>
      <c r="Q139" s="11"/>
    </row>
    <row r="140" spans="1:17">
      <c r="A140" s="4"/>
      <c r="B140" s="6"/>
      <c r="C140" s="6"/>
      <c r="D140" s="6"/>
      <c r="E140" s="6"/>
      <c r="F140" s="10">
        <f>F139/D139*100</f>
        <v>1.8317682846184378</v>
      </c>
      <c r="G140" s="10">
        <f>G139/D139*100</f>
        <v>5.1712736410527711</v>
      </c>
      <c r="H140" s="10">
        <f>H139/D139*100</f>
        <v>17.193492924216372</v>
      </c>
      <c r="I140" s="10">
        <f>I139/D139*100</f>
        <v>37.693426795397436</v>
      </c>
      <c r="J140" s="10">
        <f>J139/D139*100</f>
        <v>38.678746197592915</v>
      </c>
      <c r="K140" s="11"/>
      <c r="L140" s="11"/>
      <c r="M140" s="11"/>
      <c r="N140" s="11"/>
      <c r="O140" s="11"/>
      <c r="P140" s="11"/>
      <c r="Q140" s="11"/>
    </row>
    <row r="141" spans="1:17">
      <c r="A141" s="4"/>
      <c r="B141" s="6"/>
      <c r="C141" s="6"/>
      <c r="D141" s="6"/>
      <c r="E141" s="6"/>
      <c r="F141" s="6"/>
      <c r="G141" s="6"/>
      <c r="H141" s="6"/>
      <c r="I141" s="6"/>
      <c r="J141" s="6"/>
      <c r="K141" s="11"/>
      <c r="L141" s="11"/>
      <c r="M141" s="11"/>
      <c r="N141" s="11"/>
      <c r="O141" s="11"/>
      <c r="P141" s="11"/>
      <c r="Q141" s="11"/>
    </row>
    <row r="142" spans="1:17">
      <c r="A142" s="6"/>
      <c r="B142" s="6" t="s">
        <v>41</v>
      </c>
      <c r="C142" s="7" t="s">
        <v>20</v>
      </c>
      <c r="D142" s="6"/>
      <c r="E142" s="6"/>
      <c r="F142" s="6"/>
      <c r="G142" s="6"/>
      <c r="H142" s="6"/>
      <c r="I142" s="6"/>
      <c r="J142" s="6"/>
      <c r="K142" s="11"/>
      <c r="L142" s="11"/>
      <c r="M142" s="11"/>
      <c r="N142" s="11"/>
      <c r="O142" s="11"/>
      <c r="P142" s="11"/>
      <c r="Q142" s="11"/>
    </row>
    <row r="143" spans="1:17" ht="15.75">
      <c r="A143" s="6"/>
      <c r="B143" s="6"/>
      <c r="C143" s="6" t="s">
        <v>21</v>
      </c>
      <c r="D143" s="8">
        <v>1.9350000000000001</v>
      </c>
      <c r="E143" s="6" t="s">
        <v>22</v>
      </c>
      <c r="F143" s="9" t="s">
        <v>57</v>
      </c>
      <c r="G143" s="9" t="s">
        <v>58</v>
      </c>
      <c r="H143" s="9" t="s">
        <v>59</v>
      </c>
      <c r="I143" s="9" t="s">
        <v>60</v>
      </c>
      <c r="J143" s="9" t="s">
        <v>61</v>
      </c>
      <c r="K143" s="11"/>
      <c r="L143" s="11"/>
      <c r="M143" s="11"/>
      <c r="N143" s="11"/>
      <c r="O143" s="11"/>
      <c r="P143" s="11"/>
      <c r="Q143" s="11"/>
    </row>
    <row r="144" spans="1:17" ht="15.75">
      <c r="A144" s="6"/>
      <c r="B144" s="6"/>
      <c r="C144" s="6" t="s">
        <v>30</v>
      </c>
      <c r="D144" s="8">
        <v>33.259</v>
      </c>
      <c r="E144" s="8">
        <v>9.2989999999999995</v>
      </c>
      <c r="F144" s="8">
        <v>9.4969999999999999</v>
      </c>
      <c r="G144" s="8">
        <v>9.2100000000000009</v>
      </c>
      <c r="H144" s="8">
        <v>12.305</v>
      </c>
      <c r="I144" s="8">
        <v>20.914000000000001</v>
      </c>
      <c r="J144" s="8">
        <v>23.009</v>
      </c>
      <c r="K144" s="11"/>
      <c r="L144" s="11"/>
      <c r="M144" s="11"/>
      <c r="N144" s="11"/>
      <c r="O144" s="11"/>
      <c r="P144" s="11"/>
      <c r="Q144" s="11"/>
    </row>
    <row r="145" spans="1:17">
      <c r="A145" s="6"/>
      <c r="B145" s="6"/>
      <c r="C145" s="6"/>
      <c r="D145" s="6">
        <f>D144-D143</f>
        <v>31.324000000000002</v>
      </c>
      <c r="E145" s="6"/>
      <c r="F145" s="6">
        <f>F144-E144</f>
        <v>0.1980000000000004</v>
      </c>
      <c r="G145" s="6">
        <f>G144-E144</f>
        <v>-8.8999999999998636E-2</v>
      </c>
      <c r="H145" s="6">
        <f>H144-E144</f>
        <v>3.0060000000000002</v>
      </c>
      <c r="I145" s="6">
        <f>I144-E144</f>
        <v>11.615000000000002</v>
      </c>
      <c r="J145" s="6">
        <f>J144-E144</f>
        <v>13.71</v>
      </c>
      <c r="K145" s="11"/>
      <c r="L145" s="11"/>
      <c r="M145" s="11"/>
      <c r="N145" s="11"/>
      <c r="O145" s="11"/>
      <c r="P145" s="11"/>
      <c r="Q145" s="11"/>
    </row>
    <row r="146" spans="1:17">
      <c r="A146" s="6"/>
      <c r="B146" s="6"/>
      <c r="C146" s="6"/>
      <c r="D146" s="6"/>
      <c r="E146" s="6"/>
      <c r="F146" s="10">
        <f>F145/D145*100</f>
        <v>0.63210317967054142</v>
      </c>
      <c r="G146" s="10">
        <f>G145/D145*100</f>
        <v>-0.28412718682160204</v>
      </c>
      <c r="H146" s="10">
        <f>H145/D145*100</f>
        <v>9.5964755459072926</v>
      </c>
      <c r="I146" s="10">
        <f>I145/D145*100</f>
        <v>37.080194100370328</v>
      </c>
      <c r="J146" s="10">
        <f>J145/D145*100</f>
        <v>43.768356531732856</v>
      </c>
      <c r="K146" s="11"/>
      <c r="L146" s="11"/>
      <c r="M146" s="11"/>
      <c r="N146" s="11"/>
      <c r="O146" s="11"/>
      <c r="P146" s="11"/>
      <c r="Q146" s="11"/>
    </row>
    <row r="147" spans="1:17">
      <c r="A147" s="6"/>
      <c r="B147" s="6"/>
      <c r="C147" s="6"/>
      <c r="D147" s="6"/>
      <c r="E147" s="6"/>
      <c r="F147" s="6"/>
      <c r="G147" s="6"/>
      <c r="H147" s="6"/>
      <c r="I147" s="6"/>
      <c r="J147" s="6"/>
      <c r="K147" s="11"/>
      <c r="L147" s="11"/>
      <c r="M147" s="11"/>
      <c r="N147" s="11"/>
      <c r="O147" s="11"/>
      <c r="P147" s="11"/>
      <c r="Q147" s="11"/>
    </row>
    <row r="148" spans="1:17">
      <c r="A148" s="6"/>
      <c r="B148" s="6" t="s">
        <v>42</v>
      </c>
      <c r="C148" s="7" t="s">
        <v>20</v>
      </c>
      <c r="D148" s="6"/>
      <c r="E148" s="6"/>
      <c r="F148" s="6"/>
      <c r="G148" s="6"/>
      <c r="H148" s="6"/>
      <c r="I148" s="6"/>
      <c r="J148" s="6"/>
      <c r="K148" s="11"/>
      <c r="L148" s="11"/>
      <c r="M148" s="11"/>
      <c r="N148" s="11"/>
      <c r="O148" s="11"/>
      <c r="P148" s="11"/>
      <c r="Q148" s="11"/>
    </row>
    <row r="149" spans="1:17" ht="15.75">
      <c r="A149" s="4"/>
      <c r="B149" s="6"/>
      <c r="C149" s="6" t="s">
        <v>21</v>
      </c>
      <c r="D149" s="8">
        <v>2.0670000000000002</v>
      </c>
      <c r="E149" s="6" t="s">
        <v>22</v>
      </c>
      <c r="F149" s="9" t="s">
        <v>57</v>
      </c>
      <c r="G149" s="9" t="s">
        <v>58</v>
      </c>
      <c r="H149" s="9" t="s">
        <v>59</v>
      </c>
      <c r="I149" s="9" t="s">
        <v>60</v>
      </c>
      <c r="J149" s="9" t="s">
        <v>61</v>
      </c>
      <c r="K149" s="11"/>
      <c r="L149" s="11"/>
      <c r="M149" s="11"/>
      <c r="N149" s="11"/>
      <c r="O149" s="11"/>
      <c r="P149" s="11"/>
      <c r="Q149" s="11"/>
    </row>
    <row r="150" spans="1:17" ht="15.75">
      <c r="A150" s="4"/>
      <c r="B150" s="6"/>
      <c r="C150" s="6" t="s">
        <v>30</v>
      </c>
      <c r="D150" s="8">
        <v>18.652999999999999</v>
      </c>
      <c r="E150" s="8">
        <v>2.5870000000000002</v>
      </c>
      <c r="F150" s="8">
        <v>2.8820000000000001</v>
      </c>
      <c r="G150" s="8">
        <v>3.504</v>
      </c>
      <c r="H150" s="8">
        <v>5.8650000000000002</v>
      </c>
      <c r="I150" s="8">
        <v>9.7420000000000009</v>
      </c>
      <c r="J150" s="8">
        <v>10.849</v>
      </c>
      <c r="K150" s="11"/>
      <c r="L150" s="11"/>
      <c r="M150" s="11"/>
      <c r="N150" s="11"/>
      <c r="O150" s="11"/>
      <c r="P150" s="11"/>
      <c r="Q150" s="11"/>
    </row>
    <row r="151" spans="1:17">
      <c r="A151" s="4"/>
      <c r="B151" s="6"/>
      <c r="C151" s="6"/>
      <c r="D151" s="6">
        <f>D150-D149</f>
        <v>16.585999999999999</v>
      </c>
      <c r="E151" s="6"/>
      <c r="F151" s="6">
        <f>F150-E150</f>
        <v>0.29499999999999993</v>
      </c>
      <c r="G151" s="6">
        <f>G150-E150</f>
        <v>0.91699999999999982</v>
      </c>
      <c r="H151" s="6">
        <f>H150-E150</f>
        <v>3.278</v>
      </c>
      <c r="I151" s="6">
        <f>I150-E150</f>
        <v>7.1550000000000011</v>
      </c>
      <c r="J151" s="6">
        <f>J150-E150</f>
        <v>8.2620000000000005</v>
      </c>
      <c r="K151" s="11"/>
      <c r="L151" s="11"/>
      <c r="M151" s="11"/>
      <c r="N151" s="11"/>
      <c r="O151" s="11"/>
      <c r="P151" s="11"/>
      <c r="Q151" s="11"/>
    </row>
    <row r="152" spans="1:17">
      <c r="A152" s="4"/>
      <c r="B152" s="6"/>
      <c r="C152" s="6"/>
      <c r="D152" s="6"/>
      <c r="E152" s="6"/>
      <c r="F152" s="10">
        <f>F151/D151*100</f>
        <v>1.7786084649704568</v>
      </c>
      <c r="G152" s="10">
        <f>G151/D151*100</f>
        <v>5.5287591945013865</v>
      </c>
      <c r="H152" s="10">
        <f>H151/D151*100</f>
        <v>19.763656095502231</v>
      </c>
      <c r="I152" s="10">
        <f>I151/D151*100</f>
        <v>43.138791752080081</v>
      </c>
      <c r="J152" s="10">
        <f>J151/D151*100</f>
        <v>49.81309538164718</v>
      </c>
      <c r="K152" s="11"/>
      <c r="L152" s="11"/>
      <c r="M152" s="11"/>
      <c r="N152" s="11"/>
      <c r="O152" s="11"/>
      <c r="P152" s="11"/>
      <c r="Q152" s="11"/>
    </row>
    <row r="153" spans="1:17">
      <c r="A153" s="14"/>
      <c r="B153" s="14"/>
      <c r="C153" s="14"/>
      <c r="D153" s="14"/>
      <c r="E153" s="14"/>
      <c r="F153" s="14"/>
      <c r="G153" s="14"/>
      <c r="H153" s="14"/>
      <c r="I153" s="14"/>
      <c r="J153" s="14"/>
      <c r="K153" s="14"/>
      <c r="L153" s="14"/>
      <c r="M153" s="14"/>
      <c r="N153" s="14"/>
      <c r="O153" s="14"/>
      <c r="P153" s="14"/>
      <c r="Q153" s="14"/>
    </row>
    <row r="154" spans="1:17">
      <c r="A154" s="4" t="s">
        <v>91</v>
      </c>
      <c r="B154" s="6"/>
      <c r="C154" s="6"/>
      <c r="D154" s="6"/>
      <c r="E154" s="6"/>
      <c r="F154" s="6"/>
      <c r="G154" s="6"/>
      <c r="H154" s="6"/>
      <c r="I154" s="6"/>
      <c r="J154" s="6"/>
      <c r="K154" s="11"/>
      <c r="L154" s="12"/>
      <c r="M154" s="9" t="str">
        <f t="shared" ref="M154:Q154" si="23">F156</f>
        <v>2HZ</v>
      </c>
      <c r="N154" s="9" t="str">
        <f t="shared" si="23"/>
        <v>4HZ</v>
      </c>
      <c r="O154" s="9" t="str">
        <f t="shared" si="23"/>
        <v>8HZ</v>
      </c>
      <c r="P154" s="9" t="str">
        <f t="shared" si="23"/>
        <v>16HZ</v>
      </c>
      <c r="Q154" s="9" t="str">
        <f t="shared" si="23"/>
        <v>32HZ</v>
      </c>
    </row>
    <row r="155" spans="1:17">
      <c r="A155" s="4"/>
      <c r="B155" s="6" t="s">
        <v>39</v>
      </c>
      <c r="C155" s="7" t="s">
        <v>16</v>
      </c>
      <c r="D155" s="6"/>
      <c r="E155" s="6"/>
      <c r="F155" s="6"/>
      <c r="G155" s="6"/>
      <c r="H155" s="6"/>
      <c r="I155" s="6"/>
      <c r="J155" s="6"/>
      <c r="K155" s="11"/>
      <c r="L155" s="12" t="s">
        <v>16</v>
      </c>
      <c r="M155" s="13">
        <f t="shared" ref="M155:Q155" si="24">AVERAGE(F171,F159)</f>
        <v>5.0732378355661218</v>
      </c>
      <c r="N155" s="13">
        <f t="shared" si="24"/>
        <v>16.761297431728529</v>
      </c>
      <c r="O155" s="13">
        <f t="shared" si="24"/>
        <v>69.542153209995035</v>
      </c>
      <c r="P155" s="13">
        <f t="shared" si="24"/>
        <v>168.35800672457148</v>
      </c>
      <c r="Q155" s="13">
        <f t="shared" si="24"/>
        <v>205.37137833031568</v>
      </c>
    </row>
    <row r="156" spans="1:17" ht="15.75">
      <c r="A156" s="4"/>
      <c r="B156" s="6"/>
      <c r="C156" s="6" t="s">
        <v>21</v>
      </c>
      <c r="D156" s="8">
        <v>9.0640000000000001</v>
      </c>
      <c r="E156" s="6" t="s">
        <v>22</v>
      </c>
      <c r="F156" s="9" t="s">
        <v>57</v>
      </c>
      <c r="G156" s="9" t="s">
        <v>58</v>
      </c>
      <c r="H156" s="9" t="s">
        <v>59</v>
      </c>
      <c r="I156" s="9" t="s">
        <v>60</v>
      </c>
      <c r="J156" s="9" t="s">
        <v>61</v>
      </c>
      <c r="K156" s="11"/>
      <c r="L156" s="12" t="s">
        <v>7</v>
      </c>
      <c r="M156" s="13">
        <f t="shared" ref="M156:Q156" si="25">AVERAGE(F165,F177)</f>
        <v>3.6418170309565761</v>
      </c>
      <c r="N156" s="13">
        <f t="shared" si="25"/>
        <v>13.763407141571275</v>
      </c>
      <c r="O156" s="13">
        <f t="shared" si="25"/>
        <v>56.256107353213658</v>
      </c>
      <c r="P156" s="13">
        <f t="shared" si="25"/>
        <v>151.52779515508388</v>
      </c>
      <c r="Q156" s="13">
        <f t="shared" si="25"/>
        <v>189.41967540424011</v>
      </c>
    </row>
    <row r="157" spans="1:17" ht="15.75">
      <c r="A157" s="4"/>
      <c r="B157" s="6"/>
      <c r="C157" s="6" t="s">
        <v>30</v>
      </c>
      <c r="D157" s="8">
        <v>11.625</v>
      </c>
      <c r="E157" s="8">
        <v>6.0540000000000003</v>
      </c>
      <c r="F157" s="8">
        <v>6.2649999999999997</v>
      </c>
      <c r="G157" s="8">
        <v>6.7149999999999999</v>
      </c>
      <c r="H157" s="8">
        <v>8.718</v>
      </c>
      <c r="I157" s="8">
        <v>12.117000000000001</v>
      </c>
      <c r="J157" s="8">
        <v>12.878</v>
      </c>
      <c r="K157" s="11"/>
      <c r="L157" s="11"/>
      <c r="M157" s="11"/>
      <c r="N157" s="11"/>
      <c r="O157" s="11"/>
      <c r="P157" s="11"/>
      <c r="Q157" s="11"/>
    </row>
    <row r="158" spans="1:17">
      <c r="A158" s="4"/>
      <c r="B158" s="6"/>
      <c r="C158" s="6"/>
      <c r="D158" s="6">
        <f>D157-D156</f>
        <v>2.5609999999999999</v>
      </c>
      <c r="E158" s="6"/>
      <c r="F158" s="6">
        <f>F157-E157</f>
        <v>0.21099999999999941</v>
      </c>
      <c r="G158" s="6">
        <f>G157-E157</f>
        <v>0.66099999999999959</v>
      </c>
      <c r="H158" s="6">
        <f>H157-E157</f>
        <v>2.6639999999999997</v>
      </c>
      <c r="I158" s="6">
        <f>I157-E157</f>
        <v>6.0630000000000006</v>
      </c>
      <c r="J158" s="6">
        <f>J157-E157</f>
        <v>6.8239999999999998</v>
      </c>
      <c r="K158" s="11"/>
      <c r="L158" s="11"/>
      <c r="M158" s="11"/>
      <c r="N158" s="11"/>
      <c r="O158" s="11"/>
      <c r="P158" s="11"/>
      <c r="Q158" s="11"/>
    </row>
    <row r="159" spans="1:17">
      <c r="A159" s="4"/>
      <c r="B159" s="6"/>
      <c r="C159" s="6"/>
      <c r="D159" s="6"/>
      <c r="E159" s="6"/>
      <c r="F159" s="10">
        <f>F158/D158*100</f>
        <v>8.2389691526747129</v>
      </c>
      <c r="G159" s="10">
        <f>G158/D158*100</f>
        <v>25.810230378758281</v>
      </c>
      <c r="H159" s="10">
        <f>H158/D158*100</f>
        <v>104.02186645841466</v>
      </c>
      <c r="I159" s="10">
        <f>I158/D158*100</f>
        <v>236.74345958609919</v>
      </c>
      <c r="J159" s="10">
        <f>J158/D158*100</f>
        <v>266.45841468176491</v>
      </c>
      <c r="K159" s="11"/>
      <c r="L159" s="12" t="s">
        <v>31</v>
      </c>
      <c r="M159" s="6" t="s">
        <v>16</v>
      </c>
      <c r="N159" s="6" t="s">
        <v>7</v>
      </c>
      <c r="O159" s="11"/>
      <c r="P159" s="11"/>
      <c r="Q159" s="11"/>
    </row>
    <row r="160" spans="1:17">
      <c r="A160" s="4"/>
      <c r="B160" s="6"/>
      <c r="C160" s="6"/>
      <c r="D160" s="6"/>
      <c r="E160" s="6"/>
      <c r="F160" s="6"/>
      <c r="G160" s="6"/>
      <c r="H160" s="6"/>
      <c r="I160" s="6"/>
      <c r="J160" s="6"/>
      <c r="K160" s="11"/>
      <c r="L160" s="9" t="s">
        <v>57</v>
      </c>
      <c r="M160" s="13">
        <f>M155</f>
        <v>5.0732378355661218</v>
      </c>
      <c r="N160" s="13">
        <f>M156</f>
        <v>3.6418170309565761</v>
      </c>
      <c r="O160" s="11"/>
      <c r="P160" s="11"/>
      <c r="Q160" s="11"/>
    </row>
    <row r="161" spans="1:17">
      <c r="A161" s="4"/>
      <c r="B161" s="6" t="s">
        <v>40</v>
      </c>
      <c r="C161" s="7" t="s">
        <v>20</v>
      </c>
      <c r="D161" s="6"/>
      <c r="E161" s="6"/>
      <c r="F161" s="6"/>
      <c r="G161" s="6"/>
      <c r="H161" s="6"/>
      <c r="I161" s="6"/>
      <c r="J161" s="6"/>
      <c r="K161" s="11"/>
      <c r="L161" s="9" t="s">
        <v>58</v>
      </c>
      <c r="M161" s="13">
        <f>N155</f>
        <v>16.761297431728529</v>
      </c>
      <c r="N161" s="13">
        <f>N156</f>
        <v>13.763407141571275</v>
      </c>
      <c r="O161" s="11"/>
      <c r="P161" s="11"/>
      <c r="Q161" s="11"/>
    </row>
    <row r="162" spans="1:17" ht="15.75">
      <c r="A162" s="4"/>
      <c r="B162" s="6"/>
      <c r="C162" s="6" t="s">
        <v>21</v>
      </c>
      <c r="D162" s="8">
        <v>8.7119999999999997</v>
      </c>
      <c r="E162" s="6" t="s">
        <v>22</v>
      </c>
      <c r="F162" s="9" t="s">
        <v>57</v>
      </c>
      <c r="G162" s="9" t="s">
        <v>58</v>
      </c>
      <c r="H162" s="9" t="s">
        <v>59</v>
      </c>
      <c r="I162" s="9" t="s">
        <v>60</v>
      </c>
      <c r="J162" s="9" t="s">
        <v>61</v>
      </c>
      <c r="K162" s="11"/>
      <c r="L162" s="9" t="s">
        <v>59</v>
      </c>
      <c r="M162" s="13">
        <f>O155</f>
        <v>69.542153209995035</v>
      </c>
      <c r="N162" s="13">
        <f>O156</f>
        <v>56.256107353213658</v>
      </c>
      <c r="O162" s="11"/>
      <c r="P162" s="11"/>
      <c r="Q162" s="11"/>
    </row>
    <row r="163" spans="1:17" ht="15.75">
      <c r="A163" s="4"/>
      <c r="B163" s="6"/>
      <c r="C163" s="6" t="s">
        <v>30</v>
      </c>
      <c r="D163" s="8">
        <v>11.535</v>
      </c>
      <c r="E163" s="8">
        <v>4.8360000000000003</v>
      </c>
      <c r="F163" s="8">
        <v>4.9139999999999997</v>
      </c>
      <c r="G163" s="8">
        <v>5.2119999999999997</v>
      </c>
      <c r="H163" s="8">
        <v>6.2949999999999999</v>
      </c>
      <c r="I163" s="8">
        <v>9.7100000000000009</v>
      </c>
      <c r="J163" s="8">
        <v>11.157999999999999</v>
      </c>
      <c r="K163" s="11"/>
      <c r="L163" s="9" t="s">
        <v>60</v>
      </c>
      <c r="M163" s="13">
        <f>P155</f>
        <v>168.35800672457148</v>
      </c>
      <c r="N163" s="13">
        <f>P156</f>
        <v>151.52779515508388</v>
      </c>
      <c r="O163" s="11"/>
      <c r="P163" s="11"/>
      <c r="Q163" s="11"/>
    </row>
    <row r="164" spans="1:17">
      <c r="A164" s="4"/>
      <c r="B164" s="6"/>
      <c r="C164" s="6"/>
      <c r="D164" s="6">
        <f>D163-D162</f>
        <v>2.8230000000000004</v>
      </c>
      <c r="E164" s="6"/>
      <c r="F164" s="6">
        <f>F163-E163</f>
        <v>7.7999999999999403E-2</v>
      </c>
      <c r="G164" s="6">
        <f>G163-E163</f>
        <v>0.37599999999999945</v>
      </c>
      <c r="H164" s="6">
        <f>H163-E163</f>
        <v>1.4589999999999996</v>
      </c>
      <c r="I164" s="6">
        <f>I163-E163</f>
        <v>4.8740000000000006</v>
      </c>
      <c r="J164" s="6">
        <f>J163-E163</f>
        <v>6.3219999999999992</v>
      </c>
      <c r="K164" s="11"/>
      <c r="L164" s="9" t="s">
        <v>61</v>
      </c>
      <c r="M164" s="13">
        <f>Q155</f>
        <v>205.37137833031568</v>
      </c>
      <c r="N164" s="13">
        <f>Q156</f>
        <v>189.41967540424011</v>
      </c>
      <c r="O164" s="11"/>
      <c r="P164" s="11"/>
      <c r="Q164" s="11"/>
    </row>
    <row r="165" spans="1:17">
      <c r="A165" s="4"/>
      <c r="B165" s="6"/>
      <c r="C165" s="6"/>
      <c r="D165" s="6"/>
      <c r="E165" s="6"/>
      <c r="F165" s="10">
        <f>F164/D164*100</f>
        <v>2.7630180658873327</v>
      </c>
      <c r="G165" s="10">
        <f>G164/D164*100</f>
        <v>13.319164009918506</v>
      </c>
      <c r="H165" s="10">
        <f>H164/D164*100</f>
        <v>51.682607155508308</v>
      </c>
      <c r="I165" s="10">
        <f>I164/D164*100</f>
        <v>172.65320580942262</v>
      </c>
      <c r="J165" s="10">
        <f>J164/D164*100</f>
        <v>223.94615657102369</v>
      </c>
      <c r="K165" s="11"/>
      <c r="L165" s="14"/>
      <c r="M165" s="14"/>
      <c r="N165" s="14"/>
      <c r="O165" s="11"/>
      <c r="P165" s="11"/>
      <c r="Q165" s="11"/>
    </row>
    <row r="166" spans="1:17">
      <c r="A166" s="4"/>
      <c r="B166" s="6"/>
      <c r="C166" s="6"/>
      <c r="D166" s="6"/>
      <c r="E166" s="6"/>
      <c r="F166" s="6"/>
      <c r="G166" s="6"/>
      <c r="H166" s="6"/>
      <c r="I166" s="6"/>
      <c r="J166" s="6"/>
      <c r="K166" s="11"/>
      <c r="L166" s="14"/>
      <c r="M166" s="14"/>
      <c r="N166" s="14"/>
      <c r="O166" s="11"/>
      <c r="P166" s="11"/>
      <c r="Q166" s="11"/>
    </row>
    <row r="167" spans="1:17">
      <c r="A167" s="6"/>
      <c r="B167" s="6" t="s">
        <v>41</v>
      </c>
      <c r="C167" s="7" t="s">
        <v>16</v>
      </c>
      <c r="D167" s="6"/>
      <c r="E167" s="6"/>
      <c r="F167" s="6"/>
      <c r="G167" s="6"/>
      <c r="H167" s="6"/>
      <c r="I167" s="6"/>
      <c r="J167" s="6"/>
      <c r="K167" s="11"/>
      <c r="L167" s="11"/>
      <c r="M167" s="11"/>
      <c r="N167" s="11"/>
      <c r="O167" s="11"/>
      <c r="P167" s="11"/>
      <c r="Q167" s="11"/>
    </row>
    <row r="168" spans="1:17" ht="15.75">
      <c r="A168" s="6"/>
      <c r="B168" s="6"/>
      <c r="C168" s="6" t="s">
        <v>21</v>
      </c>
      <c r="D168" s="8">
        <v>5.6189999999999998</v>
      </c>
      <c r="E168" s="6" t="s">
        <v>22</v>
      </c>
      <c r="F168" s="9" t="s">
        <v>57</v>
      </c>
      <c r="G168" s="9" t="s">
        <v>58</v>
      </c>
      <c r="H168" s="9" t="s">
        <v>59</v>
      </c>
      <c r="I168" s="9" t="s">
        <v>60</v>
      </c>
      <c r="J168" s="9" t="s">
        <v>61</v>
      </c>
      <c r="K168" s="11"/>
      <c r="L168" s="11"/>
      <c r="M168" s="11"/>
      <c r="N168" s="11"/>
      <c r="O168" s="11"/>
      <c r="P168" s="11"/>
      <c r="Q168" s="11"/>
    </row>
    <row r="169" spans="1:17" ht="15.75">
      <c r="A169" s="6"/>
      <c r="B169" s="6"/>
      <c r="C169" s="6" t="s">
        <v>30</v>
      </c>
      <c r="D169" s="8">
        <v>12.906000000000001</v>
      </c>
      <c r="E169" s="8">
        <v>4.415</v>
      </c>
      <c r="F169" s="8">
        <v>4.5540000000000003</v>
      </c>
      <c r="G169" s="8">
        <v>4.9770000000000003</v>
      </c>
      <c r="H169" s="8">
        <v>6.97</v>
      </c>
      <c r="I169" s="8">
        <v>11.7</v>
      </c>
      <c r="J169" s="8">
        <v>14.929</v>
      </c>
      <c r="K169" s="11"/>
      <c r="L169" s="11"/>
      <c r="M169" s="11"/>
      <c r="N169" s="11"/>
      <c r="O169" s="11"/>
      <c r="P169" s="11"/>
      <c r="Q169" s="11"/>
    </row>
    <row r="170" spans="1:17">
      <c r="A170" s="6"/>
      <c r="B170" s="6"/>
      <c r="C170" s="6"/>
      <c r="D170" s="6">
        <f>D169-D168</f>
        <v>7.2870000000000008</v>
      </c>
      <c r="E170" s="6"/>
      <c r="F170" s="6">
        <f>F169-E169</f>
        <v>0.13900000000000023</v>
      </c>
      <c r="G170" s="6">
        <f>G169-E169</f>
        <v>0.56200000000000028</v>
      </c>
      <c r="H170" s="6">
        <f>H169-E169</f>
        <v>2.5549999999999997</v>
      </c>
      <c r="I170" s="6">
        <f>I169-E169</f>
        <v>7.2849999999999993</v>
      </c>
      <c r="J170" s="6">
        <f>J169-E169</f>
        <v>10.513999999999999</v>
      </c>
      <c r="K170" s="11"/>
      <c r="L170" s="11"/>
      <c r="M170" s="11"/>
      <c r="N170" s="11"/>
      <c r="O170" s="11"/>
      <c r="P170" s="11"/>
      <c r="Q170" s="11"/>
    </row>
    <row r="171" spans="1:17">
      <c r="A171" s="6"/>
      <c r="B171" s="6"/>
      <c r="C171" s="6"/>
      <c r="D171" s="6"/>
      <c r="E171" s="6"/>
      <c r="F171" s="10">
        <f>F170/D170*100</f>
        <v>1.9075065184575302</v>
      </c>
      <c r="G171" s="10">
        <f>G170/D170*100</f>
        <v>7.7123644846987816</v>
      </c>
      <c r="H171" s="10">
        <f>H170/D170*100</f>
        <v>35.0624399615754</v>
      </c>
      <c r="I171" s="10">
        <f>I170/D170*100</f>
        <v>99.972553863043757</v>
      </c>
      <c r="J171" s="10">
        <f>J170/D170*100</f>
        <v>144.28434197886645</v>
      </c>
      <c r="K171" s="11"/>
      <c r="L171" s="11"/>
      <c r="M171" s="11"/>
      <c r="N171" s="11"/>
      <c r="O171" s="11"/>
      <c r="P171" s="11"/>
      <c r="Q171" s="11"/>
    </row>
    <row r="172" spans="1:17">
      <c r="A172" s="6"/>
      <c r="B172" s="6"/>
      <c r="C172" s="6"/>
      <c r="D172" s="6"/>
      <c r="E172" s="6"/>
      <c r="F172" s="6"/>
      <c r="G172" s="6"/>
      <c r="H172" s="6"/>
      <c r="I172" s="6"/>
      <c r="J172" s="6"/>
      <c r="K172" s="11"/>
      <c r="L172" s="11"/>
      <c r="M172" s="11"/>
      <c r="N172" s="11"/>
      <c r="O172" s="11"/>
      <c r="P172" s="11"/>
      <c r="Q172" s="11"/>
    </row>
    <row r="173" spans="1:17">
      <c r="A173" s="6"/>
      <c r="B173" s="6" t="s">
        <v>42</v>
      </c>
      <c r="C173" s="7" t="s">
        <v>7</v>
      </c>
      <c r="D173" s="6"/>
      <c r="E173" s="6"/>
      <c r="F173" s="6"/>
      <c r="G173" s="6"/>
      <c r="H173" s="6"/>
      <c r="I173" s="6"/>
      <c r="J173" s="6"/>
      <c r="K173" s="11"/>
      <c r="L173" s="11"/>
      <c r="M173" s="11"/>
      <c r="N173" s="11"/>
      <c r="O173" s="11"/>
      <c r="P173" s="11"/>
      <c r="Q173" s="11"/>
    </row>
    <row r="174" spans="1:17" ht="15.75">
      <c r="A174" s="4"/>
      <c r="B174" s="6"/>
      <c r="C174" s="6" t="s">
        <v>21</v>
      </c>
      <c r="D174" s="8">
        <v>8.3670000000000009</v>
      </c>
      <c r="E174" s="6" t="s">
        <v>22</v>
      </c>
      <c r="F174" s="9" t="s">
        <v>57</v>
      </c>
      <c r="G174" s="9" t="s">
        <v>58</v>
      </c>
      <c r="H174" s="9" t="s">
        <v>59</v>
      </c>
      <c r="I174" s="9" t="s">
        <v>60</v>
      </c>
      <c r="J174" s="9" t="s">
        <v>61</v>
      </c>
      <c r="K174" s="11"/>
      <c r="L174" s="11"/>
      <c r="M174" s="11"/>
      <c r="N174" s="11"/>
      <c r="O174" s="11"/>
      <c r="P174" s="11"/>
      <c r="Q174" s="11"/>
    </row>
    <row r="175" spans="1:17" ht="15.75">
      <c r="A175" s="4"/>
      <c r="B175" s="6"/>
      <c r="C175" s="6" t="s">
        <v>30</v>
      </c>
      <c r="D175" s="8">
        <v>12.393000000000001</v>
      </c>
      <c r="E175" s="8">
        <v>7.5170000000000003</v>
      </c>
      <c r="F175" s="8">
        <v>7.6989999999999998</v>
      </c>
      <c r="G175" s="8">
        <v>8.0890000000000004</v>
      </c>
      <c r="H175" s="8">
        <v>9.9659999999999993</v>
      </c>
      <c r="I175" s="8">
        <v>12.766999999999999</v>
      </c>
      <c r="J175" s="8">
        <v>13.753</v>
      </c>
      <c r="K175" s="11"/>
      <c r="L175" s="11"/>
      <c r="M175" s="11"/>
      <c r="N175" s="11"/>
      <c r="O175" s="11"/>
      <c r="P175" s="11"/>
      <c r="Q175" s="11"/>
    </row>
    <row r="176" spans="1:17">
      <c r="A176" s="4"/>
      <c r="B176" s="6"/>
      <c r="C176" s="6"/>
      <c r="D176" s="6">
        <f>D175-D174</f>
        <v>4.0259999999999998</v>
      </c>
      <c r="E176" s="6"/>
      <c r="F176" s="6">
        <f>F175-E175</f>
        <v>0.1819999999999995</v>
      </c>
      <c r="G176" s="6">
        <f>G175-E175</f>
        <v>0.57200000000000006</v>
      </c>
      <c r="H176" s="6">
        <f>H175-E175</f>
        <v>2.448999999999999</v>
      </c>
      <c r="I176" s="6">
        <f>I175-E175</f>
        <v>5.2499999999999991</v>
      </c>
      <c r="J176" s="6">
        <f>J175-E175</f>
        <v>6.2359999999999998</v>
      </c>
      <c r="K176" s="11"/>
      <c r="L176" s="11"/>
      <c r="M176" s="11"/>
      <c r="N176" s="11"/>
      <c r="O176" s="11"/>
      <c r="P176" s="11"/>
      <c r="Q176" s="11"/>
    </row>
    <row r="177" spans="1:17">
      <c r="A177" s="4"/>
      <c r="B177" s="6"/>
      <c r="C177" s="6"/>
      <c r="D177" s="6"/>
      <c r="E177" s="6"/>
      <c r="F177" s="10">
        <f>F176/D176*100</f>
        <v>4.5206159960258194</v>
      </c>
      <c r="G177" s="10">
        <f>G176/D176*100</f>
        <v>14.207650273224045</v>
      </c>
      <c r="H177" s="10">
        <f>H176/D176*100</f>
        <v>60.829607550919008</v>
      </c>
      <c r="I177" s="10">
        <f>I176/D176*100</f>
        <v>130.40238450074514</v>
      </c>
      <c r="J177" s="10">
        <f>J176/D176*100</f>
        <v>154.89319423745653</v>
      </c>
      <c r="K177" s="11"/>
      <c r="L177" s="11"/>
      <c r="M177" s="11"/>
      <c r="N177" s="11"/>
      <c r="O177" s="11"/>
      <c r="P177" s="11"/>
      <c r="Q177" s="11"/>
    </row>
    <row r="178" spans="1:17">
      <c r="A178" s="14"/>
      <c r="B178" s="14"/>
      <c r="C178" s="14"/>
      <c r="D178" s="14"/>
      <c r="E178" s="14"/>
      <c r="F178" s="14"/>
      <c r="G178" s="14"/>
      <c r="H178" s="14"/>
      <c r="I178" s="14"/>
      <c r="J178" s="14"/>
      <c r="K178" s="14"/>
      <c r="L178" s="14"/>
      <c r="M178" s="14"/>
      <c r="N178" s="14"/>
      <c r="O178" s="14"/>
      <c r="P178" s="14"/>
      <c r="Q178" s="14"/>
    </row>
    <row r="179" spans="1:17">
      <c r="A179" s="14"/>
      <c r="B179" s="14"/>
      <c r="C179" s="14"/>
      <c r="D179" s="14"/>
      <c r="E179" s="14"/>
      <c r="F179" s="14"/>
      <c r="G179" s="14"/>
      <c r="H179" s="14"/>
      <c r="I179" s="14"/>
      <c r="J179" s="14"/>
      <c r="K179" s="14"/>
      <c r="L179" s="14"/>
      <c r="M179" s="14"/>
      <c r="N179" s="14"/>
      <c r="O179" s="14"/>
      <c r="P179" s="14"/>
      <c r="Q179" s="14"/>
    </row>
    <row r="180" spans="1:17">
      <c r="A180" s="4" t="s">
        <v>92</v>
      </c>
      <c r="B180" s="6"/>
      <c r="C180" s="6"/>
      <c r="D180" s="6"/>
      <c r="E180" s="6"/>
      <c r="F180" s="6"/>
      <c r="G180" s="6"/>
      <c r="H180" s="6"/>
      <c r="I180" s="6"/>
      <c r="J180" s="6"/>
      <c r="K180" s="11"/>
      <c r="L180" s="12"/>
      <c r="M180" s="9" t="str">
        <f t="shared" ref="M180:Q180" si="26">F182</f>
        <v>2HZ</v>
      </c>
      <c r="N180" s="9" t="str">
        <f t="shared" si="26"/>
        <v>4HZ</v>
      </c>
      <c r="O180" s="9" t="str">
        <f t="shared" si="26"/>
        <v>8HZ</v>
      </c>
      <c r="P180" s="9" t="str">
        <f t="shared" si="26"/>
        <v>16HZ</v>
      </c>
      <c r="Q180" s="9" t="str">
        <f t="shared" si="26"/>
        <v>32HZ</v>
      </c>
    </row>
    <row r="181" spans="1:17">
      <c r="A181" s="4"/>
      <c r="B181" s="6" t="s">
        <v>19</v>
      </c>
      <c r="C181" s="7" t="s">
        <v>16</v>
      </c>
      <c r="D181" s="6"/>
      <c r="E181" s="6"/>
      <c r="F181" s="6"/>
      <c r="G181" s="6"/>
      <c r="H181" s="6"/>
      <c r="I181" s="6"/>
      <c r="J181" s="6"/>
      <c r="K181" s="11"/>
      <c r="L181" s="12" t="s">
        <v>16</v>
      </c>
      <c r="M181" s="13">
        <f t="shared" ref="M181:Q181" si="27">AVERAGE(F203,F185)</f>
        <v>13.915610670866096</v>
      </c>
      <c r="N181" s="13">
        <f t="shared" si="27"/>
        <v>41.354157457601069</v>
      </c>
      <c r="O181" s="13">
        <f t="shared" si="27"/>
        <v>132.55066948357339</v>
      </c>
      <c r="P181" s="13">
        <f t="shared" si="27"/>
        <v>356.64450431886223</v>
      </c>
      <c r="Q181" s="13">
        <f t="shared" si="27"/>
        <v>460.05475727588441</v>
      </c>
    </row>
    <row r="182" spans="1:17" ht="15.75">
      <c r="A182" s="4"/>
      <c r="B182" s="6"/>
      <c r="C182" s="6" t="s">
        <v>21</v>
      </c>
      <c r="D182" s="8">
        <v>10.815</v>
      </c>
      <c r="E182" s="6" t="s">
        <v>22</v>
      </c>
      <c r="F182" s="9" t="s">
        <v>57</v>
      </c>
      <c r="G182" s="9" t="s">
        <v>58</v>
      </c>
      <c r="H182" s="9" t="s">
        <v>59</v>
      </c>
      <c r="I182" s="9" t="s">
        <v>60</v>
      </c>
      <c r="J182" s="9" t="s">
        <v>61</v>
      </c>
      <c r="K182" s="11"/>
      <c r="L182" s="12" t="s">
        <v>7</v>
      </c>
      <c r="M182" s="13">
        <f t="shared" ref="M182:Q182" si="28">AVERAGE(F191,F197)</f>
        <v>12.642546405015105</v>
      </c>
      <c r="N182" s="13">
        <f t="shared" si="28"/>
        <v>38.738482609838506</v>
      </c>
      <c r="O182" s="13">
        <f t="shared" si="28"/>
        <v>131.48955106486142</v>
      </c>
      <c r="P182" s="13">
        <f t="shared" si="28"/>
        <v>437.58018665468046</v>
      </c>
      <c r="Q182" s="13">
        <f t="shared" si="28"/>
        <v>592.74892386502665</v>
      </c>
    </row>
    <row r="183" spans="1:17" ht="15.75">
      <c r="A183" s="4"/>
      <c r="B183" s="6"/>
      <c r="C183" s="6" t="s">
        <v>30</v>
      </c>
      <c r="D183" s="8">
        <v>12.326000000000001</v>
      </c>
      <c r="E183" s="8">
        <v>9.3130000000000006</v>
      </c>
      <c r="F183" s="8">
        <v>9.77</v>
      </c>
      <c r="G183" s="8">
        <v>10.619</v>
      </c>
      <c r="H183" s="8">
        <v>12.853999999999999</v>
      </c>
      <c r="I183" s="8">
        <v>17.475000000000001</v>
      </c>
      <c r="J183" s="8">
        <v>18.768999999999998</v>
      </c>
      <c r="K183" s="11"/>
      <c r="L183" s="11"/>
      <c r="M183" s="11"/>
      <c r="N183" s="11"/>
      <c r="O183" s="11"/>
      <c r="P183" s="11"/>
      <c r="Q183" s="11"/>
    </row>
    <row r="184" spans="1:17">
      <c r="A184" s="4"/>
      <c r="B184" s="6"/>
      <c r="C184" s="6"/>
      <c r="D184" s="6">
        <f>D183-D182</f>
        <v>1.511000000000001</v>
      </c>
      <c r="E184" s="6"/>
      <c r="F184" s="6">
        <f>F183-E183</f>
        <v>0.45699999999999896</v>
      </c>
      <c r="G184" s="6">
        <f>G183-E183</f>
        <v>1.3059999999999992</v>
      </c>
      <c r="H184" s="6">
        <f>H183-E183</f>
        <v>3.5409999999999986</v>
      </c>
      <c r="I184" s="6">
        <f>I183-E183</f>
        <v>8.1620000000000008</v>
      </c>
      <c r="J184" s="6">
        <f>J183-E183</f>
        <v>9.4559999999999977</v>
      </c>
      <c r="K184" s="11"/>
      <c r="L184" s="11"/>
      <c r="M184" s="11"/>
      <c r="N184" s="11"/>
      <c r="O184" s="11"/>
      <c r="P184" s="11"/>
      <c r="Q184" s="11"/>
    </row>
    <row r="185" spans="1:17">
      <c r="A185" s="4"/>
      <c r="B185" s="6"/>
      <c r="C185" s="6"/>
      <c r="D185" s="6"/>
      <c r="E185" s="6"/>
      <c r="F185" s="10">
        <f>F184/D184*100</f>
        <v>30.244870946393025</v>
      </c>
      <c r="G185" s="10">
        <f>G184/D184*100</f>
        <v>86.432825943083941</v>
      </c>
      <c r="H185" s="10">
        <f>H184/D184*100</f>
        <v>234.34811383189916</v>
      </c>
      <c r="I185" s="10">
        <f>I184/D184*100</f>
        <v>540.1720714758435</v>
      </c>
      <c r="J185" s="10">
        <f>J184/D184*100</f>
        <v>625.81072137657122</v>
      </c>
      <c r="K185" s="11"/>
      <c r="L185" s="12" t="s">
        <v>31</v>
      </c>
      <c r="M185" s="6" t="s">
        <v>16</v>
      </c>
      <c r="N185" s="6" t="s">
        <v>7</v>
      </c>
      <c r="O185" s="11"/>
      <c r="P185" s="11"/>
      <c r="Q185" s="11"/>
    </row>
    <row r="186" spans="1:17">
      <c r="A186" s="4"/>
      <c r="B186" s="6"/>
      <c r="C186" s="6"/>
      <c r="D186" s="6"/>
      <c r="E186" s="6"/>
      <c r="F186" s="6"/>
      <c r="G186" s="6"/>
      <c r="H186" s="6"/>
      <c r="I186" s="6"/>
      <c r="J186" s="6"/>
      <c r="K186" s="11"/>
      <c r="L186" s="9" t="s">
        <v>57</v>
      </c>
      <c r="M186" s="13">
        <f>M181</f>
        <v>13.915610670866096</v>
      </c>
      <c r="N186" s="13">
        <f>M182</f>
        <v>12.642546405015105</v>
      </c>
      <c r="O186" s="11"/>
      <c r="P186" s="11"/>
      <c r="Q186" s="11"/>
    </row>
    <row r="187" spans="1:17">
      <c r="A187" s="4"/>
      <c r="B187" s="6" t="s">
        <v>32</v>
      </c>
      <c r="C187" s="7" t="s">
        <v>20</v>
      </c>
      <c r="D187" s="6"/>
      <c r="E187" s="6"/>
      <c r="F187" s="6"/>
      <c r="G187" s="6"/>
      <c r="H187" s="6"/>
      <c r="I187" s="6"/>
      <c r="J187" s="6"/>
      <c r="K187" s="11"/>
      <c r="L187" s="9" t="s">
        <v>58</v>
      </c>
      <c r="M187" s="13">
        <f>N181</f>
        <v>41.354157457601069</v>
      </c>
      <c r="N187" s="13">
        <f>N182</f>
        <v>38.738482609838506</v>
      </c>
      <c r="O187" s="11"/>
      <c r="P187" s="11"/>
      <c r="Q187" s="11"/>
    </row>
    <row r="188" spans="1:17" ht="15.75">
      <c r="A188" s="4"/>
      <c r="B188" s="6"/>
      <c r="C188" s="6" t="s">
        <v>21</v>
      </c>
      <c r="D188" s="8">
        <v>12.599</v>
      </c>
      <c r="E188" s="6" t="s">
        <v>22</v>
      </c>
      <c r="F188" s="9" t="s">
        <v>57</v>
      </c>
      <c r="G188" s="9" t="s">
        <v>58</v>
      </c>
      <c r="H188" s="9" t="s">
        <v>59</v>
      </c>
      <c r="I188" s="9" t="s">
        <v>60</v>
      </c>
      <c r="J188" s="9" t="s">
        <v>61</v>
      </c>
      <c r="K188" s="11"/>
      <c r="L188" s="9" t="s">
        <v>59</v>
      </c>
      <c r="M188" s="13">
        <f>O181</f>
        <v>132.55066948357339</v>
      </c>
      <c r="N188" s="13">
        <f>O182</f>
        <v>131.48955106486142</v>
      </c>
      <c r="O188" s="11"/>
      <c r="P188" s="11"/>
      <c r="Q188" s="11"/>
    </row>
    <row r="189" spans="1:17" ht="15.75">
      <c r="A189" s="4"/>
      <c r="B189" s="6"/>
      <c r="C189" s="6" t="s">
        <v>30</v>
      </c>
      <c r="D189" s="8">
        <v>13.61</v>
      </c>
      <c r="E189" s="8">
        <v>11.64</v>
      </c>
      <c r="F189" s="8">
        <v>11.906000000000001</v>
      </c>
      <c r="G189" s="8">
        <v>12.407</v>
      </c>
      <c r="H189" s="8">
        <v>13.923999999999999</v>
      </c>
      <c r="I189" s="8">
        <v>18.542000000000002</v>
      </c>
      <c r="J189" s="8">
        <v>20.786999999999999</v>
      </c>
      <c r="K189" s="11"/>
      <c r="L189" s="9" t="s">
        <v>60</v>
      </c>
      <c r="M189" s="13">
        <f>P181</f>
        <v>356.64450431886223</v>
      </c>
      <c r="N189" s="13">
        <f>P182</f>
        <v>437.58018665468046</v>
      </c>
      <c r="O189" s="11"/>
      <c r="P189" s="11"/>
      <c r="Q189" s="11"/>
    </row>
    <row r="190" spans="1:17">
      <c r="A190" s="4"/>
      <c r="B190" s="6"/>
      <c r="C190" s="6"/>
      <c r="D190" s="6">
        <f>D189-D188</f>
        <v>1.0109999999999992</v>
      </c>
      <c r="E190" s="6"/>
      <c r="F190" s="6">
        <f>F189-E189</f>
        <v>0.26600000000000001</v>
      </c>
      <c r="G190" s="6">
        <f>G189-E189</f>
        <v>0.76699999999999946</v>
      </c>
      <c r="H190" s="6">
        <f>H189-E189</f>
        <v>2.2839999999999989</v>
      </c>
      <c r="I190" s="6">
        <f>I189-E189</f>
        <v>6.902000000000001</v>
      </c>
      <c r="J190" s="6">
        <f>J189-E189</f>
        <v>9.1469999999999985</v>
      </c>
      <c r="K190" s="11"/>
      <c r="L190" s="9" t="s">
        <v>61</v>
      </c>
      <c r="M190" s="13">
        <f>Q181</f>
        <v>460.05475727588441</v>
      </c>
      <c r="N190" s="13">
        <f>Q182</f>
        <v>592.74892386502665</v>
      </c>
      <c r="O190" s="11"/>
      <c r="P190" s="11"/>
      <c r="Q190" s="11"/>
    </row>
    <row r="191" spans="1:17">
      <c r="A191" s="4"/>
      <c r="B191" s="6"/>
      <c r="C191" s="6"/>
      <c r="D191" s="6"/>
      <c r="E191" s="6"/>
      <c r="F191" s="10">
        <f>F190/D190*100</f>
        <v>26.31058358061328</v>
      </c>
      <c r="G191" s="10">
        <f>G190/D190*100</f>
        <v>75.865479723046491</v>
      </c>
      <c r="H191" s="10">
        <f>H190/D190*100</f>
        <v>225.91493570722062</v>
      </c>
      <c r="I191" s="10">
        <f>I190/D190*100</f>
        <v>682.69040553907087</v>
      </c>
      <c r="J191" s="10">
        <f>J190/D190*100</f>
        <v>904.74777448071268</v>
      </c>
      <c r="K191" s="11"/>
      <c r="L191" s="14"/>
      <c r="M191" s="14"/>
      <c r="N191" s="14"/>
      <c r="O191" s="11"/>
      <c r="P191" s="11"/>
      <c r="Q191" s="11"/>
    </row>
    <row r="192" spans="1:17">
      <c r="A192" s="4"/>
      <c r="B192" s="6"/>
      <c r="C192" s="6"/>
      <c r="D192" s="6"/>
      <c r="E192" s="6"/>
      <c r="F192" s="6"/>
      <c r="G192" s="6"/>
      <c r="H192" s="6"/>
      <c r="I192" s="6"/>
      <c r="J192" s="6"/>
      <c r="K192" s="11"/>
      <c r="L192" s="14"/>
      <c r="M192" s="14"/>
      <c r="N192" s="14"/>
      <c r="O192" s="11"/>
      <c r="P192" s="11"/>
      <c r="Q192" s="11"/>
    </row>
    <row r="193" spans="1:17">
      <c r="A193" s="6"/>
      <c r="B193" s="6" t="s">
        <v>33</v>
      </c>
      <c r="C193" s="7" t="s">
        <v>20</v>
      </c>
      <c r="D193" s="6"/>
      <c r="E193" s="6"/>
      <c r="F193" s="6"/>
      <c r="G193" s="6"/>
      <c r="H193" s="6"/>
      <c r="I193" s="6"/>
      <c r="J193" s="6"/>
      <c r="K193" s="11"/>
      <c r="L193" s="11"/>
      <c r="M193" s="11"/>
      <c r="N193" s="11"/>
      <c r="O193" s="11"/>
      <c r="P193" s="11"/>
      <c r="Q193" s="11"/>
    </row>
    <row r="194" spans="1:17" ht="15.75">
      <c r="A194" s="6"/>
      <c r="B194" s="6"/>
      <c r="C194" s="6" t="s">
        <v>21</v>
      </c>
      <c r="D194" s="8">
        <v>8.4830000000000005</v>
      </c>
      <c r="E194" s="6" t="s">
        <v>22</v>
      </c>
      <c r="F194" s="9" t="s">
        <v>57</v>
      </c>
      <c r="G194" s="9" t="s">
        <v>58</v>
      </c>
      <c r="H194" s="9" t="s">
        <v>59</v>
      </c>
      <c r="I194" s="9" t="s">
        <v>60</v>
      </c>
      <c r="J194" s="9" t="s">
        <v>61</v>
      </c>
      <c r="K194" s="11"/>
      <c r="L194" s="11"/>
      <c r="M194" s="11"/>
      <c r="N194" s="11"/>
      <c r="O194" s="11"/>
      <c r="P194" s="11"/>
      <c r="Q194" s="11"/>
    </row>
    <row r="195" spans="1:17" ht="15.75">
      <c r="A195" s="6"/>
      <c r="B195" s="6"/>
      <c r="C195" s="6" t="s">
        <v>30</v>
      </c>
      <c r="D195" s="8">
        <v>11.896000000000001</v>
      </c>
      <c r="E195" s="8">
        <v>8.3780000000000001</v>
      </c>
      <c r="F195" s="8">
        <v>8.343</v>
      </c>
      <c r="G195" s="8">
        <v>8.4329999999999998</v>
      </c>
      <c r="H195" s="8">
        <v>9.6430000000000007</v>
      </c>
      <c r="I195" s="8">
        <v>14.946999999999999</v>
      </c>
      <c r="J195" s="8">
        <v>17.96</v>
      </c>
      <c r="K195" s="11"/>
      <c r="L195" s="11"/>
      <c r="M195" s="11"/>
      <c r="N195" s="11"/>
      <c r="O195" s="11"/>
      <c r="P195" s="11"/>
      <c r="Q195" s="11"/>
    </row>
    <row r="196" spans="1:17">
      <c r="A196" s="6"/>
      <c r="B196" s="6"/>
      <c r="C196" s="6"/>
      <c r="D196" s="6">
        <f>D195-D194</f>
        <v>3.4130000000000003</v>
      </c>
      <c r="E196" s="6"/>
      <c r="F196" s="6">
        <f>F195-E195</f>
        <v>-3.5000000000000142E-2</v>
      </c>
      <c r="G196" s="6">
        <f>G195-E195</f>
        <v>5.4999999999999716E-2</v>
      </c>
      <c r="H196" s="6">
        <f>H195-E195</f>
        <v>1.2650000000000006</v>
      </c>
      <c r="I196" s="6">
        <f>I195-E195</f>
        <v>6.5689999999999991</v>
      </c>
      <c r="J196" s="6">
        <f>J195-E195</f>
        <v>9.5820000000000007</v>
      </c>
      <c r="K196" s="11"/>
      <c r="L196" s="11"/>
      <c r="M196" s="11"/>
      <c r="N196" s="11"/>
      <c r="O196" s="11"/>
      <c r="P196" s="11"/>
      <c r="Q196" s="11"/>
    </row>
    <row r="197" spans="1:17">
      <c r="A197" s="6"/>
      <c r="B197" s="6"/>
      <c r="C197" s="6"/>
      <c r="D197" s="6"/>
      <c r="E197" s="6"/>
      <c r="F197" s="10">
        <f>F196/D196*100</f>
        <v>-1.0254907705830687</v>
      </c>
      <c r="G197" s="10">
        <f>G196/D196*100</f>
        <v>1.6114854966305219</v>
      </c>
      <c r="H197" s="10">
        <f>H196/D196*100</f>
        <v>37.064166422502211</v>
      </c>
      <c r="I197" s="10">
        <f>I196/D196*100</f>
        <v>192.46996777029003</v>
      </c>
      <c r="J197" s="10">
        <f>J196/D196*100</f>
        <v>280.75007324934074</v>
      </c>
      <c r="K197" s="11"/>
      <c r="L197" s="11"/>
      <c r="M197" s="11"/>
      <c r="N197" s="11"/>
      <c r="O197" s="11"/>
      <c r="P197" s="11"/>
      <c r="Q197" s="11"/>
    </row>
    <row r="198" spans="1:17">
      <c r="A198" s="6"/>
      <c r="B198" s="6"/>
      <c r="C198" s="6"/>
      <c r="D198" s="6"/>
      <c r="E198" s="6"/>
      <c r="F198" s="6"/>
      <c r="G198" s="6"/>
      <c r="H198" s="6"/>
      <c r="I198" s="6"/>
      <c r="J198" s="6"/>
      <c r="K198" s="11"/>
      <c r="L198" s="11"/>
      <c r="M198" s="11"/>
      <c r="N198" s="11"/>
      <c r="O198" s="11"/>
      <c r="P198" s="11"/>
      <c r="Q198" s="11"/>
    </row>
    <row r="199" spans="1:17">
      <c r="A199" s="6"/>
      <c r="B199" s="6" t="s">
        <v>34</v>
      </c>
      <c r="C199" s="7" t="s">
        <v>16</v>
      </c>
      <c r="D199" s="6"/>
      <c r="E199" s="6"/>
      <c r="F199" s="6"/>
      <c r="G199" s="6"/>
      <c r="H199" s="6"/>
      <c r="I199" s="6"/>
      <c r="J199" s="6"/>
      <c r="K199" s="11"/>
      <c r="L199" s="11"/>
      <c r="M199" s="11"/>
      <c r="N199" s="11"/>
      <c r="O199" s="11"/>
      <c r="P199" s="11"/>
      <c r="Q199" s="11"/>
    </row>
    <row r="200" spans="1:17" ht="15.75">
      <c r="A200" s="4"/>
      <c r="B200" s="6"/>
      <c r="C200" s="6" t="s">
        <v>21</v>
      </c>
      <c r="D200" s="8">
        <v>8.6039999999999992</v>
      </c>
      <c r="E200" s="6" t="s">
        <v>22</v>
      </c>
      <c r="F200" s="9" t="s">
        <v>57</v>
      </c>
      <c r="G200" s="9" t="s">
        <v>58</v>
      </c>
      <c r="H200" s="9" t="s">
        <v>59</v>
      </c>
      <c r="I200" s="9" t="s">
        <v>60</v>
      </c>
      <c r="J200" s="9" t="s">
        <v>61</v>
      </c>
      <c r="K200" s="11"/>
      <c r="L200" s="11"/>
      <c r="M200" s="11"/>
      <c r="N200" s="11"/>
      <c r="O200" s="11"/>
      <c r="P200" s="11"/>
      <c r="Q200" s="11"/>
    </row>
    <row r="201" spans="1:17" ht="15.75">
      <c r="A201" s="4"/>
      <c r="B201" s="6"/>
      <c r="C201" s="6" t="s">
        <v>30</v>
      </c>
      <c r="D201" s="8">
        <v>13.41</v>
      </c>
      <c r="E201" s="8">
        <v>8.0939999999999994</v>
      </c>
      <c r="F201" s="8">
        <v>7.9779999999999998</v>
      </c>
      <c r="G201" s="8">
        <v>7.915</v>
      </c>
      <c r="H201" s="8">
        <v>9.5719999999999992</v>
      </c>
      <c r="I201" s="8">
        <v>16.414000000000001</v>
      </c>
      <c r="J201" s="8">
        <v>22.238</v>
      </c>
      <c r="K201" s="11"/>
      <c r="L201" s="11"/>
      <c r="M201" s="11"/>
      <c r="N201" s="11"/>
      <c r="O201" s="11"/>
      <c r="P201" s="11"/>
      <c r="Q201" s="11"/>
    </row>
    <row r="202" spans="1:17">
      <c r="A202" s="4"/>
      <c r="B202" s="6"/>
      <c r="C202" s="6"/>
      <c r="D202" s="6">
        <f>D201-D200</f>
        <v>4.8060000000000009</v>
      </c>
      <c r="E202" s="6"/>
      <c r="F202" s="6">
        <f>F201-E201</f>
        <v>-0.11599999999999966</v>
      </c>
      <c r="G202" s="6">
        <f>G201-E201</f>
        <v>-0.17899999999999938</v>
      </c>
      <c r="H202" s="6">
        <f>H201-E201</f>
        <v>1.4779999999999998</v>
      </c>
      <c r="I202" s="6">
        <f>I201-E201</f>
        <v>8.3200000000000021</v>
      </c>
      <c r="J202" s="6">
        <f>J201-E201</f>
        <v>14.144</v>
      </c>
      <c r="K202" s="11"/>
      <c r="L202" s="11"/>
      <c r="M202" s="11"/>
      <c r="N202" s="11"/>
      <c r="O202" s="11"/>
      <c r="P202" s="11"/>
      <c r="Q202" s="11"/>
    </row>
    <row r="203" spans="1:17">
      <c r="A203" s="4"/>
      <c r="B203" s="6"/>
      <c r="C203" s="6"/>
      <c r="D203" s="6"/>
      <c r="E203" s="6"/>
      <c r="F203" s="10">
        <f>F202/D202*100</f>
        <v>-2.4136496046608333</v>
      </c>
      <c r="G203" s="10">
        <f>G202/D202*100</f>
        <v>-3.724511027881801</v>
      </c>
      <c r="H203" s="10">
        <f>H202/D202*100</f>
        <v>30.753225135247597</v>
      </c>
      <c r="I203" s="10">
        <f>I202/D202*100</f>
        <v>173.116937161881</v>
      </c>
      <c r="J203" s="10">
        <f>J202/D202*100</f>
        <v>294.2987931751976</v>
      </c>
      <c r="K203" s="11"/>
      <c r="L203" s="11"/>
      <c r="M203" s="11"/>
      <c r="N203" s="11"/>
      <c r="O203" s="11"/>
      <c r="P203" s="11"/>
      <c r="Q203" s="11"/>
    </row>
    <row r="204" spans="1:17">
      <c r="A204" s="11"/>
      <c r="B204" s="11"/>
      <c r="C204" s="11"/>
      <c r="D204" s="11"/>
      <c r="E204" s="11"/>
      <c r="F204" s="11"/>
      <c r="G204" s="11"/>
      <c r="H204" s="11"/>
      <c r="I204" s="11"/>
      <c r="J204" s="11"/>
      <c r="K204" s="11"/>
      <c r="L204" s="11"/>
      <c r="M204" s="11"/>
      <c r="N204" s="11"/>
      <c r="O204" s="11"/>
      <c r="P204" s="11"/>
      <c r="Q204" s="11"/>
    </row>
    <row r="205" spans="1:17">
      <c r="A205" s="11"/>
      <c r="B205" s="11"/>
      <c r="C205" s="11"/>
      <c r="D205" s="11"/>
      <c r="E205" s="11"/>
      <c r="F205" s="11"/>
      <c r="G205" s="11"/>
      <c r="H205" s="11"/>
      <c r="I205" s="11"/>
      <c r="J205" s="11"/>
      <c r="K205" s="11"/>
      <c r="L205" s="11"/>
      <c r="M205" s="11"/>
      <c r="N205" s="11"/>
      <c r="O205" s="11"/>
      <c r="P205" s="11"/>
      <c r="Q205" s="11"/>
    </row>
    <row r="206" spans="1:17">
      <c r="A206" s="4" t="s">
        <v>93</v>
      </c>
      <c r="B206" s="6"/>
      <c r="C206" s="6"/>
      <c r="D206" s="6"/>
      <c r="E206" s="6"/>
      <c r="F206" s="6"/>
      <c r="G206" s="6"/>
      <c r="H206" s="6"/>
      <c r="I206" s="6"/>
      <c r="J206" s="6"/>
      <c r="K206" s="11"/>
      <c r="L206" s="12"/>
      <c r="M206" s="9" t="str">
        <f t="shared" ref="M206:Q206" si="29">F208</f>
        <v>2HZ</v>
      </c>
      <c r="N206" s="9" t="str">
        <f t="shared" si="29"/>
        <v>4HZ</v>
      </c>
      <c r="O206" s="9" t="str">
        <f t="shared" si="29"/>
        <v>8HZ</v>
      </c>
      <c r="P206" s="9" t="str">
        <f t="shared" si="29"/>
        <v>16HZ</v>
      </c>
      <c r="Q206" s="9" t="str">
        <f t="shared" si="29"/>
        <v>32HZ</v>
      </c>
    </row>
    <row r="207" spans="1:17">
      <c r="A207" s="4"/>
      <c r="B207" s="6" t="s">
        <v>39</v>
      </c>
      <c r="C207" s="7" t="s">
        <v>16</v>
      </c>
      <c r="D207" s="6"/>
      <c r="E207" s="6"/>
      <c r="F207" s="6"/>
      <c r="G207" s="6"/>
      <c r="H207" s="6"/>
      <c r="I207" s="6"/>
      <c r="J207" s="6"/>
      <c r="K207" s="11"/>
      <c r="L207" s="12" t="s">
        <v>16</v>
      </c>
      <c r="M207" s="13">
        <f t="shared" ref="M207:Q207" si="30">AVERAGE(F211,F217)</f>
        <v>7.4040196272103502</v>
      </c>
      <c r="N207" s="13">
        <f t="shared" si="30"/>
        <v>27.044290423542947</v>
      </c>
      <c r="O207" s="13">
        <f t="shared" si="30"/>
        <v>102.22720714833414</v>
      </c>
      <c r="P207" s="13">
        <f t="shared" si="30"/>
        <v>281.41456068622216</v>
      </c>
      <c r="Q207" s="13">
        <f t="shared" si="30"/>
        <v>369.47018047783513</v>
      </c>
    </row>
    <row r="208" spans="1:17" ht="15.75">
      <c r="A208" s="4"/>
      <c r="B208" s="6"/>
      <c r="C208" s="6" t="s">
        <v>21</v>
      </c>
      <c r="D208" s="8">
        <v>10.271000000000001</v>
      </c>
      <c r="E208" s="6" t="s">
        <v>22</v>
      </c>
      <c r="F208" s="9" t="s">
        <v>57</v>
      </c>
      <c r="G208" s="9" t="s">
        <v>58</v>
      </c>
      <c r="H208" s="9" t="s">
        <v>59</v>
      </c>
      <c r="I208" s="9" t="s">
        <v>60</v>
      </c>
      <c r="J208" s="9" t="s">
        <v>61</v>
      </c>
      <c r="K208" s="11"/>
      <c r="L208" s="12" t="s">
        <v>7</v>
      </c>
      <c r="M208" s="13">
        <f t="shared" ref="M208:Q208" si="31">AVERAGE(F229,F223)</f>
        <v>7.092194528111035</v>
      </c>
      <c r="N208" s="13">
        <f t="shared" si="31"/>
        <v>24.489560888624787</v>
      </c>
      <c r="O208" s="13">
        <f t="shared" si="31"/>
        <v>77.37110426537572</v>
      </c>
      <c r="P208" s="13">
        <f t="shared" si="31"/>
        <v>250.23704469985751</v>
      </c>
      <c r="Q208" s="13">
        <f t="shared" si="31"/>
        <v>352.65387187298137</v>
      </c>
    </row>
    <row r="209" spans="1:17" ht="15.75">
      <c r="A209" s="4"/>
      <c r="B209" s="6"/>
      <c r="C209" s="6" t="s">
        <v>30</v>
      </c>
      <c r="D209" s="8">
        <v>11.755000000000001</v>
      </c>
      <c r="E209" s="8">
        <v>9.4009999999999998</v>
      </c>
      <c r="F209" s="8">
        <v>9.5289999999999999</v>
      </c>
      <c r="G209" s="8">
        <v>9.7810000000000006</v>
      </c>
      <c r="H209" s="8">
        <v>10.981</v>
      </c>
      <c r="I209" s="8">
        <v>14.239000000000001</v>
      </c>
      <c r="J209" s="8">
        <v>15.819000000000001</v>
      </c>
      <c r="K209" s="11"/>
      <c r="L209" s="11"/>
      <c r="M209" s="11"/>
      <c r="N209" s="11"/>
      <c r="O209" s="11"/>
      <c r="P209" s="11"/>
      <c r="Q209" s="11"/>
    </row>
    <row r="210" spans="1:17">
      <c r="A210" s="4"/>
      <c r="B210" s="6"/>
      <c r="C210" s="6"/>
      <c r="D210" s="6">
        <f>D209-D208</f>
        <v>1.484</v>
      </c>
      <c r="E210" s="6"/>
      <c r="F210" s="6">
        <f>F209-E209</f>
        <v>0.12800000000000011</v>
      </c>
      <c r="G210" s="6">
        <f>G209-E209</f>
        <v>0.38000000000000078</v>
      </c>
      <c r="H210" s="6">
        <f>H209-E209</f>
        <v>1.58</v>
      </c>
      <c r="I210" s="6">
        <f>I209-E209</f>
        <v>4.838000000000001</v>
      </c>
      <c r="J210" s="6">
        <f>J209-E209</f>
        <v>6.418000000000001</v>
      </c>
      <c r="K210" s="11"/>
      <c r="L210" s="11"/>
      <c r="M210" s="11"/>
      <c r="N210" s="11"/>
      <c r="O210" s="11"/>
      <c r="P210" s="11"/>
      <c r="Q210" s="11"/>
    </row>
    <row r="211" spans="1:17">
      <c r="A211" s="4"/>
      <c r="B211" s="6"/>
      <c r="C211" s="6"/>
      <c r="D211" s="6"/>
      <c r="E211" s="6"/>
      <c r="F211" s="10">
        <f>F210/D210*100</f>
        <v>8.6253369272237279</v>
      </c>
      <c r="G211" s="10">
        <f>G210/D210*100</f>
        <v>25.606469002695469</v>
      </c>
      <c r="H211" s="10">
        <f>H210/D210*100</f>
        <v>106.46900269541779</v>
      </c>
      <c r="I211" s="10">
        <f>I210/D210*100</f>
        <v>326.01078167115907</v>
      </c>
      <c r="J211" s="10">
        <f>J210/D210*100</f>
        <v>432.47978436657684</v>
      </c>
      <c r="K211" s="11"/>
      <c r="L211" s="12" t="s">
        <v>31</v>
      </c>
      <c r="M211" s="6" t="s">
        <v>16</v>
      </c>
      <c r="N211" s="6" t="s">
        <v>7</v>
      </c>
      <c r="O211" s="11"/>
      <c r="P211" s="11"/>
      <c r="Q211" s="11"/>
    </row>
    <row r="212" spans="1:17">
      <c r="A212" s="4"/>
      <c r="B212" s="6"/>
      <c r="C212" s="6"/>
      <c r="D212" s="6"/>
      <c r="E212" s="6"/>
      <c r="F212" s="6"/>
      <c r="G212" s="6"/>
      <c r="H212" s="6"/>
      <c r="I212" s="6"/>
      <c r="J212" s="6"/>
      <c r="K212" s="11"/>
      <c r="L212" s="9" t="s">
        <v>57</v>
      </c>
      <c r="M212" s="13">
        <f>M207</f>
        <v>7.4040196272103502</v>
      </c>
      <c r="N212" s="13">
        <f>M208</f>
        <v>7.092194528111035</v>
      </c>
      <c r="O212" s="11"/>
      <c r="P212" s="11"/>
      <c r="Q212" s="11"/>
    </row>
    <row r="213" spans="1:17">
      <c r="A213" s="4"/>
      <c r="B213" s="6" t="s">
        <v>40</v>
      </c>
      <c r="C213" s="7" t="s">
        <v>16</v>
      </c>
      <c r="D213" s="6"/>
      <c r="E213" s="6"/>
      <c r="F213" s="6"/>
      <c r="G213" s="6"/>
      <c r="H213" s="6"/>
      <c r="I213" s="6"/>
      <c r="J213" s="6"/>
      <c r="K213" s="11"/>
      <c r="L213" s="9" t="s">
        <v>58</v>
      </c>
      <c r="M213" s="13">
        <f>N207</f>
        <v>27.044290423542947</v>
      </c>
      <c r="N213" s="13">
        <f>N208</f>
        <v>24.489560888624787</v>
      </c>
      <c r="O213" s="11"/>
      <c r="P213" s="11"/>
      <c r="Q213" s="11"/>
    </row>
    <row r="214" spans="1:17" ht="15.75">
      <c r="A214" s="4"/>
      <c r="B214" s="6"/>
      <c r="C214" s="6" t="s">
        <v>21</v>
      </c>
      <c r="D214" s="8">
        <v>12.797000000000001</v>
      </c>
      <c r="E214" s="6" t="s">
        <v>22</v>
      </c>
      <c r="F214" s="9" t="s">
        <v>57</v>
      </c>
      <c r="G214" s="9" t="s">
        <v>58</v>
      </c>
      <c r="H214" s="9" t="s">
        <v>59</v>
      </c>
      <c r="I214" s="9" t="s">
        <v>60</v>
      </c>
      <c r="J214" s="9" t="s">
        <v>61</v>
      </c>
      <c r="K214" s="11"/>
      <c r="L214" s="9" t="s">
        <v>59</v>
      </c>
      <c r="M214" s="13">
        <f>O207</f>
        <v>102.22720714833414</v>
      </c>
      <c r="N214" s="13">
        <f>O208</f>
        <v>77.37110426537572</v>
      </c>
      <c r="O214" s="11"/>
      <c r="P214" s="11"/>
      <c r="Q214" s="11"/>
    </row>
    <row r="215" spans="1:17" ht="15.75">
      <c r="A215" s="4"/>
      <c r="B215" s="6"/>
      <c r="C215" s="6" t="s">
        <v>30</v>
      </c>
      <c r="D215" s="8">
        <v>15.676</v>
      </c>
      <c r="E215" s="8">
        <v>12.946999999999999</v>
      </c>
      <c r="F215" s="8">
        <v>13.125</v>
      </c>
      <c r="G215" s="8">
        <v>13.766999999999999</v>
      </c>
      <c r="H215" s="8">
        <v>15.768000000000001</v>
      </c>
      <c r="I215" s="8">
        <v>19.765000000000001</v>
      </c>
      <c r="J215" s="8">
        <v>21.77</v>
      </c>
      <c r="K215" s="11"/>
      <c r="L215" s="9" t="s">
        <v>60</v>
      </c>
      <c r="M215" s="13">
        <f>P207</f>
        <v>281.41456068622216</v>
      </c>
      <c r="N215" s="13">
        <f>P208</f>
        <v>250.23704469985751</v>
      </c>
      <c r="O215" s="11"/>
      <c r="P215" s="11"/>
      <c r="Q215" s="11"/>
    </row>
    <row r="216" spans="1:17">
      <c r="A216" s="4"/>
      <c r="B216" s="6"/>
      <c r="C216" s="6"/>
      <c r="D216" s="6">
        <f>D215-D214</f>
        <v>2.8789999999999996</v>
      </c>
      <c r="E216" s="6"/>
      <c r="F216" s="6">
        <f>F215-E215</f>
        <v>0.17800000000000082</v>
      </c>
      <c r="G216" s="6">
        <f>G215-E215</f>
        <v>0.82000000000000028</v>
      </c>
      <c r="H216" s="6">
        <f>H215-E215</f>
        <v>2.8210000000000015</v>
      </c>
      <c r="I216" s="6">
        <f>I215-E215</f>
        <v>6.8180000000000014</v>
      </c>
      <c r="J216" s="6">
        <f>J215-E215</f>
        <v>8.8230000000000004</v>
      </c>
      <c r="K216" s="11"/>
      <c r="L216" s="9" t="s">
        <v>61</v>
      </c>
      <c r="M216" s="13">
        <f>Q207</f>
        <v>369.47018047783513</v>
      </c>
      <c r="N216" s="13">
        <f>Q208</f>
        <v>352.65387187298137</v>
      </c>
      <c r="O216" s="11"/>
      <c r="P216" s="11"/>
      <c r="Q216" s="11"/>
    </row>
    <row r="217" spans="1:17">
      <c r="A217" s="4"/>
      <c r="B217" s="6"/>
      <c r="C217" s="6"/>
      <c r="D217" s="6"/>
      <c r="E217" s="6"/>
      <c r="F217" s="10">
        <f>F216/D216*100</f>
        <v>6.1827023271969725</v>
      </c>
      <c r="G217" s="10">
        <f>G216/D216*100</f>
        <v>28.482111844390428</v>
      </c>
      <c r="H217" s="10">
        <f>H216/D216*100</f>
        <v>97.985411601250505</v>
      </c>
      <c r="I217" s="10">
        <f>I216/D216*100</f>
        <v>236.81833970128525</v>
      </c>
      <c r="J217" s="10">
        <f>J216/D216*100</f>
        <v>306.46057658909348</v>
      </c>
      <c r="K217" s="11"/>
      <c r="L217" s="11"/>
      <c r="M217" s="11"/>
      <c r="N217" s="11"/>
      <c r="O217" s="11"/>
      <c r="P217" s="11"/>
      <c r="Q217" s="11"/>
    </row>
    <row r="218" spans="1:17">
      <c r="A218" s="4"/>
      <c r="B218" s="6"/>
      <c r="C218" s="6"/>
      <c r="D218" s="6"/>
      <c r="E218" s="6"/>
      <c r="F218" s="6"/>
      <c r="G218" s="6"/>
      <c r="H218" s="6"/>
      <c r="I218" s="6"/>
      <c r="J218" s="6"/>
      <c r="K218" s="11"/>
      <c r="L218" s="11"/>
      <c r="M218" s="11"/>
      <c r="N218" s="11"/>
      <c r="O218" s="11"/>
      <c r="P218" s="11"/>
      <c r="Q218" s="11"/>
    </row>
    <row r="219" spans="1:17">
      <c r="A219" s="6"/>
      <c r="B219" s="6" t="s">
        <v>41</v>
      </c>
      <c r="C219" s="7" t="s">
        <v>20</v>
      </c>
      <c r="D219" s="6"/>
      <c r="E219" s="6"/>
      <c r="F219" s="6"/>
      <c r="G219" s="6"/>
      <c r="H219" s="6"/>
      <c r="I219" s="6"/>
      <c r="J219" s="6"/>
      <c r="K219" s="11"/>
      <c r="L219" s="11"/>
      <c r="M219" s="11"/>
      <c r="N219" s="11"/>
      <c r="O219" s="11"/>
      <c r="P219" s="11"/>
      <c r="Q219" s="11"/>
    </row>
    <row r="220" spans="1:17" ht="15.75">
      <c r="A220" s="6"/>
      <c r="B220" s="6"/>
      <c r="C220" s="6" t="s">
        <v>21</v>
      </c>
      <c r="D220" s="8">
        <v>10.430999999999999</v>
      </c>
      <c r="E220" s="6" t="s">
        <v>22</v>
      </c>
      <c r="F220" s="9" t="s">
        <v>57</v>
      </c>
      <c r="G220" s="9" t="s">
        <v>58</v>
      </c>
      <c r="H220" s="9" t="s">
        <v>59</v>
      </c>
      <c r="I220" s="9" t="s">
        <v>60</v>
      </c>
      <c r="J220" s="9" t="s">
        <v>61</v>
      </c>
      <c r="K220" s="11"/>
      <c r="L220" s="11"/>
      <c r="M220" s="11"/>
      <c r="N220" s="11"/>
      <c r="O220" s="11"/>
      <c r="P220" s="11"/>
      <c r="Q220" s="11"/>
    </row>
    <row r="221" spans="1:17" ht="15.75">
      <c r="A221" s="6"/>
      <c r="B221" s="6"/>
      <c r="C221" s="6" t="s">
        <v>30</v>
      </c>
      <c r="D221" s="8">
        <v>11.057</v>
      </c>
      <c r="E221" s="8">
        <v>9.4559999999999995</v>
      </c>
      <c r="F221" s="8">
        <v>9.5</v>
      </c>
      <c r="G221" s="8">
        <v>9.5850000000000009</v>
      </c>
      <c r="H221" s="8">
        <v>9.91</v>
      </c>
      <c r="I221" s="8">
        <v>11.085000000000001</v>
      </c>
      <c r="J221" s="8">
        <v>11.95</v>
      </c>
      <c r="K221" s="11"/>
      <c r="L221" s="11"/>
      <c r="M221" s="11"/>
      <c r="N221" s="11"/>
      <c r="O221" s="11"/>
      <c r="P221" s="11"/>
      <c r="Q221" s="11"/>
    </row>
    <row r="222" spans="1:17">
      <c r="A222" s="6"/>
      <c r="B222" s="6"/>
      <c r="C222" s="6"/>
      <c r="D222" s="6">
        <f>D221-D220</f>
        <v>0.62600000000000122</v>
      </c>
      <c r="E222" s="6"/>
      <c r="F222" s="6">
        <f>F221-E221</f>
        <v>4.4000000000000483E-2</v>
      </c>
      <c r="G222" s="6">
        <f>G221-E221</f>
        <v>0.12900000000000134</v>
      </c>
      <c r="H222" s="6">
        <f>H221-E221</f>
        <v>0.45400000000000063</v>
      </c>
      <c r="I222" s="6">
        <f>I221-E221</f>
        <v>1.6290000000000013</v>
      </c>
      <c r="J222" s="6">
        <f>J221-E221</f>
        <v>2.4939999999999998</v>
      </c>
      <c r="K222" s="11"/>
      <c r="L222" s="11"/>
      <c r="M222" s="11"/>
      <c r="N222" s="11"/>
      <c r="O222" s="11"/>
      <c r="P222" s="11"/>
      <c r="Q222" s="11"/>
    </row>
    <row r="223" spans="1:17">
      <c r="A223" s="6"/>
      <c r="B223" s="6"/>
      <c r="C223" s="6"/>
      <c r="D223" s="6"/>
      <c r="E223" s="6"/>
      <c r="F223" s="10">
        <f>F222/D222*100</f>
        <v>7.0287539936102874</v>
      </c>
      <c r="G223" s="10">
        <f>G222/D222*100</f>
        <v>20.607028753993784</v>
      </c>
      <c r="H223" s="10">
        <f>H222/D222*100</f>
        <v>72.523961661341801</v>
      </c>
      <c r="I223" s="10">
        <f>I222/D222*100</f>
        <v>260.22364217252363</v>
      </c>
      <c r="J223" s="10">
        <f>J222/D222*100</f>
        <v>398.40255591054233</v>
      </c>
      <c r="K223" s="11"/>
      <c r="L223" s="11"/>
      <c r="M223" s="11"/>
      <c r="N223" s="11"/>
      <c r="O223" s="11"/>
      <c r="P223" s="11"/>
      <c r="Q223" s="11"/>
    </row>
    <row r="224" spans="1:17">
      <c r="A224" s="6"/>
      <c r="B224" s="6"/>
      <c r="C224" s="6"/>
      <c r="D224" s="6"/>
      <c r="E224" s="6"/>
      <c r="F224" s="6"/>
      <c r="G224" s="6"/>
      <c r="H224" s="6"/>
      <c r="I224" s="6"/>
      <c r="J224" s="6"/>
      <c r="K224" s="11"/>
      <c r="L224" s="11"/>
      <c r="M224" s="11"/>
      <c r="N224" s="11"/>
      <c r="O224" s="11"/>
      <c r="P224" s="11"/>
      <c r="Q224" s="11"/>
    </row>
    <row r="225" spans="1:17">
      <c r="A225" s="6"/>
      <c r="B225" s="6" t="s">
        <v>42</v>
      </c>
      <c r="C225" s="7" t="s">
        <v>20</v>
      </c>
      <c r="D225" s="6"/>
      <c r="E225" s="6"/>
      <c r="F225" s="6"/>
      <c r="G225" s="6"/>
      <c r="H225" s="6"/>
      <c r="I225" s="6"/>
      <c r="J225" s="6"/>
      <c r="K225" s="11"/>
      <c r="L225" s="11"/>
      <c r="M225" s="11"/>
      <c r="N225" s="11"/>
      <c r="O225" s="11"/>
      <c r="P225" s="11"/>
      <c r="Q225" s="11"/>
    </row>
    <row r="226" spans="1:17" ht="15.75">
      <c r="A226" s="4"/>
      <c r="B226" s="6"/>
      <c r="C226" s="6" t="s">
        <v>21</v>
      </c>
      <c r="D226" s="8">
        <v>8.5150000000000006</v>
      </c>
      <c r="E226" s="6" t="s">
        <v>22</v>
      </c>
      <c r="F226" s="9" t="s">
        <v>57</v>
      </c>
      <c r="G226" s="9" t="s">
        <v>58</v>
      </c>
      <c r="H226" s="9" t="s">
        <v>59</v>
      </c>
      <c r="I226" s="9" t="s">
        <v>60</v>
      </c>
      <c r="J226" s="9" t="s">
        <v>61</v>
      </c>
      <c r="K226" s="11"/>
      <c r="L226" s="11"/>
      <c r="M226" s="11"/>
      <c r="N226" s="11"/>
      <c r="O226" s="11"/>
      <c r="P226" s="11"/>
      <c r="Q226" s="11"/>
    </row>
    <row r="227" spans="1:17" ht="15.75">
      <c r="A227" s="4"/>
      <c r="B227" s="6"/>
      <c r="C227" s="6" t="s">
        <v>30</v>
      </c>
      <c r="D227" s="8">
        <v>11.31</v>
      </c>
      <c r="E227" s="8">
        <v>8.8520000000000003</v>
      </c>
      <c r="F227" s="8">
        <v>9.0519999999999996</v>
      </c>
      <c r="G227" s="8">
        <v>9.6449999999999996</v>
      </c>
      <c r="H227" s="8">
        <v>11.15</v>
      </c>
      <c r="I227" s="8">
        <v>15.567</v>
      </c>
      <c r="J227" s="8">
        <v>17.43</v>
      </c>
      <c r="K227" s="11"/>
      <c r="L227" s="11"/>
      <c r="M227" s="11"/>
      <c r="N227" s="11"/>
      <c r="O227" s="11"/>
      <c r="P227" s="11"/>
      <c r="Q227" s="11"/>
    </row>
    <row r="228" spans="1:17">
      <c r="A228" s="4"/>
      <c r="B228" s="6"/>
      <c r="C228" s="6"/>
      <c r="D228" s="6">
        <f>D227-D226</f>
        <v>2.7949999999999999</v>
      </c>
      <c r="E228" s="6"/>
      <c r="F228" s="6">
        <f>F227-E227</f>
        <v>0.19999999999999929</v>
      </c>
      <c r="G228" s="6">
        <f>G227-E227</f>
        <v>0.79299999999999926</v>
      </c>
      <c r="H228" s="6">
        <f>H227-E227</f>
        <v>2.298</v>
      </c>
      <c r="I228" s="6">
        <f>I227-E227</f>
        <v>6.7149999999999999</v>
      </c>
      <c r="J228" s="6">
        <f>J227-E227</f>
        <v>8.5779999999999994</v>
      </c>
      <c r="K228" s="11"/>
      <c r="L228" s="11"/>
      <c r="M228" s="11"/>
      <c r="N228" s="11"/>
      <c r="O228" s="11"/>
      <c r="P228" s="11"/>
      <c r="Q228" s="11"/>
    </row>
    <row r="229" spans="1:17">
      <c r="A229" s="4"/>
      <c r="B229" s="6"/>
      <c r="C229" s="6"/>
      <c r="D229" s="6"/>
      <c r="E229" s="6"/>
      <c r="F229" s="10">
        <f>F228/D228*100</f>
        <v>7.1556350626117817</v>
      </c>
      <c r="G229" s="10">
        <f>G228/D228*100</f>
        <v>28.37209302325579</v>
      </c>
      <c r="H229" s="10">
        <f>H228/D228*100</f>
        <v>82.218246869409654</v>
      </c>
      <c r="I229" s="10">
        <f>I228/D228*100</f>
        <v>240.25044722719139</v>
      </c>
      <c r="J229" s="10">
        <f>J228/D228*100</f>
        <v>306.90518783542041</v>
      </c>
      <c r="K229" s="11"/>
      <c r="L229" s="11"/>
      <c r="M229" s="11"/>
      <c r="N229" s="11"/>
      <c r="O229" s="11"/>
      <c r="P229" s="11"/>
      <c r="Q229" s="11"/>
    </row>
  </sheetData>
  <mergeCells count="5">
    <mergeCell ref="B1:D1"/>
    <mergeCell ref="B2:G2"/>
    <mergeCell ref="A3:F3"/>
    <mergeCell ref="A4:E4"/>
    <mergeCell ref="A5:D5"/>
  </mergeCells>
  <phoneticPr fontId="12" type="noConversion"/>
  <dataValidations count="2">
    <dataValidation type="list" allowBlank="1" showInputMessage="1" showErrorMessage="1" sqref="C29 C35 C41 C47 C55 C61 C67 C73 C80 C86 C92 C98 C105 C111 C117 C123 C130 C136 C142 C148 C155 C161 C167 C173 C181 C187 C193 C199 C207 C213 C219 C225">
      <formula1>"AZD1208,Control"</formula1>
    </dataValidation>
    <dataValidation type="list" allowBlank="1" showInputMessage="1" showErrorMessage="1" sqref="C42 C68 C93 C118 C143 C168 C194 C220">
      <formula1>"EHT,control"</formula1>
    </dataValidation>
  </dataValidations>
  <pageMargins left="0.75" right="0.75" top="1" bottom="1" header="0.5" footer="0.5"/>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89"/>
  <sheetViews>
    <sheetView topLeftCell="K1" zoomScale="90" zoomScaleNormal="90" workbookViewId="0">
      <selection activeCell="A22" sqref="A22"/>
    </sheetView>
  </sheetViews>
  <sheetFormatPr baseColWidth="10" defaultColWidth="9.5703125" defaultRowHeight="15"/>
  <cols>
    <col min="1" max="1" width="9.42578125" style="1" bestFit="1" customWidth="1"/>
    <col min="2" max="2" width="10.42578125" style="1" bestFit="1" customWidth="1"/>
    <col min="3" max="12" width="12.7109375" style="1" bestFit="1" customWidth="1"/>
    <col min="13" max="13" width="9.5703125" style="1"/>
    <col min="14" max="15" width="12.7109375" style="1" bestFit="1" customWidth="1"/>
    <col min="16" max="16" width="10.42578125" style="1" bestFit="1" customWidth="1"/>
    <col min="17" max="18" width="13.85546875" style="1" bestFit="1" customWidth="1"/>
    <col min="19" max="19" width="12.7109375" style="1" bestFit="1" customWidth="1"/>
    <col min="20" max="21" width="13.85546875" style="1" bestFit="1" customWidth="1"/>
    <col min="22" max="22" width="12.7109375" style="1" bestFit="1" customWidth="1"/>
    <col min="23" max="23" width="13.85546875" style="1" bestFit="1" customWidth="1"/>
    <col min="24" max="24" width="12.7109375" style="1" bestFit="1" customWidth="1"/>
    <col min="25" max="26" width="13.85546875" style="1" bestFit="1" customWidth="1"/>
    <col min="27" max="27" width="9.5703125" style="1"/>
    <col min="28" max="28" width="13.85546875" style="1" bestFit="1" customWidth="1"/>
    <col min="29" max="29" width="12.7109375" style="1" bestFit="1" customWidth="1"/>
    <col min="30" max="16384" width="9.5703125" style="1"/>
  </cols>
  <sheetData>
    <row r="1" spans="1:15" ht="15.75">
      <c r="A1" s="14" t="s">
        <v>0</v>
      </c>
      <c r="B1" s="73" t="s">
        <v>96</v>
      </c>
      <c r="C1" s="74"/>
      <c r="D1" s="74"/>
      <c r="E1" s="14"/>
      <c r="F1" s="14"/>
      <c r="G1" s="14"/>
    </row>
    <row r="2" spans="1:15" ht="15.75">
      <c r="A2" s="14" t="s">
        <v>2</v>
      </c>
      <c r="B2" s="60" t="s">
        <v>66</v>
      </c>
      <c r="C2" s="61"/>
      <c r="D2" s="61"/>
      <c r="E2" s="61"/>
      <c r="F2" s="61"/>
      <c r="G2" s="61"/>
    </row>
    <row r="3" spans="1:15">
      <c r="A3" s="62" t="s">
        <v>67</v>
      </c>
      <c r="B3" s="62"/>
      <c r="C3" s="62"/>
      <c r="D3" s="62"/>
      <c r="E3" s="62"/>
      <c r="F3" s="62"/>
      <c r="G3" s="14"/>
    </row>
    <row r="4" spans="1:15">
      <c r="A4" s="62" t="s">
        <v>68</v>
      </c>
      <c r="B4" s="62"/>
      <c r="C4" s="62"/>
      <c r="D4" s="62"/>
      <c r="E4" s="62"/>
      <c r="F4" s="14"/>
      <c r="G4" s="14"/>
    </row>
    <row r="5" spans="1:15">
      <c r="A5" s="62" t="s">
        <v>6</v>
      </c>
      <c r="B5" s="62"/>
      <c r="C5" s="62"/>
      <c r="D5" s="62"/>
      <c r="E5" s="14"/>
      <c r="F5" s="14"/>
      <c r="G5" s="14"/>
    </row>
    <row r="8" spans="1:15">
      <c r="A8" s="3" t="s">
        <v>7</v>
      </c>
      <c r="B8" s="3" t="s">
        <v>8</v>
      </c>
      <c r="C8" s="3" t="s">
        <v>9</v>
      </c>
      <c r="D8" s="3" t="s">
        <v>10</v>
      </c>
      <c r="E8" s="3" t="s">
        <v>11</v>
      </c>
      <c r="F8" s="3" t="s">
        <v>12</v>
      </c>
      <c r="G8" s="3" t="s">
        <v>13</v>
      </c>
      <c r="H8" s="3" t="s">
        <v>85</v>
      </c>
      <c r="I8" s="3" t="s">
        <v>86</v>
      </c>
      <c r="J8" s="3" t="s">
        <v>87</v>
      </c>
      <c r="K8" s="3" t="s">
        <v>88</v>
      </c>
      <c r="L8" s="3" t="s">
        <v>89</v>
      </c>
      <c r="M8" s="3"/>
      <c r="N8" s="3" t="s">
        <v>14</v>
      </c>
      <c r="O8" s="3" t="s">
        <v>15</v>
      </c>
    </row>
    <row r="9" spans="1:15">
      <c r="A9" s="3"/>
      <c r="B9" s="3"/>
      <c r="C9" s="3"/>
      <c r="D9" s="3"/>
      <c r="E9" s="3"/>
      <c r="F9" s="3"/>
      <c r="G9" s="3"/>
      <c r="H9" s="3"/>
      <c r="I9" s="3"/>
      <c r="J9" s="3"/>
      <c r="K9" s="3"/>
      <c r="L9" s="3"/>
      <c r="M9" s="3"/>
      <c r="N9" s="3"/>
      <c r="O9" s="3"/>
    </row>
    <row r="10" spans="1:15">
      <c r="A10" s="3"/>
      <c r="B10" s="3">
        <v>0.1</v>
      </c>
      <c r="C10" s="3">
        <v>47.812041739795298</v>
      </c>
      <c r="D10" s="3">
        <v>7.1663776176760097</v>
      </c>
      <c r="E10" s="3">
        <v>20.895973676604601</v>
      </c>
      <c r="F10" s="3">
        <v>46.7712291284899</v>
      </c>
      <c r="G10" s="3">
        <v>64.548563736255701</v>
      </c>
      <c r="H10" s="3">
        <v>42.512440237316703</v>
      </c>
      <c r="I10" s="3">
        <v>31.493852040414801</v>
      </c>
      <c r="J10" s="3">
        <v>78.975200858384397</v>
      </c>
      <c r="K10" s="3">
        <v>61.674018038392902</v>
      </c>
      <c r="L10" s="3">
        <v>49.865187352365098</v>
      </c>
      <c r="M10" s="3"/>
      <c r="N10" s="3">
        <f t="shared" ref="N10:N16" si="0">AVERAGE(C10:L10)</f>
        <v>45.171488442569533</v>
      </c>
      <c r="O10" s="3">
        <f t="shared" ref="O10:O16" si="1">STDEV(C10:L10)</f>
        <v>21.212929352415795</v>
      </c>
    </row>
    <row r="11" spans="1:15">
      <c r="A11" s="3"/>
      <c r="B11" s="3">
        <v>0.3</v>
      </c>
      <c r="C11" s="3">
        <v>104.065855587634</v>
      </c>
      <c r="D11" s="3">
        <v>33.4539189695085</v>
      </c>
      <c r="E11" s="3">
        <v>111.714355588163</v>
      </c>
      <c r="F11" s="3">
        <v>116.173986559798</v>
      </c>
      <c r="G11" s="3">
        <v>172.65960512779401</v>
      </c>
      <c r="H11" s="3">
        <v>112.190322986854</v>
      </c>
      <c r="I11" s="3">
        <v>159.213403307775</v>
      </c>
      <c r="J11" s="3">
        <v>105.905949080704</v>
      </c>
      <c r="K11" s="3">
        <v>243.258440169485</v>
      </c>
      <c r="L11" s="3">
        <v>147.334762532459</v>
      </c>
      <c r="M11" s="3"/>
      <c r="N11" s="3">
        <f t="shared" si="0"/>
        <v>130.59705999101746</v>
      </c>
      <c r="O11" s="3">
        <f t="shared" si="1"/>
        <v>54.989519436587514</v>
      </c>
    </row>
    <row r="12" spans="1:15">
      <c r="A12" s="3"/>
      <c r="B12" s="3">
        <v>1</v>
      </c>
      <c r="C12" s="3">
        <v>285.38823817596199</v>
      </c>
      <c r="D12" s="3">
        <v>148.47657175163701</v>
      </c>
      <c r="E12" s="3">
        <v>507.66046377198302</v>
      </c>
      <c r="F12" s="3">
        <v>246.98732537892801</v>
      </c>
      <c r="G12" s="3">
        <v>419.80270982146101</v>
      </c>
      <c r="H12" s="3">
        <v>270.20267703791802</v>
      </c>
      <c r="I12" s="3">
        <v>278.353278793583</v>
      </c>
      <c r="J12" s="3">
        <v>202.44095828561899</v>
      </c>
      <c r="K12" s="3">
        <v>404.56809697679802</v>
      </c>
      <c r="L12" s="3">
        <v>220.71239875684299</v>
      </c>
      <c r="M12" s="3"/>
      <c r="N12" s="3">
        <f t="shared" si="0"/>
        <v>298.45927187507323</v>
      </c>
      <c r="O12" s="3">
        <f t="shared" si="1"/>
        <v>111.32048521493439</v>
      </c>
    </row>
    <row r="13" spans="1:15">
      <c r="A13" s="3"/>
      <c r="B13" s="3">
        <v>3</v>
      </c>
      <c r="C13" s="3">
        <v>499.00731144553902</v>
      </c>
      <c r="D13" s="3">
        <v>359.50805644477401</v>
      </c>
      <c r="E13" s="3">
        <v>932.29662731497001</v>
      </c>
      <c r="F13" s="3">
        <v>620.15829450247304</v>
      </c>
      <c r="G13" s="3">
        <v>782.30451563947804</v>
      </c>
      <c r="H13" s="3">
        <v>364.98088677913199</v>
      </c>
      <c r="I13" s="3">
        <v>504.119380269207</v>
      </c>
      <c r="J13" s="3">
        <v>336.92232897213302</v>
      </c>
      <c r="K13" s="3">
        <v>485.94546587828199</v>
      </c>
      <c r="L13" s="3">
        <v>308.18498440562502</v>
      </c>
      <c r="M13" s="3"/>
      <c r="N13" s="3">
        <f t="shared" si="0"/>
        <v>519.34278516516133</v>
      </c>
      <c r="O13" s="3">
        <f t="shared" si="1"/>
        <v>205.16761567194294</v>
      </c>
    </row>
    <row r="14" spans="1:15">
      <c r="A14" s="3"/>
      <c r="B14" s="3">
        <v>10</v>
      </c>
      <c r="C14" s="3">
        <v>614.64072312905296</v>
      </c>
      <c r="D14" s="3">
        <v>597.54906829450897</v>
      </c>
      <c r="E14" s="3">
        <v>1297.32775295138</v>
      </c>
      <c r="F14" s="3">
        <v>898.76992414373103</v>
      </c>
      <c r="G14" s="3">
        <v>877.51831354837805</v>
      </c>
      <c r="H14" s="3">
        <v>419.26820129805799</v>
      </c>
      <c r="I14" s="3">
        <v>677.65515885652303</v>
      </c>
      <c r="J14" s="3">
        <v>357.03612245833301</v>
      </c>
      <c r="K14" s="3">
        <v>470.48045613700498</v>
      </c>
      <c r="L14" s="3">
        <v>324.82088697519401</v>
      </c>
      <c r="M14" s="3"/>
      <c r="N14" s="3">
        <f t="shared" si="0"/>
        <v>653.5066607792163</v>
      </c>
      <c r="O14" s="3">
        <f t="shared" si="1"/>
        <v>300.80654845913915</v>
      </c>
    </row>
    <row r="15" spans="1:15">
      <c r="A15" s="3"/>
      <c r="B15" s="3">
        <v>30</v>
      </c>
      <c r="C15" s="3">
        <v>617.37048934420704</v>
      </c>
      <c r="D15" s="3">
        <v>791.76133976117103</v>
      </c>
      <c r="E15" s="3">
        <v>1468.90704551013</v>
      </c>
      <c r="F15" s="3">
        <v>1068.1989573513999</v>
      </c>
      <c r="G15" s="3">
        <v>902.11609038575205</v>
      </c>
      <c r="H15" s="3">
        <v>397.80499869946499</v>
      </c>
      <c r="I15" s="3">
        <v>756.15100818165502</v>
      </c>
      <c r="J15" s="3">
        <v>372.66010849786198</v>
      </c>
      <c r="K15" s="3">
        <v>454.24765664382301</v>
      </c>
      <c r="L15" s="3">
        <v>324.58844294065398</v>
      </c>
      <c r="M15" s="3"/>
      <c r="N15" s="3">
        <f t="shared" si="0"/>
        <v>715.38061373161179</v>
      </c>
      <c r="O15" s="3">
        <f t="shared" si="1"/>
        <v>362.62557795414841</v>
      </c>
    </row>
    <row r="16" spans="1:15">
      <c r="A16" s="3"/>
      <c r="B16" s="3">
        <v>100</v>
      </c>
      <c r="C16" s="3">
        <v>648.33823304875796</v>
      </c>
      <c r="D16" s="3">
        <v>839.13583265209502</v>
      </c>
      <c r="E16" s="3">
        <v>1509.2890015340499</v>
      </c>
      <c r="F16" s="3">
        <v>1070.59657544421</v>
      </c>
      <c r="G16" s="3">
        <v>912.82872272120403</v>
      </c>
      <c r="H16" s="3">
        <v>370.07077852506899</v>
      </c>
      <c r="I16" s="3">
        <v>738.69185202277197</v>
      </c>
      <c r="J16" s="3">
        <v>354.98871596651901</v>
      </c>
      <c r="K16" s="3">
        <v>442.99602174416498</v>
      </c>
      <c r="L16" s="3">
        <v>314.19915170840102</v>
      </c>
      <c r="M16" s="3"/>
      <c r="N16" s="3">
        <f t="shared" si="0"/>
        <v>720.11348853672416</v>
      </c>
      <c r="O16" s="3">
        <f t="shared" si="1"/>
        <v>380.03585282904919</v>
      </c>
    </row>
    <row r="17" spans="1:29">
      <c r="A17" s="3"/>
      <c r="B17" s="3"/>
      <c r="C17" s="3"/>
      <c r="D17" s="3"/>
      <c r="E17" s="3"/>
      <c r="F17" s="3"/>
      <c r="G17" s="3"/>
      <c r="H17" s="3"/>
      <c r="I17" s="3"/>
      <c r="J17" s="3"/>
      <c r="K17" s="3"/>
      <c r="L17" s="3"/>
      <c r="M17" s="3"/>
      <c r="N17" s="3"/>
      <c r="O17" s="3"/>
    </row>
    <row r="18" spans="1:29">
      <c r="A18" s="3"/>
      <c r="B18" s="3"/>
      <c r="C18" s="3"/>
      <c r="D18" s="3"/>
      <c r="E18" s="3"/>
      <c r="F18" s="3"/>
      <c r="G18" s="3"/>
      <c r="H18" s="3"/>
      <c r="I18" s="3"/>
      <c r="J18" s="3"/>
      <c r="K18" s="3"/>
      <c r="L18" s="3"/>
      <c r="M18" s="3"/>
      <c r="N18" s="3"/>
      <c r="O18" s="3"/>
    </row>
    <row r="19" spans="1:29">
      <c r="A19" s="3"/>
      <c r="B19" s="3"/>
      <c r="C19" s="3"/>
      <c r="D19" s="3"/>
      <c r="E19" s="3"/>
      <c r="F19" s="3"/>
      <c r="G19" s="3"/>
      <c r="H19" s="3"/>
      <c r="I19" s="3"/>
      <c r="J19" s="3"/>
      <c r="K19" s="3"/>
      <c r="L19" s="3"/>
      <c r="M19" s="3"/>
      <c r="N19" s="3"/>
      <c r="O19" s="3"/>
    </row>
    <row r="20" spans="1:29">
      <c r="A20" s="3"/>
      <c r="B20" s="3"/>
      <c r="C20" s="3"/>
      <c r="D20" s="3"/>
      <c r="E20" s="3"/>
      <c r="F20" s="3"/>
      <c r="G20" s="3"/>
      <c r="H20" s="3"/>
      <c r="I20" s="3"/>
      <c r="J20" s="3"/>
      <c r="K20" s="3"/>
      <c r="L20" s="3"/>
      <c r="M20" s="3"/>
      <c r="N20" s="3"/>
      <c r="O20" s="3"/>
    </row>
    <row r="21" spans="1:29">
      <c r="A21" s="3" t="s">
        <v>69</v>
      </c>
      <c r="B21" s="3" t="s">
        <v>8</v>
      </c>
      <c r="C21" s="3" t="s">
        <v>9</v>
      </c>
      <c r="D21" s="3" t="s">
        <v>10</v>
      </c>
      <c r="E21" s="3" t="s">
        <v>11</v>
      </c>
      <c r="F21" s="3" t="s">
        <v>12</v>
      </c>
      <c r="G21" s="3" t="s">
        <v>13</v>
      </c>
      <c r="H21" s="3" t="s">
        <v>85</v>
      </c>
      <c r="I21" s="3" t="s">
        <v>86</v>
      </c>
      <c r="J21" s="3" t="s">
        <v>87</v>
      </c>
      <c r="K21" s="3" t="s">
        <v>88</v>
      </c>
      <c r="L21" s="3" t="s">
        <v>89</v>
      </c>
      <c r="M21" s="3"/>
      <c r="N21" s="3" t="s">
        <v>14</v>
      </c>
      <c r="O21" s="3" t="s">
        <v>15</v>
      </c>
      <c r="Q21" s="3" t="s">
        <v>64</v>
      </c>
      <c r="AB21" s="3" t="s">
        <v>14</v>
      </c>
      <c r="AC21" s="3" t="s">
        <v>15</v>
      </c>
    </row>
    <row r="22" spans="1:29">
      <c r="A22" s="3"/>
      <c r="B22" s="3"/>
      <c r="C22" s="3"/>
      <c r="D22" s="3"/>
      <c r="E22" s="3"/>
      <c r="F22" s="3"/>
      <c r="G22" s="3"/>
      <c r="H22" s="3"/>
      <c r="I22" s="3"/>
      <c r="J22" s="3"/>
      <c r="K22" s="3"/>
      <c r="L22" s="3"/>
      <c r="M22" s="3"/>
      <c r="N22" s="3"/>
      <c r="O22" s="3"/>
      <c r="AB22" s="3"/>
      <c r="AC22" s="3"/>
    </row>
    <row r="23" spans="1:29">
      <c r="A23" s="3"/>
      <c r="B23" s="3">
        <v>0.1</v>
      </c>
      <c r="C23" s="3">
        <v>38.500437975877603</v>
      </c>
      <c r="D23" s="3">
        <v>2.8588445503275799</v>
      </c>
      <c r="E23" s="3">
        <v>16.026768216499502</v>
      </c>
      <c r="F23" s="3">
        <v>59.435782237937197</v>
      </c>
      <c r="G23" s="3">
        <v>58.836990846224502</v>
      </c>
      <c r="H23" s="3">
        <v>19.205811871560101</v>
      </c>
      <c r="I23" s="3">
        <v>31.9397173840193</v>
      </c>
      <c r="J23" s="3">
        <v>19.6381756793458</v>
      </c>
      <c r="K23" s="3">
        <v>53.696543554212802</v>
      </c>
      <c r="L23" s="3">
        <v>95.260951428088305</v>
      </c>
      <c r="M23" s="3"/>
      <c r="N23" s="3">
        <f t="shared" ref="N23:N29" si="2">AVERAGE(C23:L23)</f>
        <v>39.540002374409269</v>
      </c>
      <c r="O23" s="3">
        <f t="shared" ref="O23:O29" si="3">STDEV(C23:L23)</f>
        <v>27.568569457179017</v>
      </c>
      <c r="Q23" s="1">
        <f>100-C23/C10*100</f>
        <v>19.475436365160263</v>
      </c>
      <c r="R23" s="1">
        <f t="shared" ref="R23:Z29" si="4">100-D23/D10*100</f>
        <v>60.107536849911675</v>
      </c>
      <c r="S23" s="1">
        <f t="shared" si="4"/>
        <v>23.302122865692183</v>
      </c>
      <c r="T23" s="1">
        <f t="shared" si="4"/>
        <v>-27.077657238075233</v>
      </c>
      <c r="U23" s="1">
        <f t="shared" si="4"/>
        <v>8.8484895084088748</v>
      </c>
      <c r="V23" s="1">
        <f t="shared" si="4"/>
        <v>54.823078222873775</v>
      </c>
      <c r="W23" s="1">
        <f t="shared" si="4"/>
        <v>-1.4157218463855656</v>
      </c>
      <c r="X23" s="1">
        <f t="shared" si="4"/>
        <v>75.133743927337008</v>
      </c>
      <c r="Y23" s="1">
        <f t="shared" si="4"/>
        <v>12.934903121139314</v>
      </c>
      <c r="Z23" s="1">
        <f t="shared" si="4"/>
        <v>-91.036986896169935</v>
      </c>
      <c r="AB23" s="3">
        <f>AVERAGE(Q23:Z23)</f>
        <v>13.509494487989238</v>
      </c>
      <c r="AC23" s="3">
        <f t="shared" ref="AC23:AC29" si="5">STDEV(Q23:Z23)</f>
        <v>47.876376412242649</v>
      </c>
    </row>
    <row r="24" spans="1:29">
      <c r="A24" s="3"/>
      <c r="B24" s="3">
        <v>0.3</v>
      </c>
      <c r="C24" s="3">
        <v>213.409801793751</v>
      </c>
      <c r="D24" s="3">
        <v>19.475878499106599</v>
      </c>
      <c r="E24" s="3">
        <v>78.007620440686694</v>
      </c>
      <c r="F24" s="3">
        <v>248.979720717861</v>
      </c>
      <c r="G24" s="3">
        <v>226.12927970884601</v>
      </c>
      <c r="H24" s="3">
        <v>53.2789336233227</v>
      </c>
      <c r="I24" s="3">
        <v>106.05057072878</v>
      </c>
      <c r="J24" s="3">
        <v>42.156126547489102</v>
      </c>
      <c r="K24" s="3">
        <v>244.84255797664099</v>
      </c>
      <c r="L24" s="3">
        <v>204.98097168260301</v>
      </c>
      <c r="M24" s="3"/>
      <c r="N24" s="3">
        <f t="shared" si="2"/>
        <v>143.73114617190873</v>
      </c>
      <c r="O24" s="3">
        <f t="shared" si="3"/>
        <v>92.119943031519242</v>
      </c>
      <c r="Q24" s="1">
        <f t="shared" ref="Q24:Q29" si="6">100-C24/C11*100</f>
        <v>-105.07187548565179</v>
      </c>
      <c r="R24" s="1">
        <f t="shared" si="4"/>
        <v>41.782968635579451</v>
      </c>
      <c r="S24" s="1">
        <f t="shared" si="4"/>
        <v>30.172250441775631</v>
      </c>
      <c r="T24" s="1">
        <f t="shared" si="4"/>
        <v>-114.31624074439779</v>
      </c>
      <c r="U24" s="1">
        <f t="shared" si="4"/>
        <v>-30.968259507761758</v>
      </c>
      <c r="V24" s="1">
        <f t="shared" si="4"/>
        <v>52.510223515832372</v>
      </c>
      <c r="W24" s="1">
        <f t="shared" si="4"/>
        <v>33.390927820458728</v>
      </c>
      <c r="X24" s="1">
        <f t="shared" si="4"/>
        <v>60.194751179308469</v>
      </c>
      <c r="Y24" s="1">
        <f t="shared" si="4"/>
        <v>-0.6512077468112949</v>
      </c>
      <c r="Z24" s="1">
        <f t="shared" si="4"/>
        <v>-39.126006761265245</v>
      </c>
      <c r="AB24" s="3">
        <f t="shared" ref="AB24:AB29" si="7">AVERAGE(Q24:Z24)</f>
        <v>-7.2082468652933231</v>
      </c>
      <c r="AC24" s="3">
        <f t="shared" si="5"/>
        <v>63.448038345913972</v>
      </c>
    </row>
    <row r="25" spans="1:29">
      <c r="A25" s="3"/>
      <c r="B25" s="3">
        <v>1</v>
      </c>
      <c r="C25" s="3">
        <v>348.80913117643502</v>
      </c>
      <c r="D25" s="3">
        <v>174.68731387730799</v>
      </c>
      <c r="E25" s="3">
        <v>314.78174246651298</v>
      </c>
      <c r="F25" s="3">
        <v>382.88004173838499</v>
      </c>
      <c r="G25" s="3">
        <v>435.75611441362702</v>
      </c>
      <c r="H25" s="3">
        <v>96.162902009631907</v>
      </c>
      <c r="I25" s="3">
        <v>470.27589694591001</v>
      </c>
      <c r="J25" s="3">
        <v>101.26260758038801</v>
      </c>
      <c r="K25" s="3">
        <v>446.220711036659</v>
      </c>
      <c r="L25" s="3">
        <v>375.86524603458201</v>
      </c>
      <c r="M25" s="3"/>
      <c r="N25" s="3">
        <f t="shared" si="2"/>
        <v>314.67017072794386</v>
      </c>
      <c r="O25" s="3">
        <f t="shared" si="3"/>
        <v>140.88088426546392</v>
      </c>
      <c r="Q25" s="1">
        <f t="shared" si="6"/>
        <v>-22.222672316779082</v>
      </c>
      <c r="R25" s="1">
        <f t="shared" si="4"/>
        <v>-17.653116459016033</v>
      </c>
      <c r="S25" s="1">
        <f t="shared" si="4"/>
        <v>37.993646358110333</v>
      </c>
      <c r="T25" s="1">
        <f t="shared" si="4"/>
        <v>-55.020117389007851</v>
      </c>
      <c r="U25" s="1">
        <f t="shared" si="4"/>
        <v>-3.8002147720654023</v>
      </c>
      <c r="V25" s="1">
        <f t="shared" si="4"/>
        <v>64.410825583294582</v>
      </c>
      <c r="W25" s="1">
        <f t="shared" si="4"/>
        <v>-68.949293137175516</v>
      </c>
      <c r="X25" s="1">
        <f t="shared" si="4"/>
        <v>49.979189765778983</v>
      </c>
      <c r="Y25" s="1">
        <f t="shared" si="4"/>
        <v>-10.295575546148356</v>
      </c>
      <c r="Z25" s="1">
        <f t="shared" si="4"/>
        <v>-70.296389397076695</v>
      </c>
      <c r="AB25" s="3">
        <f t="shared" si="7"/>
        <v>-9.5853717310085038</v>
      </c>
      <c r="AC25" s="3">
        <f t="shared" si="5"/>
        <v>48.097260733932444</v>
      </c>
    </row>
    <row r="26" spans="1:29">
      <c r="A26" s="3"/>
      <c r="B26" s="3">
        <v>3</v>
      </c>
      <c r="C26" s="3">
        <v>564.74750779313399</v>
      </c>
      <c r="D26" s="3">
        <v>410.66110780226302</v>
      </c>
      <c r="E26" s="3">
        <v>671.42129310009602</v>
      </c>
      <c r="F26" s="3">
        <v>735.19739342599303</v>
      </c>
      <c r="G26" s="3">
        <v>733.01559701307804</v>
      </c>
      <c r="H26" s="3">
        <v>148.39867892927199</v>
      </c>
      <c r="I26" s="3">
        <v>783.83986945634899</v>
      </c>
      <c r="J26" s="3">
        <v>231.51826569073501</v>
      </c>
      <c r="K26" s="3">
        <v>632.23332960606297</v>
      </c>
      <c r="L26" s="3">
        <v>513.60755533205702</v>
      </c>
      <c r="M26" s="3"/>
      <c r="N26" s="3">
        <f t="shared" si="2"/>
        <v>542.46405981490409</v>
      </c>
      <c r="O26" s="3">
        <f t="shared" si="3"/>
        <v>217.83859388418875</v>
      </c>
      <c r="Q26" s="1">
        <f t="shared" si="6"/>
        <v>-13.174195014729719</v>
      </c>
      <c r="R26" s="1">
        <f t="shared" si="4"/>
        <v>-14.22862448851599</v>
      </c>
      <c r="S26" s="1">
        <f t="shared" si="4"/>
        <v>27.982009863770429</v>
      </c>
      <c r="T26" s="1">
        <f t="shared" si="4"/>
        <v>-18.549957316270522</v>
      </c>
      <c r="U26" s="1">
        <f t="shared" si="4"/>
        <v>6.3004773257776492</v>
      </c>
      <c r="V26" s="1">
        <f t="shared" si="4"/>
        <v>59.340698566751144</v>
      </c>
      <c r="W26" s="1">
        <f t="shared" si="4"/>
        <v>-55.48695410951413</v>
      </c>
      <c r="X26" s="1">
        <f t="shared" si="4"/>
        <v>31.28438046921967</v>
      </c>
      <c r="Y26" s="1">
        <f t="shared" si="4"/>
        <v>-30.103761429975492</v>
      </c>
      <c r="Z26" s="1">
        <f t="shared" si="4"/>
        <v>-66.655606639180121</v>
      </c>
      <c r="AB26" s="3">
        <f t="shared" si="7"/>
        <v>-7.3291532772667081</v>
      </c>
      <c r="AC26" s="3">
        <f t="shared" si="5"/>
        <v>39.346999732074885</v>
      </c>
    </row>
    <row r="27" spans="1:29">
      <c r="A27" s="3"/>
      <c r="B27" s="3">
        <v>10</v>
      </c>
      <c r="C27" s="3">
        <v>674.71725731348795</v>
      </c>
      <c r="D27" s="3">
        <v>626.98034544371603</v>
      </c>
      <c r="E27" s="3">
        <v>859.62227224055903</v>
      </c>
      <c r="F27" s="3">
        <v>1226.8105919621801</v>
      </c>
      <c r="G27" s="3">
        <v>846.69548516532495</v>
      </c>
      <c r="H27" s="3">
        <v>212.03652702502899</v>
      </c>
      <c r="I27" s="3">
        <v>910.45720780560805</v>
      </c>
      <c r="J27" s="3">
        <v>279.86001422791799</v>
      </c>
      <c r="K27" s="3">
        <v>612.50058018836103</v>
      </c>
      <c r="L27" s="3">
        <v>522.16482609027298</v>
      </c>
      <c r="M27" s="3"/>
      <c r="N27" s="3">
        <f t="shared" si="2"/>
        <v>677.18451074624568</v>
      </c>
      <c r="O27" s="3">
        <f t="shared" si="3"/>
        <v>302.48848443896401</v>
      </c>
      <c r="Q27" s="1">
        <f t="shared" si="6"/>
        <v>-9.7742521645154596</v>
      </c>
      <c r="R27" s="1">
        <f t="shared" si="4"/>
        <v>-4.9253322799428361</v>
      </c>
      <c r="S27" s="1">
        <f t="shared" si="4"/>
        <v>33.739005406695014</v>
      </c>
      <c r="T27" s="1">
        <f t="shared" si="4"/>
        <v>-36.4988479260671</v>
      </c>
      <c r="U27" s="1">
        <f t="shared" si="4"/>
        <v>3.5124997287425685</v>
      </c>
      <c r="V27" s="1">
        <f t="shared" si="4"/>
        <v>49.426995329347164</v>
      </c>
      <c r="W27" s="1">
        <f t="shared" si="4"/>
        <v>-34.35405838891802</v>
      </c>
      <c r="X27" s="1">
        <f t="shared" si="4"/>
        <v>21.615770331311964</v>
      </c>
      <c r="Y27" s="1">
        <f t="shared" si="4"/>
        <v>-30.186189925389669</v>
      </c>
      <c r="Z27" s="1">
        <f t="shared" si="4"/>
        <v>-60.754694980606274</v>
      </c>
      <c r="AB27" s="3">
        <f t="shared" si="7"/>
        <v>-6.8199104869342646</v>
      </c>
      <c r="AC27" s="3">
        <f t="shared" si="5"/>
        <v>34.689602828423212</v>
      </c>
    </row>
    <row r="28" spans="1:29">
      <c r="A28" s="3"/>
      <c r="B28" s="3">
        <v>30</v>
      </c>
      <c r="C28" s="3">
        <v>685.16902854467901</v>
      </c>
      <c r="D28" s="3">
        <v>806.55151876116702</v>
      </c>
      <c r="E28" s="3">
        <v>939.33046358381398</v>
      </c>
      <c r="F28" s="3">
        <v>1202.7536387160801</v>
      </c>
      <c r="G28" s="3">
        <v>894.24367620494195</v>
      </c>
      <c r="H28" s="3">
        <v>209.63675019911699</v>
      </c>
      <c r="I28" s="3">
        <v>917.76958549193296</v>
      </c>
      <c r="J28" s="3">
        <v>320.52425587911199</v>
      </c>
      <c r="K28" s="3">
        <v>605.70517148258205</v>
      </c>
      <c r="L28" s="3">
        <v>528.946344560998</v>
      </c>
      <c r="M28" s="3"/>
      <c r="N28" s="3">
        <f t="shared" si="2"/>
        <v>711.06304334244248</v>
      </c>
      <c r="O28" s="3">
        <f t="shared" si="3"/>
        <v>303.34296497394394</v>
      </c>
      <c r="Q28" s="1">
        <f t="shared" si="6"/>
        <v>-10.981823778536935</v>
      </c>
      <c r="R28" s="1">
        <f t="shared" si="4"/>
        <v>-1.8680097470353161</v>
      </c>
      <c r="S28" s="1">
        <f t="shared" si="4"/>
        <v>36.052423027380996</v>
      </c>
      <c r="T28" s="1">
        <f t="shared" si="4"/>
        <v>-12.596406356575045</v>
      </c>
      <c r="U28" s="1">
        <f t="shared" si="4"/>
        <v>0.87266087643374135</v>
      </c>
      <c r="V28" s="1">
        <f t="shared" si="4"/>
        <v>47.301629973359368</v>
      </c>
      <c r="W28" s="1">
        <f t="shared" si="4"/>
        <v>-21.373849345110088</v>
      </c>
      <c r="X28" s="1">
        <f t="shared" si="4"/>
        <v>13.990188761792069</v>
      </c>
      <c r="Y28" s="1">
        <f t="shared" si="4"/>
        <v>-33.342497781450817</v>
      </c>
      <c r="Z28" s="1">
        <f t="shared" si="4"/>
        <v>-62.959081281186513</v>
      </c>
      <c r="AB28" s="3">
        <f t="shared" si="7"/>
        <v>-4.4904765650928535</v>
      </c>
      <c r="AC28" s="3">
        <f t="shared" si="5"/>
        <v>32.227030410965369</v>
      </c>
    </row>
    <row r="29" spans="1:29">
      <c r="A29" s="3"/>
      <c r="B29" s="3">
        <v>100</v>
      </c>
      <c r="C29" s="3">
        <v>701.89109827327604</v>
      </c>
      <c r="D29" s="3">
        <v>856.28350208457402</v>
      </c>
      <c r="E29" s="3">
        <v>956.93583046726098</v>
      </c>
      <c r="F29" s="3">
        <v>1171.2525125715899</v>
      </c>
      <c r="G29" s="3">
        <v>883.29983230450898</v>
      </c>
      <c r="H29" s="3">
        <v>196.16670241200001</v>
      </c>
      <c r="I29" s="3">
        <v>917.52904972780004</v>
      </c>
      <c r="J29" s="3">
        <v>334.03342167166699</v>
      </c>
      <c r="K29" s="3">
        <v>599.37302208513302</v>
      </c>
      <c r="L29" s="3">
        <v>509.15712138029602</v>
      </c>
      <c r="M29" s="3"/>
      <c r="N29" s="3">
        <f t="shared" si="2"/>
        <v>712.59220929781065</v>
      </c>
      <c r="O29" s="3">
        <f t="shared" si="3"/>
        <v>302.98174875791852</v>
      </c>
      <c r="Q29" s="1">
        <f t="shared" si="6"/>
        <v>-8.2600196154852767</v>
      </c>
      <c r="R29" s="1">
        <f t="shared" si="4"/>
        <v>-2.0434915022379272</v>
      </c>
      <c r="S29" s="1">
        <f t="shared" si="4"/>
        <v>36.596912221938553</v>
      </c>
      <c r="T29" s="1">
        <f t="shared" si="4"/>
        <v>-9.4018549504154834</v>
      </c>
      <c r="U29" s="1">
        <f t="shared" si="4"/>
        <v>3.2348774399503384</v>
      </c>
      <c r="V29" s="1">
        <f t="shared" si="4"/>
        <v>46.992112375413754</v>
      </c>
      <c r="W29" s="1">
        <f t="shared" si="4"/>
        <v>-24.209986507271637</v>
      </c>
      <c r="X29" s="1">
        <f t="shared" si="4"/>
        <v>5.9030874369619113</v>
      </c>
      <c r="Y29" s="1">
        <f t="shared" si="4"/>
        <v>-35.29986561172268</v>
      </c>
      <c r="Z29" s="1">
        <f>100-L29/L16*100</f>
        <v>-62.049171238001861</v>
      </c>
      <c r="AB29" s="3">
        <f t="shared" si="7"/>
        <v>-4.8537399950870306</v>
      </c>
      <c r="AC29" s="3">
        <f t="shared" si="5"/>
        <v>31.972936180310786</v>
      </c>
    </row>
    <row r="30" spans="1:29">
      <c r="A30" s="3"/>
      <c r="B30" s="3"/>
      <c r="C30" s="3"/>
      <c r="D30" s="3"/>
      <c r="E30" s="3"/>
      <c r="F30" s="3"/>
      <c r="G30" s="3"/>
      <c r="H30" s="3"/>
      <c r="I30" s="3"/>
      <c r="J30" s="3"/>
      <c r="K30" s="3"/>
      <c r="L30" s="3"/>
      <c r="M30" s="3"/>
      <c r="N30" s="3"/>
      <c r="O30" s="3"/>
    </row>
    <row r="31" spans="1:29">
      <c r="A31" s="3"/>
      <c r="B31" s="3"/>
      <c r="C31" s="3"/>
      <c r="D31" s="3"/>
      <c r="E31" s="3"/>
      <c r="F31" s="3"/>
      <c r="G31" s="3"/>
      <c r="H31" s="3"/>
      <c r="I31" s="3"/>
      <c r="J31" s="3"/>
      <c r="K31" s="3"/>
      <c r="L31" s="3"/>
      <c r="M31" s="3"/>
      <c r="N31" s="3"/>
      <c r="O31" s="3"/>
    </row>
    <row r="32" spans="1:29">
      <c r="A32" s="15" t="s">
        <v>18</v>
      </c>
      <c r="B32" s="5"/>
      <c r="C32" s="5"/>
      <c r="D32" s="5"/>
      <c r="E32" s="5"/>
      <c r="F32" s="5"/>
      <c r="G32" s="5"/>
      <c r="H32" s="5"/>
      <c r="I32" s="5"/>
      <c r="J32" s="5"/>
      <c r="K32" s="5"/>
      <c r="L32" s="5"/>
      <c r="M32" s="14"/>
      <c r="N32" s="22"/>
      <c r="O32" s="18" t="str">
        <f t="shared" ref="O32:U32" si="8">F34</f>
        <v>0.1mM10ul</v>
      </c>
      <c r="P32" s="18" t="str">
        <f t="shared" si="8"/>
        <v>0.1mM20ul</v>
      </c>
      <c r="Q32" s="18" t="str">
        <f t="shared" si="8"/>
        <v>1mM7ul</v>
      </c>
      <c r="R32" s="18" t="str">
        <f t="shared" si="8"/>
        <v>1mM20ul</v>
      </c>
      <c r="S32" s="18" t="str">
        <f t="shared" si="8"/>
        <v>10mM7ul</v>
      </c>
      <c r="T32" s="18" t="str">
        <f t="shared" si="8"/>
        <v>10mM20ul</v>
      </c>
      <c r="U32" s="18" t="str">
        <f t="shared" si="8"/>
        <v>10mM70ul</v>
      </c>
    </row>
    <row r="33" spans="1:21">
      <c r="A33" s="15"/>
      <c r="B33" s="5" t="s">
        <v>19</v>
      </c>
      <c r="C33" s="16" t="s">
        <v>20</v>
      </c>
      <c r="D33" s="5"/>
      <c r="E33" s="5"/>
      <c r="F33" s="5"/>
      <c r="G33" s="5"/>
      <c r="H33" s="5"/>
      <c r="I33" s="5"/>
      <c r="J33" s="5"/>
      <c r="K33" s="5"/>
      <c r="L33" s="5"/>
      <c r="M33" s="14"/>
      <c r="N33" s="22" t="s">
        <v>69</v>
      </c>
      <c r="O33" s="23">
        <f t="shared" ref="O33:U33" si="9">AVERAGE(F55,F43)</f>
        <v>38.500437975877595</v>
      </c>
      <c r="P33" s="23">
        <f t="shared" si="9"/>
        <v>213.40980179375052</v>
      </c>
      <c r="Q33" s="23">
        <f t="shared" si="9"/>
        <v>348.80913117643507</v>
      </c>
      <c r="R33" s="23">
        <f t="shared" si="9"/>
        <v>564.74750779313354</v>
      </c>
      <c r="S33" s="23">
        <f t="shared" si="9"/>
        <v>674.71725731348772</v>
      </c>
      <c r="T33" s="23">
        <f t="shared" si="9"/>
        <v>685.16902854467878</v>
      </c>
      <c r="U33" s="23">
        <f t="shared" si="9"/>
        <v>701.89109827327559</v>
      </c>
    </row>
    <row r="34" spans="1:21" ht="15.75">
      <c r="A34" s="15"/>
      <c r="B34" s="5"/>
      <c r="C34" s="5" t="s">
        <v>21</v>
      </c>
      <c r="D34" s="17">
        <v>7.351</v>
      </c>
      <c r="E34" s="5" t="s">
        <v>22</v>
      </c>
      <c r="F34" s="18" t="s">
        <v>23</v>
      </c>
      <c r="G34" s="18" t="s">
        <v>24</v>
      </c>
      <c r="H34" s="18" t="s">
        <v>25</v>
      </c>
      <c r="I34" s="18" t="s">
        <v>26</v>
      </c>
      <c r="J34" s="18" t="s">
        <v>27</v>
      </c>
      <c r="K34" s="18" t="s">
        <v>28</v>
      </c>
      <c r="L34" s="18" t="s">
        <v>29</v>
      </c>
      <c r="M34" s="14"/>
      <c r="N34" s="22" t="s">
        <v>7</v>
      </c>
      <c r="O34" s="23">
        <f t="shared" ref="O34:U34" si="10">AVERAGE(F49,F37)</f>
        <v>47.81204173979534</v>
      </c>
      <c r="P34" s="23">
        <f t="shared" si="10"/>
        <v>104.06585558763418</v>
      </c>
      <c r="Q34" s="23">
        <f t="shared" si="10"/>
        <v>285.38823817596182</v>
      </c>
      <c r="R34" s="23">
        <f t="shared" si="10"/>
        <v>499.00731144553902</v>
      </c>
      <c r="S34" s="23">
        <f t="shared" si="10"/>
        <v>614.64072312905341</v>
      </c>
      <c r="T34" s="23">
        <f t="shared" si="10"/>
        <v>617.37048934420704</v>
      </c>
      <c r="U34" s="23">
        <f t="shared" si="10"/>
        <v>648.3382330487575</v>
      </c>
    </row>
    <row r="35" spans="1:21" ht="15.75">
      <c r="A35" s="15"/>
      <c r="B35" s="5"/>
      <c r="C35" s="5" t="s">
        <v>30</v>
      </c>
      <c r="D35" s="17">
        <v>9.8780000000000001</v>
      </c>
      <c r="E35" s="17">
        <v>11.275</v>
      </c>
      <c r="F35" s="17">
        <v>13.15</v>
      </c>
      <c r="G35" s="17">
        <v>15.097</v>
      </c>
      <c r="H35" s="17">
        <v>20.704000000000001</v>
      </c>
      <c r="I35" s="17">
        <v>27.657</v>
      </c>
      <c r="J35" s="17">
        <v>31.748999999999999</v>
      </c>
      <c r="K35" s="17">
        <v>31.564</v>
      </c>
      <c r="L35" s="17">
        <v>31.382000000000001</v>
      </c>
      <c r="M35" s="14"/>
      <c r="N35" s="14"/>
      <c r="O35" s="14"/>
      <c r="P35" s="14"/>
      <c r="Q35" s="14"/>
      <c r="R35" s="14"/>
      <c r="S35" s="14"/>
      <c r="T35" s="14"/>
      <c r="U35" s="14"/>
    </row>
    <row r="36" spans="1:21">
      <c r="A36" s="15"/>
      <c r="B36" s="5"/>
      <c r="C36" s="5"/>
      <c r="D36" s="5">
        <f>D35-D34</f>
        <v>2.5270000000000001</v>
      </c>
      <c r="E36" s="5"/>
      <c r="F36" s="5">
        <f>F35-E35</f>
        <v>1.875</v>
      </c>
      <c r="G36" s="5">
        <f>G35-E35</f>
        <v>3.8219999999999992</v>
      </c>
      <c r="H36" s="5">
        <f>H35-E35</f>
        <v>9.4290000000000003</v>
      </c>
      <c r="I36" s="5">
        <f>I35-E35</f>
        <v>16.381999999999998</v>
      </c>
      <c r="J36" s="5">
        <f>J35-E35</f>
        <v>20.473999999999997</v>
      </c>
      <c r="K36" s="5">
        <f>K35-E35</f>
        <v>20.289000000000001</v>
      </c>
      <c r="L36" s="5">
        <f>L35-E35</f>
        <v>20.106999999999999</v>
      </c>
      <c r="M36" s="14"/>
      <c r="N36" s="14"/>
      <c r="O36" s="14"/>
      <c r="P36" s="14"/>
      <c r="Q36" s="14"/>
      <c r="R36" s="14"/>
      <c r="S36" s="14"/>
      <c r="T36" s="14"/>
      <c r="U36" s="14"/>
    </row>
    <row r="37" spans="1:21">
      <c r="A37" s="15"/>
      <c r="B37" s="5"/>
      <c r="C37" s="5"/>
      <c r="D37" s="5"/>
      <c r="E37" s="5"/>
      <c r="F37" s="19">
        <f>F36/D36*100</f>
        <v>74.198654531064506</v>
      </c>
      <c r="G37" s="19">
        <f>G36/D36*100</f>
        <v>151.24653739612185</v>
      </c>
      <c r="H37" s="19">
        <f>H36/D36*100</f>
        <v>373.13019390581718</v>
      </c>
      <c r="I37" s="19">
        <f>I36/D36*100</f>
        <v>648.27859121487916</v>
      </c>
      <c r="J37" s="19">
        <f>J36/D36*100</f>
        <v>810.2097348634743</v>
      </c>
      <c r="K37" s="19">
        <f>K36/D36*100</f>
        <v>802.88880094974274</v>
      </c>
      <c r="L37" s="19">
        <f>L36/D36*100</f>
        <v>795.68658488326071</v>
      </c>
      <c r="M37" s="14"/>
      <c r="N37" s="22" t="s">
        <v>31</v>
      </c>
      <c r="O37" s="5" t="s">
        <v>69</v>
      </c>
      <c r="P37" s="5" t="s">
        <v>7</v>
      </c>
      <c r="Q37" s="14"/>
      <c r="R37" s="14"/>
      <c r="S37" s="14"/>
      <c r="T37" s="14"/>
      <c r="U37" s="14"/>
    </row>
    <row r="38" spans="1:21">
      <c r="A38" s="15"/>
      <c r="B38" s="5"/>
      <c r="C38" s="5"/>
      <c r="D38" s="5"/>
      <c r="E38" s="5"/>
      <c r="F38" s="5"/>
      <c r="G38" s="5"/>
      <c r="H38" s="5"/>
      <c r="I38" s="5"/>
      <c r="J38" s="5"/>
      <c r="K38" s="5"/>
      <c r="L38" s="5"/>
      <c r="M38" s="14"/>
      <c r="N38" s="18" t="s">
        <v>23</v>
      </c>
      <c r="O38" s="23">
        <f>O33</f>
        <v>38.500437975877595</v>
      </c>
      <c r="P38" s="23">
        <f>O34</f>
        <v>47.81204173979534</v>
      </c>
      <c r="Q38" s="14"/>
      <c r="R38" s="14"/>
      <c r="S38" s="14"/>
      <c r="T38" s="14"/>
      <c r="U38" s="14"/>
    </row>
    <row r="39" spans="1:21">
      <c r="A39" s="15"/>
      <c r="B39" s="5" t="s">
        <v>32</v>
      </c>
      <c r="C39" s="16" t="s">
        <v>69</v>
      </c>
      <c r="D39" s="5"/>
      <c r="E39" s="5"/>
      <c r="F39" s="5"/>
      <c r="G39" s="5"/>
      <c r="H39" s="5"/>
      <c r="I39" s="5"/>
      <c r="J39" s="5"/>
      <c r="K39" s="5"/>
      <c r="L39" s="5"/>
      <c r="M39" s="14"/>
      <c r="N39" s="18" t="s">
        <v>24</v>
      </c>
      <c r="O39" s="23">
        <f>P33</f>
        <v>213.40980179375052</v>
      </c>
      <c r="P39" s="23">
        <f>P34</f>
        <v>104.06585558763418</v>
      </c>
      <c r="Q39" s="14"/>
      <c r="R39" s="14"/>
      <c r="S39" s="14"/>
      <c r="T39" s="14"/>
      <c r="U39" s="14"/>
    </row>
    <row r="40" spans="1:21" ht="15.75">
      <c r="A40" s="15"/>
      <c r="B40" s="5"/>
      <c r="C40" s="5" t="s">
        <v>21</v>
      </c>
      <c r="D40" s="17">
        <v>6.1539999999999999</v>
      </c>
      <c r="E40" s="5" t="s">
        <v>22</v>
      </c>
      <c r="F40" s="18" t="s">
        <v>23</v>
      </c>
      <c r="G40" s="18" t="s">
        <v>24</v>
      </c>
      <c r="H40" s="18" t="s">
        <v>25</v>
      </c>
      <c r="I40" s="18" t="s">
        <v>26</v>
      </c>
      <c r="J40" s="18" t="s">
        <v>27</v>
      </c>
      <c r="K40" s="18" t="s">
        <v>28</v>
      </c>
      <c r="L40" s="18" t="s">
        <v>29</v>
      </c>
      <c r="M40" s="14"/>
      <c r="N40" s="18" t="s">
        <v>25</v>
      </c>
      <c r="O40" s="23">
        <f>Q33</f>
        <v>348.80913117643507</v>
      </c>
      <c r="P40" s="23">
        <f>Q34</f>
        <v>285.38823817596182</v>
      </c>
      <c r="Q40" s="14"/>
      <c r="R40" s="14"/>
      <c r="S40" s="14"/>
      <c r="T40" s="14"/>
      <c r="U40" s="14"/>
    </row>
    <row r="41" spans="1:21" ht="15.75">
      <c r="A41" s="15"/>
      <c r="B41" s="5"/>
      <c r="C41" s="5" t="s">
        <v>30</v>
      </c>
      <c r="D41" s="17">
        <v>9.6460000000000008</v>
      </c>
      <c r="E41" s="17">
        <v>7.1909999999999998</v>
      </c>
      <c r="F41" s="17">
        <v>7.9489999999999998</v>
      </c>
      <c r="G41" s="17">
        <v>10.746</v>
      </c>
      <c r="H41" s="17">
        <v>15.227</v>
      </c>
      <c r="I41" s="17">
        <v>22.416</v>
      </c>
      <c r="J41" s="17">
        <v>24.308</v>
      </c>
      <c r="K41" s="17">
        <v>24.852</v>
      </c>
      <c r="L41" s="17">
        <v>25.875</v>
      </c>
      <c r="M41" s="14"/>
      <c r="N41" s="18" t="s">
        <v>26</v>
      </c>
      <c r="O41" s="23">
        <f>R33</f>
        <v>564.74750779313354</v>
      </c>
      <c r="P41" s="23">
        <f>R34</f>
        <v>499.00731144553902</v>
      </c>
      <c r="Q41" s="14"/>
      <c r="R41" s="14"/>
      <c r="S41" s="14"/>
      <c r="T41" s="14"/>
      <c r="U41" s="14"/>
    </row>
    <row r="42" spans="1:21">
      <c r="A42" s="15"/>
      <c r="B42" s="5"/>
      <c r="C42" s="5"/>
      <c r="D42" s="5">
        <f>D41-D40</f>
        <v>3.4920000000000009</v>
      </c>
      <c r="E42" s="5" t="s">
        <v>51</v>
      </c>
      <c r="F42" s="5">
        <f>F41-E41</f>
        <v>0.75800000000000001</v>
      </c>
      <c r="G42" s="5">
        <f>G41-E41</f>
        <v>3.5550000000000006</v>
      </c>
      <c r="H42" s="5">
        <f>H41-E41</f>
        <v>8.0360000000000014</v>
      </c>
      <c r="I42" s="5">
        <f>I41-E41</f>
        <v>15.225000000000001</v>
      </c>
      <c r="J42" s="5">
        <f>J41-E41</f>
        <v>17.117000000000001</v>
      </c>
      <c r="K42" s="5">
        <f>K41-E41</f>
        <v>17.661000000000001</v>
      </c>
      <c r="L42" s="5">
        <f>L41-E41</f>
        <v>18.684000000000001</v>
      </c>
      <c r="M42" s="14"/>
      <c r="N42" s="18" t="s">
        <v>27</v>
      </c>
      <c r="O42" s="23">
        <f>S33</f>
        <v>674.71725731348772</v>
      </c>
      <c r="P42" s="23">
        <f>S34</f>
        <v>614.64072312905341</v>
      </c>
      <c r="Q42" s="14"/>
      <c r="R42" s="14"/>
      <c r="S42" s="14"/>
      <c r="T42" s="14"/>
      <c r="U42" s="14"/>
    </row>
    <row r="43" spans="1:21">
      <c r="A43" s="15"/>
      <c r="B43" s="5"/>
      <c r="C43" s="5"/>
      <c r="D43" s="5"/>
      <c r="E43" s="5"/>
      <c r="F43" s="19">
        <f>F42/D42*100</f>
        <v>21.706758304696443</v>
      </c>
      <c r="G43" s="19">
        <f>G42/D42*100</f>
        <v>101.8041237113402</v>
      </c>
      <c r="H43" s="19">
        <f>H42/D42*100</f>
        <v>230.12600229095074</v>
      </c>
      <c r="I43" s="19">
        <f>I42/D42*100</f>
        <v>435.99656357388312</v>
      </c>
      <c r="J43" s="19">
        <f>J42/D42*100</f>
        <v>490.17754868270316</v>
      </c>
      <c r="K43" s="19">
        <f>K42/D42*100</f>
        <v>505.75601374570437</v>
      </c>
      <c r="L43" s="19">
        <f>L42/D42*100</f>
        <v>535.05154639175248</v>
      </c>
      <c r="M43" s="14"/>
      <c r="N43" s="18" t="s">
        <v>28</v>
      </c>
      <c r="O43" s="23">
        <f>T33</f>
        <v>685.16902854467878</v>
      </c>
      <c r="P43" s="23">
        <f>T34</f>
        <v>617.37048934420704</v>
      </c>
      <c r="Q43" s="14"/>
      <c r="R43" s="14"/>
      <c r="S43" s="14"/>
      <c r="T43" s="14"/>
      <c r="U43" s="14"/>
    </row>
    <row r="44" spans="1:21">
      <c r="A44" s="15"/>
      <c r="B44" s="5"/>
      <c r="C44" s="5"/>
      <c r="D44" s="5"/>
      <c r="E44" s="5"/>
      <c r="F44" s="5"/>
      <c r="G44" s="5"/>
      <c r="H44" s="5"/>
      <c r="I44" s="5"/>
      <c r="J44" s="5"/>
      <c r="K44" s="5"/>
      <c r="L44" s="5"/>
      <c r="M44" s="14"/>
      <c r="N44" s="18" t="s">
        <v>29</v>
      </c>
      <c r="O44" s="23">
        <f>U33</f>
        <v>701.89109827327559</v>
      </c>
      <c r="P44" s="23">
        <f>U34</f>
        <v>648.3382330487575</v>
      </c>
      <c r="Q44" s="14"/>
      <c r="R44" s="14"/>
      <c r="S44" s="14"/>
      <c r="T44" s="14"/>
      <c r="U44" s="14"/>
    </row>
    <row r="45" spans="1:21">
      <c r="A45" s="15"/>
      <c r="B45" s="5" t="s">
        <v>33</v>
      </c>
      <c r="C45" s="16" t="s">
        <v>20</v>
      </c>
      <c r="D45" s="5"/>
      <c r="E45" s="5"/>
      <c r="F45" s="5"/>
      <c r="G45" s="5"/>
      <c r="H45" s="5"/>
      <c r="I45" s="5"/>
      <c r="J45" s="5"/>
      <c r="K45" s="5"/>
      <c r="L45" s="5"/>
      <c r="M45" s="14"/>
      <c r="N45" s="14"/>
      <c r="O45" s="14"/>
      <c r="P45" s="14"/>
      <c r="Q45" s="14"/>
      <c r="R45" s="14"/>
      <c r="S45" s="14"/>
      <c r="T45" s="14"/>
      <c r="U45" s="14"/>
    </row>
    <row r="46" spans="1:21" ht="15.75">
      <c r="A46" s="15"/>
      <c r="B46" s="5"/>
      <c r="C46" s="5" t="s">
        <v>21</v>
      </c>
      <c r="D46" s="17">
        <v>4.9989999999999997</v>
      </c>
      <c r="E46" s="5" t="s">
        <v>22</v>
      </c>
      <c r="F46" s="18" t="s">
        <v>23</v>
      </c>
      <c r="G46" s="18" t="s">
        <v>24</v>
      </c>
      <c r="H46" s="18" t="s">
        <v>25</v>
      </c>
      <c r="I46" s="18" t="s">
        <v>26</v>
      </c>
      <c r="J46" s="18" t="s">
        <v>27</v>
      </c>
      <c r="K46" s="18" t="s">
        <v>28</v>
      </c>
      <c r="L46" s="18" t="s">
        <v>29</v>
      </c>
      <c r="M46" s="14"/>
      <c r="N46" s="14"/>
      <c r="O46" s="14"/>
      <c r="P46" s="14"/>
      <c r="Q46" s="14"/>
      <c r="R46" s="14"/>
      <c r="S46" s="14"/>
      <c r="T46" s="14"/>
      <c r="U46" s="14"/>
    </row>
    <row r="47" spans="1:21" ht="15.75">
      <c r="A47" s="15"/>
      <c r="B47" s="5"/>
      <c r="C47" s="5" t="s">
        <v>30</v>
      </c>
      <c r="D47" s="17">
        <v>9.5449999999999999</v>
      </c>
      <c r="E47" s="17">
        <v>5.3209999999999997</v>
      </c>
      <c r="F47" s="17">
        <v>6.2949999999999999</v>
      </c>
      <c r="G47" s="17">
        <v>7.907</v>
      </c>
      <c r="H47" s="17">
        <v>14.305999999999999</v>
      </c>
      <c r="I47" s="17">
        <v>21.22</v>
      </c>
      <c r="J47" s="17">
        <v>24.372</v>
      </c>
      <c r="K47" s="17">
        <v>24.952999999999999</v>
      </c>
      <c r="L47" s="17">
        <v>28.096</v>
      </c>
      <c r="M47" s="14"/>
      <c r="N47" s="14"/>
      <c r="O47" s="14"/>
      <c r="P47" s="14"/>
      <c r="Q47" s="14"/>
      <c r="R47" s="14"/>
      <c r="S47" s="14"/>
      <c r="T47" s="14"/>
      <c r="U47" s="14"/>
    </row>
    <row r="48" spans="1:21">
      <c r="A48" s="15"/>
      <c r="B48" s="5"/>
      <c r="C48" s="5"/>
      <c r="D48" s="5">
        <f>D47-D46</f>
        <v>4.5460000000000003</v>
      </c>
      <c r="E48" s="5"/>
      <c r="F48" s="5">
        <f>F47-E47</f>
        <v>0.9740000000000002</v>
      </c>
      <c r="G48" s="5">
        <f>G47-E47</f>
        <v>2.5860000000000003</v>
      </c>
      <c r="H48" s="5">
        <f>H47-E47</f>
        <v>8.9849999999999994</v>
      </c>
      <c r="I48" s="5">
        <f>I47-E47</f>
        <v>15.898999999999999</v>
      </c>
      <c r="J48" s="5">
        <f>J47-E47</f>
        <v>19.051000000000002</v>
      </c>
      <c r="K48" s="5">
        <f>K47-E47</f>
        <v>19.631999999999998</v>
      </c>
      <c r="L48" s="5">
        <f>L47-E47</f>
        <v>22.774999999999999</v>
      </c>
      <c r="M48" s="14"/>
      <c r="N48" s="14"/>
      <c r="O48" s="14"/>
      <c r="P48" s="14"/>
      <c r="Q48" s="14"/>
      <c r="R48" s="14"/>
      <c r="S48" s="14"/>
      <c r="T48" s="14"/>
      <c r="U48" s="14"/>
    </row>
    <row r="49" spans="1:21">
      <c r="A49" s="15"/>
      <c r="B49" s="5"/>
      <c r="C49" s="5"/>
      <c r="D49" s="5"/>
      <c r="E49" s="5"/>
      <c r="F49" s="19">
        <f>F48/D48*100</f>
        <v>21.425428948526179</v>
      </c>
      <c r="G49" s="19">
        <f>G48/D48*100</f>
        <v>56.885173779146506</v>
      </c>
      <c r="H49" s="19">
        <f>H48/D48*100</f>
        <v>197.64628244610645</v>
      </c>
      <c r="I49" s="19">
        <f>I48/D48*100</f>
        <v>349.73603167619882</v>
      </c>
      <c r="J49" s="19">
        <f>J48/D48*100</f>
        <v>419.07171139463264</v>
      </c>
      <c r="K49" s="19">
        <f>K48/D48*100</f>
        <v>431.85217773867129</v>
      </c>
      <c r="L49" s="19">
        <f>L48/D48*100</f>
        <v>500.98988121425424</v>
      </c>
      <c r="M49" s="14"/>
      <c r="N49" s="14"/>
      <c r="O49" s="14"/>
      <c r="P49" s="14"/>
      <c r="Q49" s="14"/>
      <c r="R49" s="14"/>
      <c r="S49" s="14"/>
      <c r="T49" s="14"/>
      <c r="U49" s="14"/>
    </row>
    <row r="50" spans="1:21">
      <c r="A50" s="15"/>
      <c r="B50" s="5"/>
      <c r="C50" s="5"/>
      <c r="D50" s="5"/>
      <c r="E50" s="5"/>
      <c r="F50" s="5"/>
      <c r="G50" s="5"/>
      <c r="H50" s="5"/>
      <c r="I50" s="5"/>
      <c r="J50" s="5"/>
      <c r="K50" s="5"/>
      <c r="L50" s="5"/>
      <c r="M50" s="14"/>
      <c r="N50" s="14"/>
      <c r="O50" s="14"/>
      <c r="P50" s="14"/>
      <c r="Q50" s="14"/>
      <c r="R50" s="14"/>
      <c r="S50" s="14"/>
      <c r="T50" s="14"/>
      <c r="U50" s="14"/>
    </row>
    <row r="51" spans="1:21">
      <c r="A51" s="15"/>
      <c r="B51" s="5" t="s">
        <v>34</v>
      </c>
      <c r="C51" s="16" t="s">
        <v>69</v>
      </c>
      <c r="D51" s="5"/>
      <c r="E51" s="5"/>
      <c r="F51" s="5"/>
      <c r="G51" s="5"/>
      <c r="H51" s="5"/>
      <c r="I51" s="5"/>
      <c r="J51" s="5"/>
      <c r="K51" s="5"/>
      <c r="L51" s="5"/>
      <c r="M51" s="14"/>
      <c r="N51" s="14"/>
      <c r="O51" s="14"/>
      <c r="P51" s="14"/>
      <c r="Q51" s="14"/>
      <c r="R51" s="14"/>
      <c r="S51" s="14"/>
      <c r="T51" s="14"/>
      <c r="U51" s="14"/>
    </row>
    <row r="52" spans="1:21" ht="15.75">
      <c r="A52" s="15"/>
      <c r="B52" s="5"/>
      <c r="C52" s="5" t="s">
        <v>21</v>
      </c>
      <c r="D52" s="17">
        <v>8.5510000000000002</v>
      </c>
      <c r="E52" s="5" t="s">
        <v>22</v>
      </c>
      <c r="F52" s="18" t="s">
        <v>23</v>
      </c>
      <c r="G52" s="18" t="s">
        <v>24</v>
      </c>
      <c r="H52" s="18" t="s">
        <v>25</v>
      </c>
      <c r="I52" s="18" t="s">
        <v>26</v>
      </c>
      <c r="J52" s="18" t="s">
        <v>27</v>
      </c>
      <c r="K52" s="18" t="s">
        <v>28</v>
      </c>
      <c r="L52" s="18" t="s">
        <v>29</v>
      </c>
      <c r="M52" s="14"/>
      <c r="N52" s="14"/>
      <c r="O52" s="14"/>
      <c r="P52" s="14"/>
      <c r="Q52" s="14"/>
      <c r="R52" s="14"/>
      <c r="S52" s="14"/>
      <c r="T52" s="14"/>
      <c r="U52" s="14"/>
    </row>
    <row r="53" spans="1:21" ht="15.75">
      <c r="A53" s="15"/>
      <c r="B53" s="5"/>
      <c r="C53" s="5" t="s">
        <v>30</v>
      </c>
      <c r="D53" s="17">
        <v>10.166</v>
      </c>
      <c r="E53" s="17">
        <v>9.56</v>
      </c>
      <c r="F53" s="17">
        <v>10.452999999999999</v>
      </c>
      <c r="G53" s="17">
        <v>14.808999999999999</v>
      </c>
      <c r="H53" s="17">
        <v>17.11</v>
      </c>
      <c r="I53" s="17">
        <v>20.76</v>
      </c>
      <c r="J53" s="17">
        <v>23.437000000000001</v>
      </c>
      <c r="K53" s="17">
        <v>23.523</v>
      </c>
      <c r="L53" s="17">
        <v>23.59</v>
      </c>
      <c r="M53" s="14"/>
      <c r="N53" s="14"/>
      <c r="O53" s="14"/>
      <c r="P53" s="14"/>
      <c r="Q53" s="14"/>
      <c r="R53" s="14"/>
      <c r="S53" s="14"/>
      <c r="T53" s="14"/>
      <c r="U53" s="14"/>
    </row>
    <row r="54" spans="1:21">
      <c r="A54" s="15"/>
      <c r="B54" s="5"/>
      <c r="C54" s="5"/>
      <c r="D54" s="5">
        <f>D53-D52</f>
        <v>1.6150000000000002</v>
      </c>
      <c r="E54" s="5"/>
      <c r="F54" s="5">
        <f>F53-E53</f>
        <v>0.89299999999999891</v>
      </c>
      <c r="G54" s="5">
        <f>G53-E53</f>
        <v>5.2489999999999988</v>
      </c>
      <c r="H54" s="5">
        <f>H53-E53</f>
        <v>7.5499999999999989</v>
      </c>
      <c r="I54" s="5">
        <f>I53-E53</f>
        <v>11.200000000000001</v>
      </c>
      <c r="J54" s="5">
        <f>J53-E53</f>
        <v>13.877000000000001</v>
      </c>
      <c r="K54" s="5">
        <f>K53-E53</f>
        <v>13.962999999999999</v>
      </c>
      <c r="L54" s="5">
        <f>L53-E53</f>
        <v>14.03</v>
      </c>
      <c r="M54" s="14"/>
      <c r="N54" s="14"/>
      <c r="O54" s="14"/>
      <c r="P54" s="14"/>
      <c r="Q54" s="14"/>
      <c r="R54" s="14"/>
      <c r="S54" s="14"/>
      <c r="T54" s="14"/>
      <c r="U54" s="14"/>
    </row>
    <row r="55" spans="1:21">
      <c r="A55" s="15"/>
      <c r="B55" s="5"/>
      <c r="C55" s="5"/>
      <c r="D55" s="5"/>
      <c r="E55" s="5"/>
      <c r="F55" s="19">
        <f>F54/D54*100</f>
        <v>55.294117647058748</v>
      </c>
      <c r="G55" s="19">
        <f>G54/D54*100</f>
        <v>325.01547987616084</v>
      </c>
      <c r="H55" s="19">
        <f>H54/D54*100</f>
        <v>467.49226006191941</v>
      </c>
      <c r="I55" s="19">
        <f>I54/D54*100</f>
        <v>693.49845201238395</v>
      </c>
      <c r="J55" s="19">
        <f>J54/D54*100</f>
        <v>859.25696594427234</v>
      </c>
      <c r="K55" s="19">
        <f>K54/D54*100</f>
        <v>864.58204334365314</v>
      </c>
      <c r="L55" s="19">
        <f>L54/D54*100</f>
        <v>868.7306501547987</v>
      </c>
      <c r="M55" s="14"/>
      <c r="N55" s="14"/>
      <c r="O55" s="14"/>
      <c r="P55" s="14"/>
      <c r="Q55" s="14"/>
      <c r="R55" s="14"/>
      <c r="S55" s="14"/>
      <c r="T55" s="14"/>
      <c r="U55" s="14"/>
    </row>
    <row r="56" spans="1:21">
      <c r="A56" s="20"/>
      <c r="B56" s="21"/>
      <c r="C56" s="21"/>
      <c r="D56" s="21"/>
      <c r="E56" s="21"/>
      <c r="F56" s="21"/>
      <c r="G56" s="21"/>
      <c r="H56" s="21"/>
      <c r="I56" s="21"/>
      <c r="J56" s="21"/>
      <c r="K56" s="21"/>
      <c r="L56" s="21"/>
      <c r="M56" s="14"/>
      <c r="N56" s="14"/>
      <c r="O56" s="14"/>
      <c r="P56" s="14"/>
      <c r="Q56" s="14"/>
      <c r="R56" s="14"/>
      <c r="S56" s="14"/>
      <c r="T56" s="14"/>
      <c r="U56" s="14"/>
    </row>
    <row r="57" spans="1:21">
      <c r="A57" s="20"/>
      <c r="B57" s="21"/>
      <c r="C57" s="21"/>
      <c r="D57" s="21"/>
      <c r="E57" s="21"/>
      <c r="F57" s="21"/>
      <c r="G57" s="21"/>
      <c r="H57" s="21"/>
      <c r="I57" s="21"/>
      <c r="J57" s="21"/>
      <c r="K57" s="21"/>
      <c r="L57" s="21"/>
      <c r="M57" s="14"/>
      <c r="N57" s="14"/>
      <c r="O57" s="14"/>
      <c r="P57" s="14"/>
      <c r="Q57" s="14"/>
      <c r="R57" s="14"/>
      <c r="S57" s="14"/>
      <c r="T57" s="14"/>
      <c r="U57" s="14"/>
    </row>
    <row r="58" spans="1:21">
      <c r="A58" s="15" t="s">
        <v>35</v>
      </c>
      <c r="B58" s="5"/>
      <c r="C58" s="5"/>
      <c r="D58" s="5"/>
      <c r="E58" s="5"/>
      <c r="F58" s="5"/>
      <c r="G58" s="5"/>
      <c r="H58" s="5"/>
      <c r="I58" s="5"/>
      <c r="J58" s="5"/>
      <c r="K58" s="5"/>
      <c r="L58" s="5"/>
      <c r="M58" s="14"/>
      <c r="N58" s="22"/>
      <c r="O58" s="18" t="str">
        <f t="shared" ref="O58:U58" si="11">F60</f>
        <v>0.1mM10ul</v>
      </c>
      <c r="P58" s="18" t="str">
        <f t="shared" si="11"/>
        <v>0.1mM20ul</v>
      </c>
      <c r="Q58" s="18" t="str">
        <f t="shared" si="11"/>
        <v>1mM7ul</v>
      </c>
      <c r="R58" s="18" t="str">
        <f t="shared" si="11"/>
        <v>1mM20ul</v>
      </c>
      <c r="S58" s="18" t="str">
        <f t="shared" si="11"/>
        <v>10mM7ul</v>
      </c>
      <c r="T58" s="18" t="str">
        <f t="shared" si="11"/>
        <v>10mM20ul</v>
      </c>
      <c r="U58" s="18" t="str">
        <f t="shared" si="11"/>
        <v>10mM70ul</v>
      </c>
    </row>
    <row r="59" spans="1:21">
      <c r="A59" s="15"/>
      <c r="B59" s="5" t="s">
        <v>19</v>
      </c>
      <c r="C59" s="16" t="s">
        <v>69</v>
      </c>
      <c r="D59" s="5"/>
      <c r="E59" s="5"/>
      <c r="F59" s="5"/>
      <c r="G59" s="5"/>
      <c r="H59" s="5"/>
      <c r="I59" s="5"/>
      <c r="J59" s="5"/>
      <c r="K59" s="5"/>
      <c r="L59" s="5"/>
      <c r="M59" s="14"/>
      <c r="N59" s="22" t="s">
        <v>69</v>
      </c>
      <c r="O59" s="23">
        <f t="shared" ref="O59:U59" si="12">F63</f>
        <v>2.8588445503275781</v>
      </c>
      <c r="P59" s="23">
        <f t="shared" si="12"/>
        <v>19.475878499106607</v>
      </c>
      <c r="Q59" s="23">
        <f t="shared" si="12"/>
        <v>174.6873138773079</v>
      </c>
      <c r="R59" s="23">
        <f t="shared" si="12"/>
        <v>410.66110780226319</v>
      </c>
      <c r="S59" s="23">
        <f t="shared" si="12"/>
        <v>626.98034544371649</v>
      </c>
      <c r="T59" s="23">
        <f t="shared" si="12"/>
        <v>806.55151876116713</v>
      </c>
      <c r="U59" s="23">
        <f t="shared" si="12"/>
        <v>856.28350208457391</v>
      </c>
    </row>
    <row r="60" spans="1:21" ht="15.75">
      <c r="A60" s="15"/>
      <c r="B60" s="5"/>
      <c r="C60" s="5" t="s">
        <v>21</v>
      </c>
      <c r="D60" s="17">
        <v>5.7610000000000001</v>
      </c>
      <c r="E60" s="5" t="s">
        <v>22</v>
      </c>
      <c r="F60" s="18" t="s">
        <v>23</v>
      </c>
      <c r="G60" s="18" t="s">
        <v>24</v>
      </c>
      <c r="H60" s="18" t="s">
        <v>25</v>
      </c>
      <c r="I60" s="18" t="s">
        <v>26</v>
      </c>
      <c r="J60" s="18" t="s">
        <v>27</v>
      </c>
      <c r="K60" s="18" t="s">
        <v>28</v>
      </c>
      <c r="L60" s="18" t="s">
        <v>29</v>
      </c>
      <c r="M60" s="14"/>
      <c r="N60" s="22" t="s">
        <v>7</v>
      </c>
      <c r="O60" s="23">
        <f t="shared" ref="O60:U60" si="13">AVERAGE(F69,F75)</f>
        <v>7.1663776176760106</v>
      </c>
      <c r="P60" s="23">
        <f t="shared" si="13"/>
        <v>33.453918969508464</v>
      </c>
      <c r="Q60" s="23">
        <f t="shared" si="13"/>
        <v>148.47657175163684</v>
      </c>
      <c r="R60" s="23">
        <f t="shared" si="13"/>
        <v>359.50805644477384</v>
      </c>
      <c r="S60" s="23">
        <f t="shared" si="13"/>
        <v>597.54906829450908</v>
      </c>
      <c r="T60" s="23">
        <f t="shared" si="13"/>
        <v>791.76133976117148</v>
      </c>
      <c r="U60" s="23">
        <f t="shared" si="13"/>
        <v>839.13583265209456</v>
      </c>
    </row>
    <row r="61" spans="1:21" ht="15.75">
      <c r="A61" s="15"/>
      <c r="B61" s="5"/>
      <c r="C61" s="5" t="s">
        <v>30</v>
      </c>
      <c r="D61" s="17">
        <v>7.44</v>
      </c>
      <c r="E61" s="17">
        <v>4.3120000000000003</v>
      </c>
      <c r="F61" s="17">
        <v>4.3600000000000003</v>
      </c>
      <c r="G61" s="17">
        <v>4.6390000000000002</v>
      </c>
      <c r="H61" s="17">
        <v>7.2450000000000001</v>
      </c>
      <c r="I61" s="17">
        <v>11.207000000000001</v>
      </c>
      <c r="J61" s="17">
        <v>14.839</v>
      </c>
      <c r="K61" s="17">
        <v>17.853999999999999</v>
      </c>
      <c r="L61" s="17">
        <v>18.689</v>
      </c>
      <c r="M61" s="14"/>
      <c r="N61" s="14"/>
      <c r="O61" s="14"/>
      <c r="P61" s="14"/>
      <c r="Q61" s="14"/>
      <c r="R61" s="14"/>
      <c r="S61" s="14"/>
      <c r="T61" s="14"/>
      <c r="U61" s="14"/>
    </row>
    <row r="62" spans="1:21">
      <c r="A62" s="15"/>
      <c r="B62" s="5"/>
      <c r="C62" s="5"/>
      <c r="D62" s="5">
        <f>D61-D60</f>
        <v>1.6790000000000003</v>
      </c>
      <c r="E62" s="5"/>
      <c r="F62" s="5">
        <f>F61-E61</f>
        <v>4.8000000000000043E-2</v>
      </c>
      <c r="G62" s="5">
        <f>G61-E61</f>
        <v>0.32699999999999996</v>
      </c>
      <c r="H62" s="5">
        <f>H61-E61</f>
        <v>2.9329999999999998</v>
      </c>
      <c r="I62" s="5">
        <f>I61-E61</f>
        <v>6.8950000000000005</v>
      </c>
      <c r="J62" s="5">
        <f>J61-E61</f>
        <v>10.527000000000001</v>
      </c>
      <c r="K62" s="5">
        <f>K61-E61</f>
        <v>13.541999999999998</v>
      </c>
      <c r="L62" s="5">
        <f>L61-E61</f>
        <v>14.376999999999999</v>
      </c>
      <c r="M62" s="14"/>
      <c r="N62" s="14"/>
      <c r="O62" s="14"/>
      <c r="P62" s="14"/>
      <c r="Q62" s="14"/>
      <c r="R62" s="14"/>
      <c r="S62" s="14"/>
      <c r="T62" s="14"/>
      <c r="U62" s="14"/>
    </row>
    <row r="63" spans="1:21">
      <c r="A63" s="15"/>
      <c r="B63" s="5"/>
      <c r="C63" s="5"/>
      <c r="D63" s="5"/>
      <c r="E63" s="5"/>
      <c r="F63" s="19">
        <f>F62/D62*100</f>
        <v>2.8588445503275781</v>
      </c>
      <c r="G63" s="19">
        <f>G62/D62*100</f>
        <v>19.475878499106607</v>
      </c>
      <c r="H63" s="19">
        <f>H62/D62*100</f>
        <v>174.6873138773079</v>
      </c>
      <c r="I63" s="19">
        <f>I62/D62*100</f>
        <v>410.66110780226319</v>
      </c>
      <c r="J63" s="19">
        <f>J62/D62*100</f>
        <v>626.98034544371649</v>
      </c>
      <c r="K63" s="19">
        <f>K62/D62*100</f>
        <v>806.55151876116713</v>
      </c>
      <c r="L63" s="19">
        <f>L62/D62*100</f>
        <v>856.28350208457391</v>
      </c>
      <c r="M63" s="14"/>
      <c r="N63" s="22" t="s">
        <v>31</v>
      </c>
      <c r="O63" s="5" t="s">
        <v>69</v>
      </c>
      <c r="P63" s="5" t="s">
        <v>7</v>
      </c>
      <c r="Q63" s="14"/>
      <c r="R63" s="14"/>
      <c r="S63" s="14"/>
      <c r="T63" s="14"/>
      <c r="U63" s="14"/>
    </row>
    <row r="64" spans="1:21">
      <c r="A64" s="15"/>
      <c r="B64" s="5"/>
      <c r="C64" s="5"/>
      <c r="D64" s="5"/>
      <c r="E64" s="5"/>
      <c r="F64" s="5"/>
      <c r="G64" s="5"/>
      <c r="H64" s="5"/>
      <c r="I64" s="5"/>
      <c r="J64" s="5"/>
      <c r="K64" s="5"/>
      <c r="L64" s="5"/>
      <c r="M64" s="14"/>
      <c r="N64" s="18" t="s">
        <v>23</v>
      </c>
      <c r="O64" s="23">
        <f>O59</f>
        <v>2.8588445503275781</v>
      </c>
      <c r="P64" s="23">
        <f>O60</f>
        <v>7.1663776176760106</v>
      </c>
      <c r="Q64" s="14"/>
      <c r="R64" s="14"/>
      <c r="S64" s="14"/>
      <c r="T64" s="14"/>
      <c r="U64" s="14"/>
    </row>
    <row r="65" spans="1:21">
      <c r="A65" s="15"/>
      <c r="B65" s="5" t="s">
        <v>32</v>
      </c>
      <c r="C65" s="16" t="s">
        <v>20</v>
      </c>
      <c r="D65" s="5"/>
      <c r="E65" s="5"/>
      <c r="F65" s="5"/>
      <c r="G65" s="5"/>
      <c r="H65" s="5"/>
      <c r="I65" s="5"/>
      <c r="J65" s="5"/>
      <c r="K65" s="5"/>
      <c r="L65" s="5"/>
      <c r="M65" s="14"/>
      <c r="N65" s="18" t="s">
        <v>24</v>
      </c>
      <c r="O65" s="23">
        <f>P59</f>
        <v>19.475878499106607</v>
      </c>
      <c r="P65" s="23">
        <f>P60</f>
        <v>33.453918969508464</v>
      </c>
      <c r="Q65" s="14"/>
      <c r="R65" s="14"/>
      <c r="S65" s="14"/>
      <c r="T65" s="14"/>
      <c r="U65" s="14"/>
    </row>
    <row r="66" spans="1:21" ht="15.75">
      <c r="A66" s="15"/>
      <c r="B66" s="5"/>
      <c r="C66" s="5" t="s">
        <v>21</v>
      </c>
      <c r="D66" s="17">
        <v>6.8449999999999998</v>
      </c>
      <c r="E66" s="5" t="s">
        <v>22</v>
      </c>
      <c r="F66" s="18" t="s">
        <v>23</v>
      </c>
      <c r="G66" s="18" t="s">
        <v>24</v>
      </c>
      <c r="H66" s="18" t="s">
        <v>25</v>
      </c>
      <c r="I66" s="18" t="s">
        <v>26</v>
      </c>
      <c r="J66" s="18" t="s">
        <v>27</v>
      </c>
      <c r="K66" s="18" t="s">
        <v>28</v>
      </c>
      <c r="L66" s="18" t="s">
        <v>29</v>
      </c>
      <c r="M66" s="14"/>
      <c r="N66" s="18" t="s">
        <v>25</v>
      </c>
      <c r="O66" s="23">
        <f>Q59</f>
        <v>174.6873138773079</v>
      </c>
      <c r="P66" s="23">
        <f>Q60</f>
        <v>148.47657175163684</v>
      </c>
      <c r="Q66" s="14"/>
      <c r="R66" s="14"/>
      <c r="S66" s="14"/>
      <c r="T66" s="14"/>
      <c r="U66" s="14"/>
    </row>
    <row r="67" spans="1:21" ht="15.75">
      <c r="A67" s="15"/>
      <c r="B67" s="5"/>
      <c r="C67" s="5" t="s">
        <v>30</v>
      </c>
      <c r="D67" s="17">
        <v>8.6379999999999999</v>
      </c>
      <c r="E67" s="17">
        <v>7.3470000000000004</v>
      </c>
      <c r="F67" s="17">
        <v>7.3739999999999997</v>
      </c>
      <c r="G67" s="17">
        <v>7.524</v>
      </c>
      <c r="H67" s="17">
        <v>8.1229999999999993</v>
      </c>
      <c r="I67" s="17">
        <v>10.095000000000001</v>
      </c>
      <c r="J67" s="17">
        <v>13.663</v>
      </c>
      <c r="K67" s="17">
        <v>16.806999999999999</v>
      </c>
      <c r="L67" s="17">
        <v>17.606000000000002</v>
      </c>
      <c r="M67" s="14"/>
      <c r="N67" s="18" t="s">
        <v>26</v>
      </c>
      <c r="O67" s="23">
        <f>R59</f>
        <v>410.66110780226319</v>
      </c>
      <c r="P67" s="23">
        <f>R60</f>
        <v>359.50805644477384</v>
      </c>
      <c r="Q67" s="14"/>
      <c r="R67" s="14"/>
      <c r="S67" s="14"/>
      <c r="T67" s="14"/>
      <c r="U67" s="14"/>
    </row>
    <row r="68" spans="1:21">
      <c r="A68" s="15"/>
      <c r="B68" s="5"/>
      <c r="C68" s="5"/>
      <c r="D68" s="5">
        <f>D67-D66</f>
        <v>1.7930000000000001</v>
      </c>
      <c r="E68" s="5"/>
      <c r="F68" s="5">
        <f>F67-E67</f>
        <v>2.6999999999999247E-2</v>
      </c>
      <c r="G68" s="5">
        <f>G67-E67</f>
        <v>0.1769999999999996</v>
      </c>
      <c r="H68" s="5">
        <f>H67-E67</f>
        <v>0.77599999999999891</v>
      </c>
      <c r="I68" s="5">
        <f>I67-E67</f>
        <v>2.7480000000000002</v>
      </c>
      <c r="J68" s="5">
        <f>J67-E67</f>
        <v>6.3159999999999998</v>
      </c>
      <c r="K68" s="5">
        <f>K67-E67</f>
        <v>9.4599999999999973</v>
      </c>
      <c r="L68" s="5">
        <f>L67-E67</f>
        <v>10.259</v>
      </c>
      <c r="M68" s="14"/>
      <c r="N68" s="18" t="s">
        <v>27</v>
      </c>
      <c r="O68" s="23">
        <f>S59</f>
        <v>626.98034544371649</v>
      </c>
      <c r="P68" s="23">
        <f>S60</f>
        <v>597.54906829450908</v>
      </c>
      <c r="Q68" s="14"/>
      <c r="R68" s="14"/>
      <c r="S68" s="14"/>
      <c r="T68" s="14"/>
      <c r="U68" s="14"/>
    </row>
    <row r="69" spans="1:21">
      <c r="A69" s="15"/>
      <c r="B69" s="5"/>
      <c r="C69" s="5"/>
      <c r="D69" s="5"/>
      <c r="E69" s="5"/>
      <c r="F69" s="19">
        <f>F68/D68*100</f>
        <v>1.5058561070830587</v>
      </c>
      <c r="G69" s="19">
        <f>G68/D68*100</f>
        <v>9.8717233686558608</v>
      </c>
      <c r="H69" s="19">
        <f>H68/D68*100</f>
        <v>43.279419966536466</v>
      </c>
      <c r="I69" s="19">
        <f>I68/D68*100</f>
        <v>153.26268823201337</v>
      </c>
      <c r="J69" s="19">
        <f>J68/D68*100</f>
        <v>352.2587841606246</v>
      </c>
      <c r="K69" s="19">
        <f>K68/D68*100</f>
        <v>527.60736196318999</v>
      </c>
      <c r="L69" s="19">
        <f>L68/D68*100</f>
        <v>572.16954824316781</v>
      </c>
      <c r="M69" s="14"/>
      <c r="N69" s="18" t="s">
        <v>28</v>
      </c>
      <c r="O69" s="23">
        <f>T59</f>
        <v>806.55151876116713</v>
      </c>
      <c r="P69" s="23">
        <f>T60</f>
        <v>791.76133976117148</v>
      </c>
      <c r="Q69" s="14"/>
      <c r="R69" s="14"/>
      <c r="S69" s="14"/>
      <c r="T69" s="14"/>
      <c r="U69" s="14"/>
    </row>
    <row r="70" spans="1:21">
      <c r="A70" s="15"/>
      <c r="B70" s="5"/>
      <c r="C70" s="5"/>
      <c r="D70" s="5"/>
      <c r="E70" s="5"/>
      <c r="F70" s="5"/>
      <c r="G70" s="5"/>
      <c r="H70" s="5"/>
      <c r="I70" s="5"/>
      <c r="J70" s="5"/>
      <c r="K70" s="5"/>
      <c r="L70" s="5"/>
      <c r="M70" s="14"/>
      <c r="N70" s="18" t="s">
        <v>29</v>
      </c>
      <c r="O70" s="23">
        <f>U59</f>
        <v>856.28350208457391</v>
      </c>
      <c r="P70" s="23">
        <f>U60</f>
        <v>839.13583265209456</v>
      </c>
      <c r="Q70" s="14"/>
      <c r="R70" s="14"/>
      <c r="S70" s="14"/>
      <c r="T70" s="14"/>
      <c r="U70" s="14"/>
    </row>
    <row r="71" spans="1:21">
      <c r="A71" s="15"/>
      <c r="B71" s="5" t="s">
        <v>33</v>
      </c>
      <c r="C71" s="16" t="s">
        <v>20</v>
      </c>
      <c r="D71" s="5"/>
      <c r="E71" s="5"/>
      <c r="F71" s="5"/>
      <c r="G71" s="5"/>
      <c r="H71" s="5"/>
      <c r="I71" s="5"/>
      <c r="J71" s="5"/>
      <c r="K71" s="5"/>
      <c r="L71" s="5"/>
      <c r="M71" s="14"/>
      <c r="N71" s="14"/>
      <c r="O71" s="14"/>
      <c r="P71" s="14"/>
      <c r="Q71" s="14"/>
      <c r="R71" s="14"/>
      <c r="S71" s="14"/>
      <c r="T71" s="14"/>
      <c r="U71" s="14"/>
    </row>
    <row r="72" spans="1:21" ht="15.75">
      <c r="A72" s="15"/>
      <c r="B72" s="5"/>
      <c r="C72" s="5" t="s">
        <v>21</v>
      </c>
      <c r="D72" s="17">
        <v>7.4379999999999997</v>
      </c>
      <c r="E72" s="5" t="s">
        <v>22</v>
      </c>
      <c r="F72" s="18" t="s">
        <v>23</v>
      </c>
      <c r="G72" s="18" t="s">
        <v>24</v>
      </c>
      <c r="H72" s="18" t="s">
        <v>25</v>
      </c>
      <c r="I72" s="18" t="s">
        <v>26</v>
      </c>
      <c r="J72" s="18" t="s">
        <v>27</v>
      </c>
      <c r="K72" s="18" t="s">
        <v>28</v>
      </c>
      <c r="L72" s="18" t="s">
        <v>29</v>
      </c>
      <c r="M72" s="14"/>
      <c r="N72" s="14"/>
      <c r="O72" s="14"/>
      <c r="P72" s="14"/>
      <c r="Q72" s="14"/>
      <c r="R72" s="14"/>
      <c r="S72" s="14"/>
      <c r="T72" s="14"/>
      <c r="U72" s="14"/>
    </row>
    <row r="73" spans="1:21" ht="15.75">
      <c r="A73" s="15"/>
      <c r="B73" s="5"/>
      <c r="C73" s="5" t="s">
        <v>30</v>
      </c>
      <c r="D73" s="17">
        <v>8.2409999999999997</v>
      </c>
      <c r="E73" s="17">
        <v>7.6360000000000001</v>
      </c>
      <c r="F73" s="17">
        <v>7.7389999999999999</v>
      </c>
      <c r="G73" s="17">
        <v>8.0939999999999994</v>
      </c>
      <c r="H73" s="17">
        <v>9.673</v>
      </c>
      <c r="I73" s="17">
        <v>12.179</v>
      </c>
      <c r="J73" s="17">
        <v>14.404</v>
      </c>
      <c r="K73" s="17">
        <v>16.114999999999998</v>
      </c>
      <c r="L73" s="17">
        <v>16.518000000000001</v>
      </c>
      <c r="M73" s="14"/>
      <c r="N73" s="14"/>
      <c r="O73" s="14"/>
      <c r="P73" s="14"/>
      <c r="Q73" s="14"/>
      <c r="R73" s="14"/>
      <c r="S73" s="14"/>
      <c r="T73" s="14"/>
      <c r="U73" s="14"/>
    </row>
    <row r="74" spans="1:21">
      <c r="A74" s="15"/>
      <c r="B74" s="5"/>
      <c r="C74" s="5"/>
      <c r="D74" s="5">
        <f>D73-D72</f>
        <v>0.80299999999999994</v>
      </c>
      <c r="E74" s="5"/>
      <c r="F74" s="5">
        <f>F73-E73</f>
        <v>0.10299999999999976</v>
      </c>
      <c r="G74" s="5">
        <f>G73-E73</f>
        <v>0.4579999999999993</v>
      </c>
      <c r="H74" s="5">
        <f>H73-E73</f>
        <v>2.0369999999999999</v>
      </c>
      <c r="I74" s="5">
        <f>I73-E73</f>
        <v>4.5430000000000001</v>
      </c>
      <c r="J74" s="5">
        <f>J73-E73</f>
        <v>6.7679999999999998</v>
      </c>
      <c r="K74" s="5">
        <f>K73-E73</f>
        <v>8.4789999999999992</v>
      </c>
      <c r="L74" s="5">
        <f>L73-E73</f>
        <v>8.8820000000000014</v>
      </c>
      <c r="M74" s="14"/>
      <c r="N74" s="14"/>
      <c r="O74" s="14"/>
      <c r="P74" s="14"/>
      <c r="Q74" s="14"/>
      <c r="R74" s="14"/>
      <c r="S74" s="14"/>
      <c r="T74" s="14"/>
      <c r="U74" s="14"/>
    </row>
    <row r="75" spans="1:21">
      <c r="A75" s="15"/>
      <c r="B75" s="5"/>
      <c r="C75" s="5"/>
      <c r="D75" s="5"/>
      <c r="E75" s="5"/>
      <c r="F75" s="19">
        <f>F74/D74*100</f>
        <v>12.826899128268963</v>
      </c>
      <c r="G75" s="19">
        <f>G74/D74*100</f>
        <v>57.036114570361065</v>
      </c>
      <c r="H75" s="19">
        <f>H74/D74*100</f>
        <v>253.67372353673721</v>
      </c>
      <c r="I75" s="19">
        <f>I74/D74*100</f>
        <v>565.75342465753431</v>
      </c>
      <c r="J75" s="19">
        <f>J74/D74*100</f>
        <v>842.83935242839357</v>
      </c>
      <c r="K75" s="19">
        <f>K74/D74*100</f>
        <v>1055.915317559153</v>
      </c>
      <c r="L75" s="19">
        <f>L74/D74*100</f>
        <v>1106.1021170610213</v>
      </c>
      <c r="M75" s="14"/>
      <c r="N75" s="14"/>
      <c r="O75" s="14"/>
      <c r="P75" s="14"/>
      <c r="Q75" s="14"/>
      <c r="R75" s="14"/>
      <c r="S75" s="14"/>
      <c r="T75" s="14"/>
      <c r="U75" s="14"/>
    </row>
    <row r="76" spans="1:21">
      <c r="A76" s="15"/>
      <c r="B76" s="5"/>
      <c r="C76" s="5"/>
      <c r="D76" s="5"/>
      <c r="E76" s="5"/>
      <c r="F76" s="5"/>
      <c r="G76" s="5"/>
      <c r="H76" s="5"/>
      <c r="I76" s="5"/>
      <c r="J76" s="5"/>
      <c r="K76" s="5"/>
      <c r="L76" s="5"/>
      <c r="M76" s="14"/>
      <c r="N76" s="14"/>
      <c r="O76" s="14"/>
      <c r="P76" s="14"/>
      <c r="Q76" s="14"/>
      <c r="R76" s="14"/>
      <c r="S76" s="14"/>
      <c r="T76" s="14"/>
      <c r="U76" s="14"/>
    </row>
    <row r="77" spans="1:21">
      <c r="A77" s="15"/>
      <c r="B77" s="5" t="s">
        <v>34</v>
      </c>
      <c r="C77" s="16" t="s">
        <v>69</v>
      </c>
      <c r="D77" s="5"/>
      <c r="E77" s="5"/>
      <c r="F77" s="5"/>
      <c r="G77" s="5"/>
      <c r="H77" s="5"/>
      <c r="I77" s="5"/>
      <c r="J77" s="5"/>
      <c r="K77" s="5"/>
      <c r="L77" s="5"/>
      <c r="M77" s="14"/>
      <c r="N77" s="14"/>
      <c r="O77" s="14"/>
      <c r="P77" s="14"/>
      <c r="Q77" s="14"/>
      <c r="R77" s="14"/>
      <c r="S77" s="14"/>
      <c r="T77" s="14"/>
      <c r="U77" s="14"/>
    </row>
    <row r="78" spans="1:21" ht="15.75">
      <c r="A78" s="15"/>
      <c r="B78" s="5"/>
      <c r="C78" s="5" t="s">
        <v>21</v>
      </c>
      <c r="D78" s="17"/>
      <c r="E78" s="5" t="s">
        <v>22</v>
      </c>
      <c r="F78" s="18" t="s">
        <v>23</v>
      </c>
      <c r="G78" s="18" t="s">
        <v>24</v>
      </c>
      <c r="H78" s="18" t="s">
        <v>25</v>
      </c>
      <c r="I78" s="18" t="s">
        <v>26</v>
      </c>
      <c r="J78" s="18" t="s">
        <v>27</v>
      </c>
      <c r="K78" s="18" t="s">
        <v>28</v>
      </c>
      <c r="L78" s="18" t="s">
        <v>29</v>
      </c>
      <c r="M78" s="14"/>
      <c r="N78" s="14"/>
      <c r="O78" s="14"/>
      <c r="P78" s="14"/>
      <c r="Q78" s="14"/>
      <c r="R78" s="14"/>
      <c r="S78" s="14"/>
      <c r="T78" s="14"/>
      <c r="U78" s="14"/>
    </row>
    <row r="79" spans="1:21" ht="15.75">
      <c r="A79" s="15"/>
      <c r="B79" s="5"/>
      <c r="C79" s="5" t="s">
        <v>30</v>
      </c>
      <c r="D79" s="17"/>
      <c r="E79" s="17"/>
      <c r="F79" s="17"/>
      <c r="G79" s="17"/>
      <c r="H79" s="17"/>
      <c r="I79" s="17"/>
      <c r="J79" s="17"/>
      <c r="K79" s="17"/>
      <c r="L79" s="17"/>
      <c r="M79" s="14"/>
      <c r="N79" s="14"/>
      <c r="O79" s="14"/>
      <c r="P79" s="14"/>
      <c r="Q79" s="14"/>
      <c r="R79" s="14"/>
      <c r="S79" s="14"/>
      <c r="T79" s="14"/>
      <c r="U79" s="14"/>
    </row>
    <row r="80" spans="1:21">
      <c r="A80" s="15"/>
      <c r="B80" s="5"/>
      <c r="C80" s="5"/>
      <c r="D80" s="5"/>
      <c r="E80" s="5"/>
      <c r="F80" s="5"/>
      <c r="G80" s="5"/>
      <c r="H80" s="5"/>
      <c r="I80" s="5"/>
      <c r="J80" s="5"/>
      <c r="K80" s="5"/>
      <c r="L80" s="5"/>
      <c r="M80" s="14"/>
      <c r="N80" s="14"/>
      <c r="O80" s="14"/>
      <c r="P80" s="14"/>
      <c r="Q80" s="14"/>
      <c r="R80" s="14"/>
      <c r="S80" s="14"/>
      <c r="T80" s="14"/>
      <c r="U80" s="14"/>
    </row>
    <row r="81" spans="1:21">
      <c r="A81" s="15"/>
      <c r="B81" s="5"/>
      <c r="C81" s="5"/>
      <c r="D81" s="5"/>
      <c r="E81" s="5"/>
      <c r="F81" s="19"/>
      <c r="G81" s="19"/>
      <c r="H81" s="19"/>
      <c r="I81" s="19"/>
      <c r="J81" s="19"/>
      <c r="K81" s="19"/>
      <c r="L81" s="19"/>
      <c r="M81" s="14"/>
      <c r="N81" s="14"/>
      <c r="O81" s="14"/>
      <c r="P81" s="14"/>
      <c r="Q81" s="14"/>
      <c r="R81" s="14"/>
      <c r="S81" s="14"/>
      <c r="T81" s="14"/>
      <c r="U81" s="14"/>
    </row>
    <row r="82" spans="1:21">
      <c r="A82" s="14"/>
      <c r="B82" s="14"/>
      <c r="C82" s="14"/>
      <c r="D82" s="14"/>
      <c r="E82" s="14"/>
      <c r="F82" s="14"/>
      <c r="G82" s="14"/>
      <c r="H82" s="14"/>
      <c r="I82" s="14"/>
      <c r="J82" s="14"/>
      <c r="K82" s="14"/>
      <c r="L82" s="14"/>
      <c r="M82" s="14"/>
      <c r="N82" s="14"/>
      <c r="O82" s="14"/>
      <c r="P82" s="14"/>
      <c r="Q82" s="14"/>
      <c r="R82" s="14"/>
      <c r="S82" s="14"/>
      <c r="T82" s="14"/>
      <c r="U82" s="14"/>
    </row>
    <row r="83" spans="1:21">
      <c r="A83" s="14"/>
      <c r="B83" s="14"/>
      <c r="C83" s="14"/>
      <c r="D83" s="14"/>
      <c r="E83" s="14"/>
      <c r="F83" s="14"/>
      <c r="G83" s="14"/>
      <c r="H83" s="14"/>
      <c r="I83" s="14"/>
      <c r="J83" s="14"/>
      <c r="K83" s="14"/>
      <c r="L83" s="14"/>
      <c r="M83" s="14"/>
      <c r="N83" s="14"/>
      <c r="O83" s="14"/>
      <c r="P83" s="14"/>
      <c r="Q83" s="14"/>
      <c r="R83" s="14"/>
      <c r="S83" s="14"/>
      <c r="T83" s="14"/>
      <c r="U83" s="14"/>
    </row>
    <row r="84" spans="1:21">
      <c r="A84" s="15" t="s">
        <v>36</v>
      </c>
      <c r="B84" s="5"/>
      <c r="C84" s="5"/>
      <c r="D84" s="5"/>
      <c r="E84" s="5"/>
      <c r="F84" s="5"/>
      <c r="G84" s="5"/>
      <c r="H84" s="5"/>
      <c r="I84" s="5"/>
      <c r="J84" s="5"/>
      <c r="K84" s="5"/>
      <c r="L84" s="5"/>
      <c r="M84" s="14"/>
      <c r="N84" s="22"/>
      <c r="O84" s="18" t="str">
        <f t="shared" ref="O84:U84" si="14">F86</f>
        <v>0.1mM10ul</v>
      </c>
      <c r="P84" s="18" t="str">
        <f t="shared" si="14"/>
        <v>0.1mM20ul</v>
      </c>
      <c r="Q84" s="18" t="str">
        <f t="shared" si="14"/>
        <v>1mM7ul</v>
      </c>
      <c r="R84" s="18" t="str">
        <f t="shared" si="14"/>
        <v>1mM20ul</v>
      </c>
      <c r="S84" s="18" t="str">
        <f t="shared" si="14"/>
        <v>10mM7ul</v>
      </c>
      <c r="T84" s="18" t="str">
        <f t="shared" si="14"/>
        <v>10mM20ul</v>
      </c>
      <c r="U84" s="18" t="str">
        <f t="shared" si="14"/>
        <v>10mM70ul</v>
      </c>
    </row>
    <row r="85" spans="1:21">
      <c r="A85" s="15"/>
      <c r="B85" s="5" t="s">
        <v>39</v>
      </c>
      <c r="C85" s="16" t="s">
        <v>69</v>
      </c>
      <c r="D85" s="5"/>
      <c r="E85" s="5"/>
      <c r="F85" s="5"/>
      <c r="G85" s="5"/>
      <c r="H85" s="5"/>
      <c r="I85" s="5"/>
      <c r="J85" s="5"/>
      <c r="K85" s="5"/>
      <c r="L85" s="5"/>
      <c r="M85" s="14"/>
      <c r="N85" s="22" t="s">
        <v>69</v>
      </c>
      <c r="O85" s="23">
        <f t="shared" ref="O85:U85" si="15">AVERAGE(F89,F107)</f>
        <v>16.026768216499509</v>
      </c>
      <c r="P85" s="23">
        <f t="shared" si="15"/>
        <v>78.007620440686736</v>
      </c>
      <c r="Q85" s="23">
        <f t="shared" si="15"/>
        <v>314.78174246651338</v>
      </c>
      <c r="R85" s="23">
        <f t="shared" si="15"/>
        <v>671.42129310009636</v>
      </c>
      <c r="S85" s="23">
        <f t="shared" si="15"/>
        <v>859.62227224055857</v>
      </c>
      <c r="T85" s="23">
        <f t="shared" si="15"/>
        <v>939.33046358381353</v>
      </c>
      <c r="U85" s="23">
        <f t="shared" si="15"/>
        <v>956.93583046726133</v>
      </c>
    </row>
    <row r="86" spans="1:21" ht="15.75">
      <c r="A86" s="15"/>
      <c r="B86" s="5"/>
      <c r="C86" s="5" t="s">
        <v>21</v>
      </c>
      <c r="D86" s="17">
        <v>7.4580000000000002</v>
      </c>
      <c r="E86" s="5" t="s">
        <v>22</v>
      </c>
      <c r="F86" s="18" t="s">
        <v>23</v>
      </c>
      <c r="G86" s="18" t="s">
        <v>24</v>
      </c>
      <c r="H86" s="18" t="s">
        <v>25</v>
      </c>
      <c r="I86" s="18" t="s">
        <v>26</v>
      </c>
      <c r="J86" s="18" t="s">
        <v>27</v>
      </c>
      <c r="K86" s="18" t="s">
        <v>28</v>
      </c>
      <c r="L86" s="18" t="s">
        <v>29</v>
      </c>
      <c r="M86" s="14"/>
      <c r="N86" s="22" t="s">
        <v>7</v>
      </c>
      <c r="O86" s="23">
        <f t="shared" ref="O86:U86" si="16">AVERAGE(F95,F101)</f>
        <v>20.895973676604626</v>
      </c>
      <c r="P86" s="23">
        <f t="shared" si="16"/>
        <v>111.71435558816336</v>
      </c>
      <c r="Q86" s="23">
        <f t="shared" si="16"/>
        <v>507.66046377198279</v>
      </c>
      <c r="R86" s="23">
        <f t="shared" si="16"/>
        <v>932.29662731496956</v>
      </c>
      <c r="S86" s="23">
        <f t="shared" si="16"/>
        <v>1297.327752951378</v>
      </c>
      <c r="T86" s="23">
        <f t="shared" si="16"/>
        <v>1468.9070455101275</v>
      </c>
      <c r="U86" s="23">
        <f t="shared" si="16"/>
        <v>1509.2890015340499</v>
      </c>
    </row>
    <row r="87" spans="1:21" ht="15.75">
      <c r="A87" s="15"/>
      <c r="B87" s="5"/>
      <c r="C87" s="5" t="s">
        <v>30</v>
      </c>
      <c r="D87" s="17">
        <v>9.3030000000000008</v>
      </c>
      <c r="E87" s="17">
        <v>6.8150000000000004</v>
      </c>
      <c r="F87" s="17">
        <v>7.1559999999999997</v>
      </c>
      <c r="G87" s="17">
        <v>8.7370000000000001</v>
      </c>
      <c r="H87" s="17">
        <v>14.728999999999999</v>
      </c>
      <c r="I87" s="17">
        <v>23.323</v>
      </c>
      <c r="J87" s="17">
        <v>27.748000000000001</v>
      </c>
      <c r="K87" s="17">
        <v>29.34</v>
      </c>
      <c r="L87" s="17">
        <v>29.716000000000001</v>
      </c>
      <c r="M87" s="14"/>
      <c r="N87" s="14"/>
      <c r="O87" s="14"/>
      <c r="P87" s="14"/>
      <c r="Q87" s="14"/>
      <c r="R87" s="14"/>
      <c r="S87" s="14"/>
      <c r="T87" s="14"/>
      <c r="U87" s="14"/>
    </row>
    <row r="88" spans="1:21">
      <c r="A88" s="15"/>
      <c r="B88" s="5"/>
      <c r="C88" s="5"/>
      <c r="D88" s="5">
        <f>D87-D86</f>
        <v>1.8450000000000006</v>
      </c>
      <c r="E88" s="5"/>
      <c r="F88" s="5">
        <f>F87-E87</f>
        <v>0.3409999999999993</v>
      </c>
      <c r="G88" s="5">
        <f>G87-E87</f>
        <v>1.9219999999999997</v>
      </c>
      <c r="H88" s="5">
        <f>H87-E87</f>
        <v>7.9139999999999988</v>
      </c>
      <c r="I88" s="5">
        <f>I87-E87</f>
        <v>16.507999999999999</v>
      </c>
      <c r="J88" s="5">
        <f>J87-E87</f>
        <v>20.933</v>
      </c>
      <c r="K88" s="5">
        <f>K87-E87</f>
        <v>22.524999999999999</v>
      </c>
      <c r="L88" s="5">
        <f>L87-E87</f>
        <v>22.901</v>
      </c>
      <c r="M88" s="14"/>
      <c r="N88" s="14"/>
      <c r="O88" s="14"/>
      <c r="P88" s="14"/>
      <c r="Q88" s="14"/>
      <c r="R88" s="14"/>
      <c r="S88" s="14"/>
      <c r="T88" s="14"/>
      <c r="U88" s="14"/>
    </row>
    <row r="89" spans="1:21">
      <c r="A89" s="15"/>
      <c r="B89" s="5"/>
      <c r="C89" s="5"/>
      <c r="D89" s="5"/>
      <c r="E89" s="5"/>
      <c r="F89" s="19">
        <f>F88/D88*100</f>
        <v>18.482384823848193</v>
      </c>
      <c r="G89" s="19">
        <f>G88/D88*100</f>
        <v>104.1734417344173</v>
      </c>
      <c r="H89" s="19">
        <f>H88/D88*100</f>
        <v>428.94308943089408</v>
      </c>
      <c r="I89" s="19">
        <f>I88/D88*100</f>
        <v>894.74254742547396</v>
      </c>
      <c r="J89" s="19">
        <f>J88/D88*100</f>
        <v>1134.5799457994576</v>
      </c>
      <c r="K89" s="19">
        <f>K88/D88*100</f>
        <v>1220.8672086720862</v>
      </c>
      <c r="L89" s="19">
        <f>L88/D88*100</f>
        <v>1241.2466124661241</v>
      </c>
      <c r="M89" s="14"/>
      <c r="N89" s="22" t="s">
        <v>31</v>
      </c>
      <c r="O89" s="5" t="s">
        <v>69</v>
      </c>
      <c r="P89" s="5" t="s">
        <v>7</v>
      </c>
      <c r="Q89" s="14"/>
      <c r="R89" s="14"/>
      <c r="S89" s="14"/>
      <c r="T89" s="14"/>
      <c r="U89" s="14"/>
    </row>
    <row r="90" spans="1:21">
      <c r="A90" s="15"/>
      <c r="B90" s="5"/>
      <c r="C90" s="5"/>
      <c r="D90" s="5"/>
      <c r="E90" s="5"/>
      <c r="F90" s="5"/>
      <c r="G90" s="5"/>
      <c r="H90" s="5"/>
      <c r="I90" s="5"/>
      <c r="J90" s="5"/>
      <c r="K90" s="5"/>
      <c r="L90" s="5"/>
      <c r="M90" s="14"/>
      <c r="N90" s="18" t="s">
        <v>23</v>
      </c>
      <c r="O90" s="23">
        <f>O85</f>
        <v>16.026768216499509</v>
      </c>
      <c r="P90" s="23">
        <f>O86</f>
        <v>20.895973676604626</v>
      </c>
      <c r="Q90" s="14"/>
      <c r="R90" s="14"/>
      <c r="S90" s="14"/>
      <c r="T90" s="14"/>
      <c r="U90" s="14"/>
    </row>
    <row r="91" spans="1:21">
      <c r="A91" s="15"/>
      <c r="B91" s="5" t="s">
        <v>40</v>
      </c>
      <c r="C91" s="16" t="s">
        <v>20</v>
      </c>
      <c r="D91" s="5"/>
      <c r="E91" s="5"/>
      <c r="F91" s="5"/>
      <c r="G91" s="5"/>
      <c r="H91" s="5"/>
      <c r="I91" s="5"/>
      <c r="J91" s="5"/>
      <c r="K91" s="5"/>
      <c r="L91" s="5"/>
      <c r="M91" s="14"/>
      <c r="N91" s="18" t="s">
        <v>24</v>
      </c>
      <c r="O91" s="23">
        <f>P85</f>
        <v>78.007620440686736</v>
      </c>
      <c r="P91" s="23">
        <f>P86</f>
        <v>111.71435558816336</v>
      </c>
      <c r="Q91" s="14"/>
      <c r="R91" s="14"/>
      <c r="S91" s="14"/>
      <c r="T91" s="14"/>
      <c r="U91" s="14"/>
    </row>
    <row r="92" spans="1:21" ht="15.75">
      <c r="A92" s="15"/>
      <c r="B92" s="5"/>
      <c r="C92" s="5" t="s">
        <v>21</v>
      </c>
      <c r="D92" s="17">
        <v>9.7200000000000006</v>
      </c>
      <c r="E92" s="5" t="s">
        <v>22</v>
      </c>
      <c r="F92" s="18" t="s">
        <v>23</v>
      </c>
      <c r="G92" s="18" t="s">
        <v>24</v>
      </c>
      <c r="H92" s="18" t="s">
        <v>25</v>
      </c>
      <c r="I92" s="18" t="s">
        <v>26</v>
      </c>
      <c r="J92" s="18" t="s">
        <v>27</v>
      </c>
      <c r="K92" s="18" t="s">
        <v>28</v>
      </c>
      <c r="L92" s="18" t="s">
        <v>29</v>
      </c>
      <c r="M92" s="14"/>
      <c r="N92" s="18" t="s">
        <v>25</v>
      </c>
      <c r="O92" s="23">
        <f>Q85</f>
        <v>314.78174246651338</v>
      </c>
      <c r="P92" s="23">
        <f>Q86</f>
        <v>507.66046377198279</v>
      </c>
      <c r="Q92" s="14"/>
      <c r="R92" s="14"/>
      <c r="S92" s="14"/>
      <c r="T92" s="14"/>
      <c r="U92" s="14"/>
    </row>
    <row r="93" spans="1:21" ht="15.75">
      <c r="A93" s="15"/>
      <c r="B93" s="5"/>
      <c r="C93" s="5" t="s">
        <v>30</v>
      </c>
      <c r="D93" s="17">
        <v>10.59</v>
      </c>
      <c r="E93" s="17">
        <v>10.659000000000001</v>
      </c>
      <c r="F93" s="17">
        <v>10.961</v>
      </c>
      <c r="G93" s="17">
        <v>12.202999999999999</v>
      </c>
      <c r="H93" s="17">
        <v>17.861000000000001</v>
      </c>
      <c r="I93" s="17">
        <v>22.882999999999999</v>
      </c>
      <c r="J93" s="17">
        <v>26.916</v>
      </c>
      <c r="K93" s="17">
        <v>28.876999999999999</v>
      </c>
      <c r="L93" s="17">
        <v>29.373000000000001</v>
      </c>
      <c r="M93" s="14"/>
      <c r="N93" s="18" t="s">
        <v>26</v>
      </c>
      <c r="O93" s="23">
        <f>R85</f>
        <v>671.42129310009636</v>
      </c>
      <c r="P93" s="23">
        <f>R86</f>
        <v>932.29662731496956</v>
      </c>
      <c r="Q93" s="14"/>
      <c r="R93" s="14"/>
      <c r="S93" s="14"/>
      <c r="T93" s="14"/>
      <c r="U93" s="14"/>
    </row>
    <row r="94" spans="1:21">
      <c r="A94" s="15"/>
      <c r="B94" s="5"/>
      <c r="C94" s="5"/>
      <c r="D94" s="5">
        <f>D93-D92</f>
        <v>0.86999999999999922</v>
      </c>
      <c r="E94" s="5"/>
      <c r="F94" s="5">
        <f>F93-E93</f>
        <v>0.3019999999999996</v>
      </c>
      <c r="G94" s="5">
        <f>G93-E93</f>
        <v>1.5439999999999987</v>
      </c>
      <c r="H94" s="5">
        <f>H93-E93</f>
        <v>7.202</v>
      </c>
      <c r="I94" s="5">
        <f>I93-E93</f>
        <v>12.223999999999998</v>
      </c>
      <c r="J94" s="5">
        <f>J93-E93</f>
        <v>16.256999999999998</v>
      </c>
      <c r="K94" s="5">
        <f>K93-E93</f>
        <v>18.217999999999996</v>
      </c>
      <c r="L94" s="5">
        <f>L93-E93</f>
        <v>18.713999999999999</v>
      </c>
      <c r="M94" s="14"/>
      <c r="N94" s="18" t="s">
        <v>27</v>
      </c>
      <c r="O94" s="23">
        <f>S85</f>
        <v>859.62227224055857</v>
      </c>
      <c r="P94" s="23">
        <f>S86</f>
        <v>1297.327752951378</v>
      </c>
      <c r="Q94" s="14"/>
      <c r="R94" s="14"/>
      <c r="S94" s="14"/>
      <c r="T94" s="14"/>
      <c r="U94" s="14"/>
    </row>
    <row r="95" spans="1:21">
      <c r="A95" s="15"/>
      <c r="B95" s="5"/>
      <c r="C95" s="5"/>
      <c r="D95" s="5"/>
      <c r="E95" s="5"/>
      <c r="F95" s="19">
        <f>F94/D94*100</f>
        <v>34.712643678160902</v>
      </c>
      <c r="G95" s="19">
        <f>G94/D94*100</f>
        <v>177.4712643678161</v>
      </c>
      <c r="H95" s="19">
        <f>H94/D94*100</f>
        <v>827.8160919540237</v>
      </c>
      <c r="I95" s="19">
        <f>I94/D94*100</f>
        <v>1405.0574712643688</v>
      </c>
      <c r="J95" s="19">
        <f>J94/D94*100</f>
        <v>1868.6206896551739</v>
      </c>
      <c r="K95" s="19">
        <f>K94/D94*100</f>
        <v>2094.0229885057488</v>
      </c>
      <c r="L95" s="19">
        <f>L94/D94*100</f>
        <v>2151.0344827586223</v>
      </c>
      <c r="M95" s="14"/>
      <c r="N95" s="18" t="s">
        <v>28</v>
      </c>
      <c r="O95" s="23">
        <f>T85</f>
        <v>939.33046358381353</v>
      </c>
      <c r="P95" s="23">
        <f>T86</f>
        <v>1468.9070455101275</v>
      </c>
      <c r="Q95" s="14"/>
      <c r="R95" s="14"/>
      <c r="S95" s="14"/>
      <c r="T95" s="14"/>
      <c r="U95" s="14"/>
    </row>
    <row r="96" spans="1:21">
      <c r="A96" s="15"/>
      <c r="B96" s="5"/>
      <c r="C96" s="5"/>
      <c r="D96" s="5"/>
      <c r="E96" s="5"/>
      <c r="F96" s="5"/>
      <c r="G96" s="5"/>
      <c r="H96" s="5"/>
      <c r="I96" s="5"/>
      <c r="J96" s="5"/>
      <c r="K96" s="5"/>
      <c r="L96" s="5"/>
      <c r="M96" s="14"/>
      <c r="N96" s="18" t="s">
        <v>29</v>
      </c>
      <c r="O96" s="23">
        <f>U85</f>
        <v>956.93583046726133</v>
      </c>
      <c r="P96" s="23">
        <f>U86</f>
        <v>1509.2890015340499</v>
      </c>
      <c r="Q96" s="14"/>
      <c r="R96" s="14"/>
      <c r="S96" s="14"/>
      <c r="T96" s="14"/>
      <c r="U96" s="14"/>
    </row>
    <row r="97" spans="1:21">
      <c r="A97" s="15"/>
      <c r="B97" s="5" t="s">
        <v>41</v>
      </c>
      <c r="C97" s="16" t="s">
        <v>20</v>
      </c>
      <c r="D97" s="5"/>
      <c r="E97" s="5"/>
      <c r="F97" s="5"/>
      <c r="G97" s="5"/>
      <c r="H97" s="5"/>
      <c r="I97" s="5"/>
      <c r="J97" s="5"/>
      <c r="K97" s="5"/>
      <c r="L97" s="5"/>
      <c r="M97" s="14"/>
      <c r="N97" s="14"/>
      <c r="O97" s="14"/>
      <c r="P97" s="14"/>
      <c r="Q97" s="14"/>
      <c r="R97" s="14"/>
      <c r="S97" s="14"/>
      <c r="T97" s="14"/>
      <c r="U97" s="14"/>
    </row>
    <row r="98" spans="1:21" ht="15.75">
      <c r="A98" s="15"/>
      <c r="B98" s="5"/>
      <c r="C98" s="5" t="s">
        <v>21</v>
      </c>
      <c r="D98" s="17">
        <v>7.7729999999999997</v>
      </c>
      <c r="E98" s="5" t="s">
        <v>22</v>
      </c>
      <c r="F98" s="18" t="s">
        <v>23</v>
      </c>
      <c r="G98" s="18" t="s">
        <v>24</v>
      </c>
      <c r="H98" s="18" t="s">
        <v>25</v>
      </c>
      <c r="I98" s="18" t="s">
        <v>26</v>
      </c>
      <c r="J98" s="18" t="s">
        <v>27</v>
      </c>
      <c r="K98" s="18" t="s">
        <v>28</v>
      </c>
      <c r="L98" s="18" t="s">
        <v>29</v>
      </c>
      <c r="M98" s="14"/>
      <c r="N98" s="14"/>
      <c r="O98" s="14"/>
      <c r="P98" s="14"/>
      <c r="Q98" s="14"/>
      <c r="R98" s="14"/>
      <c r="S98" s="14"/>
      <c r="T98" s="14"/>
      <c r="U98" s="14"/>
    </row>
    <row r="99" spans="1:21" ht="15.75">
      <c r="A99" s="15"/>
      <c r="B99" s="5"/>
      <c r="C99" s="5" t="s">
        <v>30</v>
      </c>
      <c r="D99" s="17">
        <v>10.358000000000001</v>
      </c>
      <c r="E99" s="17">
        <v>5.94</v>
      </c>
      <c r="F99" s="17">
        <v>6.1230000000000002</v>
      </c>
      <c r="G99" s="17">
        <v>7.1280000000000001</v>
      </c>
      <c r="H99" s="17">
        <v>10.787000000000001</v>
      </c>
      <c r="I99" s="17">
        <v>17.818999999999999</v>
      </c>
      <c r="J99" s="17">
        <v>24.707999999999998</v>
      </c>
      <c r="K99" s="17">
        <v>27.751999999999999</v>
      </c>
      <c r="L99" s="17">
        <v>28.366</v>
      </c>
      <c r="M99" s="14"/>
      <c r="N99" s="14"/>
      <c r="O99" s="14"/>
      <c r="P99" s="14"/>
      <c r="Q99" s="14"/>
      <c r="R99" s="14"/>
      <c r="S99" s="14"/>
      <c r="T99" s="14"/>
      <c r="U99" s="14"/>
    </row>
    <row r="100" spans="1:21">
      <c r="A100" s="15"/>
      <c r="B100" s="5"/>
      <c r="C100" s="5"/>
      <c r="D100" s="5">
        <f>D99-D98</f>
        <v>2.5850000000000009</v>
      </c>
      <c r="E100" s="5"/>
      <c r="F100" s="5">
        <f>F99-E99</f>
        <v>0.18299999999999983</v>
      </c>
      <c r="G100" s="5">
        <f>G99-E99</f>
        <v>1.1879999999999997</v>
      </c>
      <c r="H100" s="5">
        <f>H99-E99</f>
        <v>4.8470000000000004</v>
      </c>
      <c r="I100" s="5">
        <f>I99-E99</f>
        <v>11.878999999999998</v>
      </c>
      <c r="J100" s="5">
        <f>J99-E99</f>
        <v>18.767999999999997</v>
      </c>
      <c r="K100" s="5">
        <f>K99-E99</f>
        <v>21.811999999999998</v>
      </c>
      <c r="L100" s="5">
        <f>L99-E99</f>
        <v>22.425999999999998</v>
      </c>
      <c r="M100" s="14"/>
      <c r="N100" s="14"/>
      <c r="O100" s="14"/>
      <c r="P100" s="14"/>
      <c r="Q100" s="14"/>
      <c r="R100" s="14"/>
      <c r="S100" s="14"/>
      <c r="T100" s="14"/>
      <c r="U100" s="14"/>
    </row>
    <row r="101" spans="1:21">
      <c r="A101" s="15"/>
      <c r="B101" s="5"/>
      <c r="C101" s="5"/>
      <c r="D101" s="5"/>
      <c r="E101" s="5"/>
      <c r="F101" s="19">
        <f>F100/D100*100</f>
        <v>7.0793036750483473</v>
      </c>
      <c r="G101" s="19">
        <f>G100/D100*100</f>
        <v>45.95744680851061</v>
      </c>
      <c r="H101" s="19">
        <f>H100/D100*100</f>
        <v>187.50483558994193</v>
      </c>
      <c r="I101" s="19">
        <f>I100/D100*100</f>
        <v>459.53578336557035</v>
      </c>
      <c r="J101" s="19">
        <f>J100/D100*100</f>
        <v>726.03481624758183</v>
      </c>
      <c r="K101" s="19">
        <f>K100/D100*100</f>
        <v>843.79110251450641</v>
      </c>
      <c r="L101" s="19">
        <f>L100/D100*100</f>
        <v>867.54352030947734</v>
      </c>
      <c r="M101" s="14"/>
      <c r="N101" s="14"/>
      <c r="O101" s="14"/>
      <c r="P101" s="14"/>
      <c r="Q101" s="14"/>
      <c r="R101" s="14"/>
      <c r="S101" s="14"/>
      <c r="T101" s="14"/>
      <c r="U101" s="14"/>
    </row>
    <row r="102" spans="1:21">
      <c r="A102" s="15"/>
      <c r="B102" s="5"/>
      <c r="C102" s="5"/>
      <c r="D102" s="5"/>
      <c r="E102" s="5"/>
      <c r="F102" s="5"/>
      <c r="G102" s="5"/>
      <c r="H102" s="5"/>
      <c r="I102" s="5"/>
      <c r="J102" s="5"/>
      <c r="K102" s="5"/>
      <c r="L102" s="5"/>
      <c r="M102" s="14"/>
      <c r="N102" s="14"/>
      <c r="O102" s="14"/>
      <c r="P102" s="14"/>
      <c r="Q102" s="14"/>
      <c r="R102" s="14"/>
      <c r="S102" s="14"/>
      <c r="T102" s="14"/>
      <c r="U102" s="14"/>
    </row>
    <row r="103" spans="1:21">
      <c r="A103" s="15"/>
      <c r="B103" s="5" t="s">
        <v>42</v>
      </c>
      <c r="C103" s="16" t="s">
        <v>69</v>
      </c>
      <c r="D103" s="5"/>
      <c r="E103" s="5"/>
      <c r="F103" s="5"/>
      <c r="G103" s="5"/>
      <c r="H103" s="5"/>
      <c r="I103" s="5"/>
      <c r="J103" s="5"/>
      <c r="K103" s="5"/>
      <c r="L103" s="5"/>
      <c r="M103" s="14"/>
      <c r="N103" s="14"/>
      <c r="O103" s="14"/>
      <c r="P103" s="14"/>
      <c r="Q103" s="14"/>
      <c r="R103" s="14"/>
      <c r="S103" s="14"/>
      <c r="T103" s="14"/>
      <c r="U103" s="14"/>
    </row>
    <row r="104" spans="1:21" ht="15.75">
      <c r="A104" s="15"/>
      <c r="B104" s="5"/>
      <c r="C104" s="5" t="s">
        <v>21</v>
      </c>
      <c r="D104" s="17">
        <v>8.3109999999999999</v>
      </c>
      <c r="E104" s="5" t="s">
        <v>22</v>
      </c>
      <c r="F104" s="18" t="s">
        <v>23</v>
      </c>
      <c r="G104" s="18" t="s">
        <v>24</v>
      </c>
      <c r="H104" s="18" t="s">
        <v>25</v>
      </c>
      <c r="I104" s="18" t="s">
        <v>26</v>
      </c>
      <c r="J104" s="18" t="s">
        <v>27</v>
      </c>
      <c r="K104" s="18" t="s">
        <v>28</v>
      </c>
      <c r="L104" s="18" t="s">
        <v>29</v>
      </c>
      <c r="M104" s="14"/>
      <c r="N104" s="14"/>
      <c r="O104" s="14"/>
      <c r="P104" s="14"/>
      <c r="Q104" s="14"/>
      <c r="R104" s="14"/>
      <c r="S104" s="14"/>
      <c r="T104" s="14"/>
      <c r="U104" s="14"/>
    </row>
    <row r="105" spans="1:21" ht="15.75">
      <c r="A105" s="15"/>
      <c r="B105" s="5"/>
      <c r="C105" s="5" t="s">
        <v>30</v>
      </c>
      <c r="D105" s="17">
        <v>13.468999999999999</v>
      </c>
      <c r="E105" s="17">
        <v>8.1940000000000008</v>
      </c>
      <c r="F105" s="17">
        <v>8.8940000000000001</v>
      </c>
      <c r="G105" s="17">
        <v>10.868</v>
      </c>
      <c r="H105" s="17">
        <v>18.542000000000002</v>
      </c>
      <c r="I105" s="17">
        <v>31.306999999999999</v>
      </c>
      <c r="J105" s="17">
        <v>38.350999999999999</v>
      </c>
      <c r="K105" s="17">
        <v>42.122999999999998</v>
      </c>
      <c r="L105" s="17">
        <v>42.887999999999998</v>
      </c>
      <c r="M105" s="14"/>
      <c r="N105" s="14"/>
      <c r="O105" s="14"/>
      <c r="P105" s="14"/>
      <c r="Q105" s="14"/>
      <c r="R105" s="14"/>
      <c r="S105" s="14"/>
      <c r="T105" s="14"/>
      <c r="U105" s="14"/>
    </row>
    <row r="106" spans="1:21">
      <c r="A106" s="15"/>
      <c r="B106" s="5"/>
      <c r="C106" s="5"/>
      <c r="D106" s="5">
        <f>D105-D104</f>
        <v>5.1579999999999995</v>
      </c>
      <c r="E106" s="5"/>
      <c r="F106" s="5">
        <f>F105-E105</f>
        <v>0.69999999999999929</v>
      </c>
      <c r="G106" s="5">
        <f>G105-E105</f>
        <v>2.6739999999999995</v>
      </c>
      <c r="H106" s="5">
        <f>H105-E105</f>
        <v>10.348000000000001</v>
      </c>
      <c r="I106" s="5">
        <f>I105-E105</f>
        <v>23.113</v>
      </c>
      <c r="J106" s="5">
        <f>J105-E105</f>
        <v>30.156999999999996</v>
      </c>
      <c r="K106" s="5">
        <f>K105-E105</f>
        <v>33.928999999999995</v>
      </c>
      <c r="L106" s="5">
        <f>L105-E105</f>
        <v>34.693999999999996</v>
      </c>
      <c r="M106" s="14"/>
      <c r="N106" s="14"/>
      <c r="O106" s="14"/>
      <c r="P106" s="14"/>
      <c r="Q106" s="14"/>
      <c r="R106" s="14"/>
      <c r="S106" s="14"/>
      <c r="T106" s="14"/>
      <c r="U106" s="14"/>
    </row>
    <row r="107" spans="1:21">
      <c r="A107" s="15"/>
      <c r="B107" s="5"/>
      <c r="C107" s="5"/>
      <c r="D107" s="5"/>
      <c r="E107" s="5"/>
      <c r="F107" s="19">
        <f>F106/D106*100</f>
        <v>13.571151609150823</v>
      </c>
      <c r="G107" s="19">
        <f>G106/D106*100</f>
        <v>51.841799146956177</v>
      </c>
      <c r="H107" s="19">
        <f>H106/D106*100</f>
        <v>200.62039550213265</v>
      </c>
      <c r="I107" s="19">
        <f>I106/D106*100</f>
        <v>448.10003877471888</v>
      </c>
      <c r="J107" s="19">
        <f>J106/D106*100</f>
        <v>584.66459868165953</v>
      </c>
      <c r="K107" s="19">
        <f>K106/D106*100</f>
        <v>657.79371849554082</v>
      </c>
      <c r="L107" s="19">
        <f>L106/D106*100</f>
        <v>672.62504846839852</v>
      </c>
      <c r="M107" s="14"/>
      <c r="N107" s="14"/>
      <c r="O107" s="14"/>
      <c r="P107" s="14"/>
      <c r="Q107" s="14"/>
      <c r="R107" s="14"/>
      <c r="S107" s="14"/>
      <c r="T107" s="14"/>
      <c r="U107" s="14"/>
    </row>
    <row r="108" spans="1:21">
      <c r="A108" s="14"/>
      <c r="B108" s="14"/>
      <c r="C108" s="14"/>
      <c r="D108" s="14"/>
      <c r="E108" s="14"/>
      <c r="F108" s="14"/>
      <c r="G108" s="14"/>
      <c r="H108" s="14"/>
      <c r="I108" s="14"/>
      <c r="J108" s="14"/>
      <c r="K108" s="14"/>
      <c r="L108" s="14"/>
      <c r="M108" s="14"/>
      <c r="N108" s="14"/>
      <c r="O108" s="14"/>
      <c r="P108" s="14"/>
      <c r="Q108" s="14"/>
      <c r="R108" s="14"/>
      <c r="S108" s="14"/>
      <c r="T108" s="14"/>
      <c r="U108" s="14"/>
    </row>
    <row r="109" spans="1:21">
      <c r="A109" s="14"/>
      <c r="B109" s="14"/>
      <c r="C109" s="14"/>
      <c r="D109" s="14"/>
      <c r="E109" s="14"/>
      <c r="F109" s="14"/>
      <c r="G109" s="14"/>
      <c r="H109" s="14"/>
      <c r="I109" s="14"/>
      <c r="J109" s="14"/>
      <c r="K109" s="14"/>
      <c r="L109" s="14"/>
      <c r="M109" s="14"/>
      <c r="N109" s="14"/>
      <c r="O109" s="14"/>
      <c r="P109" s="14"/>
      <c r="Q109" s="14"/>
      <c r="R109" s="14"/>
      <c r="S109" s="14"/>
      <c r="T109" s="14"/>
      <c r="U109" s="14"/>
    </row>
    <row r="110" spans="1:21">
      <c r="A110" s="15" t="s">
        <v>38</v>
      </c>
      <c r="B110" s="5"/>
      <c r="C110" s="5"/>
      <c r="D110" s="5"/>
      <c r="E110" s="5"/>
      <c r="F110" s="5"/>
      <c r="G110" s="5"/>
      <c r="H110" s="5"/>
      <c r="I110" s="5"/>
      <c r="J110" s="5"/>
      <c r="K110" s="5"/>
      <c r="L110" s="5"/>
      <c r="M110" s="14"/>
      <c r="N110" s="22"/>
      <c r="O110" s="18" t="str">
        <f t="shared" ref="O110:U110" si="17">F112</f>
        <v>0.1mM10ul</v>
      </c>
      <c r="P110" s="18" t="str">
        <f t="shared" si="17"/>
        <v>0.1mM20ul</v>
      </c>
      <c r="Q110" s="18" t="str">
        <f t="shared" si="17"/>
        <v>1mM7ul</v>
      </c>
      <c r="R110" s="18" t="str">
        <f t="shared" si="17"/>
        <v>1mM20ul</v>
      </c>
      <c r="S110" s="18" t="str">
        <f t="shared" si="17"/>
        <v>10mM7ul</v>
      </c>
      <c r="T110" s="18" t="str">
        <f t="shared" si="17"/>
        <v>10mM20ul</v>
      </c>
      <c r="U110" s="18" t="str">
        <f t="shared" si="17"/>
        <v>10mM70ul</v>
      </c>
    </row>
    <row r="111" spans="1:21">
      <c r="A111" s="15"/>
      <c r="B111" s="5" t="s">
        <v>19</v>
      </c>
      <c r="C111" s="16" t="s">
        <v>69</v>
      </c>
      <c r="D111" s="5"/>
      <c r="E111" s="5"/>
      <c r="F111" s="5"/>
      <c r="G111" s="5"/>
      <c r="H111" s="5"/>
      <c r="I111" s="5"/>
      <c r="J111" s="5"/>
      <c r="K111" s="5"/>
      <c r="L111" s="5"/>
      <c r="M111" s="14"/>
      <c r="N111" s="22" t="s">
        <v>69</v>
      </c>
      <c r="O111" s="23">
        <f t="shared" ref="O111:U111" si="18">AVERAGE(F115,F133)</f>
        <v>59.435782237937175</v>
      </c>
      <c r="P111" s="23">
        <f t="shared" si="18"/>
        <v>248.97972071786126</v>
      </c>
      <c r="Q111" s="23">
        <f t="shared" si="18"/>
        <v>382.8800417383851</v>
      </c>
      <c r="R111" s="23">
        <f t="shared" si="18"/>
        <v>735.19739342599269</v>
      </c>
      <c r="S111" s="23">
        <f t="shared" si="18"/>
        <v>1226.8105919621848</v>
      </c>
      <c r="T111" s="23">
        <f t="shared" si="18"/>
        <v>1202.753638716079</v>
      </c>
      <c r="U111" s="23">
        <f t="shared" si="18"/>
        <v>1171.2525125715924</v>
      </c>
    </row>
    <row r="112" spans="1:21" ht="15.75">
      <c r="A112" s="15"/>
      <c r="B112" s="5"/>
      <c r="C112" s="5" t="s">
        <v>21</v>
      </c>
      <c r="D112" s="17">
        <v>4.6870000000000003</v>
      </c>
      <c r="E112" s="5" t="s">
        <v>22</v>
      </c>
      <c r="F112" s="18" t="s">
        <v>23</v>
      </c>
      <c r="G112" s="18" t="s">
        <v>24</v>
      </c>
      <c r="H112" s="18" t="s">
        <v>25</v>
      </c>
      <c r="I112" s="18" t="s">
        <v>26</v>
      </c>
      <c r="J112" s="18" t="s">
        <v>27</v>
      </c>
      <c r="K112" s="18" t="s">
        <v>28</v>
      </c>
      <c r="L112" s="18" t="s">
        <v>29</v>
      </c>
      <c r="M112" s="14"/>
      <c r="N112" s="22" t="s">
        <v>7</v>
      </c>
      <c r="O112" s="23">
        <f t="shared" ref="O112:U112" si="19">AVERAGE(F121,F127)</f>
        <v>46.771229128489921</v>
      </c>
      <c r="P112" s="23">
        <f t="shared" si="19"/>
        <v>116.17398655979783</v>
      </c>
      <c r="Q112" s="23">
        <f t="shared" si="19"/>
        <v>246.98732537892803</v>
      </c>
      <c r="R112" s="23">
        <f t="shared" si="19"/>
        <v>620.15829450247293</v>
      </c>
      <c r="S112" s="23">
        <f t="shared" si="19"/>
        <v>898.76992414373103</v>
      </c>
      <c r="T112" s="23">
        <f t="shared" si="19"/>
        <v>1068.198957351402</v>
      </c>
      <c r="U112" s="23">
        <f t="shared" si="19"/>
        <v>1070.596575444215</v>
      </c>
    </row>
    <row r="113" spans="1:21" ht="15.75">
      <c r="A113" s="15"/>
      <c r="B113" s="5"/>
      <c r="C113" s="5" t="s">
        <v>30</v>
      </c>
      <c r="D113" s="17">
        <v>7.47</v>
      </c>
      <c r="E113" s="17">
        <v>2.762</v>
      </c>
      <c r="F113" s="17">
        <v>4.5270000000000001</v>
      </c>
      <c r="G113" s="17">
        <v>5.1840000000000002</v>
      </c>
      <c r="H113" s="17">
        <v>9.5709999999999997</v>
      </c>
      <c r="I113" s="17">
        <v>23.747</v>
      </c>
      <c r="J113" s="17">
        <v>34.781999999999996</v>
      </c>
      <c r="K113" s="17">
        <v>34.485999999999997</v>
      </c>
      <c r="L113" s="17">
        <v>33.683</v>
      </c>
      <c r="M113" s="14"/>
      <c r="N113" s="14"/>
      <c r="O113" s="14"/>
      <c r="P113" s="14"/>
      <c r="Q113" s="14"/>
      <c r="R113" s="14"/>
      <c r="S113" s="14"/>
      <c r="T113" s="14"/>
      <c r="U113" s="14"/>
    </row>
    <row r="114" spans="1:21">
      <c r="A114" s="15"/>
      <c r="B114" s="5"/>
      <c r="C114" s="5"/>
      <c r="D114" s="5">
        <f>D113-D112</f>
        <v>2.7829999999999995</v>
      </c>
      <c r="E114" s="5"/>
      <c r="F114" s="5">
        <f>F113-E113</f>
        <v>1.7650000000000001</v>
      </c>
      <c r="G114" s="5">
        <f>G113-E113</f>
        <v>2.4220000000000002</v>
      </c>
      <c r="H114" s="5">
        <f>H113-E113</f>
        <v>6.8089999999999993</v>
      </c>
      <c r="I114" s="5">
        <f>I113-E113</f>
        <v>20.984999999999999</v>
      </c>
      <c r="J114" s="5">
        <f>J113-E113</f>
        <v>32.019999999999996</v>
      </c>
      <c r="K114" s="5">
        <f>K113-E113</f>
        <v>31.723999999999997</v>
      </c>
      <c r="L114" s="5">
        <f>L113-E113</f>
        <v>30.920999999999999</v>
      </c>
      <c r="M114" s="14"/>
      <c r="N114" s="14"/>
      <c r="O114" s="14"/>
      <c r="P114" s="14"/>
      <c r="Q114" s="14"/>
      <c r="R114" s="14"/>
      <c r="S114" s="14"/>
      <c r="T114" s="14"/>
      <c r="U114" s="14"/>
    </row>
    <row r="115" spans="1:21">
      <c r="A115" s="15"/>
      <c r="B115" s="5"/>
      <c r="C115" s="5"/>
      <c r="D115" s="5"/>
      <c r="E115" s="5"/>
      <c r="F115" s="19">
        <f>F114/D114*100</f>
        <v>63.420768954365812</v>
      </c>
      <c r="G115" s="19">
        <f>G114/D114*100</f>
        <v>87.028386633129742</v>
      </c>
      <c r="H115" s="19">
        <f>H114/D114*100</f>
        <v>244.66403162055337</v>
      </c>
      <c r="I115" s="19">
        <f>I114/D114*100</f>
        <v>754.04240028745971</v>
      </c>
      <c r="J115" s="19">
        <f>J114/D114*100</f>
        <v>1150.5569529284944</v>
      </c>
      <c r="K115" s="19">
        <f>K114/D114*100</f>
        <v>1139.920948616601</v>
      </c>
      <c r="L115" s="19">
        <f>L114/D114*100</f>
        <v>1111.0671936758895</v>
      </c>
      <c r="M115" s="14"/>
      <c r="N115" s="22" t="s">
        <v>31</v>
      </c>
      <c r="O115" s="5" t="s">
        <v>69</v>
      </c>
      <c r="P115" s="5" t="s">
        <v>7</v>
      </c>
      <c r="Q115" s="14"/>
      <c r="R115" s="14"/>
      <c r="S115" s="14"/>
      <c r="T115" s="14"/>
      <c r="U115" s="14"/>
    </row>
    <row r="116" spans="1:21">
      <c r="A116" s="15"/>
      <c r="B116" s="5"/>
      <c r="C116" s="5"/>
      <c r="D116" s="5"/>
      <c r="E116" s="5"/>
      <c r="F116" s="5"/>
      <c r="G116" s="5"/>
      <c r="H116" s="5"/>
      <c r="I116" s="5"/>
      <c r="J116" s="5"/>
      <c r="K116" s="5"/>
      <c r="L116" s="5"/>
      <c r="M116" s="14"/>
      <c r="N116" s="18" t="s">
        <v>23</v>
      </c>
      <c r="O116" s="23">
        <f>O111</f>
        <v>59.435782237937175</v>
      </c>
      <c r="P116" s="23">
        <f>O112</f>
        <v>46.771229128489921</v>
      </c>
      <c r="Q116" s="14"/>
      <c r="R116" s="14"/>
      <c r="S116" s="14"/>
      <c r="T116" s="14"/>
      <c r="U116" s="14"/>
    </row>
    <row r="117" spans="1:21">
      <c r="A117" s="15"/>
      <c r="B117" s="5" t="s">
        <v>32</v>
      </c>
      <c r="C117" s="16" t="s">
        <v>20</v>
      </c>
      <c r="D117" s="5"/>
      <c r="E117" s="5"/>
      <c r="F117" s="5"/>
      <c r="G117" s="5"/>
      <c r="H117" s="5"/>
      <c r="I117" s="5"/>
      <c r="J117" s="5"/>
      <c r="K117" s="5"/>
      <c r="L117" s="5"/>
      <c r="M117" s="14"/>
      <c r="N117" s="18" t="s">
        <v>24</v>
      </c>
      <c r="O117" s="23">
        <f>P111</f>
        <v>248.97972071786126</v>
      </c>
      <c r="P117" s="23">
        <f>P112</f>
        <v>116.17398655979783</v>
      </c>
      <c r="Q117" s="14"/>
      <c r="R117" s="14"/>
      <c r="S117" s="14"/>
      <c r="T117" s="14"/>
      <c r="U117" s="14"/>
    </row>
    <row r="118" spans="1:21" ht="15.75">
      <c r="A118" s="15"/>
      <c r="B118" s="5"/>
      <c r="C118" s="5" t="s">
        <v>21</v>
      </c>
      <c r="D118" s="17">
        <v>7.53</v>
      </c>
      <c r="E118" s="5" t="s">
        <v>22</v>
      </c>
      <c r="F118" s="18" t="s">
        <v>23</v>
      </c>
      <c r="G118" s="18" t="s">
        <v>24</v>
      </c>
      <c r="H118" s="18" t="s">
        <v>25</v>
      </c>
      <c r="I118" s="18" t="s">
        <v>26</v>
      </c>
      <c r="J118" s="18" t="s">
        <v>27</v>
      </c>
      <c r="K118" s="18" t="s">
        <v>28</v>
      </c>
      <c r="L118" s="18" t="s">
        <v>29</v>
      </c>
      <c r="M118" s="14"/>
      <c r="N118" s="18" t="s">
        <v>25</v>
      </c>
      <c r="O118" s="23">
        <f>Q111</f>
        <v>382.8800417383851</v>
      </c>
      <c r="P118" s="23">
        <f>Q112</f>
        <v>246.98732537892803</v>
      </c>
      <c r="Q118" s="14"/>
      <c r="R118" s="14"/>
      <c r="S118" s="14"/>
      <c r="T118" s="14"/>
      <c r="U118" s="14"/>
    </row>
    <row r="119" spans="1:21" ht="15.75">
      <c r="A119" s="15"/>
      <c r="B119" s="5"/>
      <c r="C119" s="5" t="s">
        <v>30</v>
      </c>
      <c r="D119" s="17">
        <v>8.6289999999999996</v>
      </c>
      <c r="E119" s="17">
        <v>5.8529999999999998</v>
      </c>
      <c r="F119" s="17">
        <v>6.2549999999999999</v>
      </c>
      <c r="G119" s="17">
        <v>6.9870000000000001</v>
      </c>
      <c r="H119" s="17">
        <v>9.3949999999999996</v>
      </c>
      <c r="I119" s="17">
        <v>15.204000000000001</v>
      </c>
      <c r="J119" s="17">
        <v>18.989999999999998</v>
      </c>
      <c r="K119" s="17">
        <v>21.001000000000001</v>
      </c>
      <c r="L119" s="17">
        <v>21.506</v>
      </c>
      <c r="M119" s="14"/>
      <c r="N119" s="18" t="s">
        <v>26</v>
      </c>
      <c r="O119" s="23">
        <f>R111</f>
        <v>735.19739342599269</v>
      </c>
      <c r="P119" s="23">
        <f>R112</f>
        <v>620.15829450247293</v>
      </c>
      <c r="Q119" s="14"/>
      <c r="R119" s="14"/>
      <c r="S119" s="14"/>
      <c r="T119" s="14"/>
      <c r="U119" s="14"/>
    </row>
    <row r="120" spans="1:21">
      <c r="A120" s="15"/>
      <c r="B120" s="5"/>
      <c r="C120" s="5"/>
      <c r="D120" s="5">
        <f>D119-D118</f>
        <v>1.0989999999999993</v>
      </c>
      <c r="E120" s="5"/>
      <c r="F120" s="5">
        <f>F119-E119</f>
        <v>0.40200000000000014</v>
      </c>
      <c r="G120" s="5">
        <f>G119-E119</f>
        <v>1.1340000000000003</v>
      </c>
      <c r="H120" s="5">
        <f>H119-E119</f>
        <v>3.5419999999999998</v>
      </c>
      <c r="I120" s="5">
        <f>I119-E119</f>
        <v>9.3510000000000009</v>
      </c>
      <c r="J120" s="5">
        <f>J119-E119</f>
        <v>13.136999999999999</v>
      </c>
      <c r="K120" s="5">
        <f>K119-E119</f>
        <v>15.148000000000001</v>
      </c>
      <c r="L120" s="5">
        <f>L119-E119</f>
        <v>15.653</v>
      </c>
      <c r="M120" s="14"/>
      <c r="N120" s="18" t="s">
        <v>27</v>
      </c>
      <c r="O120" s="23">
        <f>S111</f>
        <v>1226.8105919621848</v>
      </c>
      <c r="P120" s="23">
        <f>S112</f>
        <v>898.76992414373103</v>
      </c>
      <c r="Q120" s="14"/>
      <c r="R120" s="14"/>
      <c r="S120" s="14"/>
      <c r="T120" s="14"/>
      <c r="U120" s="14"/>
    </row>
    <row r="121" spans="1:21">
      <c r="A121" s="15"/>
      <c r="B121" s="5"/>
      <c r="C121" s="5"/>
      <c r="D121" s="5"/>
      <c r="E121" s="5"/>
      <c r="F121" s="19">
        <f>F120/D120*100</f>
        <v>36.57870791628757</v>
      </c>
      <c r="G121" s="19">
        <f>G120/D120*100</f>
        <v>103.18471337579626</v>
      </c>
      <c r="H121" s="19">
        <f>H120/D120*100</f>
        <v>322.29299363057345</v>
      </c>
      <c r="I121" s="19">
        <f>I120/D120*100</f>
        <v>850.8644222020024</v>
      </c>
      <c r="J121" s="19">
        <f>J120/D120*100</f>
        <v>1195.3594176524118</v>
      </c>
      <c r="K121" s="19">
        <f>K120/D120*100</f>
        <v>1378.3439490445869</v>
      </c>
      <c r="L121" s="19">
        <f>L120/D120*100</f>
        <v>1424.294813466789</v>
      </c>
      <c r="M121" s="14"/>
      <c r="N121" s="18" t="s">
        <v>28</v>
      </c>
      <c r="O121" s="23">
        <f>T111</f>
        <v>1202.753638716079</v>
      </c>
      <c r="P121" s="23">
        <f>T112</f>
        <v>1068.198957351402</v>
      </c>
      <c r="Q121" s="14"/>
      <c r="R121" s="14"/>
      <c r="S121" s="14"/>
      <c r="T121" s="14"/>
      <c r="U121" s="14"/>
    </row>
    <row r="122" spans="1:21">
      <c r="A122" s="15"/>
      <c r="B122" s="5"/>
      <c r="C122" s="5"/>
      <c r="D122" s="5"/>
      <c r="E122" s="5"/>
      <c r="F122" s="5"/>
      <c r="G122" s="5"/>
      <c r="H122" s="5"/>
      <c r="I122" s="5"/>
      <c r="J122" s="5"/>
      <c r="K122" s="5"/>
      <c r="L122" s="5"/>
      <c r="M122" s="14"/>
      <c r="N122" s="18" t="s">
        <v>29</v>
      </c>
      <c r="O122" s="23">
        <f>U111</f>
        <v>1171.2525125715924</v>
      </c>
      <c r="P122" s="23">
        <f>U112</f>
        <v>1070.596575444215</v>
      </c>
      <c r="Q122" s="14"/>
      <c r="R122" s="14"/>
      <c r="S122" s="14"/>
      <c r="T122" s="14"/>
      <c r="U122" s="14"/>
    </row>
    <row r="123" spans="1:21">
      <c r="A123" s="15"/>
      <c r="B123" s="5" t="s">
        <v>33</v>
      </c>
      <c r="C123" s="16" t="s">
        <v>20</v>
      </c>
      <c r="D123" s="5"/>
      <c r="E123" s="5"/>
      <c r="F123" s="5"/>
      <c r="G123" s="5"/>
      <c r="H123" s="5"/>
      <c r="I123" s="5"/>
      <c r="J123" s="5"/>
      <c r="K123" s="5"/>
      <c r="L123" s="5"/>
      <c r="M123" s="14"/>
      <c r="N123" s="14"/>
      <c r="O123" s="14"/>
      <c r="P123" s="14"/>
      <c r="Q123" s="14"/>
      <c r="R123" s="14"/>
      <c r="S123" s="14"/>
      <c r="T123" s="14"/>
      <c r="U123" s="14"/>
    </row>
    <row r="124" spans="1:21" ht="15.75">
      <c r="A124" s="15"/>
      <c r="B124" s="5"/>
      <c r="C124" s="5" t="s">
        <v>21</v>
      </c>
      <c r="D124" s="17">
        <v>3.9119999999999999</v>
      </c>
      <c r="E124" s="5" t="s">
        <v>22</v>
      </c>
      <c r="F124" s="18" t="s">
        <v>23</v>
      </c>
      <c r="G124" s="18" t="s">
        <v>24</v>
      </c>
      <c r="H124" s="18" t="s">
        <v>25</v>
      </c>
      <c r="I124" s="18" t="s">
        <v>26</v>
      </c>
      <c r="J124" s="18" t="s">
        <v>27</v>
      </c>
      <c r="K124" s="18" t="s">
        <v>28</v>
      </c>
      <c r="L124" s="18" t="s">
        <v>29</v>
      </c>
      <c r="M124" s="14"/>
      <c r="N124" s="14"/>
      <c r="O124" s="14"/>
      <c r="P124" s="14"/>
      <c r="Q124" s="14"/>
      <c r="R124" s="14"/>
      <c r="S124" s="14"/>
      <c r="T124" s="14"/>
      <c r="U124" s="14"/>
    </row>
    <row r="125" spans="1:21" ht="15.75">
      <c r="A125" s="15"/>
      <c r="B125" s="5"/>
      <c r="C125" s="5" t="s">
        <v>30</v>
      </c>
      <c r="D125" s="17">
        <v>7.5810000000000004</v>
      </c>
      <c r="E125" s="17">
        <v>1.0549999999999999</v>
      </c>
      <c r="F125" s="17">
        <v>3.145</v>
      </c>
      <c r="G125" s="17">
        <v>5.7939999999999996</v>
      </c>
      <c r="H125" s="17">
        <v>7.3540000000000001</v>
      </c>
      <c r="I125" s="17">
        <v>15.343999999999999</v>
      </c>
      <c r="J125" s="17">
        <v>23.149000000000001</v>
      </c>
      <c r="K125" s="17">
        <v>28.867999999999999</v>
      </c>
      <c r="L125" s="17">
        <v>27.358000000000001</v>
      </c>
      <c r="M125" s="14"/>
      <c r="N125" s="14"/>
      <c r="O125" s="14"/>
      <c r="P125" s="14"/>
      <c r="Q125" s="14"/>
      <c r="R125" s="14"/>
      <c r="S125" s="14"/>
      <c r="T125" s="14"/>
      <c r="U125" s="14"/>
    </row>
    <row r="126" spans="1:21">
      <c r="A126" s="15"/>
      <c r="B126" s="5"/>
      <c r="C126" s="5"/>
      <c r="D126" s="5">
        <f>D125-D124</f>
        <v>3.6690000000000005</v>
      </c>
      <c r="E126" s="5"/>
      <c r="F126" s="5">
        <f>F125-E125</f>
        <v>2.09</v>
      </c>
      <c r="G126" s="5">
        <f>G125-E125</f>
        <v>4.7389999999999999</v>
      </c>
      <c r="H126" s="5">
        <f>H125-E125</f>
        <v>6.2990000000000004</v>
      </c>
      <c r="I126" s="5">
        <f>I125-E125</f>
        <v>14.289</v>
      </c>
      <c r="J126" s="5">
        <f>J125-E125</f>
        <v>22.094000000000001</v>
      </c>
      <c r="K126" s="5">
        <f>K125-E125</f>
        <v>27.812999999999999</v>
      </c>
      <c r="L126" s="5">
        <f>L125-E125</f>
        <v>26.303000000000001</v>
      </c>
      <c r="M126" s="14"/>
      <c r="N126" s="14"/>
      <c r="O126" s="14"/>
      <c r="P126" s="14"/>
      <c r="Q126" s="14"/>
      <c r="R126" s="14"/>
      <c r="S126" s="14"/>
      <c r="T126" s="14"/>
      <c r="U126" s="14"/>
    </row>
    <row r="127" spans="1:21">
      <c r="A127" s="15"/>
      <c r="B127" s="5"/>
      <c r="C127" s="5"/>
      <c r="D127" s="5"/>
      <c r="E127" s="5"/>
      <c r="F127" s="19">
        <f>F126/D126*100</f>
        <v>56.963750340692279</v>
      </c>
      <c r="G127" s="19">
        <f>G126/D126*100</f>
        <v>129.16325974379939</v>
      </c>
      <c r="H127" s="19">
        <f>H126/D126*100</f>
        <v>171.68165712728262</v>
      </c>
      <c r="I127" s="19">
        <f>I126/D126*100</f>
        <v>389.45216680294351</v>
      </c>
      <c r="J127" s="19">
        <f>J126/D126*100</f>
        <v>602.18043063505036</v>
      </c>
      <c r="K127" s="19">
        <f>K126/D126*100</f>
        <v>758.05396565821729</v>
      </c>
      <c r="L127" s="19">
        <f>L126/D126*100</f>
        <v>716.89833742164069</v>
      </c>
      <c r="M127" s="14"/>
      <c r="N127" s="14"/>
      <c r="O127" s="14"/>
      <c r="P127" s="14"/>
      <c r="Q127" s="14"/>
      <c r="R127" s="14"/>
      <c r="S127" s="14"/>
      <c r="T127" s="14"/>
      <c r="U127" s="14"/>
    </row>
    <row r="128" spans="1:21">
      <c r="A128" s="15"/>
      <c r="B128" s="5"/>
      <c r="C128" s="5"/>
      <c r="D128" s="5"/>
      <c r="E128" s="5"/>
      <c r="F128" s="5"/>
      <c r="G128" s="5"/>
      <c r="H128" s="5"/>
      <c r="I128" s="5"/>
      <c r="J128" s="5"/>
      <c r="K128" s="5"/>
      <c r="L128" s="5"/>
      <c r="M128" s="14"/>
      <c r="N128" s="14"/>
      <c r="O128" s="14"/>
      <c r="P128" s="14"/>
      <c r="Q128" s="14"/>
      <c r="R128" s="14"/>
      <c r="S128" s="14"/>
      <c r="T128" s="14"/>
      <c r="U128" s="14"/>
    </row>
    <row r="129" spans="1:21">
      <c r="A129" s="15"/>
      <c r="B129" s="5" t="s">
        <v>34</v>
      </c>
      <c r="C129" s="16" t="s">
        <v>69</v>
      </c>
      <c r="D129" s="5"/>
      <c r="E129" s="5"/>
      <c r="F129" s="5"/>
      <c r="G129" s="5"/>
      <c r="H129" s="5"/>
      <c r="I129" s="5"/>
      <c r="J129" s="5"/>
      <c r="K129" s="5"/>
      <c r="L129" s="5"/>
      <c r="M129" s="14"/>
      <c r="N129" s="14"/>
      <c r="O129" s="14"/>
      <c r="P129" s="14"/>
      <c r="Q129" s="14"/>
      <c r="R129" s="14"/>
      <c r="S129" s="14"/>
      <c r="T129" s="14"/>
      <c r="U129" s="14"/>
    </row>
    <row r="130" spans="1:21" ht="15.75">
      <c r="A130" s="15"/>
      <c r="B130" s="5"/>
      <c r="C130" s="5" t="s">
        <v>21</v>
      </c>
      <c r="D130" s="17">
        <v>4.3460000000000001</v>
      </c>
      <c r="E130" s="5" t="s">
        <v>22</v>
      </c>
      <c r="F130" s="18" t="s">
        <v>23</v>
      </c>
      <c r="G130" s="18" t="s">
        <v>24</v>
      </c>
      <c r="H130" s="18" t="s">
        <v>25</v>
      </c>
      <c r="I130" s="18" t="s">
        <v>26</v>
      </c>
      <c r="J130" s="18" t="s">
        <v>27</v>
      </c>
      <c r="K130" s="18" t="s">
        <v>28</v>
      </c>
      <c r="L130" s="18" t="s">
        <v>29</v>
      </c>
      <c r="M130" s="14"/>
      <c r="N130" s="14"/>
      <c r="O130" s="14"/>
      <c r="P130" s="14"/>
      <c r="Q130" s="14"/>
      <c r="R130" s="14"/>
      <c r="S130" s="14"/>
      <c r="T130" s="14"/>
      <c r="U130" s="14"/>
    </row>
    <row r="131" spans="1:21" ht="15.75">
      <c r="A131" s="15"/>
      <c r="B131" s="5"/>
      <c r="C131" s="5" t="s">
        <v>30</v>
      </c>
      <c r="D131" s="17">
        <v>7.74</v>
      </c>
      <c r="E131" s="17">
        <v>1.516</v>
      </c>
      <c r="F131" s="17">
        <v>3.3980000000000001</v>
      </c>
      <c r="G131" s="17">
        <v>15.462999999999999</v>
      </c>
      <c r="H131" s="17">
        <v>19.202000000000002</v>
      </c>
      <c r="I131" s="17">
        <v>25.829000000000001</v>
      </c>
      <c r="J131" s="17">
        <v>45.741999999999997</v>
      </c>
      <c r="K131" s="17">
        <v>44.47</v>
      </c>
      <c r="L131" s="17">
        <v>43.311</v>
      </c>
      <c r="M131" s="14"/>
      <c r="N131" s="14"/>
      <c r="O131" s="14"/>
      <c r="P131" s="14"/>
      <c r="Q131" s="14"/>
      <c r="R131" s="14"/>
      <c r="S131" s="14"/>
      <c r="T131" s="14"/>
      <c r="U131" s="14"/>
    </row>
    <row r="132" spans="1:21">
      <c r="A132" s="15"/>
      <c r="B132" s="5"/>
      <c r="C132" s="5"/>
      <c r="D132" s="5">
        <f>D131-D130</f>
        <v>3.3940000000000001</v>
      </c>
      <c r="E132" s="5"/>
      <c r="F132" s="5">
        <f>F131-E131</f>
        <v>1.8820000000000001</v>
      </c>
      <c r="G132" s="5">
        <f>G131-E131</f>
        <v>13.946999999999999</v>
      </c>
      <c r="H132" s="5">
        <f>H131-E131</f>
        <v>17.686</v>
      </c>
      <c r="I132" s="5">
        <f>I131-E131</f>
        <v>24.313000000000002</v>
      </c>
      <c r="J132" s="5">
        <f>J131-E131</f>
        <v>44.225999999999999</v>
      </c>
      <c r="K132" s="5">
        <f>K131-E131</f>
        <v>42.954000000000001</v>
      </c>
      <c r="L132" s="5">
        <f>L131-E131</f>
        <v>41.795000000000002</v>
      </c>
      <c r="M132" s="14"/>
      <c r="N132" s="14"/>
      <c r="O132" s="14"/>
      <c r="P132" s="14"/>
      <c r="Q132" s="14"/>
      <c r="R132" s="14"/>
      <c r="S132" s="14"/>
      <c r="T132" s="14"/>
      <c r="U132" s="14"/>
    </row>
    <row r="133" spans="1:21">
      <c r="A133" s="15"/>
      <c r="B133" s="5"/>
      <c r="C133" s="5"/>
      <c r="D133" s="5"/>
      <c r="E133" s="5"/>
      <c r="F133" s="19">
        <f>F132/D132*100</f>
        <v>55.450795521508546</v>
      </c>
      <c r="G133" s="19">
        <f>G132/D132*100</f>
        <v>410.93105480259277</v>
      </c>
      <c r="H133" s="19">
        <f>H132/D132*100</f>
        <v>521.09605185621683</v>
      </c>
      <c r="I133" s="19">
        <f>I132/D132*100</f>
        <v>716.35238656452566</v>
      </c>
      <c r="J133" s="19">
        <f>J132/D132*100</f>
        <v>1303.0642309958751</v>
      </c>
      <c r="K133" s="19">
        <f>K132/D132*100</f>
        <v>1265.586328815557</v>
      </c>
      <c r="L133" s="19">
        <f>L132/D132*100</f>
        <v>1231.4378314672952</v>
      </c>
      <c r="M133" s="14"/>
      <c r="N133" s="14"/>
      <c r="O133" s="14"/>
      <c r="P133" s="14"/>
      <c r="Q133" s="14"/>
      <c r="R133" s="14"/>
      <c r="S133" s="14"/>
      <c r="T133" s="14"/>
      <c r="U133" s="14"/>
    </row>
    <row r="134" spans="1:21">
      <c r="A134" s="14"/>
      <c r="B134" s="14"/>
      <c r="C134" s="14"/>
      <c r="D134" s="14"/>
      <c r="E134" s="14"/>
      <c r="F134" s="14"/>
      <c r="G134" s="14"/>
      <c r="H134" s="14"/>
      <c r="I134" s="14"/>
      <c r="J134" s="14"/>
      <c r="K134" s="14"/>
      <c r="L134" s="14"/>
      <c r="M134" s="14"/>
      <c r="N134" s="14"/>
      <c r="O134" s="14"/>
      <c r="P134" s="14"/>
      <c r="Q134" s="14"/>
      <c r="R134" s="14"/>
      <c r="S134" s="14"/>
      <c r="T134" s="14"/>
      <c r="U134" s="14"/>
    </row>
    <row r="135" spans="1:21">
      <c r="A135" s="14"/>
      <c r="B135" s="14"/>
      <c r="C135" s="14"/>
      <c r="D135" s="14"/>
      <c r="E135" s="14"/>
      <c r="F135" s="14"/>
      <c r="G135" s="14"/>
      <c r="H135" s="14"/>
      <c r="I135" s="14"/>
      <c r="J135" s="14"/>
      <c r="K135" s="14"/>
      <c r="L135" s="14"/>
      <c r="M135" s="14"/>
      <c r="N135" s="14"/>
      <c r="O135" s="14"/>
      <c r="P135" s="14"/>
      <c r="Q135" s="14"/>
      <c r="R135" s="14"/>
      <c r="S135" s="14"/>
      <c r="T135" s="14"/>
      <c r="U135" s="14"/>
    </row>
    <row r="136" spans="1:21">
      <c r="A136" s="15" t="s">
        <v>43</v>
      </c>
      <c r="B136" s="5"/>
      <c r="C136" s="5"/>
      <c r="D136" s="5"/>
      <c r="E136" s="5"/>
      <c r="F136" s="5"/>
      <c r="G136" s="5"/>
      <c r="H136" s="5"/>
      <c r="I136" s="5"/>
      <c r="J136" s="5"/>
      <c r="K136" s="5"/>
      <c r="L136" s="5"/>
      <c r="M136" s="14"/>
      <c r="N136" s="22"/>
      <c r="O136" s="18" t="str">
        <f t="shared" ref="O136:U136" si="20">F138</f>
        <v>0.1mM10ul</v>
      </c>
      <c r="P136" s="18" t="str">
        <f t="shared" si="20"/>
        <v>0.1mM20ul</v>
      </c>
      <c r="Q136" s="18" t="str">
        <f t="shared" si="20"/>
        <v>1mM7ul</v>
      </c>
      <c r="R136" s="18" t="str">
        <f t="shared" si="20"/>
        <v>1mM20ul</v>
      </c>
      <c r="S136" s="18" t="str">
        <f t="shared" si="20"/>
        <v>10mM7ul</v>
      </c>
      <c r="T136" s="18" t="str">
        <f t="shared" si="20"/>
        <v>10mM20ul</v>
      </c>
      <c r="U136" s="18" t="str">
        <f t="shared" si="20"/>
        <v>10mM70ul</v>
      </c>
    </row>
    <row r="137" spans="1:21">
      <c r="A137" s="15"/>
      <c r="B137" s="5" t="s">
        <v>19</v>
      </c>
      <c r="C137" s="16" t="s">
        <v>20</v>
      </c>
      <c r="D137" s="5"/>
      <c r="E137" s="5"/>
      <c r="F137" s="5"/>
      <c r="G137" s="5"/>
      <c r="H137" s="5"/>
      <c r="I137" s="5"/>
      <c r="J137" s="5"/>
      <c r="K137" s="5"/>
      <c r="L137" s="5"/>
      <c r="M137" s="14"/>
      <c r="N137" s="22" t="s">
        <v>69</v>
      </c>
      <c r="O137" s="23">
        <f t="shared" ref="O137:U137" si="21">AVERAGE(F147,F159)</f>
        <v>58.836990846224538</v>
      </c>
      <c r="P137" s="23">
        <f t="shared" si="21"/>
        <v>226.12927970884553</v>
      </c>
      <c r="Q137" s="23">
        <f t="shared" si="21"/>
        <v>435.75611441362719</v>
      </c>
      <c r="R137" s="23">
        <f t="shared" si="21"/>
        <v>733.01559701307838</v>
      </c>
      <c r="S137" s="23">
        <f t="shared" si="21"/>
        <v>846.69548516532541</v>
      </c>
      <c r="T137" s="23">
        <f t="shared" si="21"/>
        <v>894.24367620494218</v>
      </c>
      <c r="U137" s="23">
        <f t="shared" si="21"/>
        <v>883.29983230450875</v>
      </c>
    </row>
    <row r="138" spans="1:21" ht="15.75">
      <c r="A138" s="15"/>
      <c r="B138" s="5"/>
      <c r="C138" s="5" t="s">
        <v>21</v>
      </c>
      <c r="D138" s="17">
        <v>6.1059999999999999</v>
      </c>
      <c r="E138" s="5" t="s">
        <v>22</v>
      </c>
      <c r="F138" s="18" t="s">
        <v>23</v>
      </c>
      <c r="G138" s="18" t="s">
        <v>24</v>
      </c>
      <c r="H138" s="18" t="s">
        <v>25</v>
      </c>
      <c r="I138" s="18" t="s">
        <v>26</v>
      </c>
      <c r="J138" s="18" t="s">
        <v>27</v>
      </c>
      <c r="K138" s="18" t="s">
        <v>28</v>
      </c>
      <c r="L138" s="18" t="s">
        <v>29</v>
      </c>
      <c r="M138" s="14"/>
      <c r="N138" s="22" t="s">
        <v>7</v>
      </c>
      <c r="O138" s="23">
        <f t="shared" ref="O138:U138" si="22">AVERAGE(F141,F153)</f>
        <v>64.548563736255716</v>
      </c>
      <c r="P138" s="23">
        <f t="shared" si="22"/>
        <v>172.65960512779355</v>
      </c>
      <c r="Q138" s="23">
        <f t="shared" si="22"/>
        <v>419.80270982146124</v>
      </c>
      <c r="R138" s="23">
        <f t="shared" si="22"/>
        <v>782.3045156394785</v>
      </c>
      <c r="S138" s="23">
        <f t="shared" si="22"/>
        <v>877.51831354837771</v>
      </c>
      <c r="T138" s="23">
        <f t="shared" si="22"/>
        <v>902.11609038575193</v>
      </c>
      <c r="U138" s="23">
        <f t="shared" si="22"/>
        <v>912.82872272120358</v>
      </c>
    </row>
    <row r="139" spans="1:21" ht="15.75">
      <c r="A139" s="15"/>
      <c r="B139" s="5"/>
      <c r="C139" s="5" t="s">
        <v>30</v>
      </c>
      <c r="D139" s="17">
        <v>8.4659999999999993</v>
      </c>
      <c r="E139" s="17">
        <v>5.2249999999999996</v>
      </c>
      <c r="F139" s="17">
        <v>7.2069999999999999</v>
      </c>
      <c r="G139" s="17">
        <v>9.0670000000000002</v>
      </c>
      <c r="H139" s="17">
        <v>16.385000000000002</v>
      </c>
      <c r="I139" s="17">
        <v>21.881</v>
      </c>
      <c r="J139" s="17">
        <v>23.498999999999999</v>
      </c>
      <c r="K139" s="17">
        <v>24.085000000000001</v>
      </c>
      <c r="L139" s="17">
        <v>23.975999999999999</v>
      </c>
      <c r="M139" s="14"/>
      <c r="N139" s="14"/>
      <c r="O139" s="14"/>
      <c r="P139" s="14"/>
      <c r="Q139" s="14"/>
      <c r="R139" s="14"/>
      <c r="S139" s="14"/>
      <c r="T139" s="14"/>
      <c r="U139" s="14"/>
    </row>
    <row r="140" spans="1:21">
      <c r="A140" s="15"/>
      <c r="B140" s="5"/>
      <c r="C140" s="5"/>
      <c r="D140" s="5">
        <f>D139-D138</f>
        <v>2.3599999999999994</v>
      </c>
      <c r="E140" s="5"/>
      <c r="F140" s="5">
        <f>F139-E139</f>
        <v>1.9820000000000002</v>
      </c>
      <c r="G140" s="5">
        <f>G139-E139</f>
        <v>3.8420000000000005</v>
      </c>
      <c r="H140" s="5">
        <f>H139-E139</f>
        <v>11.160000000000002</v>
      </c>
      <c r="I140" s="5">
        <f>I139-E139</f>
        <v>16.655999999999999</v>
      </c>
      <c r="J140" s="5">
        <f>J139-E139</f>
        <v>18.274000000000001</v>
      </c>
      <c r="K140" s="5">
        <f>K139-E139</f>
        <v>18.86</v>
      </c>
      <c r="L140" s="5">
        <f>L139-E139</f>
        <v>18.750999999999998</v>
      </c>
      <c r="M140" s="14"/>
      <c r="N140" s="14"/>
      <c r="O140" s="14"/>
      <c r="P140" s="14"/>
      <c r="Q140" s="14"/>
      <c r="R140" s="14"/>
      <c r="S140" s="14"/>
      <c r="T140" s="14"/>
      <c r="U140" s="14"/>
    </row>
    <row r="141" spans="1:21">
      <c r="A141" s="15"/>
      <c r="B141" s="5"/>
      <c r="C141" s="5"/>
      <c r="D141" s="5"/>
      <c r="E141" s="5"/>
      <c r="F141" s="19">
        <f>F140/D140*100</f>
        <v>83.983050847457648</v>
      </c>
      <c r="G141" s="19">
        <f>G140/D140*100</f>
        <v>162.79661016949157</v>
      </c>
      <c r="H141" s="19">
        <f>H140/D140*100</f>
        <v>472.88135593220358</v>
      </c>
      <c r="I141" s="19">
        <f>I140/D140*100</f>
        <v>705.76271186440692</v>
      </c>
      <c r="J141" s="19">
        <f>J140/D140*100</f>
        <v>774.32203389830534</v>
      </c>
      <c r="K141" s="19">
        <f>K140/D140*100</f>
        <v>799.1525423728815</v>
      </c>
      <c r="L141" s="19">
        <f>L140/D140*100</f>
        <v>794.53389830508479</v>
      </c>
      <c r="M141" s="14"/>
      <c r="N141" s="22" t="s">
        <v>31</v>
      </c>
      <c r="O141" s="5" t="s">
        <v>69</v>
      </c>
      <c r="P141" s="5" t="s">
        <v>7</v>
      </c>
      <c r="Q141" s="14"/>
      <c r="R141" s="14"/>
      <c r="S141" s="14"/>
      <c r="T141" s="14"/>
      <c r="U141" s="14"/>
    </row>
    <row r="142" spans="1:21">
      <c r="A142" s="15"/>
      <c r="B142" s="5"/>
      <c r="C142" s="5"/>
      <c r="D142" s="5"/>
      <c r="E142" s="5"/>
      <c r="F142" s="5"/>
      <c r="G142" s="5"/>
      <c r="H142" s="5"/>
      <c r="I142" s="5"/>
      <c r="J142" s="5"/>
      <c r="K142" s="5"/>
      <c r="L142" s="5"/>
      <c r="M142" s="14"/>
      <c r="N142" s="18" t="s">
        <v>23</v>
      </c>
      <c r="O142" s="23">
        <f>O137</f>
        <v>58.836990846224538</v>
      </c>
      <c r="P142" s="23">
        <f>O138</f>
        <v>64.548563736255716</v>
      </c>
      <c r="Q142" s="14"/>
      <c r="R142" s="14"/>
      <c r="S142" s="14"/>
      <c r="T142" s="14"/>
      <c r="U142" s="14"/>
    </row>
    <row r="143" spans="1:21">
      <c r="A143" s="15"/>
      <c r="B143" s="5" t="s">
        <v>32</v>
      </c>
      <c r="C143" s="16" t="s">
        <v>69</v>
      </c>
      <c r="D143" s="5"/>
      <c r="E143" s="5"/>
      <c r="F143" s="5"/>
      <c r="G143" s="5"/>
      <c r="H143" s="5"/>
      <c r="I143" s="5"/>
      <c r="J143" s="5"/>
      <c r="K143" s="5"/>
      <c r="L143" s="5"/>
      <c r="M143" s="14"/>
      <c r="N143" s="18" t="s">
        <v>24</v>
      </c>
      <c r="O143" s="23">
        <f>P137</f>
        <v>226.12927970884553</v>
      </c>
      <c r="P143" s="23">
        <f>P138</f>
        <v>172.65960512779355</v>
      </c>
      <c r="Q143" s="14"/>
      <c r="R143" s="14"/>
      <c r="S143" s="14"/>
      <c r="T143" s="14"/>
      <c r="U143" s="14"/>
    </row>
    <row r="144" spans="1:21" ht="15.75">
      <c r="A144" s="15"/>
      <c r="B144" s="5"/>
      <c r="C144" s="5" t="s">
        <v>21</v>
      </c>
      <c r="D144" s="17">
        <v>6.6609999999999996</v>
      </c>
      <c r="E144" s="5" t="s">
        <v>22</v>
      </c>
      <c r="F144" s="18" t="s">
        <v>23</v>
      </c>
      <c r="G144" s="18" t="s">
        <v>24</v>
      </c>
      <c r="H144" s="18" t="s">
        <v>25</v>
      </c>
      <c r="I144" s="18" t="s">
        <v>26</v>
      </c>
      <c r="J144" s="18" t="s">
        <v>27</v>
      </c>
      <c r="K144" s="18" t="s">
        <v>28</v>
      </c>
      <c r="L144" s="18" t="s">
        <v>29</v>
      </c>
      <c r="M144" s="14"/>
      <c r="N144" s="18" t="s">
        <v>25</v>
      </c>
      <c r="O144" s="23">
        <f>Q137</f>
        <v>435.75611441362719</v>
      </c>
      <c r="P144" s="23">
        <f>Q138</f>
        <v>419.80270982146124</v>
      </c>
      <c r="Q144" s="14"/>
      <c r="R144" s="14"/>
      <c r="S144" s="14"/>
      <c r="T144" s="14"/>
      <c r="U144" s="14"/>
    </row>
    <row r="145" spans="1:21" ht="15.75">
      <c r="A145" s="15"/>
      <c r="B145" s="5"/>
      <c r="C145" s="5" t="s">
        <v>30</v>
      </c>
      <c r="D145" s="17">
        <v>8.5440000000000005</v>
      </c>
      <c r="E145" s="17">
        <v>6.45</v>
      </c>
      <c r="F145" s="17">
        <v>7.84</v>
      </c>
      <c r="G145" s="17">
        <v>10.878</v>
      </c>
      <c r="H145" s="17">
        <v>16.568000000000001</v>
      </c>
      <c r="I145" s="17">
        <v>22.7</v>
      </c>
      <c r="J145" s="17">
        <v>25.009</v>
      </c>
      <c r="K145" s="17">
        <v>25.486000000000001</v>
      </c>
      <c r="L145" s="17">
        <v>25.46</v>
      </c>
      <c r="M145" s="14"/>
      <c r="N145" s="18" t="s">
        <v>26</v>
      </c>
      <c r="O145" s="23">
        <f>R137</f>
        <v>733.01559701307838</v>
      </c>
      <c r="P145" s="23">
        <f>R138</f>
        <v>782.3045156394785</v>
      </c>
      <c r="Q145" s="14"/>
      <c r="R145" s="14"/>
      <c r="S145" s="14"/>
      <c r="T145" s="14"/>
      <c r="U145" s="14"/>
    </row>
    <row r="146" spans="1:21">
      <c r="A146" s="15"/>
      <c r="B146" s="5"/>
      <c r="C146" s="5"/>
      <c r="D146" s="5">
        <f>D145-D144</f>
        <v>1.8830000000000009</v>
      </c>
      <c r="E146" s="5"/>
      <c r="F146" s="5">
        <f>F145-E145</f>
        <v>1.3899999999999997</v>
      </c>
      <c r="G146" s="5">
        <f>G145-E145</f>
        <v>4.4279999999999999</v>
      </c>
      <c r="H146" s="5">
        <f>H145-E145</f>
        <v>10.118000000000002</v>
      </c>
      <c r="I146" s="5">
        <f>I145-E145</f>
        <v>16.25</v>
      </c>
      <c r="J146" s="5">
        <f>J145-E145</f>
        <v>18.559000000000001</v>
      </c>
      <c r="K146" s="5">
        <f>K145-E145</f>
        <v>19.036000000000001</v>
      </c>
      <c r="L146" s="5">
        <f>L145-E145</f>
        <v>19.010000000000002</v>
      </c>
      <c r="M146" s="14"/>
      <c r="N146" s="18" t="s">
        <v>27</v>
      </c>
      <c r="O146" s="23">
        <f>S137</f>
        <v>846.69548516532541</v>
      </c>
      <c r="P146" s="23">
        <f>S138</f>
        <v>877.51831354837771</v>
      </c>
      <c r="Q146" s="14"/>
      <c r="R146" s="14"/>
      <c r="S146" s="14"/>
      <c r="T146" s="14"/>
      <c r="U146" s="14"/>
    </row>
    <row r="147" spans="1:21">
      <c r="A147" s="15"/>
      <c r="B147" s="5"/>
      <c r="C147" s="5"/>
      <c r="D147" s="5"/>
      <c r="E147" s="5"/>
      <c r="F147" s="19">
        <f>F146/D146*100</f>
        <v>73.818374933616511</v>
      </c>
      <c r="G147" s="19">
        <f>G146/D146*100</f>
        <v>235.15666489644173</v>
      </c>
      <c r="H147" s="19">
        <f>H146/D146*100</f>
        <v>537.3340414232606</v>
      </c>
      <c r="I147" s="19">
        <f>I146/D146*100</f>
        <v>862.9845990440781</v>
      </c>
      <c r="J147" s="19">
        <f>J146/D146*100</f>
        <v>985.60807222517224</v>
      </c>
      <c r="K147" s="19">
        <f>K146/D146*100</f>
        <v>1010.9399893786506</v>
      </c>
      <c r="L147" s="19">
        <f>L146/D146*100</f>
        <v>1009.5592140201802</v>
      </c>
      <c r="M147" s="14"/>
      <c r="N147" s="18" t="s">
        <v>28</v>
      </c>
      <c r="O147" s="23">
        <f>T137</f>
        <v>894.24367620494218</v>
      </c>
      <c r="P147" s="23">
        <f>T138</f>
        <v>902.11609038575193</v>
      </c>
      <c r="Q147" s="14"/>
      <c r="R147" s="14"/>
      <c r="S147" s="14"/>
      <c r="T147" s="14"/>
      <c r="U147" s="14"/>
    </row>
    <row r="148" spans="1:21">
      <c r="A148" s="15"/>
      <c r="B148" s="5"/>
      <c r="C148" s="5"/>
      <c r="D148" s="5"/>
      <c r="E148" s="5"/>
      <c r="F148" s="5"/>
      <c r="G148" s="5"/>
      <c r="H148" s="5"/>
      <c r="I148" s="5"/>
      <c r="J148" s="5"/>
      <c r="K148" s="5"/>
      <c r="L148" s="5"/>
      <c r="M148" s="14"/>
      <c r="N148" s="18" t="s">
        <v>29</v>
      </c>
      <c r="O148" s="23">
        <f>U137</f>
        <v>883.29983230450875</v>
      </c>
      <c r="P148" s="23">
        <f>U138</f>
        <v>912.82872272120358</v>
      </c>
      <c r="Q148" s="14"/>
      <c r="R148" s="14"/>
      <c r="S148" s="14"/>
      <c r="T148" s="14"/>
      <c r="U148" s="14"/>
    </row>
    <row r="149" spans="1:21">
      <c r="A149" s="15"/>
      <c r="B149" s="5" t="s">
        <v>33</v>
      </c>
      <c r="C149" s="16" t="s">
        <v>20</v>
      </c>
      <c r="D149" s="5"/>
      <c r="E149" s="5"/>
      <c r="F149" s="5"/>
      <c r="G149" s="5"/>
      <c r="H149" s="5"/>
      <c r="I149" s="5"/>
      <c r="J149" s="5"/>
      <c r="K149" s="5"/>
      <c r="L149" s="5"/>
      <c r="M149" s="14"/>
      <c r="N149" s="14"/>
      <c r="O149" s="14"/>
      <c r="P149" s="14"/>
      <c r="Q149" s="14"/>
      <c r="R149" s="14"/>
      <c r="S149" s="14"/>
      <c r="T149" s="14"/>
      <c r="U149" s="14"/>
    </row>
    <row r="150" spans="1:21" ht="15.75">
      <c r="A150" s="15"/>
      <c r="B150" s="5"/>
      <c r="C150" s="5" t="s">
        <v>21</v>
      </c>
      <c r="D150" s="17">
        <v>6.1539999999999999</v>
      </c>
      <c r="E150" s="5" t="s">
        <v>22</v>
      </c>
      <c r="F150" s="18" t="s">
        <v>23</v>
      </c>
      <c r="G150" s="18" t="s">
        <v>24</v>
      </c>
      <c r="H150" s="18" t="s">
        <v>25</v>
      </c>
      <c r="I150" s="18" t="s">
        <v>26</v>
      </c>
      <c r="J150" s="18" t="s">
        <v>27</v>
      </c>
      <c r="K150" s="18" t="s">
        <v>28</v>
      </c>
      <c r="L150" s="18" t="s">
        <v>29</v>
      </c>
      <c r="M150" s="14"/>
      <c r="N150" s="14"/>
      <c r="O150" s="14"/>
      <c r="P150" s="14"/>
      <c r="Q150" s="14"/>
      <c r="R150" s="14"/>
      <c r="S150" s="14"/>
      <c r="T150" s="14"/>
      <c r="U150" s="14"/>
    </row>
    <row r="151" spans="1:21" ht="15.75">
      <c r="A151" s="15"/>
      <c r="B151" s="5"/>
      <c r="C151" s="5" t="s">
        <v>30</v>
      </c>
      <c r="D151" s="17">
        <v>8.4770000000000003</v>
      </c>
      <c r="E151" s="17">
        <v>5.3710000000000004</v>
      </c>
      <c r="F151" s="17">
        <v>6.4189999999999996</v>
      </c>
      <c r="G151" s="17">
        <v>9.6110000000000007</v>
      </c>
      <c r="H151" s="17">
        <v>13.89</v>
      </c>
      <c r="I151" s="17">
        <v>25.321999999999999</v>
      </c>
      <c r="J151" s="17">
        <v>28.152999999999999</v>
      </c>
      <c r="K151" s="17">
        <v>28.719000000000001</v>
      </c>
      <c r="L151" s="17">
        <v>29.324000000000002</v>
      </c>
      <c r="M151" s="14"/>
      <c r="N151" s="14"/>
      <c r="O151" s="14"/>
      <c r="P151" s="14"/>
      <c r="Q151" s="14"/>
      <c r="R151" s="14"/>
      <c r="S151" s="14"/>
      <c r="T151" s="14"/>
      <c r="U151" s="14"/>
    </row>
    <row r="152" spans="1:21">
      <c r="A152" s="15"/>
      <c r="B152" s="5"/>
      <c r="C152" s="5"/>
      <c r="D152" s="5">
        <f>D151-D150</f>
        <v>2.3230000000000004</v>
      </c>
      <c r="E152" s="5"/>
      <c r="F152" s="5">
        <f>F151-E151</f>
        <v>1.0479999999999992</v>
      </c>
      <c r="G152" s="5">
        <f>G151-E151</f>
        <v>4.24</v>
      </c>
      <c r="H152" s="5">
        <f>H151-E151</f>
        <v>8.5190000000000001</v>
      </c>
      <c r="I152" s="5">
        <f>I151-E151</f>
        <v>19.951000000000001</v>
      </c>
      <c r="J152" s="5">
        <f>J151-E151</f>
        <v>22.781999999999996</v>
      </c>
      <c r="K152" s="5">
        <f>K151-E151</f>
        <v>23.347999999999999</v>
      </c>
      <c r="L152" s="5">
        <f>L151-E151</f>
        <v>23.953000000000003</v>
      </c>
      <c r="M152" s="14"/>
      <c r="N152" s="14"/>
      <c r="O152" s="14"/>
      <c r="P152" s="14"/>
      <c r="Q152" s="14"/>
      <c r="R152" s="14"/>
      <c r="S152" s="14"/>
      <c r="T152" s="14"/>
      <c r="U152" s="14"/>
    </row>
    <row r="153" spans="1:21">
      <c r="A153" s="15"/>
      <c r="B153" s="5"/>
      <c r="C153" s="5"/>
      <c r="D153" s="5"/>
      <c r="E153" s="5"/>
      <c r="F153" s="19">
        <f>F152/D152*100</f>
        <v>45.114076625053769</v>
      </c>
      <c r="G153" s="19">
        <f>G152/D152*100</f>
        <v>182.52260008609557</v>
      </c>
      <c r="H153" s="19">
        <f>H152/D152*100</f>
        <v>366.72406371071884</v>
      </c>
      <c r="I153" s="19">
        <f>I152/D152*100</f>
        <v>858.84631941455007</v>
      </c>
      <c r="J153" s="19">
        <f>J152/D152*100</f>
        <v>980.71459319845007</v>
      </c>
      <c r="K153" s="19">
        <f>K152/D152*100</f>
        <v>1005.0796383986223</v>
      </c>
      <c r="L153" s="19">
        <f>L152/D152*100</f>
        <v>1031.1235471373222</v>
      </c>
      <c r="M153" s="14"/>
      <c r="N153" s="14"/>
      <c r="O153" s="14"/>
      <c r="P153" s="14"/>
      <c r="Q153" s="14"/>
      <c r="R153" s="14"/>
      <c r="S153" s="14"/>
      <c r="T153" s="14"/>
      <c r="U153" s="14"/>
    </row>
    <row r="154" spans="1:21">
      <c r="A154" s="15"/>
      <c r="B154" s="5"/>
      <c r="C154" s="5"/>
      <c r="D154" s="5"/>
      <c r="E154" s="5"/>
      <c r="F154" s="5"/>
      <c r="G154" s="5"/>
      <c r="H154" s="5"/>
      <c r="I154" s="5"/>
      <c r="J154" s="5"/>
      <c r="K154" s="5"/>
      <c r="L154" s="5"/>
      <c r="M154" s="14"/>
      <c r="N154" s="14"/>
      <c r="O154" s="14"/>
      <c r="P154" s="14"/>
      <c r="Q154" s="14"/>
      <c r="R154" s="14"/>
      <c r="S154" s="14"/>
      <c r="T154" s="14"/>
      <c r="U154" s="14"/>
    </row>
    <row r="155" spans="1:21">
      <c r="A155" s="15"/>
      <c r="B155" s="5" t="s">
        <v>34</v>
      </c>
      <c r="C155" s="16" t="s">
        <v>69</v>
      </c>
      <c r="D155" s="5"/>
      <c r="E155" s="5"/>
      <c r="F155" s="5"/>
      <c r="G155" s="5"/>
      <c r="H155" s="5"/>
      <c r="I155" s="5"/>
      <c r="J155" s="5"/>
      <c r="K155" s="5"/>
      <c r="L155" s="5"/>
      <c r="M155" s="14"/>
      <c r="N155" s="14"/>
      <c r="O155" s="14"/>
      <c r="P155" s="14"/>
      <c r="Q155" s="14"/>
      <c r="R155" s="14"/>
      <c r="S155" s="14"/>
      <c r="T155" s="14"/>
      <c r="U155" s="14"/>
    </row>
    <row r="156" spans="1:21" ht="15.75">
      <c r="A156" s="15"/>
      <c r="B156" s="5"/>
      <c r="C156" s="5" t="s">
        <v>21</v>
      </c>
      <c r="D156" s="17">
        <v>5.43</v>
      </c>
      <c r="E156" s="5" t="s">
        <v>22</v>
      </c>
      <c r="F156" s="18" t="s">
        <v>23</v>
      </c>
      <c r="G156" s="18" t="s">
        <v>24</v>
      </c>
      <c r="H156" s="18" t="s">
        <v>25</v>
      </c>
      <c r="I156" s="18" t="s">
        <v>26</v>
      </c>
      <c r="J156" s="18" t="s">
        <v>27</v>
      </c>
      <c r="K156" s="18" t="s">
        <v>28</v>
      </c>
      <c r="L156" s="18" t="s">
        <v>29</v>
      </c>
      <c r="M156" s="14"/>
      <c r="N156" s="14"/>
      <c r="O156" s="14"/>
      <c r="P156" s="14"/>
      <c r="Q156" s="14"/>
      <c r="R156" s="14"/>
      <c r="S156" s="14"/>
      <c r="T156" s="14"/>
      <c r="U156" s="14"/>
    </row>
    <row r="157" spans="1:21" ht="15.75">
      <c r="A157" s="15"/>
      <c r="B157" s="5"/>
      <c r="C157" s="5" t="s">
        <v>30</v>
      </c>
      <c r="D157" s="17">
        <v>9.3360000000000003</v>
      </c>
      <c r="E157" s="17">
        <v>5.556</v>
      </c>
      <c r="F157" s="17">
        <v>7.2690000000000001</v>
      </c>
      <c r="G157" s="17">
        <v>14.036</v>
      </c>
      <c r="H157" s="17">
        <v>18.609000000000002</v>
      </c>
      <c r="I157" s="17">
        <v>29.111000000000001</v>
      </c>
      <c r="J157" s="17">
        <v>33.201999999999998</v>
      </c>
      <c r="K157" s="17">
        <v>35.927</v>
      </c>
      <c r="L157" s="17">
        <v>35.125999999999998</v>
      </c>
      <c r="M157" s="14"/>
      <c r="N157" s="14"/>
      <c r="O157" s="14"/>
      <c r="P157" s="14"/>
      <c r="Q157" s="14"/>
      <c r="R157" s="14"/>
      <c r="S157" s="14"/>
      <c r="T157" s="14"/>
      <c r="U157" s="14"/>
    </row>
    <row r="158" spans="1:21">
      <c r="A158" s="15"/>
      <c r="B158" s="5"/>
      <c r="C158" s="5"/>
      <c r="D158" s="5">
        <f>D157-D156</f>
        <v>3.9060000000000006</v>
      </c>
      <c r="E158" s="5"/>
      <c r="F158" s="5">
        <f>F157-E157</f>
        <v>1.7130000000000001</v>
      </c>
      <c r="G158" s="5">
        <f>G157-E157</f>
        <v>8.48</v>
      </c>
      <c r="H158" s="5">
        <f>H157-E157</f>
        <v>13.053000000000001</v>
      </c>
      <c r="I158" s="5">
        <f>I157-E157</f>
        <v>23.555</v>
      </c>
      <c r="J158" s="5">
        <f>J157-E157</f>
        <v>27.645999999999997</v>
      </c>
      <c r="K158" s="5">
        <f>K157-E157</f>
        <v>30.370999999999999</v>
      </c>
      <c r="L158" s="5">
        <f>L157-E157</f>
        <v>29.569999999999997</v>
      </c>
      <c r="M158" s="14"/>
      <c r="N158" s="14"/>
      <c r="O158" s="14"/>
      <c r="P158" s="14"/>
      <c r="Q158" s="14"/>
      <c r="R158" s="14"/>
      <c r="S158" s="14"/>
      <c r="T158" s="14"/>
      <c r="U158" s="14"/>
    </row>
    <row r="159" spans="1:21">
      <c r="A159" s="15"/>
      <c r="B159" s="5"/>
      <c r="C159" s="5"/>
      <c r="D159" s="5"/>
      <c r="E159" s="5"/>
      <c r="F159" s="19">
        <f>F158/D158*100</f>
        <v>43.855606758832558</v>
      </c>
      <c r="G159" s="19">
        <f>G158/D158*100</f>
        <v>217.10189452124933</v>
      </c>
      <c r="H159" s="19">
        <f>H158/D158*100</f>
        <v>334.17818740399383</v>
      </c>
      <c r="I159" s="19">
        <f>I158/D158*100</f>
        <v>603.04659498207877</v>
      </c>
      <c r="J159" s="19">
        <f>J158/D158*100</f>
        <v>707.78289810547858</v>
      </c>
      <c r="K159" s="19">
        <f>K158/D158*100</f>
        <v>777.54736303123377</v>
      </c>
      <c r="L159" s="19">
        <f>L158/D158*100</f>
        <v>757.04045058883742</v>
      </c>
      <c r="M159" s="14"/>
      <c r="N159" s="14"/>
      <c r="O159" s="14"/>
      <c r="P159" s="14"/>
      <c r="Q159" s="14"/>
      <c r="R159" s="14"/>
      <c r="S159" s="14"/>
      <c r="T159" s="14"/>
      <c r="U159" s="14"/>
    </row>
    <row r="160" spans="1:21">
      <c r="A160" s="14"/>
      <c r="B160" s="14"/>
      <c r="C160" s="14"/>
      <c r="D160" s="14"/>
      <c r="E160" s="14"/>
      <c r="F160" s="14"/>
      <c r="G160" s="14"/>
      <c r="H160" s="14"/>
      <c r="I160" s="14"/>
      <c r="J160" s="14"/>
      <c r="K160" s="14"/>
      <c r="L160" s="14"/>
      <c r="M160" s="14"/>
      <c r="N160" s="14"/>
      <c r="O160" s="14"/>
      <c r="P160" s="14"/>
      <c r="Q160" s="14"/>
      <c r="R160" s="14"/>
      <c r="S160" s="14"/>
      <c r="T160" s="14"/>
      <c r="U160" s="14"/>
    </row>
    <row r="161" spans="1:21">
      <c r="A161" s="14"/>
      <c r="B161" s="14"/>
      <c r="C161" s="14"/>
      <c r="D161" s="14"/>
      <c r="E161" s="14"/>
      <c r="F161" s="14"/>
      <c r="G161" s="14"/>
      <c r="H161" s="14"/>
      <c r="I161" s="14"/>
      <c r="J161" s="14"/>
      <c r="K161" s="14"/>
      <c r="L161" s="14"/>
      <c r="M161" s="14"/>
      <c r="N161" s="14"/>
      <c r="O161" s="14"/>
      <c r="P161" s="14"/>
      <c r="Q161" s="14"/>
      <c r="R161" s="14"/>
      <c r="S161" s="14"/>
      <c r="T161" s="14"/>
      <c r="U161" s="14"/>
    </row>
    <row r="162" spans="1:21">
      <c r="A162" s="15" t="s">
        <v>91</v>
      </c>
      <c r="B162" s="5"/>
      <c r="C162" s="5"/>
      <c r="D162" s="5"/>
      <c r="E162" s="5"/>
      <c r="F162" s="5"/>
      <c r="G162" s="5"/>
      <c r="H162" s="5"/>
      <c r="I162" s="5"/>
      <c r="J162" s="5"/>
      <c r="K162" s="5"/>
      <c r="L162" s="5"/>
      <c r="M162" s="14"/>
      <c r="N162" s="22"/>
      <c r="O162" s="18" t="str">
        <f t="shared" ref="O162:U162" si="23">F164</f>
        <v>0.1mM10ul</v>
      </c>
      <c r="P162" s="18" t="str">
        <f t="shared" si="23"/>
        <v>0.1mM20ul</v>
      </c>
      <c r="Q162" s="18" t="str">
        <f t="shared" si="23"/>
        <v>1mM7ul</v>
      </c>
      <c r="R162" s="18" t="str">
        <f t="shared" si="23"/>
        <v>1mM20ul</v>
      </c>
      <c r="S162" s="18" t="str">
        <f t="shared" si="23"/>
        <v>10mM7ul</v>
      </c>
      <c r="T162" s="18" t="str">
        <f t="shared" si="23"/>
        <v>10mM20ul</v>
      </c>
      <c r="U162" s="18" t="str">
        <f t="shared" si="23"/>
        <v>10mM70ul</v>
      </c>
    </row>
    <row r="163" spans="1:21">
      <c r="A163" s="15"/>
      <c r="B163" s="5" t="s">
        <v>19</v>
      </c>
      <c r="C163" s="16" t="s">
        <v>69</v>
      </c>
      <c r="D163" s="5"/>
      <c r="E163" s="5"/>
      <c r="F163" s="5"/>
      <c r="G163" s="5"/>
      <c r="H163" s="5"/>
      <c r="I163" s="5"/>
      <c r="J163" s="5"/>
      <c r="K163" s="5"/>
      <c r="L163" s="5"/>
      <c r="M163" s="14"/>
      <c r="N163" s="22" t="s">
        <v>69</v>
      </c>
      <c r="O163" s="23">
        <f t="shared" ref="O163:U163" si="24">AVERAGE(F167,F185)</f>
        <v>19.20581187156008</v>
      </c>
      <c r="P163" s="23">
        <f t="shared" si="24"/>
        <v>53.2789336233227</v>
      </c>
      <c r="Q163" s="23">
        <f t="shared" si="24"/>
        <v>96.162902009631864</v>
      </c>
      <c r="R163" s="23">
        <f t="shared" si="24"/>
        <v>148.39867892927208</v>
      </c>
      <c r="S163" s="23">
        <f t="shared" si="24"/>
        <v>212.03652702502873</v>
      </c>
      <c r="T163" s="23">
        <f t="shared" si="24"/>
        <v>209.63675019911665</v>
      </c>
      <c r="U163" s="23">
        <f t="shared" si="24"/>
        <v>196.16670241199989</v>
      </c>
    </row>
    <row r="164" spans="1:21" ht="15.75">
      <c r="A164" s="15"/>
      <c r="B164" s="5"/>
      <c r="C164" s="5" t="s">
        <v>21</v>
      </c>
      <c r="D164" s="17">
        <v>3.702</v>
      </c>
      <c r="E164" s="5" t="s">
        <v>22</v>
      </c>
      <c r="F164" s="18" t="s">
        <v>23</v>
      </c>
      <c r="G164" s="18" t="s">
        <v>24</v>
      </c>
      <c r="H164" s="18" t="s">
        <v>25</v>
      </c>
      <c r="I164" s="18" t="s">
        <v>26</v>
      </c>
      <c r="J164" s="18" t="s">
        <v>27</v>
      </c>
      <c r="K164" s="18" t="s">
        <v>28</v>
      </c>
      <c r="L164" s="18" t="s">
        <v>29</v>
      </c>
      <c r="M164" s="14"/>
      <c r="N164" s="22" t="s">
        <v>7</v>
      </c>
      <c r="O164" s="23">
        <f t="shared" ref="O164:U164" si="25">AVERAGE(F173,F179)</f>
        <v>42.512440237316653</v>
      </c>
      <c r="P164" s="23">
        <f t="shared" si="25"/>
        <v>112.19032298685426</v>
      </c>
      <c r="Q164" s="23">
        <f t="shared" si="25"/>
        <v>270.20267703791774</v>
      </c>
      <c r="R164" s="23">
        <f t="shared" si="25"/>
        <v>364.98088677913188</v>
      </c>
      <c r="S164" s="23">
        <f t="shared" si="25"/>
        <v>419.26820129805776</v>
      </c>
      <c r="T164" s="23">
        <f t="shared" si="25"/>
        <v>397.80499869946493</v>
      </c>
      <c r="U164" s="23">
        <f t="shared" si="25"/>
        <v>370.07077852506927</v>
      </c>
    </row>
    <row r="165" spans="1:21" ht="15.75">
      <c r="A165" s="15"/>
      <c r="B165" s="5"/>
      <c r="C165" s="5" t="s">
        <v>30</v>
      </c>
      <c r="D165" s="17">
        <v>27.091000000000001</v>
      </c>
      <c r="E165" s="17">
        <v>4.8049999999999997</v>
      </c>
      <c r="F165" s="17">
        <v>11.211</v>
      </c>
      <c r="G165" s="17">
        <v>21.094000000000001</v>
      </c>
      <c r="H165" s="17">
        <v>30.885999999999999</v>
      </c>
      <c r="I165" s="17">
        <v>39.197000000000003</v>
      </c>
      <c r="J165" s="17">
        <v>62.304000000000002</v>
      </c>
      <c r="K165" s="17">
        <v>61.954000000000001</v>
      </c>
      <c r="L165" s="17">
        <v>57.692</v>
      </c>
      <c r="M165" s="14"/>
      <c r="N165" s="14"/>
      <c r="O165" s="14"/>
      <c r="P165" s="14"/>
      <c r="Q165" s="14"/>
      <c r="R165" s="14"/>
      <c r="S165" s="14"/>
      <c r="T165" s="14"/>
      <c r="U165" s="14"/>
    </row>
    <row r="166" spans="1:21">
      <c r="A166" s="15"/>
      <c r="B166" s="5"/>
      <c r="C166" s="5"/>
      <c r="D166" s="5">
        <f>D165-D164</f>
        <v>23.389000000000003</v>
      </c>
      <c r="E166" s="5"/>
      <c r="F166" s="5">
        <f>F165-E165</f>
        <v>6.4060000000000006</v>
      </c>
      <c r="G166" s="5">
        <f>G165-E165</f>
        <v>16.289000000000001</v>
      </c>
      <c r="H166" s="5">
        <f>H165-E165</f>
        <v>26.081</v>
      </c>
      <c r="I166" s="5">
        <f>I165-E165</f>
        <v>34.392000000000003</v>
      </c>
      <c r="J166" s="5">
        <f>J165-E165</f>
        <v>57.499000000000002</v>
      </c>
      <c r="K166" s="5">
        <f>K165-E165</f>
        <v>57.149000000000001</v>
      </c>
      <c r="L166" s="5">
        <f>L165-E165</f>
        <v>52.887</v>
      </c>
      <c r="M166" s="14"/>
      <c r="N166" s="14"/>
      <c r="O166" s="14"/>
      <c r="P166" s="14"/>
      <c r="Q166" s="14"/>
      <c r="R166" s="14"/>
      <c r="S166" s="14"/>
      <c r="T166" s="14"/>
      <c r="U166" s="14"/>
    </row>
    <row r="167" spans="1:21">
      <c r="A167" s="15"/>
      <c r="B167" s="5"/>
      <c r="C167" s="5"/>
      <c r="D167" s="5"/>
      <c r="E167" s="5"/>
      <c r="F167" s="19">
        <f>F166/D166*100</f>
        <v>27.388943520458337</v>
      </c>
      <c r="G167" s="19">
        <f>G166/D166*100</f>
        <v>69.643849672923167</v>
      </c>
      <c r="H167" s="19">
        <f>H166/D166*100</f>
        <v>111.50968403950574</v>
      </c>
      <c r="I167" s="19">
        <f>I166/D166*100</f>
        <v>147.04348197870794</v>
      </c>
      <c r="J167" s="19">
        <f>J166/D166*100</f>
        <v>245.837786993886</v>
      </c>
      <c r="K167" s="19">
        <f>K166/D166*100</f>
        <v>244.34135704818502</v>
      </c>
      <c r="L167" s="19">
        <f>L166/D166*100</f>
        <v>226.11911582367776</v>
      </c>
      <c r="M167" s="14"/>
      <c r="N167" s="22" t="s">
        <v>31</v>
      </c>
      <c r="O167" s="5" t="s">
        <v>69</v>
      </c>
      <c r="P167" s="5" t="s">
        <v>7</v>
      </c>
      <c r="Q167" s="14"/>
      <c r="R167" s="14"/>
      <c r="S167" s="14"/>
      <c r="T167" s="14"/>
      <c r="U167" s="14"/>
    </row>
    <row r="168" spans="1:21">
      <c r="A168" s="15"/>
      <c r="B168" s="5"/>
      <c r="C168" s="5"/>
      <c r="D168" s="5"/>
      <c r="E168" s="5"/>
      <c r="F168" s="5"/>
      <c r="G168" s="5"/>
      <c r="H168" s="5"/>
      <c r="I168" s="5"/>
      <c r="J168" s="5"/>
      <c r="K168" s="5"/>
      <c r="L168" s="5"/>
      <c r="M168" s="14"/>
      <c r="N168" s="18" t="s">
        <v>23</v>
      </c>
      <c r="O168" s="23">
        <f>O163</f>
        <v>19.20581187156008</v>
      </c>
      <c r="P168" s="23">
        <f>O164</f>
        <v>42.512440237316653</v>
      </c>
      <c r="Q168" s="14"/>
      <c r="R168" s="14"/>
      <c r="S168" s="14"/>
      <c r="T168" s="14"/>
      <c r="U168" s="14"/>
    </row>
    <row r="169" spans="1:21">
      <c r="A169" s="15"/>
      <c r="B169" s="5" t="s">
        <v>32</v>
      </c>
      <c r="C169" s="16" t="s">
        <v>20</v>
      </c>
      <c r="D169" s="5"/>
      <c r="E169" s="5"/>
      <c r="F169" s="5"/>
      <c r="G169" s="5"/>
      <c r="H169" s="5"/>
      <c r="I169" s="5"/>
      <c r="J169" s="5"/>
      <c r="K169" s="5"/>
      <c r="L169" s="5"/>
      <c r="M169" s="14"/>
      <c r="N169" s="18" t="s">
        <v>24</v>
      </c>
      <c r="O169" s="23">
        <f>P163</f>
        <v>53.2789336233227</v>
      </c>
      <c r="P169" s="23">
        <f>P164</f>
        <v>112.19032298685426</v>
      </c>
      <c r="Q169" s="14"/>
      <c r="R169" s="14"/>
      <c r="S169" s="14"/>
      <c r="T169" s="14"/>
      <c r="U169" s="14"/>
    </row>
    <row r="170" spans="1:21" ht="15.75">
      <c r="A170" s="15"/>
      <c r="B170" s="5"/>
      <c r="C170" s="5" t="s">
        <v>21</v>
      </c>
      <c r="D170" s="17">
        <v>10.734999999999999</v>
      </c>
      <c r="E170" s="5" t="s">
        <v>22</v>
      </c>
      <c r="F170" s="18" t="s">
        <v>23</v>
      </c>
      <c r="G170" s="18" t="s">
        <v>24</v>
      </c>
      <c r="H170" s="18" t="s">
        <v>25</v>
      </c>
      <c r="I170" s="18" t="s">
        <v>26</v>
      </c>
      <c r="J170" s="18" t="s">
        <v>27</v>
      </c>
      <c r="K170" s="18" t="s">
        <v>28</v>
      </c>
      <c r="L170" s="18" t="s">
        <v>29</v>
      </c>
      <c r="M170" s="14"/>
      <c r="N170" s="18" t="s">
        <v>25</v>
      </c>
      <c r="O170" s="23">
        <f>Q163</f>
        <v>96.162902009631864</v>
      </c>
      <c r="P170" s="23">
        <f>Q164</f>
        <v>270.20267703791774</v>
      </c>
      <c r="Q170" s="14"/>
      <c r="R170" s="14"/>
      <c r="S170" s="14"/>
      <c r="T170" s="14"/>
      <c r="U170" s="14"/>
    </row>
    <row r="171" spans="1:21" ht="15.75">
      <c r="A171" s="15"/>
      <c r="B171" s="5"/>
      <c r="C171" s="5" t="s">
        <v>30</v>
      </c>
      <c r="D171" s="17">
        <v>15.343</v>
      </c>
      <c r="E171" s="17">
        <v>10.01</v>
      </c>
      <c r="F171" s="17">
        <v>11.939</v>
      </c>
      <c r="G171" s="17">
        <v>15.336</v>
      </c>
      <c r="H171" s="17">
        <v>20.265999999999998</v>
      </c>
      <c r="I171" s="17">
        <v>22.222999999999999</v>
      </c>
      <c r="J171" s="17">
        <v>26.27</v>
      </c>
      <c r="K171" s="17">
        <v>25.859000000000002</v>
      </c>
      <c r="L171" s="17">
        <v>24.754999999999999</v>
      </c>
      <c r="M171" s="14"/>
      <c r="N171" s="18" t="s">
        <v>26</v>
      </c>
      <c r="O171" s="23">
        <f>R163</f>
        <v>148.39867892927208</v>
      </c>
      <c r="P171" s="23">
        <f>R164</f>
        <v>364.98088677913188</v>
      </c>
      <c r="Q171" s="14"/>
      <c r="R171" s="14"/>
      <c r="S171" s="14"/>
      <c r="T171" s="14"/>
      <c r="U171" s="14"/>
    </row>
    <row r="172" spans="1:21">
      <c r="A172" s="15"/>
      <c r="B172" s="5"/>
      <c r="C172" s="5"/>
      <c r="D172" s="5">
        <f>D171-D170</f>
        <v>4.6080000000000005</v>
      </c>
      <c r="E172" s="5"/>
      <c r="F172" s="5">
        <f>F171-E171</f>
        <v>1.9290000000000003</v>
      </c>
      <c r="G172" s="5">
        <f>G171-E171</f>
        <v>5.3260000000000005</v>
      </c>
      <c r="H172" s="5">
        <f>H171-E171</f>
        <v>10.255999999999998</v>
      </c>
      <c r="I172" s="5">
        <f>I171-E171</f>
        <v>12.212999999999999</v>
      </c>
      <c r="J172" s="5">
        <f>J171-E171</f>
        <v>16.259999999999998</v>
      </c>
      <c r="K172" s="5">
        <f>K171-E171</f>
        <v>15.849000000000002</v>
      </c>
      <c r="L172" s="5">
        <f>L171-E171</f>
        <v>14.744999999999999</v>
      </c>
      <c r="M172" s="14"/>
      <c r="N172" s="18" t="s">
        <v>27</v>
      </c>
      <c r="O172" s="23">
        <f>S163</f>
        <v>212.03652702502873</v>
      </c>
      <c r="P172" s="23">
        <f>S164</f>
        <v>419.26820129805776</v>
      </c>
      <c r="Q172" s="14"/>
      <c r="R172" s="14"/>
      <c r="S172" s="14"/>
      <c r="T172" s="14"/>
      <c r="U172" s="14"/>
    </row>
    <row r="173" spans="1:21">
      <c r="A173" s="15"/>
      <c r="B173" s="5"/>
      <c r="C173" s="5"/>
      <c r="D173" s="5"/>
      <c r="E173" s="5"/>
      <c r="F173" s="19">
        <f>F172/D172*100</f>
        <v>41.861979166666671</v>
      </c>
      <c r="G173" s="19">
        <f>G172/D172*100</f>
        <v>115.58159722222221</v>
      </c>
      <c r="H173" s="19">
        <f>H172/D172*100</f>
        <v>222.56944444444437</v>
      </c>
      <c r="I173" s="19">
        <f>I172/D172*100</f>
        <v>265.03906249999994</v>
      </c>
      <c r="J173" s="19">
        <f>J172/D172*100</f>
        <v>352.86458333333326</v>
      </c>
      <c r="K173" s="19">
        <f>K172/D172*100</f>
        <v>343.9453125</v>
      </c>
      <c r="L173" s="19">
        <f>L172/D172*100</f>
        <v>319.98697916666663</v>
      </c>
      <c r="M173" s="14"/>
      <c r="N173" s="18" t="s">
        <v>28</v>
      </c>
      <c r="O173" s="23">
        <f>T163</f>
        <v>209.63675019911665</v>
      </c>
      <c r="P173" s="23">
        <f>T164</f>
        <v>397.80499869946493</v>
      </c>
      <c r="Q173" s="14"/>
      <c r="R173" s="14"/>
      <c r="S173" s="14"/>
      <c r="T173" s="14"/>
      <c r="U173" s="14"/>
    </row>
    <row r="174" spans="1:21">
      <c r="A174" s="15"/>
      <c r="B174" s="5"/>
      <c r="C174" s="5"/>
      <c r="D174" s="5"/>
      <c r="E174" s="5"/>
      <c r="F174" s="5"/>
      <c r="G174" s="5"/>
      <c r="H174" s="5"/>
      <c r="I174" s="5"/>
      <c r="J174" s="5"/>
      <c r="K174" s="5"/>
      <c r="L174" s="5"/>
      <c r="M174" s="14"/>
      <c r="N174" s="18" t="s">
        <v>29</v>
      </c>
      <c r="O174" s="23">
        <f>U163</f>
        <v>196.16670241199989</v>
      </c>
      <c r="P174" s="23">
        <f>U164</f>
        <v>370.07077852506927</v>
      </c>
      <c r="Q174" s="14"/>
      <c r="R174" s="14"/>
      <c r="S174" s="14"/>
      <c r="T174" s="14"/>
      <c r="U174" s="14"/>
    </row>
    <row r="175" spans="1:21">
      <c r="A175" s="15"/>
      <c r="B175" s="5" t="s">
        <v>33</v>
      </c>
      <c r="C175" s="16" t="s">
        <v>20</v>
      </c>
      <c r="D175" s="5"/>
      <c r="E175" s="5"/>
      <c r="F175" s="5"/>
      <c r="G175" s="5"/>
      <c r="H175" s="5"/>
      <c r="I175" s="5"/>
      <c r="J175" s="5"/>
      <c r="K175" s="5"/>
      <c r="L175" s="5"/>
      <c r="M175" s="14"/>
      <c r="N175" s="14"/>
      <c r="O175" s="14"/>
      <c r="P175" s="14"/>
      <c r="Q175" s="14"/>
      <c r="R175" s="14"/>
      <c r="S175" s="14"/>
      <c r="T175" s="14"/>
      <c r="U175" s="14"/>
    </row>
    <row r="176" spans="1:21" ht="15.75">
      <c r="A176" s="15"/>
      <c r="B176" s="5"/>
      <c r="C176" s="5" t="s">
        <v>21</v>
      </c>
      <c r="D176" s="17">
        <v>10.151</v>
      </c>
      <c r="E176" s="5" t="s">
        <v>22</v>
      </c>
      <c r="F176" s="18" t="s">
        <v>23</v>
      </c>
      <c r="G176" s="18" t="s">
        <v>24</v>
      </c>
      <c r="H176" s="18" t="s">
        <v>25</v>
      </c>
      <c r="I176" s="18" t="s">
        <v>26</v>
      </c>
      <c r="J176" s="18" t="s">
        <v>27</v>
      </c>
      <c r="K176" s="18" t="s">
        <v>28</v>
      </c>
      <c r="L176" s="18" t="s">
        <v>29</v>
      </c>
      <c r="M176" s="14"/>
      <c r="N176" s="14"/>
      <c r="O176" s="14"/>
      <c r="P176" s="14"/>
      <c r="Q176" s="14"/>
      <c r="R176" s="14"/>
      <c r="S176" s="14"/>
      <c r="T176" s="14"/>
      <c r="U176" s="14"/>
    </row>
    <row r="177" spans="1:21" ht="15.75">
      <c r="A177" s="15"/>
      <c r="B177" s="5"/>
      <c r="C177" s="5" t="s">
        <v>30</v>
      </c>
      <c r="D177" s="17">
        <v>11.833</v>
      </c>
      <c r="E177" s="17">
        <v>9.532</v>
      </c>
      <c r="F177" s="17">
        <v>10.257999999999999</v>
      </c>
      <c r="G177" s="17">
        <v>11.362</v>
      </c>
      <c r="H177" s="17">
        <v>14.878</v>
      </c>
      <c r="I177" s="17">
        <v>17.352</v>
      </c>
      <c r="J177" s="17">
        <v>17.701000000000001</v>
      </c>
      <c r="K177" s="17">
        <v>17.129000000000001</v>
      </c>
      <c r="L177" s="17">
        <v>16.599</v>
      </c>
      <c r="M177" s="14"/>
      <c r="N177" s="14"/>
      <c r="O177" s="14"/>
      <c r="P177" s="14"/>
      <c r="Q177" s="14"/>
      <c r="R177" s="14"/>
      <c r="S177" s="14"/>
      <c r="T177" s="14"/>
      <c r="U177" s="14"/>
    </row>
    <row r="178" spans="1:21">
      <c r="A178" s="15"/>
      <c r="B178" s="5"/>
      <c r="C178" s="5"/>
      <c r="D178" s="5">
        <f>D177-D176</f>
        <v>1.6820000000000004</v>
      </c>
      <c r="E178" s="5"/>
      <c r="F178" s="5">
        <f>F177-E177</f>
        <v>0.72599999999999909</v>
      </c>
      <c r="G178" s="5">
        <f>G177-E177</f>
        <v>1.83</v>
      </c>
      <c r="H178" s="5">
        <f>H177-E177</f>
        <v>5.3460000000000001</v>
      </c>
      <c r="I178" s="5">
        <f>I177-E177</f>
        <v>7.82</v>
      </c>
      <c r="J178" s="5">
        <f>J177-E177</f>
        <v>8.1690000000000005</v>
      </c>
      <c r="K178" s="5">
        <f>K177-E177</f>
        <v>7.5970000000000013</v>
      </c>
      <c r="L178" s="5">
        <f>L177-E177</f>
        <v>7.0670000000000002</v>
      </c>
      <c r="M178" s="14"/>
      <c r="N178" s="14"/>
      <c r="O178" s="14"/>
      <c r="P178" s="14"/>
      <c r="Q178" s="14"/>
      <c r="R178" s="14"/>
      <c r="S178" s="14"/>
      <c r="T178" s="14"/>
      <c r="U178" s="14"/>
    </row>
    <row r="179" spans="1:21">
      <c r="A179" s="15"/>
      <c r="B179" s="5"/>
      <c r="C179" s="5"/>
      <c r="D179" s="5"/>
      <c r="E179" s="5"/>
      <c r="F179" s="19">
        <f>F178/D178*100</f>
        <v>43.162901307966642</v>
      </c>
      <c r="G179" s="19">
        <f>G178/D178*100</f>
        <v>108.79904875148631</v>
      </c>
      <c r="H179" s="19">
        <f>H178/D178*100</f>
        <v>317.83590963139113</v>
      </c>
      <c r="I179" s="19">
        <f>I178/D178*100</f>
        <v>464.92271105826387</v>
      </c>
      <c r="J179" s="19">
        <f>J178/D178*100</f>
        <v>485.67181926278226</v>
      </c>
      <c r="K179" s="19">
        <f>K178/D178*100</f>
        <v>451.66468489892981</v>
      </c>
      <c r="L179" s="19">
        <f>L178/D178*100</f>
        <v>420.15457788347197</v>
      </c>
      <c r="M179" s="14"/>
      <c r="N179" s="14"/>
      <c r="O179" s="14"/>
      <c r="P179" s="14"/>
      <c r="Q179" s="14"/>
      <c r="R179" s="14"/>
      <c r="S179" s="14"/>
      <c r="T179" s="14"/>
      <c r="U179" s="14"/>
    </row>
    <row r="180" spans="1:21">
      <c r="A180" s="15"/>
      <c r="B180" s="5"/>
      <c r="C180" s="5"/>
      <c r="D180" s="5"/>
      <c r="E180" s="5"/>
      <c r="F180" s="5"/>
      <c r="G180" s="5"/>
      <c r="H180" s="5"/>
      <c r="I180" s="5"/>
      <c r="J180" s="5"/>
      <c r="K180" s="5"/>
      <c r="L180" s="5"/>
      <c r="M180" s="14"/>
      <c r="N180" s="14"/>
      <c r="O180" s="14"/>
      <c r="P180" s="14"/>
      <c r="Q180" s="14"/>
      <c r="R180" s="14"/>
      <c r="S180" s="14"/>
      <c r="T180" s="14"/>
      <c r="U180" s="14"/>
    </row>
    <row r="181" spans="1:21">
      <c r="A181" s="15"/>
      <c r="B181" s="5" t="s">
        <v>34</v>
      </c>
      <c r="C181" s="16" t="s">
        <v>69</v>
      </c>
      <c r="D181" s="5"/>
      <c r="E181" s="5"/>
      <c r="F181" s="5"/>
      <c r="G181" s="5"/>
      <c r="H181" s="5"/>
      <c r="I181" s="5"/>
      <c r="J181" s="5"/>
      <c r="K181" s="5"/>
      <c r="L181" s="5"/>
      <c r="M181" s="14"/>
      <c r="N181" s="14"/>
      <c r="O181" s="14"/>
      <c r="P181" s="14"/>
      <c r="Q181" s="14"/>
      <c r="R181" s="14"/>
      <c r="S181" s="14"/>
      <c r="T181" s="14"/>
      <c r="U181" s="14"/>
    </row>
    <row r="182" spans="1:21" ht="15.75">
      <c r="A182" s="15"/>
      <c r="B182" s="5"/>
      <c r="C182" s="5" t="s">
        <v>21</v>
      </c>
      <c r="D182" s="17">
        <v>4.952</v>
      </c>
      <c r="E182" s="5" t="s">
        <v>22</v>
      </c>
      <c r="F182" s="18" t="s">
        <v>23</v>
      </c>
      <c r="G182" s="18" t="s">
        <v>24</v>
      </c>
      <c r="H182" s="18" t="s">
        <v>25</v>
      </c>
      <c r="I182" s="18" t="s">
        <v>26</v>
      </c>
      <c r="J182" s="18" t="s">
        <v>27</v>
      </c>
      <c r="K182" s="18" t="s">
        <v>28</v>
      </c>
      <c r="L182" s="18" t="s">
        <v>29</v>
      </c>
      <c r="M182" s="14"/>
      <c r="N182" s="14"/>
      <c r="O182" s="14"/>
      <c r="P182" s="14"/>
      <c r="Q182" s="14"/>
      <c r="R182" s="14"/>
      <c r="S182" s="14"/>
      <c r="T182" s="14"/>
      <c r="U182" s="14"/>
    </row>
    <row r="183" spans="1:21" ht="15.75">
      <c r="A183" s="15"/>
      <c r="B183" s="5"/>
      <c r="C183" s="5" t="s">
        <v>30</v>
      </c>
      <c r="D183" s="17">
        <v>26.689</v>
      </c>
      <c r="E183" s="17">
        <v>5.2670000000000003</v>
      </c>
      <c r="F183" s="17">
        <v>7.6630000000000003</v>
      </c>
      <c r="G183" s="17">
        <v>13.291</v>
      </c>
      <c r="H183" s="17">
        <v>22.834</v>
      </c>
      <c r="I183" s="17">
        <v>37.819000000000003</v>
      </c>
      <c r="J183" s="17">
        <v>44.01</v>
      </c>
      <c r="K183" s="17">
        <v>43.292000000000002</v>
      </c>
      <c r="L183" s="17">
        <v>41.396999999999998</v>
      </c>
      <c r="M183" s="14"/>
      <c r="N183" s="14"/>
      <c r="O183" s="14"/>
      <c r="P183" s="14"/>
      <c r="Q183" s="14"/>
      <c r="R183" s="14"/>
      <c r="S183" s="14"/>
      <c r="T183" s="14"/>
      <c r="U183" s="14"/>
    </row>
    <row r="184" spans="1:21">
      <c r="A184" s="15"/>
      <c r="B184" s="5"/>
      <c r="C184" s="5"/>
      <c r="D184" s="5">
        <f>D183-D182</f>
        <v>21.737000000000002</v>
      </c>
      <c r="E184" s="5"/>
      <c r="F184" s="5">
        <f>F183-E183</f>
        <v>2.3959999999999999</v>
      </c>
      <c r="G184" s="5">
        <f>G183-E183</f>
        <v>8.0240000000000009</v>
      </c>
      <c r="H184" s="5">
        <f>H183-E183</f>
        <v>17.567</v>
      </c>
      <c r="I184" s="5">
        <f>I183-E183</f>
        <v>32.552</v>
      </c>
      <c r="J184" s="5">
        <f>J183-E183</f>
        <v>38.742999999999995</v>
      </c>
      <c r="K184" s="5">
        <f>K183-E183</f>
        <v>38.024999999999999</v>
      </c>
      <c r="L184" s="5">
        <f>L183-E183</f>
        <v>36.129999999999995</v>
      </c>
      <c r="M184" s="14"/>
      <c r="N184" s="14"/>
      <c r="O184" s="14"/>
      <c r="P184" s="14"/>
      <c r="Q184" s="14"/>
      <c r="R184" s="14"/>
      <c r="S184" s="14"/>
      <c r="T184" s="14"/>
      <c r="U184" s="14"/>
    </row>
    <row r="185" spans="1:21">
      <c r="A185" s="15"/>
      <c r="B185" s="5"/>
      <c r="C185" s="5"/>
      <c r="D185" s="5"/>
      <c r="E185" s="5"/>
      <c r="F185" s="19">
        <f>F184/D184*100</f>
        <v>11.022680222661819</v>
      </c>
      <c r="G185" s="19">
        <f>G184/D184*100</f>
        <v>36.914017573722226</v>
      </c>
      <c r="H185" s="19">
        <f>H184/D184*100</f>
        <v>80.816119979758</v>
      </c>
      <c r="I185" s="19">
        <f>I184/D184*100</f>
        <v>149.75387587983622</v>
      </c>
      <c r="J185" s="19">
        <f>J184/D184*100</f>
        <v>178.23526705617147</v>
      </c>
      <c r="K185" s="19">
        <f>K184/D184*100</f>
        <v>174.93214335004828</v>
      </c>
      <c r="L185" s="19">
        <f>L184/D184*100</f>
        <v>166.214289000322</v>
      </c>
      <c r="M185" s="14"/>
      <c r="N185" s="14"/>
      <c r="O185" s="14"/>
      <c r="P185" s="14"/>
      <c r="Q185" s="14"/>
      <c r="R185" s="14"/>
      <c r="S185" s="14"/>
      <c r="T185" s="14"/>
      <c r="U185" s="14"/>
    </row>
    <row r="186" spans="1:21">
      <c r="A186" s="14"/>
      <c r="B186" s="14"/>
      <c r="C186" s="14"/>
      <c r="D186" s="14"/>
      <c r="E186" s="14"/>
      <c r="F186" s="14"/>
      <c r="G186" s="14"/>
      <c r="H186" s="14"/>
      <c r="I186" s="14"/>
      <c r="J186" s="14"/>
      <c r="K186" s="14"/>
      <c r="L186" s="14"/>
      <c r="M186" s="14"/>
      <c r="N186" s="14"/>
      <c r="O186" s="14"/>
      <c r="P186" s="14"/>
      <c r="Q186" s="14"/>
      <c r="R186" s="14"/>
      <c r="S186" s="14"/>
      <c r="T186" s="14"/>
      <c r="U186" s="14"/>
    </row>
    <row r="187" spans="1:21">
      <c r="A187" s="14"/>
      <c r="B187" s="14"/>
      <c r="C187" s="14"/>
      <c r="D187" s="14"/>
      <c r="E187" s="14"/>
      <c r="F187" s="14"/>
      <c r="G187" s="14"/>
      <c r="H187" s="14"/>
      <c r="I187" s="14"/>
      <c r="J187" s="14"/>
      <c r="K187" s="14"/>
      <c r="L187" s="14"/>
      <c r="M187" s="14"/>
      <c r="N187" s="14"/>
      <c r="O187" s="14"/>
      <c r="P187" s="14"/>
      <c r="Q187" s="14"/>
      <c r="R187" s="14"/>
      <c r="S187" s="14"/>
      <c r="T187" s="14"/>
      <c r="U187" s="14"/>
    </row>
    <row r="188" spans="1:21">
      <c r="A188" s="15" t="s">
        <v>92</v>
      </c>
      <c r="B188" s="5"/>
      <c r="C188" s="5"/>
      <c r="D188" s="5"/>
      <c r="E188" s="5"/>
      <c r="F188" s="5"/>
      <c r="G188" s="5"/>
      <c r="H188" s="5"/>
      <c r="I188" s="5"/>
      <c r="J188" s="5"/>
      <c r="K188" s="5"/>
      <c r="L188" s="5"/>
      <c r="M188" s="14"/>
      <c r="N188" s="22"/>
      <c r="O188" s="18" t="str">
        <f t="shared" ref="O188:U188" si="26">F190</f>
        <v>0.1mM10ul</v>
      </c>
      <c r="P188" s="18" t="str">
        <f t="shared" si="26"/>
        <v>0.1mM20ul</v>
      </c>
      <c r="Q188" s="18" t="str">
        <f t="shared" si="26"/>
        <v>1mM7ul</v>
      </c>
      <c r="R188" s="18" t="str">
        <f t="shared" si="26"/>
        <v>1mM20ul</v>
      </c>
      <c r="S188" s="18" t="str">
        <f t="shared" si="26"/>
        <v>10mM7ul</v>
      </c>
      <c r="T188" s="18" t="str">
        <f t="shared" si="26"/>
        <v>10mM20ul</v>
      </c>
      <c r="U188" s="18" t="str">
        <f t="shared" si="26"/>
        <v>10mM70ul</v>
      </c>
    </row>
    <row r="189" spans="1:21">
      <c r="A189" s="15"/>
      <c r="B189" s="5" t="s">
        <v>39</v>
      </c>
      <c r="C189" s="16" t="s">
        <v>20</v>
      </c>
      <c r="D189" s="5"/>
      <c r="E189" s="5"/>
      <c r="F189" s="5"/>
      <c r="G189" s="5"/>
      <c r="H189" s="5"/>
      <c r="I189" s="5"/>
      <c r="J189" s="5"/>
      <c r="K189" s="5"/>
      <c r="L189" s="5"/>
      <c r="M189" s="14"/>
      <c r="N189" s="22" t="s">
        <v>69</v>
      </c>
      <c r="O189" s="23">
        <f t="shared" ref="O189:U189" si="27">AVERAGE(F199,F211)</f>
        <v>31.93971738401935</v>
      </c>
      <c r="P189" s="23">
        <f t="shared" si="27"/>
        <v>106.05057072877963</v>
      </c>
      <c r="Q189" s="23">
        <f t="shared" si="27"/>
        <v>470.2758969459104</v>
      </c>
      <c r="R189" s="23">
        <f t="shared" si="27"/>
        <v>783.83986945634911</v>
      </c>
      <c r="S189" s="23">
        <f t="shared" si="27"/>
        <v>910.45720780560805</v>
      </c>
      <c r="T189" s="23">
        <f t="shared" si="27"/>
        <v>917.76958549193341</v>
      </c>
      <c r="U189" s="23">
        <f t="shared" si="27"/>
        <v>917.52904972779902</v>
      </c>
    </row>
    <row r="190" spans="1:21" ht="15.75">
      <c r="A190" s="15"/>
      <c r="B190" s="5"/>
      <c r="C190" s="5" t="s">
        <v>21</v>
      </c>
      <c r="D190" s="17">
        <v>6.4</v>
      </c>
      <c r="E190" s="5" t="s">
        <v>22</v>
      </c>
      <c r="F190" s="18" t="s">
        <v>23</v>
      </c>
      <c r="G190" s="18" t="s">
        <v>24</v>
      </c>
      <c r="H190" s="18" t="s">
        <v>25</v>
      </c>
      <c r="I190" s="18" t="s">
        <v>26</v>
      </c>
      <c r="J190" s="18" t="s">
        <v>27</v>
      </c>
      <c r="K190" s="18" t="s">
        <v>28</v>
      </c>
      <c r="L190" s="18" t="s">
        <v>29</v>
      </c>
      <c r="M190" s="14"/>
      <c r="N190" s="22" t="s">
        <v>7</v>
      </c>
      <c r="O190" s="23">
        <f t="shared" ref="O190:U190" si="28">AVERAGE(F193,F205)</f>
        <v>31.493852040414801</v>
      </c>
      <c r="P190" s="23">
        <f t="shared" si="28"/>
        <v>159.21340330777474</v>
      </c>
      <c r="Q190" s="23">
        <f t="shared" si="28"/>
        <v>278.35327879358272</v>
      </c>
      <c r="R190" s="23">
        <f t="shared" si="28"/>
        <v>504.11938026920723</v>
      </c>
      <c r="S190" s="23">
        <f t="shared" si="28"/>
        <v>677.65515885652303</v>
      </c>
      <c r="T190" s="23">
        <f t="shared" si="28"/>
        <v>756.15100818165479</v>
      </c>
      <c r="U190" s="23">
        <f t="shared" si="28"/>
        <v>738.69185202277231</v>
      </c>
    </row>
    <row r="191" spans="1:21" ht="15.75">
      <c r="A191" s="15"/>
      <c r="B191" s="5"/>
      <c r="C191" s="5" t="s">
        <v>30</v>
      </c>
      <c r="D191" s="17">
        <v>9.7739999999999991</v>
      </c>
      <c r="E191" s="17">
        <v>5.5679999999999996</v>
      </c>
      <c r="F191" s="17">
        <v>7.0060000000000002</v>
      </c>
      <c r="G191" s="17">
        <v>8.782</v>
      </c>
      <c r="H191" s="17">
        <v>18.193999999999999</v>
      </c>
      <c r="I191" s="17">
        <v>23.733000000000001</v>
      </c>
      <c r="J191" s="17">
        <v>31.062999999999999</v>
      </c>
      <c r="K191" s="17">
        <v>34.953000000000003</v>
      </c>
      <c r="L191" s="17">
        <v>34.084000000000003</v>
      </c>
      <c r="M191" s="14"/>
      <c r="N191" s="14"/>
      <c r="O191" s="14"/>
      <c r="P191" s="14"/>
      <c r="Q191" s="14"/>
      <c r="R191" s="14"/>
      <c r="S191" s="14"/>
      <c r="T191" s="14"/>
      <c r="U191" s="14"/>
    </row>
    <row r="192" spans="1:21">
      <c r="A192" s="15"/>
      <c r="B192" s="5"/>
      <c r="C192" s="5"/>
      <c r="D192" s="5">
        <f>D191-D190</f>
        <v>3.3739999999999988</v>
      </c>
      <c r="E192" s="5"/>
      <c r="F192" s="5">
        <f>F191-E191</f>
        <v>1.4380000000000006</v>
      </c>
      <c r="G192" s="5">
        <f>G191-E191</f>
        <v>3.2140000000000004</v>
      </c>
      <c r="H192" s="5">
        <f>H191-E191</f>
        <v>12.625999999999999</v>
      </c>
      <c r="I192" s="5">
        <f>I191-E191</f>
        <v>18.164999999999999</v>
      </c>
      <c r="J192" s="5">
        <f>J191-E191</f>
        <v>25.494999999999997</v>
      </c>
      <c r="K192" s="5">
        <f>K191-E191</f>
        <v>29.385000000000005</v>
      </c>
      <c r="L192" s="5">
        <f>L191-E191</f>
        <v>28.516000000000005</v>
      </c>
      <c r="M192" s="14"/>
      <c r="N192" s="14"/>
      <c r="O192" s="14"/>
      <c r="P192" s="14"/>
      <c r="Q192" s="14"/>
      <c r="R192" s="14"/>
      <c r="S192" s="14"/>
      <c r="T192" s="14"/>
      <c r="U192" s="14"/>
    </row>
    <row r="193" spans="1:21">
      <c r="A193" s="15"/>
      <c r="B193" s="5"/>
      <c r="C193" s="5"/>
      <c r="D193" s="5"/>
      <c r="E193" s="5"/>
      <c r="F193" s="19">
        <f>F192/D192*100</f>
        <v>42.620035566093691</v>
      </c>
      <c r="G193" s="19">
        <f>G192/D192*100</f>
        <v>95.25785417901605</v>
      </c>
      <c r="H193" s="19">
        <f>H192/D192*100</f>
        <v>374.21458209839966</v>
      </c>
      <c r="I193" s="19">
        <f>I192/D192*100</f>
        <v>538.38174273858931</v>
      </c>
      <c r="J193" s="19">
        <f>J192/D192*100</f>
        <v>755.6312981624186</v>
      </c>
      <c r="K193" s="19">
        <f>K192/D192*100</f>
        <v>870.92471843509236</v>
      </c>
      <c r="L193" s="19">
        <f>L192/D192*100</f>
        <v>845.16893894487316</v>
      </c>
      <c r="M193" s="14"/>
      <c r="N193" s="22" t="s">
        <v>31</v>
      </c>
      <c r="O193" s="5" t="s">
        <v>69</v>
      </c>
      <c r="P193" s="5" t="s">
        <v>7</v>
      </c>
      <c r="Q193" s="14"/>
      <c r="R193" s="14"/>
      <c r="S193" s="14"/>
      <c r="T193" s="14"/>
      <c r="U193" s="14"/>
    </row>
    <row r="194" spans="1:21">
      <c r="A194" s="15"/>
      <c r="B194" s="5"/>
      <c r="C194" s="5"/>
      <c r="D194" s="5"/>
      <c r="E194" s="5"/>
      <c r="F194" s="5"/>
      <c r="G194" s="5"/>
      <c r="H194" s="5"/>
      <c r="I194" s="5"/>
      <c r="J194" s="5"/>
      <c r="K194" s="5"/>
      <c r="L194" s="5"/>
      <c r="M194" s="14"/>
      <c r="N194" s="18" t="s">
        <v>23</v>
      </c>
      <c r="O194" s="23">
        <f>O189</f>
        <v>31.93971738401935</v>
      </c>
      <c r="P194" s="23">
        <f>O190</f>
        <v>31.493852040414801</v>
      </c>
      <c r="Q194" s="14"/>
      <c r="R194" s="14"/>
      <c r="S194" s="14"/>
      <c r="T194" s="14"/>
      <c r="U194" s="14"/>
    </row>
    <row r="195" spans="1:21">
      <c r="A195" s="15"/>
      <c r="B195" s="5" t="s">
        <v>40</v>
      </c>
      <c r="C195" s="16" t="s">
        <v>69</v>
      </c>
      <c r="D195" s="5"/>
      <c r="E195" s="5"/>
      <c r="F195" s="5"/>
      <c r="G195" s="5"/>
      <c r="H195" s="5"/>
      <c r="I195" s="5"/>
      <c r="J195" s="5"/>
      <c r="K195" s="5"/>
      <c r="L195" s="5"/>
      <c r="M195" s="14"/>
      <c r="N195" s="18" t="s">
        <v>24</v>
      </c>
      <c r="O195" s="23">
        <f>P189</f>
        <v>106.05057072877963</v>
      </c>
      <c r="P195" s="23">
        <f>P190</f>
        <v>159.21340330777474</v>
      </c>
      <c r="Q195" s="14"/>
      <c r="R195" s="14"/>
      <c r="S195" s="14"/>
      <c r="T195" s="14"/>
      <c r="U195" s="14"/>
    </row>
    <row r="196" spans="1:21" ht="15.75">
      <c r="A196" s="15"/>
      <c r="B196" s="5"/>
      <c r="C196" s="5" t="s">
        <v>21</v>
      </c>
      <c r="D196" s="17">
        <v>7.9279999999999999</v>
      </c>
      <c r="E196" s="5" t="s">
        <v>22</v>
      </c>
      <c r="F196" s="18" t="s">
        <v>23</v>
      </c>
      <c r="G196" s="18" t="s">
        <v>24</v>
      </c>
      <c r="H196" s="18" t="s">
        <v>25</v>
      </c>
      <c r="I196" s="18" t="s">
        <v>26</v>
      </c>
      <c r="J196" s="18" t="s">
        <v>27</v>
      </c>
      <c r="K196" s="18" t="s">
        <v>28</v>
      </c>
      <c r="L196" s="18" t="s">
        <v>29</v>
      </c>
      <c r="M196" s="14"/>
      <c r="N196" s="18" t="s">
        <v>25</v>
      </c>
      <c r="O196" s="23">
        <f>Q189</f>
        <v>470.2758969459104</v>
      </c>
      <c r="P196" s="23">
        <f>Q190</f>
        <v>278.35327879358272</v>
      </c>
      <c r="Q196" s="14"/>
      <c r="R196" s="14"/>
      <c r="S196" s="14"/>
      <c r="T196" s="14"/>
      <c r="U196" s="14"/>
    </row>
    <row r="197" spans="1:21" ht="15.75">
      <c r="A197" s="15"/>
      <c r="B197" s="5"/>
      <c r="C197" s="5" t="s">
        <v>30</v>
      </c>
      <c r="D197" s="17">
        <v>10.75</v>
      </c>
      <c r="E197" s="17">
        <v>7.6440000000000001</v>
      </c>
      <c r="F197" s="17">
        <v>8.4390000000000001</v>
      </c>
      <c r="G197" s="17">
        <v>10.614000000000001</v>
      </c>
      <c r="H197" s="17">
        <v>19.257999999999999</v>
      </c>
      <c r="I197" s="17">
        <v>29.096</v>
      </c>
      <c r="J197" s="17">
        <v>29.408000000000001</v>
      </c>
      <c r="K197" s="17">
        <v>28.611999999999998</v>
      </c>
      <c r="L197" s="17">
        <v>28.451000000000001</v>
      </c>
      <c r="M197" s="14"/>
      <c r="N197" s="18" t="s">
        <v>26</v>
      </c>
      <c r="O197" s="23">
        <f>R189</f>
        <v>783.83986945634911</v>
      </c>
      <c r="P197" s="23">
        <f>R190</f>
        <v>504.11938026920723</v>
      </c>
      <c r="Q197" s="14"/>
      <c r="R197" s="14"/>
      <c r="S197" s="14"/>
      <c r="T197" s="14"/>
      <c r="U197" s="14"/>
    </row>
    <row r="198" spans="1:21">
      <c r="A198" s="15"/>
      <c r="B198" s="5"/>
      <c r="C198" s="5"/>
      <c r="D198" s="5">
        <f>D197-D196</f>
        <v>2.8220000000000001</v>
      </c>
      <c r="E198" s="5"/>
      <c r="F198" s="5">
        <f>F197-E197</f>
        <v>0.79499999999999993</v>
      </c>
      <c r="G198" s="5">
        <f>G197-E197</f>
        <v>2.9700000000000006</v>
      </c>
      <c r="H198" s="5">
        <f>H197-E197</f>
        <v>11.613999999999999</v>
      </c>
      <c r="I198" s="5">
        <f>I197-E197</f>
        <v>21.451999999999998</v>
      </c>
      <c r="J198" s="5">
        <f>J197-E197</f>
        <v>21.764000000000003</v>
      </c>
      <c r="K198" s="5">
        <f>K197-E197</f>
        <v>20.967999999999996</v>
      </c>
      <c r="L198" s="5">
        <f>L197-E197</f>
        <v>20.807000000000002</v>
      </c>
      <c r="M198" s="14"/>
      <c r="N198" s="18" t="s">
        <v>27</v>
      </c>
      <c r="O198" s="23">
        <f>S189</f>
        <v>910.45720780560805</v>
      </c>
      <c r="P198" s="23">
        <f>S190</f>
        <v>677.65515885652303</v>
      </c>
      <c r="Q198" s="14"/>
      <c r="R198" s="14"/>
      <c r="S198" s="14"/>
      <c r="T198" s="14"/>
      <c r="U198" s="14"/>
    </row>
    <row r="199" spans="1:21">
      <c r="A199" s="15"/>
      <c r="B199" s="5"/>
      <c r="C199" s="5"/>
      <c r="D199" s="5"/>
      <c r="E199" s="5"/>
      <c r="F199" s="19">
        <f>F198/D198*100</f>
        <v>28.171509567682492</v>
      </c>
      <c r="G199" s="19">
        <f>G198/D198*100</f>
        <v>105.24450744153084</v>
      </c>
      <c r="H199" s="19">
        <f>H198/D198*100</f>
        <v>411.55209071580441</v>
      </c>
      <c r="I199" s="19">
        <f>I198/D198*100</f>
        <v>760.17009213323877</v>
      </c>
      <c r="J199" s="19">
        <f>J198/D198*100</f>
        <v>771.22608079376334</v>
      </c>
      <c r="K199" s="19">
        <f>K198/D198*100</f>
        <v>743.01913536498921</v>
      </c>
      <c r="L199" s="19">
        <f>L198/D198*100</f>
        <v>737.31396172927009</v>
      </c>
      <c r="M199" s="14"/>
      <c r="N199" s="18" t="s">
        <v>28</v>
      </c>
      <c r="O199" s="23">
        <f>T189</f>
        <v>917.76958549193341</v>
      </c>
      <c r="P199" s="23">
        <f>T190</f>
        <v>756.15100818165479</v>
      </c>
      <c r="Q199" s="14"/>
      <c r="R199" s="14"/>
      <c r="S199" s="14"/>
      <c r="T199" s="14"/>
      <c r="U199" s="14"/>
    </row>
    <row r="200" spans="1:21">
      <c r="A200" s="15"/>
      <c r="B200" s="5"/>
      <c r="C200" s="5"/>
      <c r="D200" s="5"/>
      <c r="E200" s="5"/>
      <c r="F200" s="5"/>
      <c r="G200" s="5"/>
      <c r="H200" s="5"/>
      <c r="I200" s="5"/>
      <c r="J200" s="5"/>
      <c r="K200" s="5"/>
      <c r="L200" s="5"/>
      <c r="M200" s="14"/>
      <c r="N200" s="18" t="s">
        <v>29</v>
      </c>
      <c r="O200" s="23">
        <f>U189</f>
        <v>917.52904972779902</v>
      </c>
      <c r="P200" s="23">
        <f>U190</f>
        <v>738.69185202277231</v>
      </c>
      <c r="Q200" s="14"/>
      <c r="R200" s="14"/>
      <c r="S200" s="14"/>
      <c r="T200" s="14"/>
      <c r="U200" s="14"/>
    </row>
    <row r="201" spans="1:21">
      <c r="A201" s="15"/>
      <c r="B201" s="5" t="s">
        <v>41</v>
      </c>
      <c r="C201" s="16" t="s">
        <v>20</v>
      </c>
      <c r="D201" s="5"/>
      <c r="E201" s="5"/>
      <c r="F201" s="5"/>
      <c r="G201" s="5"/>
      <c r="H201" s="5"/>
      <c r="I201" s="5"/>
      <c r="J201" s="5"/>
      <c r="K201" s="5"/>
      <c r="L201" s="5"/>
      <c r="M201" s="14"/>
      <c r="N201" s="14"/>
      <c r="O201" s="14"/>
      <c r="P201" s="14"/>
      <c r="Q201" s="14"/>
      <c r="R201" s="14"/>
      <c r="S201" s="14"/>
      <c r="T201" s="14"/>
      <c r="U201" s="14"/>
    </row>
    <row r="202" spans="1:21" ht="15.75">
      <c r="A202" s="15"/>
      <c r="B202" s="5"/>
      <c r="C202" s="5" t="s">
        <v>21</v>
      </c>
      <c r="D202" s="17">
        <v>7.4560000000000004</v>
      </c>
      <c r="E202" s="5" t="s">
        <v>22</v>
      </c>
      <c r="F202" s="18" t="s">
        <v>23</v>
      </c>
      <c r="G202" s="18" t="s">
        <v>24</v>
      </c>
      <c r="H202" s="18" t="s">
        <v>25</v>
      </c>
      <c r="I202" s="18" t="s">
        <v>26</v>
      </c>
      <c r="J202" s="18" t="s">
        <v>27</v>
      </c>
      <c r="K202" s="18" t="s">
        <v>28</v>
      </c>
      <c r="L202" s="18" t="s">
        <v>29</v>
      </c>
      <c r="M202" s="14"/>
      <c r="N202" s="14"/>
      <c r="O202" s="14"/>
      <c r="P202" s="14"/>
      <c r="Q202" s="14"/>
      <c r="R202" s="14"/>
      <c r="S202" s="14"/>
      <c r="T202" s="14"/>
      <c r="U202" s="14"/>
    </row>
    <row r="203" spans="1:21" ht="15.75">
      <c r="A203" s="15"/>
      <c r="B203" s="5"/>
      <c r="C203" s="5" t="s">
        <v>30</v>
      </c>
      <c r="D203" s="17">
        <v>10.882999999999999</v>
      </c>
      <c r="E203" s="17">
        <v>7.0650000000000004</v>
      </c>
      <c r="F203" s="17">
        <v>7.7629999999999999</v>
      </c>
      <c r="G203" s="17">
        <v>14.712999999999999</v>
      </c>
      <c r="H203" s="17">
        <v>13.319000000000001</v>
      </c>
      <c r="I203" s="17">
        <v>23.167000000000002</v>
      </c>
      <c r="J203" s="17">
        <v>27.616</v>
      </c>
      <c r="K203" s="17">
        <v>29.045000000000002</v>
      </c>
      <c r="L203" s="17">
        <v>28.731000000000002</v>
      </c>
      <c r="M203" s="14"/>
      <c r="N203" s="14"/>
      <c r="O203" s="14"/>
      <c r="P203" s="14"/>
      <c r="Q203" s="14"/>
      <c r="R203" s="14"/>
      <c r="S203" s="14"/>
      <c r="T203" s="14"/>
      <c r="U203" s="14"/>
    </row>
    <row r="204" spans="1:21">
      <c r="A204" s="15"/>
      <c r="B204" s="5"/>
      <c r="C204" s="5"/>
      <c r="D204" s="5">
        <f>D203-D202</f>
        <v>3.4269999999999987</v>
      </c>
      <c r="E204" s="5"/>
      <c r="F204" s="5">
        <f>F203-E203</f>
        <v>0.69799999999999951</v>
      </c>
      <c r="G204" s="5">
        <f>G203-E203</f>
        <v>7.6479999999999988</v>
      </c>
      <c r="H204" s="5">
        <f>H203-E203</f>
        <v>6.2540000000000004</v>
      </c>
      <c r="I204" s="5">
        <f>I203-E203</f>
        <v>16.102</v>
      </c>
      <c r="J204" s="5">
        <f>J203-E203</f>
        <v>20.550999999999998</v>
      </c>
      <c r="K204" s="5">
        <f>K203-E203</f>
        <v>21.98</v>
      </c>
      <c r="L204" s="5">
        <f>L203-E203</f>
        <v>21.666</v>
      </c>
      <c r="M204" s="14"/>
      <c r="N204" s="14"/>
      <c r="O204" s="14"/>
      <c r="P204" s="14"/>
      <c r="Q204" s="14"/>
      <c r="R204" s="14"/>
      <c r="S204" s="14"/>
      <c r="T204" s="14"/>
      <c r="U204" s="14"/>
    </row>
    <row r="205" spans="1:21">
      <c r="A205" s="15"/>
      <c r="B205" s="5"/>
      <c r="C205" s="5"/>
      <c r="D205" s="5"/>
      <c r="E205" s="5"/>
      <c r="F205" s="19">
        <f>F204/D204*100</f>
        <v>20.367668514735914</v>
      </c>
      <c r="G205" s="19">
        <f>G204/D204*100</f>
        <v>223.16895243653346</v>
      </c>
      <c r="H205" s="19">
        <f>H204/D204*100</f>
        <v>182.49197548876577</v>
      </c>
      <c r="I205" s="19">
        <f>I204/D204*100</f>
        <v>469.85701779982509</v>
      </c>
      <c r="J205" s="19">
        <f>J204/D204*100</f>
        <v>599.67901955062757</v>
      </c>
      <c r="K205" s="19">
        <f>K204/D204*100</f>
        <v>641.37729792821733</v>
      </c>
      <c r="L205" s="19">
        <f>L204/D204*100</f>
        <v>632.21476510067134</v>
      </c>
      <c r="M205" s="14"/>
      <c r="N205" s="14"/>
      <c r="O205" s="14"/>
      <c r="P205" s="14"/>
      <c r="Q205" s="14"/>
      <c r="R205" s="14"/>
      <c r="S205" s="14"/>
      <c r="T205" s="14"/>
      <c r="U205" s="14"/>
    </row>
    <row r="206" spans="1:21">
      <c r="A206" s="15"/>
      <c r="B206" s="5"/>
      <c r="C206" s="5"/>
      <c r="D206" s="5"/>
      <c r="E206" s="5"/>
      <c r="F206" s="5"/>
      <c r="G206" s="5"/>
      <c r="H206" s="5"/>
      <c r="I206" s="5"/>
      <c r="J206" s="5"/>
      <c r="K206" s="5"/>
      <c r="L206" s="5"/>
      <c r="M206" s="14"/>
      <c r="N206" s="14"/>
      <c r="O206" s="14"/>
      <c r="P206" s="14"/>
      <c r="Q206" s="14"/>
      <c r="R206" s="14"/>
      <c r="S206" s="14"/>
      <c r="T206" s="14"/>
      <c r="U206" s="14"/>
    </row>
    <row r="207" spans="1:21">
      <c r="A207" s="15"/>
      <c r="B207" s="5" t="s">
        <v>42</v>
      </c>
      <c r="C207" s="16" t="s">
        <v>69</v>
      </c>
      <c r="D207" s="5"/>
      <c r="E207" s="5"/>
      <c r="F207" s="5"/>
      <c r="G207" s="5"/>
      <c r="H207" s="5"/>
      <c r="I207" s="5"/>
      <c r="J207" s="5"/>
      <c r="K207" s="5"/>
      <c r="L207" s="5"/>
      <c r="M207" s="14"/>
      <c r="N207" s="14"/>
      <c r="O207" s="14"/>
      <c r="P207" s="14"/>
      <c r="Q207" s="14"/>
      <c r="R207" s="14"/>
      <c r="S207" s="14"/>
      <c r="T207" s="14"/>
      <c r="U207" s="14"/>
    </row>
    <row r="208" spans="1:21" ht="15.75">
      <c r="A208" s="15"/>
      <c r="B208" s="5"/>
      <c r="C208" s="5" t="s">
        <v>21</v>
      </c>
      <c r="D208" s="17">
        <v>9.5559999999999992</v>
      </c>
      <c r="E208" s="5" t="s">
        <v>22</v>
      </c>
      <c r="F208" s="18" t="s">
        <v>23</v>
      </c>
      <c r="G208" s="18" t="s">
        <v>24</v>
      </c>
      <c r="H208" s="18" t="s">
        <v>25</v>
      </c>
      <c r="I208" s="18" t="s">
        <v>26</v>
      </c>
      <c r="J208" s="18" t="s">
        <v>27</v>
      </c>
      <c r="K208" s="18" t="s">
        <v>28</v>
      </c>
      <c r="L208" s="18" t="s">
        <v>29</v>
      </c>
      <c r="M208" s="14"/>
      <c r="N208" s="14"/>
      <c r="O208" s="14"/>
      <c r="P208" s="14"/>
      <c r="Q208" s="14"/>
      <c r="R208" s="14"/>
      <c r="S208" s="14"/>
      <c r="T208" s="14"/>
      <c r="U208" s="14"/>
    </row>
    <row r="209" spans="1:21" ht="15.75">
      <c r="A209" s="15"/>
      <c r="B209" s="5"/>
      <c r="C209" s="5" t="s">
        <v>30</v>
      </c>
      <c r="D209" s="17">
        <v>12.925000000000001</v>
      </c>
      <c r="E209" s="17">
        <v>9.1769999999999996</v>
      </c>
      <c r="F209" s="17">
        <v>10.38</v>
      </c>
      <c r="G209" s="17">
        <v>12.776999999999999</v>
      </c>
      <c r="H209" s="17">
        <v>26.998999999999999</v>
      </c>
      <c r="I209" s="17">
        <v>36.381999999999998</v>
      </c>
      <c r="J209" s="17">
        <v>44.540999999999997</v>
      </c>
      <c r="K209" s="17">
        <v>45.984000000000002</v>
      </c>
      <c r="L209" s="17">
        <v>46.16</v>
      </c>
      <c r="M209" s="14"/>
      <c r="N209" s="14"/>
      <c r="O209" s="14"/>
      <c r="P209" s="14"/>
      <c r="Q209" s="14"/>
      <c r="R209" s="14"/>
      <c r="S209" s="14"/>
      <c r="T209" s="14"/>
      <c r="U209" s="14"/>
    </row>
    <row r="210" spans="1:21">
      <c r="A210" s="15"/>
      <c r="B210" s="5"/>
      <c r="C210" s="5"/>
      <c r="D210" s="5">
        <f>D209-D208</f>
        <v>3.3690000000000015</v>
      </c>
      <c r="E210" s="5"/>
      <c r="F210" s="5">
        <f>F209-E209</f>
        <v>1.2030000000000012</v>
      </c>
      <c r="G210" s="5">
        <f>G209-E209</f>
        <v>3.5999999999999996</v>
      </c>
      <c r="H210" s="5">
        <f>H209-E209</f>
        <v>17.821999999999999</v>
      </c>
      <c r="I210" s="5">
        <f>I209-E209</f>
        <v>27.204999999999998</v>
      </c>
      <c r="J210" s="5">
        <f>J209-E209</f>
        <v>35.363999999999997</v>
      </c>
      <c r="K210" s="5">
        <f>K209-E209</f>
        <v>36.807000000000002</v>
      </c>
      <c r="L210" s="5">
        <f>L209-E209</f>
        <v>36.982999999999997</v>
      </c>
      <c r="M210" s="14"/>
      <c r="N210" s="14"/>
      <c r="O210" s="14"/>
      <c r="P210" s="14"/>
      <c r="Q210" s="14"/>
      <c r="R210" s="14"/>
      <c r="S210" s="14"/>
      <c r="T210" s="14"/>
      <c r="U210" s="14"/>
    </row>
    <row r="211" spans="1:21">
      <c r="A211" s="15"/>
      <c r="B211" s="5"/>
      <c r="C211" s="5"/>
      <c r="D211" s="5"/>
      <c r="E211" s="5"/>
      <c r="F211" s="19">
        <f>F210/D210*100</f>
        <v>35.707925200356208</v>
      </c>
      <c r="G211" s="19">
        <f>G210/D210*100</f>
        <v>106.85663401602842</v>
      </c>
      <c r="H211" s="19">
        <f>H210/D210*100</f>
        <v>528.9997031760164</v>
      </c>
      <c r="I211" s="19">
        <f>I210/D210*100</f>
        <v>807.50964677945944</v>
      </c>
      <c r="J211" s="19">
        <f>J210/D210*100</f>
        <v>1049.6883348174526</v>
      </c>
      <c r="K211" s="19">
        <f>K210/D210*100</f>
        <v>1092.5200356188777</v>
      </c>
      <c r="L211" s="19">
        <f>L210/D210*100</f>
        <v>1097.7441377263278</v>
      </c>
      <c r="M211" s="14"/>
      <c r="N211" s="14"/>
      <c r="O211" s="14"/>
      <c r="P211" s="14"/>
      <c r="Q211" s="14"/>
      <c r="R211" s="14"/>
      <c r="S211" s="14"/>
      <c r="T211" s="14"/>
      <c r="U211" s="14"/>
    </row>
    <row r="212" spans="1:21">
      <c r="A212" s="14"/>
      <c r="B212" s="14"/>
      <c r="C212" s="14"/>
      <c r="D212" s="14"/>
      <c r="E212" s="14"/>
      <c r="F212" s="14"/>
      <c r="G212" s="14"/>
      <c r="H212" s="14"/>
      <c r="I212" s="14"/>
      <c r="J212" s="14"/>
      <c r="K212" s="14"/>
      <c r="L212" s="14"/>
      <c r="M212" s="14"/>
      <c r="N212" s="14"/>
      <c r="O212" s="14"/>
      <c r="P212" s="14"/>
      <c r="Q212" s="14"/>
      <c r="R212" s="14"/>
      <c r="S212" s="14"/>
      <c r="T212" s="14"/>
      <c r="U212" s="14"/>
    </row>
    <row r="213" spans="1:21">
      <c r="A213" s="14"/>
      <c r="B213" s="14"/>
      <c r="C213" s="14"/>
      <c r="D213" s="14"/>
      <c r="E213" s="14"/>
      <c r="F213" s="14"/>
      <c r="G213" s="14"/>
      <c r="H213" s="14"/>
      <c r="I213" s="14"/>
      <c r="J213" s="14"/>
      <c r="K213" s="14"/>
      <c r="L213" s="14"/>
      <c r="M213" s="14"/>
      <c r="N213" s="14"/>
      <c r="O213" s="14"/>
      <c r="P213" s="14"/>
      <c r="Q213" s="14"/>
      <c r="R213" s="14"/>
      <c r="S213" s="14"/>
      <c r="T213" s="14"/>
      <c r="U213" s="14"/>
    </row>
    <row r="214" spans="1:21">
      <c r="A214" s="15" t="s">
        <v>93</v>
      </c>
      <c r="B214" s="5"/>
      <c r="C214" s="5"/>
      <c r="D214" s="5"/>
      <c r="E214" s="5"/>
      <c r="F214" s="5"/>
      <c r="G214" s="5"/>
      <c r="H214" s="5"/>
      <c r="I214" s="5"/>
      <c r="J214" s="5"/>
      <c r="K214" s="5"/>
      <c r="L214" s="5"/>
      <c r="M214" s="14"/>
      <c r="N214" s="22"/>
      <c r="O214" s="18" t="str">
        <f t="shared" ref="O214:U214" si="29">F216</f>
        <v>0.1mM10ul</v>
      </c>
      <c r="P214" s="18" t="str">
        <f t="shared" si="29"/>
        <v>0.1mM20ul</v>
      </c>
      <c r="Q214" s="18" t="str">
        <f t="shared" si="29"/>
        <v>1mM7ul</v>
      </c>
      <c r="R214" s="18" t="str">
        <f t="shared" si="29"/>
        <v>1mM20ul</v>
      </c>
      <c r="S214" s="18" t="str">
        <f t="shared" si="29"/>
        <v>10mM7ul</v>
      </c>
      <c r="T214" s="18" t="str">
        <f t="shared" si="29"/>
        <v>10mM20ul</v>
      </c>
      <c r="U214" s="18" t="str">
        <f t="shared" si="29"/>
        <v>10mM70ul</v>
      </c>
    </row>
    <row r="215" spans="1:21">
      <c r="A215" s="15"/>
      <c r="B215" s="5" t="s">
        <v>19</v>
      </c>
      <c r="C215" s="16" t="s">
        <v>69</v>
      </c>
      <c r="D215" s="5"/>
      <c r="E215" s="5"/>
      <c r="F215" s="5"/>
      <c r="G215" s="5"/>
      <c r="H215" s="5"/>
      <c r="I215" s="5"/>
      <c r="J215" s="5"/>
      <c r="K215" s="5"/>
      <c r="L215" s="5"/>
      <c r="M215" s="14"/>
      <c r="N215" s="22" t="s">
        <v>69</v>
      </c>
      <c r="O215" s="23">
        <f t="shared" ref="O215:U215" si="30">AVERAGE(F219,F231)</f>
        <v>19.638175679345782</v>
      </c>
      <c r="P215" s="23">
        <f t="shared" si="30"/>
        <v>42.156126547489109</v>
      </c>
      <c r="Q215" s="23">
        <f t="shared" si="30"/>
        <v>101.26260758038811</v>
      </c>
      <c r="R215" s="23">
        <f t="shared" si="30"/>
        <v>231.51826569073489</v>
      </c>
      <c r="S215" s="23">
        <f t="shared" si="30"/>
        <v>279.86001422791816</v>
      </c>
      <c r="T215" s="23">
        <f t="shared" si="30"/>
        <v>320.52425587911159</v>
      </c>
      <c r="U215" s="23">
        <f t="shared" si="30"/>
        <v>334.03342167166727</v>
      </c>
    </row>
    <row r="216" spans="1:21" ht="15.75">
      <c r="A216" s="15"/>
      <c r="B216" s="5"/>
      <c r="C216" s="5" t="s">
        <v>21</v>
      </c>
      <c r="D216" s="17">
        <v>4.9669999999999996</v>
      </c>
      <c r="E216" s="5" t="s">
        <v>22</v>
      </c>
      <c r="F216" s="18" t="s">
        <v>23</v>
      </c>
      <c r="G216" s="18" t="s">
        <v>24</v>
      </c>
      <c r="H216" s="18" t="s">
        <v>25</v>
      </c>
      <c r="I216" s="18" t="s">
        <v>26</v>
      </c>
      <c r="J216" s="18" t="s">
        <v>27</v>
      </c>
      <c r="K216" s="18" t="s">
        <v>28</v>
      </c>
      <c r="L216" s="18" t="s">
        <v>29</v>
      </c>
      <c r="M216" s="14"/>
      <c r="N216" s="22" t="s">
        <v>7</v>
      </c>
      <c r="O216" s="23">
        <f t="shared" ref="O216:U216" si="31">AVERAGE(F225,F237)</f>
        <v>78.975200858384369</v>
      </c>
      <c r="P216" s="23">
        <f t="shared" si="31"/>
        <v>105.90594908070373</v>
      </c>
      <c r="Q216" s="23">
        <f t="shared" si="31"/>
        <v>202.44095828561865</v>
      </c>
      <c r="R216" s="23">
        <f t="shared" si="31"/>
        <v>336.92232897213273</v>
      </c>
      <c r="S216" s="23">
        <f t="shared" si="31"/>
        <v>357.03612245833267</v>
      </c>
      <c r="T216" s="23">
        <f t="shared" si="31"/>
        <v>372.66010849786232</v>
      </c>
      <c r="U216" s="23">
        <f t="shared" si="31"/>
        <v>354.98871596651907</v>
      </c>
    </row>
    <row r="217" spans="1:21" ht="15.75">
      <c r="A217" s="15"/>
      <c r="B217" s="5"/>
      <c r="C217" s="5" t="s">
        <v>30</v>
      </c>
      <c r="D217" s="17">
        <v>10.162000000000001</v>
      </c>
      <c r="E217" s="17">
        <v>1.7310000000000001</v>
      </c>
      <c r="F217" s="17">
        <v>3.1110000000000002</v>
      </c>
      <c r="G217" s="17">
        <v>3.3</v>
      </c>
      <c r="H217" s="17">
        <v>6.7640000000000002</v>
      </c>
      <c r="I217" s="17">
        <v>14.239000000000001</v>
      </c>
      <c r="J217" s="17">
        <v>17.733000000000001</v>
      </c>
      <c r="K217" s="17">
        <v>19.792000000000002</v>
      </c>
      <c r="L217" s="17">
        <v>21.288</v>
      </c>
      <c r="M217" s="14"/>
      <c r="N217" s="14"/>
      <c r="O217" s="14"/>
      <c r="P217" s="14"/>
      <c r="Q217" s="14"/>
      <c r="R217" s="14"/>
      <c r="S217" s="14"/>
      <c r="T217" s="14"/>
      <c r="U217" s="14"/>
    </row>
    <row r="218" spans="1:21">
      <c r="A218" s="15"/>
      <c r="B218" s="5"/>
      <c r="C218" s="5"/>
      <c r="D218" s="5">
        <f>D217-D216</f>
        <v>5.1950000000000012</v>
      </c>
      <c r="E218" s="5"/>
      <c r="F218" s="5">
        <f>F217-E217</f>
        <v>1.3800000000000001</v>
      </c>
      <c r="G218" s="5">
        <f>G217-E217</f>
        <v>1.5689999999999997</v>
      </c>
      <c r="H218" s="5">
        <f>H217-E217</f>
        <v>5.0330000000000004</v>
      </c>
      <c r="I218" s="5">
        <f>I217-E217</f>
        <v>12.508000000000001</v>
      </c>
      <c r="J218" s="5">
        <f>J217-E217</f>
        <v>16.001999999999999</v>
      </c>
      <c r="K218" s="5">
        <f>K217-E217</f>
        <v>18.061</v>
      </c>
      <c r="L218" s="5">
        <f>L217-E217</f>
        <v>19.556999999999999</v>
      </c>
      <c r="M218" s="14"/>
      <c r="N218" s="14"/>
      <c r="O218" s="14"/>
      <c r="P218" s="14"/>
      <c r="Q218" s="14"/>
      <c r="R218" s="14"/>
      <c r="S218" s="14"/>
      <c r="T218" s="14"/>
      <c r="U218" s="14"/>
    </row>
    <row r="219" spans="1:21">
      <c r="A219" s="15"/>
      <c r="B219" s="5"/>
      <c r="C219" s="5"/>
      <c r="D219" s="5"/>
      <c r="E219" s="5"/>
      <c r="F219" s="19">
        <f>F218/D218*100</f>
        <v>26.564003849855627</v>
      </c>
      <c r="G219" s="19">
        <f>G218/D218*100</f>
        <v>30.202117420596714</v>
      </c>
      <c r="H219" s="19">
        <f>H218/D218*100</f>
        <v>96.881616939364761</v>
      </c>
      <c r="I219" s="19">
        <f>I218/D218*100</f>
        <v>240.76997112608271</v>
      </c>
      <c r="J219" s="19">
        <f>J218/D218*100</f>
        <v>308.0269489894128</v>
      </c>
      <c r="K219" s="19">
        <f>K218/D218*100</f>
        <v>347.66121270452351</v>
      </c>
      <c r="L219" s="19">
        <f>L218/D218*100</f>
        <v>376.4581328200191</v>
      </c>
      <c r="M219" s="14"/>
      <c r="N219" s="22" t="s">
        <v>31</v>
      </c>
      <c r="O219" s="5" t="s">
        <v>69</v>
      </c>
      <c r="P219" s="5" t="s">
        <v>7</v>
      </c>
      <c r="Q219" s="14"/>
      <c r="R219" s="14"/>
      <c r="S219" s="14"/>
      <c r="T219" s="14"/>
      <c r="U219" s="14"/>
    </row>
    <row r="220" spans="1:21">
      <c r="A220" s="15"/>
      <c r="B220" s="5"/>
      <c r="C220" s="5"/>
      <c r="D220" s="5"/>
      <c r="E220" s="5"/>
      <c r="F220" s="5"/>
      <c r="G220" s="5"/>
      <c r="H220" s="5"/>
      <c r="I220" s="5"/>
      <c r="J220" s="5"/>
      <c r="K220" s="5"/>
      <c r="L220" s="5"/>
      <c r="M220" s="14"/>
      <c r="N220" s="18" t="s">
        <v>23</v>
      </c>
      <c r="O220" s="23">
        <f>O215</f>
        <v>19.638175679345782</v>
      </c>
      <c r="P220" s="23">
        <f>O216</f>
        <v>78.975200858384369</v>
      </c>
      <c r="Q220" s="14"/>
      <c r="R220" s="14"/>
      <c r="S220" s="14"/>
      <c r="T220" s="14"/>
      <c r="U220" s="14"/>
    </row>
    <row r="221" spans="1:21">
      <c r="A221" s="15"/>
      <c r="B221" s="5" t="s">
        <v>32</v>
      </c>
      <c r="C221" s="16" t="s">
        <v>20</v>
      </c>
      <c r="D221" s="5"/>
      <c r="E221" s="5"/>
      <c r="F221" s="5"/>
      <c r="G221" s="5"/>
      <c r="H221" s="5"/>
      <c r="I221" s="5"/>
      <c r="J221" s="5"/>
      <c r="K221" s="5"/>
      <c r="L221" s="5"/>
      <c r="M221" s="14"/>
      <c r="N221" s="18" t="s">
        <v>24</v>
      </c>
      <c r="O221" s="23">
        <f>P215</f>
        <v>42.156126547489109</v>
      </c>
      <c r="P221" s="23">
        <f>P216</f>
        <v>105.90594908070373</v>
      </c>
      <c r="Q221" s="14"/>
      <c r="R221" s="14"/>
      <c r="S221" s="14"/>
      <c r="T221" s="14"/>
      <c r="U221" s="14"/>
    </row>
    <row r="222" spans="1:21" ht="15.75">
      <c r="A222" s="15"/>
      <c r="B222" s="5"/>
      <c r="C222" s="5" t="s">
        <v>21</v>
      </c>
      <c r="D222" s="17">
        <v>5.7380000000000004</v>
      </c>
      <c r="E222" s="5" t="s">
        <v>22</v>
      </c>
      <c r="F222" s="18" t="s">
        <v>23</v>
      </c>
      <c r="G222" s="18" t="s">
        <v>24</v>
      </c>
      <c r="H222" s="18" t="s">
        <v>25</v>
      </c>
      <c r="I222" s="18" t="s">
        <v>26</v>
      </c>
      <c r="J222" s="18" t="s">
        <v>27</v>
      </c>
      <c r="K222" s="18" t="s">
        <v>28</v>
      </c>
      <c r="L222" s="18" t="s">
        <v>29</v>
      </c>
      <c r="M222" s="14"/>
      <c r="N222" s="18" t="s">
        <v>25</v>
      </c>
      <c r="O222" s="23">
        <f>Q215</f>
        <v>101.26260758038811</v>
      </c>
      <c r="P222" s="23">
        <f>Q216</f>
        <v>202.44095828561865</v>
      </c>
      <c r="Q222" s="14"/>
      <c r="R222" s="14"/>
      <c r="S222" s="14"/>
      <c r="T222" s="14"/>
      <c r="U222" s="14"/>
    </row>
    <row r="223" spans="1:21" ht="15.75">
      <c r="A223" s="15"/>
      <c r="B223" s="5"/>
      <c r="C223" s="5" t="s">
        <v>30</v>
      </c>
      <c r="D223" s="17">
        <v>10.865</v>
      </c>
      <c r="E223" s="17">
        <v>3.62</v>
      </c>
      <c r="F223" s="17">
        <v>8.1</v>
      </c>
      <c r="G223" s="17">
        <v>10.042999999999999</v>
      </c>
      <c r="H223" s="17">
        <v>14.757999999999999</v>
      </c>
      <c r="I223" s="17">
        <v>19.911999999999999</v>
      </c>
      <c r="J223" s="17">
        <v>22.882999999999999</v>
      </c>
      <c r="K223" s="17">
        <v>24.911999999999999</v>
      </c>
      <c r="L223" s="17">
        <v>23.141999999999999</v>
      </c>
      <c r="M223" s="14"/>
      <c r="N223" s="18" t="s">
        <v>26</v>
      </c>
      <c r="O223" s="23">
        <f>R215</f>
        <v>231.51826569073489</v>
      </c>
      <c r="P223" s="23">
        <f>R216</f>
        <v>336.92232897213273</v>
      </c>
      <c r="Q223" s="14"/>
      <c r="R223" s="14"/>
      <c r="S223" s="14"/>
      <c r="T223" s="14"/>
      <c r="U223" s="14"/>
    </row>
    <row r="224" spans="1:21">
      <c r="A224" s="15"/>
      <c r="B224" s="5"/>
      <c r="C224" s="5"/>
      <c r="D224" s="5">
        <f>D223-D222</f>
        <v>5.1269999999999998</v>
      </c>
      <c r="E224" s="5"/>
      <c r="F224" s="5">
        <f>F223-E223</f>
        <v>4.4799999999999995</v>
      </c>
      <c r="G224" s="5">
        <f>G223-E223</f>
        <v>6.4229999999999992</v>
      </c>
      <c r="H224" s="5">
        <f>H223-E223</f>
        <v>11.137999999999998</v>
      </c>
      <c r="I224" s="5">
        <f>I223-E223</f>
        <v>16.291999999999998</v>
      </c>
      <c r="J224" s="5">
        <f>J223-E223</f>
        <v>19.262999999999998</v>
      </c>
      <c r="K224" s="5">
        <f>K223-E223</f>
        <v>21.291999999999998</v>
      </c>
      <c r="L224" s="5">
        <f>L223-E223</f>
        <v>19.521999999999998</v>
      </c>
      <c r="M224" s="14"/>
      <c r="N224" s="18" t="s">
        <v>27</v>
      </c>
      <c r="O224" s="23">
        <f>S215</f>
        <v>279.86001422791816</v>
      </c>
      <c r="P224" s="23">
        <f>S216</f>
        <v>357.03612245833267</v>
      </c>
      <c r="Q224" s="14"/>
      <c r="R224" s="14"/>
      <c r="S224" s="14"/>
      <c r="T224" s="14"/>
      <c r="U224" s="14"/>
    </row>
    <row r="225" spans="1:21">
      <c r="A225" s="15"/>
      <c r="B225" s="5"/>
      <c r="C225" s="5"/>
      <c r="D225" s="5"/>
      <c r="E225" s="5"/>
      <c r="F225" s="19">
        <f>F224/D224*100</f>
        <v>87.38053442559</v>
      </c>
      <c r="G225" s="19">
        <f>G224/D224*100</f>
        <v>125.27794031597423</v>
      </c>
      <c r="H225" s="19">
        <f>H224/D224*100</f>
        <v>217.2420518821923</v>
      </c>
      <c r="I225" s="19">
        <f>I224/D224*100</f>
        <v>317.76867563877505</v>
      </c>
      <c r="J225" s="19">
        <f>J224/D224*100</f>
        <v>375.71679344645992</v>
      </c>
      <c r="K225" s="19">
        <f>K224/D224*100</f>
        <v>415.29159352447823</v>
      </c>
      <c r="L225" s="19">
        <f>L224/D224*100</f>
        <v>380.76848059293928</v>
      </c>
      <c r="M225" s="14"/>
      <c r="N225" s="18" t="s">
        <v>28</v>
      </c>
      <c r="O225" s="23">
        <f>T215</f>
        <v>320.52425587911159</v>
      </c>
      <c r="P225" s="23">
        <f>T216</f>
        <v>372.66010849786232</v>
      </c>
      <c r="Q225" s="14"/>
      <c r="R225" s="14"/>
      <c r="S225" s="14"/>
      <c r="T225" s="14"/>
      <c r="U225" s="14"/>
    </row>
    <row r="226" spans="1:21">
      <c r="A226" s="15"/>
      <c r="B226" s="5"/>
      <c r="C226" s="5"/>
      <c r="D226" s="5"/>
      <c r="E226" s="5"/>
      <c r="F226" s="5"/>
      <c r="G226" s="5"/>
      <c r="H226" s="5"/>
      <c r="I226" s="5"/>
      <c r="J226" s="5"/>
      <c r="K226" s="5"/>
      <c r="L226" s="5"/>
      <c r="M226" s="14"/>
      <c r="N226" s="18" t="s">
        <v>29</v>
      </c>
      <c r="O226" s="23">
        <f>U215</f>
        <v>334.03342167166727</v>
      </c>
      <c r="P226" s="23">
        <f>U216</f>
        <v>354.98871596651907</v>
      </c>
      <c r="Q226" s="14"/>
      <c r="R226" s="14"/>
      <c r="S226" s="14"/>
      <c r="T226" s="14"/>
      <c r="U226" s="14"/>
    </row>
    <row r="227" spans="1:21">
      <c r="A227" s="15"/>
      <c r="B227" s="5" t="s">
        <v>33</v>
      </c>
      <c r="C227" s="16" t="s">
        <v>69</v>
      </c>
      <c r="D227" s="5"/>
      <c r="E227" s="5"/>
      <c r="F227" s="5"/>
      <c r="G227" s="5"/>
      <c r="H227" s="5"/>
      <c r="I227" s="5"/>
      <c r="J227" s="5"/>
      <c r="K227" s="5"/>
      <c r="L227" s="5"/>
      <c r="M227" s="14"/>
      <c r="N227" s="14"/>
      <c r="O227" s="14"/>
      <c r="P227" s="14"/>
      <c r="Q227" s="14"/>
      <c r="R227" s="14"/>
      <c r="S227" s="14"/>
      <c r="T227" s="14"/>
      <c r="U227" s="14"/>
    </row>
    <row r="228" spans="1:21" ht="15.75">
      <c r="A228" s="15"/>
      <c r="B228" s="5"/>
      <c r="C228" s="5" t="s">
        <v>21</v>
      </c>
      <c r="D228" s="17">
        <v>5.1310000000000002</v>
      </c>
      <c r="E228" s="5" t="s">
        <v>22</v>
      </c>
      <c r="F228" s="18" t="s">
        <v>23</v>
      </c>
      <c r="G228" s="18" t="s">
        <v>24</v>
      </c>
      <c r="H228" s="18" t="s">
        <v>25</v>
      </c>
      <c r="I228" s="18" t="s">
        <v>26</v>
      </c>
      <c r="J228" s="18" t="s">
        <v>27</v>
      </c>
      <c r="K228" s="18" t="s">
        <v>28</v>
      </c>
      <c r="L228" s="18" t="s">
        <v>29</v>
      </c>
      <c r="M228" s="14"/>
      <c r="N228" s="14"/>
      <c r="O228" s="14"/>
      <c r="P228" s="14"/>
      <c r="Q228" s="14"/>
      <c r="R228" s="14"/>
      <c r="S228" s="14"/>
      <c r="T228" s="14"/>
      <c r="U228" s="14"/>
    </row>
    <row r="229" spans="1:21" ht="15.75">
      <c r="A229" s="15"/>
      <c r="B229" s="5"/>
      <c r="C229" s="5" t="s">
        <v>30</v>
      </c>
      <c r="D229" s="17">
        <v>13.901999999999999</v>
      </c>
      <c r="E229" s="17">
        <v>1.9570000000000001</v>
      </c>
      <c r="F229" s="17">
        <v>3.0720000000000001</v>
      </c>
      <c r="G229" s="17">
        <v>6.7030000000000003</v>
      </c>
      <c r="H229" s="17">
        <v>11.223000000000001</v>
      </c>
      <c r="I229" s="17">
        <v>21.452000000000002</v>
      </c>
      <c r="J229" s="17">
        <v>24.033000000000001</v>
      </c>
      <c r="K229" s="17">
        <v>27.69</v>
      </c>
      <c r="L229" s="17">
        <v>27.533999999999999</v>
      </c>
      <c r="M229" s="14"/>
      <c r="N229" s="14"/>
      <c r="O229" s="14"/>
      <c r="P229" s="14"/>
      <c r="Q229" s="14"/>
      <c r="R229" s="14"/>
      <c r="S229" s="14"/>
      <c r="T229" s="14"/>
      <c r="U229" s="14"/>
    </row>
    <row r="230" spans="1:21">
      <c r="A230" s="15"/>
      <c r="B230" s="5"/>
      <c r="C230" s="5"/>
      <c r="D230" s="5">
        <f>D229-D228</f>
        <v>8.770999999999999</v>
      </c>
      <c r="E230" s="5"/>
      <c r="F230" s="5">
        <f>F229-E229</f>
        <v>1.115</v>
      </c>
      <c r="G230" s="5">
        <f>G229-E229</f>
        <v>4.7460000000000004</v>
      </c>
      <c r="H230" s="5">
        <f>H229-E229</f>
        <v>9.266</v>
      </c>
      <c r="I230" s="5">
        <f>I229-E229</f>
        <v>19.495000000000001</v>
      </c>
      <c r="J230" s="5">
        <f>J229-E229</f>
        <v>22.076000000000001</v>
      </c>
      <c r="K230" s="5">
        <f>K229-E229</f>
        <v>25.733000000000001</v>
      </c>
      <c r="L230" s="5">
        <f>L229-E229</f>
        <v>25.576999999999998</v>
      </c>
      <c r="M230" s="14"/>
      <c r="N230" s="14"/>
      <c r="O230" s="14"/>
      <c r="P230" s="14"/>
      <c r="Q230" s="14"/>
      <c r="R230" s="14"/>
      <c r="S230" s="14"/>
      <c r="T230" s="14"/>
      <c r="U230" s="14"/>
    </row>
    <row r="231" spans="1:21">
      <c r="A231" s="15"/>
      <c r="B231" s="5"/>
      <c r="C231" s="5"/>
      <c r="D231" s="5"/>
      <c r="E231" s="5"/>
      <c r="F231" s="19">
        <f>F230/D230*100</f>
        <v>12.712347508835938</v>
      </c>
      <c r="G231" s="19">
        <f>G230/D230*100</f>
        <v>54.110135674381496</v>
      </c>
      <c r="H231" s="19">
        <f>H230/D230*100</f>
        <v>105.64359822141147</v>
      </c>
      <c r="I231" s="19">
        <f>I230/D230*100</f>
        <v>222.26656025538711</v>
      </c>
      <c r="J231" s="19">
        <f>J230/D230*100</f>
        <v>251.69307946642348</v>
      </c>
      <c r="K231" s="19">
        <f>K230/D230*100</f>
        <v>293.38729905369973</v>
      </c>
      <c r="L231" s="19">
        <f>L230/D230*100</f>
        <v>291.60871052331549</v>
      </c>
      <c r="M231" s="14"/>
      <c r="N231" s="14"/>
      <c r="O231" s="14"/>
      <c r="P231" s="14"/>
      <c r="Q231" s="14"/>
      <c r="R231" s="14"/>
      <c r="S231" s="14"/>
      <c r="T231" s="14"/>
      <c r="U231" s="14"/>
    </row>
    <row r="232" spans="1:21">
      <c r="A232" s="15"/>
      <c r="B232" s="5"/>
      <c r="C232" s="5"/>
      <c r="D232" s="5"/>
      <c r="E232" s="5"/>
      <c r="F232" s="5"/>
      <c r="G232" s="5"/>
      <c r="H232" s="5"/>
      <c r="I232" s="5"/>
      <c r="J232" s="5"/>
      <c r="K232" s="5"/>
      <c r="L232" s="5"/>
      <c r="M232" s="14"/>
      <c r="N232" s="14"/>
      <c r="O232" s="14"/>
      <c r="P232" s="14"/>
      <c r="Q232" s="14"/>
      <c r="R232" s="14"/>
      <c r="S232" s="14"/>
      <c r="T232" s="14"/>
      <c r="U232" s="14"/>
    </row>
    <row r="233" spans="1:21">
      <c r="A233" s="15"/>
      <c r="B233" s="5" t="s">
        <v>34</v>
      </c>
      <c r="C233" s="16" t="s">
        <v>20</v>
      </c>
      <c r="D233" s="5"/>
      <c r="E233" s="5"/>
      <c r="F233" s="5"/>
      <c r="G233" s="5"/>
      <c r="H233" s="5"/>
      <c r="I233" s="5"/>
      <c r="J233" s="5"/>
      <c r="K233" s="5"/>
      <c r="L233" s="5"/>
      <c r="M233" s="14"/>
      <c r="N233" s="14"/>
      <c r="O233" s="14"/>
      <c r="P233" s="14"/>
      <c r="Q233" s="14"/>
      <c r="R233" s="14"/>
      <c r="S233" s="14"/>
      <c r="T233" s="14"/>
      <c r="U233" s="14"/>
    </row>
    <row r="234" spans="1:21" ht="15.75">
      <c r="A234" s="15"/>
      <c r="B234" s="5"/>
      <c r="C234" s="5" t="s">
        <v>21</v>
      </c>
      <c r="D234" s="17">
        <v>10.023999999999999</v>
      </c>
      <c r="E234" s="5" t="s">
        <v>22</v>
      </c>
      <c r="F234" s="18" t="s">
        <v>23</v>
      </c>
      <c r="G234" s="18" t="s">
        <v>24</v>
      </c>
      <c r="H234" s="18" t="s">
        <v>25</v>
      </c>
      <c r="I234" s="18" t="s">
        <v>26</v>
      </c>
      <c r="J234" s="18" t="s">
        <v>27</v>
      </c>
      <c r="K234" s="18" t="s">
        <v>28</v>
      </c>
      <c r="L234" s="18" t="s">
        <v>29</v>
      </c>
      <c r="M234" s="14"/>
      <c r="N234" s="14"/>
      <c r="O234" s="14"/>
      <c r="P234" s="14"/>
      <c r="Q234" s="14"/>
      <c r="R234" s="14"/>
      <c r="S234" s="14"/>
      <c r="T234" s="14"/>
      <c r="U234" s="14"/>
    </row>
    <row r="235" spans="1:21" ht="15.75">
      <c r="A235" s="15"/>
      <c r="B235" s="5"/>
      <c r="C235" s="5" t="s">
        <v>30</v>
      </c>
      <c r="D235" s="17">
        <v>17.71</v>
      </c>
      <c r="E235" s="17">
        <v>12.843</v>
      </c>
      <c r="F235" s="17">
        <v>18.266999999999999</v>
      </c>
      <c r="G235" s="17">
        <v>19.494</v>
      </c>
      <c r="H235" s="17">
        <v>27.265000000000001</v>
      </c>
      <c r="I235" s="17">
        <v>40.210999999999999</v>
      </c>
      <c r="J235" s="17">
        <v>38.848999999999997</v>
      </c>
      <c r="K235" s="17">
        <v>38.209000000000003</v>
      </c>
      <c r="L235" s="17">
        <v>38.146000000000001</v>
      </c>
      <c r="M235" s="14"/>
      <c r="N235" s="14"/>
      <c r="O235" s="14"/>
      <c r="P235" s="14"/>
      <c r="Q235" s="14"/>
      <c r="R235" s="14"/>
      <c r="S235" s="14"/>
      <c r="T235" s="14"/>
      <c r="U235" s="14"/>
    </row>
    <row r="236" spans="1:21">
      <c r="A236" s="15"/>
      <c r="B236" s="5"/>
      <c r="C236" s="5"/>
      <c r="D236" s="5">
        <f>D235-D234</f>
        <v>7.6860000000000017</v>
      </c>
      <c r="E236" s="5"/>
      <c r="F236" s="5">
        <f>F235-E235</f>
        <v>5.4239999999999995</v>
      </c>
      <c r="G236" s="5">
        <f>G235-E235</f>
        <v>6.6509999999999998</v>
      </c>
      <c r="H236" s="5">
        <f>H235-E235</f>
        <v>14.422000000000001</v>
      </c>
      <c r="I236" s="5">
        <f>I235-E235</f>
        <v>27.367999999999999</v>
      </c>
      <c r="J236" s="5">
        <f>J235-E235</f>
        <v>26.005999999999997</v>
      </c>
      <c r="K236" s="5">
        <f>K235-E235</f>
        <v>25.366000000000003</v>
      </c>
      <c r="L236" s="5">
        <f>L235-E235</f>
        <v>25.303000000000001</v>
      </c>
      <c r="M236" s="14"/>
      <c r="N236" s="14"/>
      <c r="O236" s="14"/>
      <c r="P236" s="14"/>
      <c r="Q236" s="14"/>
      <c r="R236" s="14"/>
      <c r="S236" s="14"/>
      <c r="T236" s="14"/>
      <c r="U236" s="14"/>
    </row>
    <row r="237" spans="1:21">
      <c r="A237" s="15"/>
      <c r="B237" s="5"/>
      <c r="C237" s="5"/>
      <c r="D237" s="5"/>
      <c r="E237" s="5"/>
      <c r="F237" s="19">
        <f>F236/D236*100</f>
        <v>70.569867291178738</v>
      </c>
      <c r="G237" s="19">
        <f>G236/D236*100</f>
        <v>86.533957845433235</v>
      </c>
      <c r="H237" s="19">
        <f>H236/D236*100</f>
        <v>187.639864689045</v>
      </c>
      <c r="I237" s="19">
        <f>I236/D236*100</f>
        <v>356.07598230549041</v>
      </c>
      <c r="J237" s="19">
        <f>J236/D236*100</f>
        <v>338.35545147020542</v>
      </c>
      <c r="K237" s="19">
        <f>K236/D236*100</f>
        <v>330.02862347124642</v>
      </c>
      <c r="L237" s="19">
        <f>L236/D236*100</f>
        <v>329.20895134009879</v>
      </c>
      <c r="M237" s="14"/>
      <c r="N237" s="14"/>
      <c r="O237" s="14"/>
      <c r="P237" s="14"/>
      <c r="Q237" s="14"/>
      <c r="R237" s="14"/>
      <c r="S237" s="14"/>
      <c r="T237" s="14"/>
      <c r="U237" s="14"/>
    </row>
    <row r="238" spans="1:21">
      <c r="A238" s="14"/>
      <c r="B238" s="14"/>
      <c r="C238" s="14"/>
      <c r="D238" s="14"/>
      <c r="E238" s="14"/>
      <c r="F238" s="14"/>
      <c r="G238" s="14"/>
      <c r="H238" s="14"/>
      <c r="I238" s="14"/>
      <c r="J238" s="14"/>
      <c r="K238" s="14"/>
      <c r="L238" s="14"/>
      <c r="M238" s="14"/>
      <c r="N238" s="14"/>
      <c r="O238" s="14"/>
      <c r="P238" s="14"/>
      <c r="Q238" s="14"/>
      <c r="R238" s="14"/>
      <c r="S238" s="14"/>
      <c r="T238" s="14"/>
      <c r="U238" s="14"/>
    </row>
    <row r="239" spans="1:21">
      <c r="A239" s="14"/>
      <c r="B239" s="14"/>
      <c r="C239" s="14"/>
      <c r="D239" s="14"/>
      <c r="E239" s="14"/>
      <c r="F239" s="14"/>
      <c r="G239" s="14"/>
      <c r="H239" s="14"/>
      <c r="I239" s="14"/>
      <c r="J239" s="14"/>
      <c r="K239" s="14"/>
      <c r="L239" s="14"/>
      <c r="M239" s="14"/>
      <c r="N239" s="14"/>
      <c r="O239" s="14"/>
      <c r="P239" s="14"/>
      <c r="Q239" s="14"/>
      <c r="R239" s="14"/>
      <c r="S239" s="14"/>
      <c r="T239" s="14"/>
      <c r="U239" s="14"/>
    </row>
    <row r="240" spans="1:21">
      <c r="A240" s="15" t="s">
        <v>94</v>
      </c>
      <c r="B240" s="5"/>
      <c r="C240" s="5"/>
      <c r="D240" s="5"/>
      <c r="E240" s="5"/>
      <c r="F240" s="5"/>
      <c r="G240" s="5"/>
      <c r="H240" s="5"/>
      <c r="I240" s="5"/>
      <c r="J240" s="5"/>
      <c r="K240" s="5"/>
      <c r="L240" s="5"/>
      <c r="M240" s="14"/>
      <c r="N240" s="22"/>
      <c r="O240" s="18" t="str">
        <f t="shared" ref="O240:U240" si="32">F242</f>
        <v>0.1mM10ul</v>
      </c>
      <c r="P240" s="18" t="str">
        <f t="shared" si="32"/>
        <v>0.1mM20ul</v>
      </c>
      <c r="Q240" s="18" t="str">
        <f t="shared" si="32"/>
        <v>1mM7ul</v>
      </c>
      <c r="R240" s="18" t="str">
        <f t="shared" si="32"/>
        <v>1mM20ul</v>
      </c>
      <c r="S240" s="18" t="str">
        <f t="shared" si="32"/>
        <v>10mM7ul</v>
      </c>
      <c r="T240" s="18" t="str">
        <f t="shared" si="32"/>
        <v>10mM20ul</v>
      </c>
      <c r="U240" s="18" t="str">
        <f t="shared" si="32"/>
        <v>10mM70ul</v>
      </c>
    </row>
    <row r="241" spans="1:21">
      <c r="A241" s="15"/>
      <c r="B241" s="5" t="s">
        <v>39</v>
      </c>
      <c r="C241" s="16" t="s">
        <v>69</v>
      </c>
      <c r="D241" s="5"/>
      <c r="E241" s="5"/>
      <c r="F241" s="5"/>
      <c r="G241" s="5"/>
      <c r="H241" s="5"/>
      <c r="I241" s="5"/>
      <c r="J241" s="5"/>
      <c r="K241" s="5"/>
      <c r="L241" s="5"/>
      <c r="M241" s="14"/>
      <c r="N241" s="22" t="s">
        <v>69</v>
      </c>
      <c r="O241" s="23">
        <f t="shared" ref="O241:U241" si="33">AVERAGE(F245,F263)</f>
        <v>53.696543554212795</v>
      </c>
      <c r="P241" s="23">
        <f t="shared" si="33"/>
        <v>244.84255797664053</v>
      </c>
      <c r="Q241" s="23">
        <f t="shared" si="33"/>
        <v>446.22071103665945</v>
      </c>
      <c r="R241" s="23">
        <f t="shared" si="33"/>
        <v>632.23332960606263</v>
      </c>
      <c r="S241" s="23">
        <f t="shared" si="33"/>
        <v>612.5005801883608</v>
      </c>
      <c r="T241" s="23">
        <f t="shared" si="33"/>
        <v>605.70517148258159</v>
      </c>
      <c r="U241" s="23">
        <f t="shared" si="33"/>
        <v>599.3730220851337</v>
      </c>
    </row>
    <row r="242" spans="1:21" ht="15.75">
      <c r="A242" s="15"/>
      <c r="B242" s="5"/>
      <c r="C242" s="5" t="s">
        <v>21</v>
      </c>
      <c r="D242" s="17">
        <v>6.7670000000000003</v>
      </c>
      <c r="E242" s="5" t="s">
        <v>22</v>
      </c>
      <c r="F242" s="18" t="s">
        <v>23</v>
      </c>
      <c r="G242" s="18" t="s">
        <v>24</v>
      </c>
      <c r="H242" s="18" t="s">
        <v>25</v>
      </c>
      <c r="I242" s="18" t="s">
        <v>26</v>
      </c>
      <c r="J242" s="18" t="s">
        <v>27</v>
      </c>
      <c r="K242" s="18" t="s">
        <v>28</v>
      </c>
      <c r="L242" s="18" t="s">
        <v>29</v>
      </c>
      <c r="M242" s="14"/>
      <c r="N242" s="22" t="s">
        <v>7</v>
      </c>
      <c r="O242" s="23">
        <f t="shared" ref="O242:U242" si="34">AVERAGE(F251,F257)</f>
        <v>61.674018038392859</v>
      </c>
      <c r="P242" s="23">
        <f t="shared" si="34"/>
        <v>243.25844016948463</v>
      </c>
      <c r="Q242" s="23">
        <f t="shared" si="34"/>
        <v>404.56809697679802</v>
      </c>
      <c r="R242" s="23">
        <f t="shared" si="34"/>
        <v>485.94546587828177</v>
      </c>
      <c r="S242" s="23">
        <f t="shared" si="34"/>
        <v>470.48045613700452</v>
      </c>
      <c r="T242" s="23">
        <f t="shared" si="34"/>
        <v>454.2476566438234</v>
      </c>
      <c r="U242" s="23">
        <f t="shared" si="34"/>
        <v>442.99602174416543</v>
      </c>
    </row>
    <row r="243" spans="1:21" ht="15.75">
      <c r="A243" s="15"/>
      <c r="B243" s="5"/>
      <c r="C243" s="5" t="s">
        <v>30</v>
      </c>
      <c r="D243" s="17">
        <v>14.173</v>
      </c>
      <c r="E243" s="17">
        <v>9.2539999999999996</v>
      </c>
      <c r="F243" s="17">
        <v>13.6</v>
      </c>
      <c r="G243" s="17">
        <v>26.791</v>
      </c>
      <c r="H243" s="17">
        <v>41.161999999999999</v>
      </c>
      <c r="I243" s="17">
        <v>50.853000000000002</v>
      </c>
      <c r="J243" s="17">
        <v>49.610999999999997</v>
      </c>
      <c r="K243" s="17">
        <v>49.536000000000001</v>
      </c>
      <c r="L243" s="17">
        <v>49.249000000000002</v>
      </c>
      <c r="M243" s="14"/>
      <c r="N243" s="14"/>
      <c r="O243" s="14"/>
      <c r="P243" s="14"/>
      <c r="Q243" s="14"/>
      <c r="R243" s="14"/>
      <c r="S243" s="14"/>
      <c r="T243" s="14"/>
      <c r="U243" s="14"/>
    </row>
    <row r="244" spans="1:21">
      <c r="A244" s="15"/>
      <c r="B244" s="5"/>
      <c r="C244" s="5"/>
      <c r="D244" s="5">
        <f>D243-D242</f>
        <v>7.4059999999999997</v>
      </c>
      <c r="E244" s="5"/>
      <c r="F244" s="5">
        <f>F243-E243</f>
        <v>4.3460000000000001</v>
      </c>
      <c r="G244" s="5">
        <f>G243-E243</f>
        <v>17.536999999999999</v>
      </c>
      <c r="H244" s="5">
        <f>H243-E243</f>
        <v>31.908000000000001</v>
      </c>
      <c r="I244" s="5">
        <f>I243-E243</f>
        <v>41.599000000000004</v>
      </c>
      <c r="J244" s="5">
        <f>J243-E243</f>
        <v>40.356999999999999</v>
      </c>
      <c r="K244" s="5">
        <f>K243-E243</f>
        <v>40.282000000000004</v>
      </c>
      <c r="L244" s="5">
        <f>L243-E243</f>
        <v>39.995000000000005</v>
      </c>
      <c r="M244" s="14"/>
      <c r="N244" s="14"/>
      <c r="O244" s="14"/>
      <c r="P244" s="14"/>
      <c r="Q244" s="14"/>
      <c r="R244" s="14"/>
      <c r="S244" s="14"/>
      <c r="T244" s="14"/>
      <c r="U244" s="14"/>
    </row>
    <row r="245" spans="1:21">
      <c r="A245" s="15"/>
      <c r="B245" s="5"/>
      <c r="C245" s="5"/>
      <c r="D245" s="5"/>
      <c r="E245" s="5"/>
      <c r="F245" s="19">
        <f>F244/D244*100</f>
        <v>58.682149608425604</v>
      </c>
      <c r="G245" s="19">
        <f>G244/D244*100</f>
        <v>236.79449095328113</v>
      </c>
      <c r="H245" s="19">
        <f>H244/D244*100</f>
        <v>430.83985957331896</v>
      </c>
      <c r="I245" s="19">
        <f>I244/D244*100</f>
        <v>561.69322171212536</v>
      </c>
      <c r="J245" s="19">
        <f>J244/D244*100</f>
        <v>544.9230353767216</v>
      </c>
      <c r="K245" s="19">
        <f>K244/D244*100</f>
        <v>543.91034296516341</v>
      </c>
      <c r="L245" s="19">
        <f>L244/D244*100</f>
        <v>540.0351066702674</v>
      </c>
      <c r="M245" s="14"/>
      <c r="N245" s="22" t="s">
        <v>31</v>
      </c>
      <c r="O245" s="5" t="s">
        <v>69</v>
      </c>
      <c r="P245" s="5" t="s">
        <v>7</v>
      </c>
      <c r="Q245" s="14"/>
      <c r="R245" s="14"/>
      <c r="S245" s="14"/>
      <c r="T245" s="14"/>
      <c r="U245" s="14"/>
    </row>
    <row r="246" spans="1:21">
      <c r="A246" s="15"/>
      <c r="B246" s="5"/>
      <c r="C246" s="5"/>
      <c r="D246" s="5"/>
      <c r="E246" s="5"/>
      <c r="F246" s="5"/>
      <c r="G246" s="5"/>
      <c r="H246" s="5"/>
      <c r="I246" s="5"/>
      <c r="J246" s="5"/>
      <c r="K246" s="5"/>
      <c r="L246" s="5"/>
      <c r="M246" s="14"/>
      <c r="N246" s="18" t="s">
        <v>23</v>
      </c>
      <c r="O246" s="23">
        <f>O241</f>
        <v>53.696543554212795</v>
      </c>
      <c r="P246" s="23">
        <f>O242</f>
        <v>61.674018038392859</v>
      </c>
      <c r="Q246" s="14"/>
      <c r="R246" s="14"/>
      <c r="S246" s="14"/>
      <c r="T246" s="14"/>
      <c r="U246" s="14"/>
    </row>
    <row r="247" spans="1:21">
      <c r="A247" s="15"/>
      <c r="B247" s="5" t="s">
        <v>40</v>
      </c>
      <c r="C247" s="16" t="s">
        <v>20</v>
      </c>
      <c r="D247" s="5"/>
      <c r="E247" s="5"/>
      <c r="F247" s="5"/>
      <c r="G247" s="5"/>
      <c r="H247" s="5"/>
      <c r="I247" s="5"/>
      <c r="J247" s="5"/>
      <c r="K247" s="5"/>
      <c r="L247" s="5"/>
      <c r="M247" s="14"/>
      <c r="N247" s="18" t="s">
        <v>24</v>
      </c>
      <c r="O247" s="23">
        <f>P241</f>
        <v>244.84255797664053</v>
      </c>
      <c r="P247" s="23">
        <f>P242</f>
        <v>243.25844016948463</v>
      </c>
      <c r="Q247" s="14"/>
      <c r="R247" s="14"/>
      <c r="S247" s="14"/>
      <c r="T247" s="14"/>
      <c r="U247" s="14"/>
    </row>
    <row r="248" spans="1:21" ht="15.75">
      <c r="A248" s="15"/>
      <c r="B248" s="5"/>
      <c r="C248" s="5" t="s">
        <v>21</v>
      </c>
      <c r="D248" s="17">
        <v>6.9880000000000004</v>
      </c>
      <c r="E248" s="5" t="s">
        <v>22</v>
      </c>
      <c r="F248" s="18" t="s">
        <v>23</v>
      </c>
      <c r="G248" s="18" t="s">
        <v>24</v>
      </c>
      <c r="H248" s="18" t="s">
        <v>25</v>
      </c>
      <c r="I248" s="18" t="s">
        <v>26</v>
      </c>
      <c r="J248" s="18" t="s">
        <v>27</v>
      </c>
      <c r="K248" s="18" t="s">
        <v>28</v>
      </c>
      <c r="L248" s="18" t="s">
        <v>29</v>
      </c>
      <c r="M248" s="14"/>
      <c r="N248" s="18" t="s">
        <v>25</v>
      </c>
      <c r="O248" s="23">
        <f>Q241</f>
        <v>446.22071103665945</v>
      </c>
      <c r="P248" s="23">
        <f>Q242</f>
        <v>404.56809697679802</v>
      </c>
      <c r="Q248" s="14"/>
      <c r="R248" s="14"/>
      <c r="S248" s="14"/>
      <c r="T248" s="14"/>
      <c r="U248" s="14"/>
    </row>
    <row r="249" spans="1:21" ht="15.75">
      <c r="A249" s="15"/>
      <c r="B249" s="5"/>
      <c r="C249" s="5" t="s">
        <v>30</v>
      </c>
      <c r="D249" s="17">
        <v>12.05</v>
      </c>
      <c r="E249" s="17">
        <v>5.8920000000000003</v>
      </c>
      <c r="F249" s="17">
        <v>7.9509999999999996</v>
      </c>
      <c r="G249" s="17">
        <v>14.5</v>
      </c>
      <c r="H249" s="17">
        <v>20.995000000000001</v>
      </c>
      <c r="I249" s="17">
        <v>23.936</v>
      </c>
      <c r="J249" s="17">
        <v>23.518000000000001</v>
      </c>
      <c r="K249" s="17">
        <v>23.126999999999999</v>
      </c>
      <c r="L249" s="17">
        <v>22.672999999999998</v>
      </c>
      <c r="M249" s="14"/>
      <c r="N249" s="18" t="s">
        <v>26</v>
      </c>
      <c r="O249" s="23">
        <f>R241</f>
        <v>632.23332960606263</v>
      </c>
      <c r="P249" s="23">
        <f>R242</f>
        <v>485.94546587828177</v>
      </c>
      <c r="Q249" s="14"/>
      <c r="R249" s="14"/>
      <c r="S249" s="14"/>
      <c r="T249" s="14"/>
      <c r="U249" s="14"/>
    </row>
    <row r="250" spans="1:21">
      <c r="A250" s="15"/>
      <c r="B250" s="5"/>
      <c r="C250" s="5"/>
      <c r="D250" s="5">
        <f>D249-D248</f>
        <v>5.0620000000000003</v>
      </c>
      <c r="E250" s="5"/>
      <c r="F250" s="5">
        <f>F249-E249</f>
        <v>2.0589999999999993</v>
      </c>
      <c r="G250" s="5">
        <f>G249-E249</f>
        <v>8.6080000000000005</v>
      </c>
      <c r="H250" s="5">
        <f>H249-E249</f>
        <v>15.103000000000002</v>
      </c>
      <c r="I250" s="5">
        <f>I249-E249</f>
        <v>18.044</v>
      </c>
      <c r="J250" s="5">
        <f>J249-E249</f>
        <v>17.626000000000001</v>
      </c>
      <c r="K250" s="5">
        <f>K249-E249</f>
        <v>17.234999999999999</v>
      </c>
      <c r="L250" s="5">
        <f>L249-E249</f>
        <v>16.780999999999999</v>
      </c>
      <c r="M250" s="14"/>
      <c r="N250" s="18" t="s">
        <v>27</v>
      </c>
      <c r="O250" s="23">
        <f>S241</f>
        <v>612.5005801883608</v>
      </c>
      <c r="P250" s="23">
        <f>S242</f>
        <v>470.48045613700452</v>
      </c>
      <c r="Q250" s="14"/>
      <c r="R250" s="14"/>
      <c r="S250" s="14"/>
      <c r="T250" s="14"/>
      <c r="U250" s="14"/>
    </row>
    <row r="251" spans="1:21">
      <c r="A251" s="15"/>
      <c r="B251" s="5"/>
      <c r="C251" s="5"/>
      <c r="D251" s="5"/>
      <c r="E251" s="5"/>
      <c r="F251" s="19">
        <f>F250/D250*100</f>
        <v>40.675622283682323</v>
      </c>
      <c r="G251" s="19">
        <f>G250/D250*100</f>
        <v>170.05136309758987</v>
      </c>
      <c r="H251" s="19">
        <f>H250/D250*100</f>
        <v>298.36033188463057</v>
      </c>
      <c r="I251" s="19">
        <f>I250/D250*100</f>
        <v>356.45989727380481</v>
      </c>
      <c r="J251" s="19">
        <f>J250/D250*100</f>
        <v>348.20229158435404</v>
      </c>
      <c r="K251" s="19">
        <f>K250/D250*100</f>
        <v>340.47807190833657</v>
      </c>
      <c r="L251" s="19">
        <f>L250/D250*100</f>
        <v>331.50928486764121</v>
      </c>
      <c r="M251" s="14"/>
      <c r="N251" s="18" t="s">
        <v>28</v>
      </c>
      <c r="O251" s="23">
        <f>T241</f>
        <v>605.70517148258159</v>
      </c>
      <c r="P251" s="23">
        <f>T242</f>
        <v>454.2476566438234</v>
      </c>
      <c r="Q251" s="14"/>
      <c r="R251" s="14"/>
      <c r="S251" s="14"/>
      <c r="T251" s="14"/>
      <c r="U251" s="14"/>
    </row>
    <row r="252" spans="1:21">
      <c r="A252" s="15"/>
      <c r="B252" s="5"/>
      <c r="C252" s="5"/>
      <c r="D252" s="5"/>
      <c r="E252" s="5"/>
      <c r="F252" s="5"/>
      <c r="G252" s="5"/>
      <c r="H252" s="5"/>
      <c r="I252" s="5"/>
      <c r="J252" s="5"/>
      <c r="K252" s="5"/>
      <c r="L252" s="5"/>
      <c r="M252" s="14"/>
      <c r="N252" s="18" t="s">
        <v>29</v>
      </c>
      <c r="O252" s="23">
        <f>U241</f>
        <v>599.3730220851337</v>
      </c>
      <c r="P252" s="23">
        <f>U242</f>
        <v>442.99602174416543</v>
      </c>
      <c r="Q252" s="14"/>
      <c r="R252" s="14"/>
      <c r="S252" s="14"/>
      <c r="T252" s="14"/>
      <c r="U252" s="14"/>
    </row>
    <row r="253" spans="1:21">
      <c r="A253" s="15"/>
      <c r="B253" s="5" t="s">
        <v>41</v>
      </c>
      <c r="C253" s="16" t="s">
        <v>20</v>
      </c>
      <c r="D253" s="5"/>
      <c r="E253" s="5"/>
      <c r="F253" s="5"/>
      <c r="G253" s="5"/>
      <c r="H253" s="5"/>
      <c r="I253" s="5"/>
      <c r="J253" s="5"/>
      <c r="K253" s="5"/>
      <c r="L253" s="5"/>
      <c r="M253" s="14"/>
      <c r="N253" s="14"/>
      <c r="O253" s="14"/>
      <c r="P253" s="14"/>
      <c r="Q253" s="14"/>
      <c r="R253" s="14"/>
      <c r="S253" s="14"/>
      <c r="T253" s="14"/>
      <c r="U253" s="14"/>
    </row>
    <row r="254" spans="1:21" ht="15.75">
      <c r="A254" s="15"/>
      <c r="B254" s="5"/>
      <c r="C254" s="5" t="s">
        <v>21</v>
      </c>
      <c r="D254" s="17">
        <v>8.1760000000000002</v>
      </c>
      <c r="E254" s="5" t="s">
        <v>22</v>
      </c>
      <c r="F254" s="18" t="s">
        <v>23</v>
      </c>
      <c r="G254" s="18" t="s">
        <v>24</v>
      </c>
      <c r="H254" s="18" t="s">
        <v>25</v>
      </c>
      <c r="I254" s="18" t="s">
        <v>26</v>
      </c>
      <c r="J254" s="18" t="s">
        <v>27</v>
      </c>
      <c r="K254" s="18" t="s">
        <v>28</v>
      </c>
      <c r="L254" s="18" t="s">
        <v>29</v>
      </c>
      <c r="M254" s="14"/>
      <c r="N254" s="14"/>
      <c r="O254" s="14"/>
      <c r="P254" s="14"/>
      <c r="Q254" s="14"/>
      <c r="R254" s="14"/>
      <c r="S254" s="14"/>
      <c r="T254" s="14"/>
      <c r="U254" s="14"/>
    </row>
    <row r="255" spans="1:21" ht="15.75">
      <c r="A255" s="15"/>
      <c r="B255" s="5"/>
      <c r="C255" s="5" t="s">
        <v>30</v>
      </c>
      <c r="D255" s="17">
        <v>9.3360000000000003</v>
      </c>
      <c r="E255" s="17">
        <v>7.0709999999999997</v>
      </c>
      <c r="F255" s="17">
        <v>8.0299999999999994</v>
      </c>
      <c r="G255" s="17">
        <v>10.742000000000001</v>
      </c>
      <c r="H255" s="17">
        <v>12.996</v>
      </c>
      <c r="I255" s="17">
        <v>14.21</v>
      </c>
      <c r="J255" s="17">
        <v>13.946999999999999</v>
      </c>
      <c r="K255" s="17">
        <v>13.66</v>
      </c>
      <c r="L255" s="17">
        <v>13.503</v>
      </c>
      <c r="M255" s="14"/>
      <c r="N255" s="14"/>
      <c r="O255" s="14"/>
      <c r="P255" s="14"/>
      <c r="Q255" s="14"/>
      <c r="R255" s="14"/>
      <c r="S255" s="14"/>
      <c r="T255" s="14"/>
      <c r="U255" s="14"/>
    </row>
    <row r="256" spans="1:21">
      <c r="A256" s="15"/>
      <c r="B256" s="5"/>
      <c r="C256" s="5"/>
      <c r="D256" s="5">
        <f>D255-D254</f>
        <v>1.1600000000000001</v>
      </c>
      <c r="E256" s="5"/>
      <c r="F256" s="5">
        <f>F255-E255</f>
        <v>0.95899999999999963</v>
      </c>
      <c r="G256" s="5">
        <f>G255-E255</f>
        <v>3.6710000000000012</v>
      </c>
      <c r="H256" s="5">
        <f>H255-E255</f>
        <v>5.9250000000000007</v>
      </c>
      <c r="I256" s="5">
        <f>I255-E255</f>
        <v>7.1390000000000011</v>
      </c>
      <c r="J256" s="5">
        <f>J255-E255</f>
        <v>6.8759999999999994</v>
      </c>
      <c r="K256" s="5">
        <f>K255-E255</f>
        <v>6.5890000000000004</v>
      </c>
      <c r="L256" s="5">
        <f>L255-E255</f>
        <v>6.4320000000000004</v>
      </c>
      <c r="M256" s="14"/>
      <c r="N256" s="14"/>
      <c r="O256" s="14"/>
      <c r="P256" s="14"/>
      <c r="Q256" s="14"/>
      <c r="R256" s="14"/>
      <c r="S256" s="14"/>
      <c r="T256" s="14"/>
      <c r="U256" s="14"/>
    </row>
    <row r="257" spans="1:21">
      <c r="A257" s="15"/>
      <c r="B257" s="5"/>
      <c r="C257" s="5"/>
      <c r="D257" s="5"/>
      <c r="E257" s="5"/>
      <c r="F257" s="19">
        <f>F256/D256*100</f>
        <v>82.672413793103402</v>
      </c>
      <c r="G257" s="19">
        <f>G256/D256*100</f>
        <v>316.46551724137936</v>
      </c>
      <c r="H257" s="19">
        <f>H256/D256*100</f>
        <v>510.77586206896547</v>
      </c>
      <c r="I257" s="19">
        <f>I256/D256*100</f>
        <v>615.43103448275872</v>
      </c>
      <c r="J257" s="19">
        <f>J256/D256*100</f>
        <v>592.758620689655</v>
      </c>
      <c r="K257" s="19">
        <f>K256/D256*100</f>
        <v>568.01724137931024</v>
      </c>
      <c r="L257" s="19">
        <f>L256/D256*100</f>
        <v>554.48275862068965</v>
      </c>
      <c r="M257" s="14"/>
      <c r="N257" s="14"/>
      <c r="O257" s="14"/>
      <c r="P257" s="14"/>
      <c r="Q257" s="14"/>
      <c r="R257" s="14"/>
      <c r="S257" s="14"/>
      <c r="T257" s="14"/>
      <c r="U257" s="14"/>
    </row>
    <row r="258" spans="1:21">
      <c r="A258" s="15"/>
      <c r="B258" s="5"/>
      <c r="C258" s="5"/>
      <c r="D258" s="5"/>
      <c r="E258" s="5"/>
      <c r="F258" s="5"/>
      <c r="G258" s="5"/>
      <c r="H258" s="5"/>
      <c r="I258" s="5"/>
      <c r="J258" s="5"/>
      <c r="K258" s="5"/>
      <c r="L258" s="5"/>
      <c r="M258" s="14"/>
      <c r="N258" s="14"/>
      <c r="O258" s="14"/>
      <c r="P258" s="14"/>
      <c r="Q258" s="14"/>
      <c r="R258" s="14"/>
      <c r="S258" s="14"/>
      <c r="T258" s="14"/>
      <c r="U258" s="14"/>
    </row>
    <row r="259" spans="1:21">
      <c r="A259" s="15"/>
      <c r="B259" s="5" t="s">
        <v>42</v>
      </c>
      <c r="C259" s="16" t="s">
        <v>69</v>
      </c>
      <c r="D259" s="5"/>
      <c r="E259" s="5"/>
      <c r="F259" s="5"/>
      <c r="G259" s="5"/>
      <c r="H259" s="5"/>
      <c r="I259" s="5"/>
      <c r="J259" s="5"/>
      <c r="K259" s="5"/>
      <c r="L259" s="5"/>
      <c r="M259" s="14"/>
      <c r="N259" s="14"/>
      <c r="O259" s="14"/>
      <c r="P259" s="14"/>
      <c r="Q259" s="14"/>
      <c r="R259" s="14"/>
      <c r="S259" s="14"/>
      <c r="T259" s="14"/>
      <c r="U259" s="14"/>
    </row>
    <row r="260" spans="1:21" ht="15.75">
      <c r="A260" s="15"/>
      <c r="B260" s="5"/>
      <c r="C260" s="5" t="s">
        <v>21</v>
      </c>
      <c r="D260" s="17">
        <v>8.0350000000000001</v>
      </c>
      <c r="E260" s="5" t="s">
        <v>22</v>
      </c>
      <c r="F260" s="18" t="s">
        <v>23</v>
      </c>
      <c r="G260" s="18" t="s">
        <v>24</v>
      </c>
      <c r="H260" s="18" t="s">
        <v>25</v>
      </c>
      <c r="I260" s="18" t="s">
        <v>26</v>
      </c>
      <c r="J260" s="18" t="s">
        <v>27</v>
      </c>
      <c r="K260" s="18" t="s">
        <v>28</v>
      </c>
      <c r="L260" s="18" t="s">
        <v>29</v>
      </c>
      <c r="M260" s="14"/>
      <c r="N260" s="14"/>
      <c r="O260" s="14"/>
      <c r="P260" s="14"/>
      <c r="Q260" s="14"/>
      <c r="R260" s="14"/>
      <c r="S260" s="14"/>
      <c r="T260" s="14"/>
      <c r="U260" s="14"/>
    </row>
    <row r="261" spans="1:21" ht="15.75">
      <c r="A261" s="15"/>
      <c r="B261" s="5"/>
      <c r="C261" s="5" t="s">
        <v>30</v>
      </c>
      <c r="D261" s="17">
        <v>10.595000000000001</v>
      </c>
      <c r="E261" s="17">
        <v>7.093</v>
      </c>
      <c r="F261" s="17">
        <v>8.34</v>
      </c>
      <c r="G261" s="17">
        <v>13.567</v>
      </c>
      <c r="H261" s="17">
        <v>18.91</v>
      </c>
      <c r="I261" s="17">
        <v>25.084</v>
      </c>
      <c r="J261" s="17">
        <v>24.503</v>
      </c>
      <c r="K261" s="17">
        <v>24.181000000000001</v>
      </c>
      <c r="L261" s="17">
        <v>23.956</v>
      </c>
      <c r="M261" s="14"/>
      <c r="N261" s="14"/>
      <c r="O261" s="14"/>
      <c r="P261" s="14"/>
      <c r="Q261" s="14"/>
      <c r="R261" s="14"/>
      <c r="S261" s="14"/>
      <c r="T261" s="14"/>
      <c r="U261" s="14"/>
    </row>
    <row r="262" spans="1:21">
      <c r="A262" s="15"/>
      <c r="B262" s="5"/>
      <c r="C262" s="5"/>
      <c r="D262" s="5">
        <f>D261-D260</f>
        <v>2.5600000000000005</v>
      </c>
      <c r="E262" s="5"/>
      <c r="F262" s="5">
        <f>F261-E261</f>
        <v>1.2469999999999999</v>
      </c>
      <c r="G262" s="5">
        <f>G261-E261</f>
        <v>6.4740000000000002</v>
      </c>
      <c r="H262" s="5">
        <f>H261-E261</f>
        <v>11.817</v>
      </c>
      <c r="I262" s="5">
        <f>I261-E261</f>
        <v>17.991</v>
      </c>
      <c r="J262" s="5">
        <f>J261-E261</f>
        <v>17.41</v>
      </c>
      <c r="K262" s="5">
        <f>K261-E261</f>
        <v>17.088000000000001</v>
      </c>
      <c r="L262" s="5">
        <f>L261-E261</f>
        <v>16.863</v>
      </c>
      <c r="M262" s="14"/>
      <c r="N262" s="14"/>
      <c r="O262" s="14"/>
      <c r="P262" s="14"/>
      <c r="Q262" s="14"/>
      <c r="R262" s="14"/>
      <c r="S262" s="14"/>
      <c r="T262" s="14"/>
      <c r="U262" s="14"/>
    </row>
    <row r="263" spans="1:21">
      <c r="A263" s="15"/>
      <c r="B263" s="5"/>
      <c r="C263" s="5"/>
      <c r="D263" s="5"/>
      <c r="E263" s="5"/>
      <c r="F263" s="19">
        <f>F262/D262*100</f>
        <v>48.710937499999986</v>
      </c>
      <c r="G263" s="19">
        <f>G262/D262*100</f>
        <v>252.89062499999994</v>
      </c>
      <c r="H263" s="19">
        <f>H262/D262*100</f>
        <v>461.60156249999994</v>
      </c>
      <c r="I263" s="19">
        <f>I262/D262*100</f>
        <v>702.77343749999989</v>
      </c>
      <c r="J263" s="19">
        <f>J262/D262*100</f>
        <v>680.07812499999989</v>
      </c>
      <c r="K263" s="19">
        <f>K262/D262*100</f>
        <v>667.49999999999989</v>
      </c>
      <c r="L263" s="19">
        <f>L262/D262*100</f>
        <v>658.71093749999989</v>
      </c>
      <c r="M263" s="14"/>
      <c r="N263" s="14"/>
      <c r="O263" s="14"/>
      <c r="P263" s="14"/>
      <c r="Q263" s="14"/>
      <c r="R263" s="14"/>
      <c r="S263" s="14"/>
      <c r="T263" s="14"/>
      <c r="U263" s="14"/>
    </row>
    <row r="264" spans="1:21">
      <c r="A264" s="14"/>
      <c r="B264" s="14"/>
      <c r="C264" s="14"/>
      <c r="D264" s="14"/>
      <c r="E264" s="14"/>
      <c r="F264" s="14"/>
      <c r="G264" s="14"/>
      <c r="H264" s="14"/>
      <c r="I264" s="14"/>
      <c r="J264" s="14"/>
      <c r="K264" s="14"/>
      <c r="L264" s="14"/>
      <c r="M264" s="14"/>
      <c r="N264" s="14"/>
      <c r="O264" s="14"/>
      <c r="P264" s="14"/>
      <c r="Q264" s="14"/>
      <c r="R264" s="14"/>
      <c r="S264" s="14"/>
      <c r="T264" s="14"/>
      <c r="U264" s="14"/>
    </row>
    <row r="265" spans="1:21">
      <c r="A265" s="14"/>
      <c r="B265" s="14"/>
      <c r="C265" s="14"/>
      <c r="D265" s="14"/>
      <c r="E265" s="14"/>
      <c r="F265" s="14"/>
      <c r="G265" s="14"/>
      <c r="H265" s="14"/>
      <c r="I265" s="14"/>
      <c r="J265" s="14"/>
      <c r="K265" s="14"/>
      <c r="L265" s="14"/>
      <c r="M265" s="14"/>
      <c r="N265" s="14"/>
      <c r="O265" s="14"/>
      <c r="P265" s="14"/>
      <c r="Q265" s="14"/>
      <c r="R265" s="14"/>
      <c r="S265" s="14"/>
      <c r="T265" s="14"/>
      <c r="U265" s="14"/>
    </row>
    <row r="266" spans="1:21">
      <c r="A266" s="15" t="s">
        <v>95</v>
      </c>
      <c r="B266" s="5"/>
      <c r="C266" s="5"/>
      <c r="D266" s="5"/>
      <c r="E266" s="5"/>
      <c r="F266" s="5"/>
      <c r="G266" s="5"/>
      <c r="H266" s="5"/>
      <c r="I266" s="5"/>
      <c r="J266" s="5"/>
      <c r="K266" s="5"/>
      <c r="L266" s="5"/>
      <c r="M266" s="14"/>
      <c r="N266" s="22"/>
      <c r="O266" s="18" t="str">
        <f t="shared" ref="O266:U266" si="35">F268</f>
        <v>0.1mM10ul</v>
      </c>
      <c r="P266" s="18" t="str">
        <f t="shared" si="35"/>
        <v>0.1mM20ul</v>
      </c>
      <c r="Q266" s="18" t="str">
        <f t="shared" si="35"/>
        <v>1mM7ul</v>
      </c>
      <c r="R266" s="18" t="str">
        <f t="shared" si="35"/>
        <v>1mM20ul</v>
      </c>
      <c r="S266" s="18" t="str">
        <f t="shared" si="35"/>
        <v>10mM7ul</v>
      </c>
      <c r="T266" s="18" t="str">
        <f t="shared" si="35"/>
        <v>10mM20ul</v>
      </c>
      <c r="U266" s="18" t="str">
        <f t="shared" si="35"/>
        <v>10mM70ul</v>
      </c>
    </row>
    <row r="267" spans="1:21">
      <c r="A267" s="15"/>
      <c r="B267" s="5" t="s">
        <v>39</v>
      </c>
      <c r="C267" s="16" t="s">
        <v>69</v>
      </c>
      <c r="D267" s="5"/>
      <c r="E267" s="5"/>
      <c r="F267" s="5"/>
      <c r="G267" s="5"/>
      <c r="H267" s="5"/>
      <c r="I267" s="5"/>
      <c r="J267" s="5"/>
      <c r="K267" s="5"/>
      <c r="L267" s="5"/>
      <c r="M267" s="14"/>
      <c r="N267" s="22" t="s">
        <v>69</v>
      </c>
      <c r="O267" s="23">
        <f t="shared" ref="O267:U267" si="36">AVERAGE(F271,F289)</f>
        <v>95.260951428088276</v>
      </c>
      <c r="P267" s="23">
        <f t="shared" si="36"/>
        <v>204.9809716826033</v>
      </c>
      <c r="Q267" s="23">
        <f t="shared" si="36"/>
        <v>375.8652460345819</v>
      </c>
      <c r="R267" s="23">
        <f t="shared" si="36"/>
        <v>513.60755533205713</v>
      </c>
      <c r="S267" s="23">
        <f t="shared" si="36"/>
        <v>522.16482609027321</v>
      </c>
      <c r="T267" s="23">
        <f t="shared" si="36"/>
        <v>528.94634456099789</v>
      </c>
      <c r="U267" s="23">
        <f t="shared" si="36"/>
        <v>509.15712138029551</v>
      </c>
    </row>
    <row r="268" spans="1:21" ht="15.75">
      <c r="A268" s="15"/>
      <c r="B268" s="5"/>
      <c r="C268" s="5" t="s">
        <v>21</v>
      </c>
      <c r="D268" s="17">
        <v>8.7110000000000003</v>
      </c>
      <c r="E268" s="5" t="s">
        <v>22</v>
      </c>
      <c r="F268" s="18" t="s">
        <v>23</v>
      </c>
      <c r="G268" s="18" t="s">
        <v>24</v>
      </c>
      <c r="H268" s="18" t="s">
        <v>25</v>
      </c>
      <c r="I268" s="18" t="s">
        <v>26</v>
      </c>
      <c r="J268" s="18" t="s">
        <v>27</v>
      </c>
      <c r="K268" s="18" t="s">
        <v>28</v>
      </c>
      <c r="L268" s="18" t="s">
        <v>29</v>
      </c>
      <c r="M268" s="14"/>
      <c r="N268" s="22" t="s">
        <v>7</v>
      </c>
      <c r="O268" s="23">
        <f t="shared" ref="O268:U268" si="37">AVERAGE(F277,F283)</f>
        <v>49.865187352365119</v>
      </c>
      <c r="P268" s="23">
        <f t="shared" si="37"/>
        <v>147.33476253245857</v>
      </c>
      <c r="Q268" s="23">
        <f t="shared" si="37"/>
        <v>220.71239875684347</v>
      </c>
      <c r="R268" s="23">
        <f t="shared" si="37"/>
        <v>308.18498440562519</v>
      </c>
      <c r="S268" s="23">
        <f t="shared" si="37"/>
        <v>324.82088697519407</v>
      </c>
      <c r="T268" s="23">
        <f t="shared" si="37"/>
        <v>324.58844294065398</v>
      </c>
      <c r="U268" s="23">
        <f t="shared" si="37"/>
        <v>314.19915170840034</v>
      </c>
    </row>
    <row r="269" spans="1:21" ht="15.75">
      <c r="A269" s="15"/>
      <c r="B269" s="5"/>
      <c r="C269" s="5" t="s">
        <v>30</v>
      </c>
      <c r="D269" s="17">
        <v>9.8279999999999994</v>
      </c>
      <c r="E269" s="17">
        <v>9.7349999999999994</v>
      </c>
      <c r="F269" s="17">
        <v>10.698</v>
      </c>
      <c r="G269" s="17">
        <v>12.121</v>
      </c>
      <c r="H269" s="17">
        <v>14.875999999999999</v>
      </c>
      <c r="I269" s="17">
        <v>16.914999999999999</v>
      </c>
      <c r="J269" s="17">
        <v>16.792999999999999</v>
      </c>
      <c r="K269" s="17">
        <v>16.86</v>
      </c>
      <c r="L269" s="17">
        <v>16.565999999999999</v>
      </c>
      <c r="M269" s="14"/>
      <c r="N269" s="14"/>
      <c r="O269" s="14"/>
      <c r="P269" s="14"/>
      <c r="Q269" s="14"/>
      <c r="R269" s="14"/>
      <c r="S269" s="14"/>
      <c r="T269" s="14"/>
      <c r="U269" s="14"/>
    </row>
    <row r="270" spans="1:21">
      <c r="A270" s="15"/>
      <c r="B270" s="5"/>
      <c r="C270" s="5"/>
      <c r="D270" s="5">
        <f>D269-D268</f>
        <v>1.1169999999999991</v>
      </c>
      <c r="E270" s="5"/>
      <c r="F270" s="5">
        <f>F269-E269</f>
        <v>0.96300000000000097</v>
      </c>
      <c r="G270" s="5">
        <f>G269-E269</f>
        <v>2.386000000000001</v>
      </c>
      <c r="H270" s="5">
        <f>H269-E269</f>
        <v>5.141</v>
      </c>
      <c r="I270" s="5">
        <f>I269-E269</f>
        <v>7.18</v>
      </c>
      <c r="J270" s="5">
        <f>J269-E269</f>
        <v>7.0579999999999998</v>
      </c>
      <c r="K270" s="5">
        <f>K269-E269</f>
        <v>7.125</v>
      </c>
      <c r="L270" s="5">
        <f>L269-E269</f>
        <v>6.8309999999999995</v>
      </c>
      <c r="M270" s="14"/>
      <c r="N270" s="14"/>
      <c r="O270" s="14"/>
      <c r="P270" s="14"/>
      <c r="Q270" s="14"/>
      <c r="R270" s="14"/>
      <c r="S270" s="14"/>
      <c r="T270" s="14"/>
      <c r="U270" s="14"/>
    </row>
    <row r="271" spans="1:21">
      <c r="A271" s="15"/>
      <c r="B271" s="5"/>
      <c r="C271" s="5"/>
      <c r="D271" s="5"/>
      <c r="E271" s="5"/>
      <c r="F271" s="19">
        <f>F270/D270*100</f>
        <v>86.213070725156825</v>
      </c>
      <c r="G271" s="19">
        <f>G270/D270*100</f>
        <v>213.60787824530018</v>
      </c>
      <c r="H271" s="19">
        <f>H270/D270*100</f>
        <v>460.25067144136119</v>
      </c>
      <c r="I271" s="19">
        <f>I270/D270*100</f>
        <v>642.79319606087779</v>
      </c>
      <c r="J271" s="19">
        <f>J270/D270*100</f>
        <v>631.8710832587293</v>
      </c>
      <c r="K271" s="19">
        <f>K270/D270*100</f>
        <v>637.86929274843385</v>
      </c>
      <c r="L271" s="19">
        <f>L270/D270*100</f>
        <v>611.54879140555101</v>
      </c>
      <c r="M271" s="14"/>
      <c r="N271" s="22" t="s">
        <v>31</v>
      </c>
      <c r="O271" s="5" t="s">
        <v>69</v>
      </c>
      <c r="P271" s="5" t="s">
        <v>7</v>
      </c>
      <c r="Q271" s="14"/>
      <c r="R271" s="14"/>
      <c r="S271" s="14"/>
      <c r="T271" s="14"/>
      <c r="U271" s="14"/>
    </row>
    <row r="272" spans="1:21">
      <c r="A272" s="15"/>
      <c r="B272" s="5"/>
      <c r="C272" s="5"/>
      <c r="D272" s="5"/>
      <c r="E272" s="5"/>
      <c r="F272" s="5"/>
      <c r="G272" s="5"/>
      <c r="H272" s="5"/>
      <c r="I272" s="5"/>
      <c r="J272" s="5"/>
      <c r="K272" s="5"/>
      <c r="L272" s="5"/>
      <c r="M272" s="14"/>
      <c r="N272" s="18" t="s">
        <v>23</v>
      </c>
      <c r="O272" s="23">
        <f>O267</f>
        <v>95.260951428088276</v>
      </c>
      <c r="P272" s="23">
        <f>O268</f>
        <v>49.865187352365119</v>
      </c>
      <c r="Q272" s="14"/>
      <c r="R272" s="14"/>
      <c r="S272" s="14"/>
      <c r="T272" s="14"/>
      <c r="U272" s="14"/>
    </row>
    <row r="273" spans="1:21">
      <c r="A273" s="15"/>
      <c r="B273" s="5" t="s">
        <v>40</v>
      </c>
      <c r="C273" s="16" t="s">
        <v>20</v>
      </c>
      <c r="D273" s="5"/>
      <c r="E273" s="5"/>
      <c r="F273" s="5"/>
      <c r="G273" s="5"/>
      <c r="H273" s="5"/>
      <c r="I273" s="5"/>
      <c r="J273" s="5"/>
      <c r="K273" s="5"/>
      <c r="L273" s="5"/>
      <c r="M273" s="14"/>
      <c r="N273" s="18" t="s">
        <v>24</v>
      </c>
      <c r="O273" s="23">
        <f>P267</f>
        <v>204.9809716826033</v>
      </c>
      <c r="P273" s="23">
        <f>P268</f>
        <v>147.33476253245857</v>
      </c>
      <c r="Q273" s="14"/>
      <c r="R273" s="14"/>
      <c r="S273" s="14"/>
      <c r="T273" s="14"/>
      <c r="U273" s="14"/>
    </row>
    <row r="274" spans="1:21" ht="15.75">
      <c r="A274" s="15"/>
      <c r="B274" s="5"/>
      <c r="C274" s="5" t="s">
        <v>21</v>
      </c>
      <c r="D274" s="17">
        <v>8.2759999999999998</v>
      </c>
      <c r="E274" s="5" t="s">
        <v>22</v>
      </c>
      <c r="F274" s="18" t="s">
        <v>23</v>
      </c>
      <c r="G274" s="18" t="s">
        <v>24</v>
      </c>
      <c r="H274" s="18" t="s">
        <v>25</v>
      </c>
      <c r="I274" s="18" t="s">
        <v>26</v>
      </c>
      <c r="J274" s="18" t="s">
        <v>27</v>
      </c>
      <c r="K274" s="18" t="s">
        <v>28</v>
      </c>
      <c r="L274" s="18" t="s">
        <v>29</v>
      </c>
      <c r="M274" s="14"/>
      <c r="N274" s="18" t="s">
        <v>25</v>
      </c>
      <c r="O274" s="23">
        <f>Q267</f>
        <v>375.8652460345819</v>
      </c>
      <c r="P274" s="23">
        <f>Q268</f>
        <v>220.71239875684347</v>
      </c>
      <c r="Q274" s="14"/>
      <c r="R274" s="14"/>
      <c r="S274" s="14"/>
      <c r="T274" s="14"/>
      <c r="U274" s="14"/>
    </row>
    <row r="275" spans="1:21" ht="15.75">
      <c r="A275" s="15"/>
      <c r="B275" s="5"/>
      <c r="C275" s="5" t="s">
        <v>30</v>
      </c>
      <c r="D275" s="17">
        <v>16.248999999999999</v>
      </c>
      <c r="E275" s="17">
        <v>11.664</v>
      </c>
      <c r="F275" s="17">
        <v>13.999000000000001</v>
      </c>
      <c r="G275" s="17">
        <v>22.917000000000002</v>
      </c>
      <c r="H275" s="17">
        <v>28.425999999999998</v>
      </c>
      <c r="I275" s="17">
        <v>36.216999999999999</v>
      </c>
      <c r="J275" s="17">
        <v>36.603000000000002</v>
      </c>
      <c r="K275" s="17">
        <v>36.073</v>
      </c>
      <c r="L275" s="17">
        <v>34.805999999999997</v>
      </c>
      <c r="M275" s="14"/>
      <c r="N275" s="18" t="s">
        <v>26</v>
      </c>
      <c r="O275" s="23">
        <f>R267</f>
        <v>513.60755533205713</v>
      </c>
      <c r="P275" s="23">
        <f>R268</f>
        <v>308.18498440562519</v>
      </c>
      <c r="Q275" s="14"/>
      <c r="R275" s="14"/>
      <c r="S275" s="14"/>
      <c r="T275" s="14"/>
      <c r="U275" s="14"/>
    </row>
    <row r="276" spans="1:21">
      <c r="A276" s="15"/>
      <c r="B276" s="5"/>
      <c r="C276" s="5"/>
      <c r="D276" s="5">
        <f>D275-D274</f>
        <v>7.972999999999999</v>
      </c>
      <c r="E276" s="5"/>
      <c r="F276" s="5">
        <f>F275-E275</f>
        <v>2.3350000000000009</v>
      </c>
      <c r="G276" s="5">
        <f>G275-E275</f>
        <v>11.253000000000002</v>
      </c>
      <c r="H276" s="5">
        <f>H275-E275</f>
        <v>16.762</v>
      </c>
      <c r="I276" s="5">
        <f>I275-E275</f>
        <v>24.552999999999997</v>
      </c>
      <c r="J276" s="5">
        <f>J275-E275</f>
        <v>24.939</v>
      </c>
      <c r="K276" s="5">
        <f>K275-E275</f>
        <v>24.408999999999999</v>
      </c>
      <c r="L276" s="5">
        <f>L275-E275</f>
        <v>23.141999999999996</v>
      </c>
      <c r="M276" s="14"/>
      <c r="N276" s="18" t="s">
        <v>27</v>
      </c>
      <c r="O276" s="23">
        <f>S267</f>
        <v>522.16482609027321</v>
      </c>
      <c r="P276" s="23">
        <f>S268</f>
        <v>324.82088697519407</v>
      </c>
      <c r="Q276" s="14"/>
      <c r="R276" s="14"/>
      <c r="S276" s="14"/>
      <c r="T276" s="14"/>
      <c r="U276" s="14"/>
    </row>
    <row r="277" spans="1:21">
      <c r="A277" s="15"/>
      <c r="B277" s="5"/>
      <c r="C277" s="5"/>
      <c r="D277" s="5"/>
      <c r="E277" s="5"/>
      <c r="F277" s="19">
        <f>F276/D276*100</f>
        <v>29.286341402232551</v>
      </c>
      <c r="G277" s="19">
        <f>G276/D276*100</f>
        <v>141.13884359714041</v>
      </c>
      <c r="H277" s="19">
        <f>H276/D276*100</f>
        <v>210.23454157782518</v>
      </c>
      <c r="I277" s="19">
        <f>I276/D276*100</f>
        <v>307.95183745139849</v>
      </c>
      <c r="J277" s="19">
        <f>J276/D276*100</f>
        <v>312.79317697228151</v>
      </c>
      <c r="K277" s="19">
        <f>K276/D276*100</f>
        <v>306.14574187884108</v>
      </c>
      <c r="L277" s="19">
        <f>L276/D276*100</f>
        <v>290.25460930640912</v>
      </c>
      <c r="M277" s="14"/>
      <c r="N277" s="18" t="s">
        <v>28</v>
      </c>
      <c r="O277" s="23">
        <f>T267</f>
        <v>528.94634456099789</v>
      </c>
      <c r="P277" s="23">
        <f>T268</f>
        <v>324.58844294065398</v>
      </c>
      <c r="Q277" s="14"/>
      <c r="R277" s="14"/>
      <c r="S277" s="14"/>
      <c r="T277" s="14"/>
      <c r="U277" s="14"/>
    </row>
    <row r="278" spans="1:21">
      <c r="A278" s="15"/>
      <c r="B278" s="5"/>
      <c r="C278" s="5"/>
      <c r="D278" s="5"/>
      <c r="E278" s="5"/>
      <c r="F278" s="5"/>
      <c r="G278" s="5"/>
      <c r="H278" s="5"/>
      <c r="I278" s="5"/>
      <c r="J278" s="5"/>
      <c r="K278" s="5"/>
      <c r="L278" s="5"/>
      <c r="M278" s="14"/>
      <c r="N278" s="18" t="s">
        <v>29</v>
      </c>
      <c r="O278" s="23">
        <f>U267</f>
        <v>509.15712138029551</v>
      </c>
      <c r="P278" s="23">
        <f>U268</f>
        <v>314.19915170840034</v>
      </c>
      <c r="Q278" s="14"/>
      <c r="R278" s="14"/>
      <c r="S278" s="14"/>
      <c r="T278" s="14"/>
      <c r="U278" s="14"/>
    </row>
    <row r="279" spans="1:21">
      <c r="A279" s="15"/>
      <c r="B279" s="5" t="s">
        <v>41</v>
      </c>
      <c r="C279" s="16" t="s">
        <v>20</v>
      </c>
      <c r="D279" s="5"/>
      <c r="E279" s="5"/>
      <c r="F279" s="5"/>
      <c r="G279" s="5"/>
      <c r="H279" s="5"/>
      <c r="I279" s="5"/>
      <c r="J279" s="5"/>
      <c r="K279" s="5"/>
      <c r="L279" s="5"/>
      <c r="M279" s="14"/>
      <c r="N279" s="14"/>
      <c r="O279" s="14"/>
      <c r="P279" s="14"/>
      <c r="Q279" s="14"/>
      <c r="R279" s="14"/>
      <c r="S279" s="14"/>
      <c r="T279" s="14"/>
      <c r="U279" s="14"/>
    </row>
    <row r="280" spans="1:21" ht="15.75">
      <c r="A280" s="15"/>
      <c r="B280" s="5"/>
      <c r="C280" s="5" t="s">
        <v>21</v>
      </c>
      <c r="D280" s="17">
        <v>7.952</v>
      </c>
      <c r="E280" s="5" t="s">
        <v>22</v>
      </c>
      <c r="F280" s="18" t="s">
        <v>23</v>
      </c>
      <c r="G280" s="18" t="s">
        <v>24</v>
      </c>
      <c r="H280" s="18" t="s">
        <v>25</v>
      </c>
      <c r="I280" s="18" t="s">
        <v>26</v>
      </c>
      <c r="J280" s="18" t="s">
        <v>27</v>
      </c>
      <c r="K280" s="18" t="s">
        <v>28</v>
      </c>
      <c r="L280" s="18" t="s">
        <v>29</v>
      </c>
      <c r="M280" s="14"/>
      <c r="N280" s="14"/>
      <c r="O280" s="14"/>
      <c r="P280" s="14"/>
      <c r="Q280" s="14"/>
      <c r="R280" s="14"/>
      <c r="S280" s="14"/>
      <c r="T280" s="14"/>
      <c r="U280" s="14"/>
    </row>
    <row r="281" spans="1:21" ht="15.75">
      <c r="A281" s="15"/>
      <c r="B281" s="5"/>
      <c r="C281" s="5" t="s">
        <v>30</v>
      </c>
      <c r="D281" s="17">
        <v>14.438000000000001</v>
      </c>
      <c r="E281" s="17">
        <v>7.6</v>
      </c>
      <c r="F281" s="17">
        <v>12.169</v>
      </c>
      <c r="G281" s="17">
        <v>17.558</v>
      </c>
      <c r="H281" s="17">
        <v>22.594999999999999</v>
      </c>
      <c r="I281" s="17">
        <v>27.603999999999999</v>
      </c>
      <c r="J281" s="17">
        <v>29.448</v>
      </c>
      <c r="K281" s="17">
        <v>29.849</v>
      </c>
      <c r="L281" s="17">
        <v>29.532</v>
      </c>
      <c r="M281" s="14"/>
      <c r="N281" s="14"/>
      <c r="O281" s="14"/>
      <c r="P281" s="14"/>
      <c r="Q281" s="14"/>
      <c r="R281" s="14"/>
      <c r="S281" s="14"/>
      <c r="T281" s="14"/>
      <c r="U281" s="14"/>
    </row>
    <row r="282" spans="1:21">
      <c r="A282" s="15"/>
      <c r="B282" s="5"/>
      <c r="C282" s="5"/>
      <c r="D282" s="5">
        <f>D281-D280</f>
        <v>6.4860000000000007</v>
      </c>
      <c r="E282" s="5"/>
      <c r="F282" s="5">
        <f>F281-E281</f>
        <v>4.5690000000000008</v>
      </c>
      <c r="G282" s="5">
        <f>G281-E281</f>
        <v>9.9580000000000002</v>
      </c>
      <c r="H282" s="5">
        <f>H281-E281</f>
        <v>14.994999999999999</v>
      </c>
      <c r="I282" s="5">
        <f>I281-E281</f>
        <v>20.003999999999998</v>
      </c>
      <c r="J282" s="5">
        <f>J281-E281</f>
        <v>21.847999999999999</v>
      </c>
      <c r="K282" s="5">
        <f>K281-E281</f>
        <v>22.249000000000002</v>
      </c>
      <c r="L282" s="5">
        <f>L281-E281</f>
        <v>21.932000000000002</v>
      </c>
      <c r="M282" s="14"/>
      <c r="N282" s="14"/>
      <c r="O282" s="14"/>
      <c r="P282" s="14"/>
      <c r="Q282" s="14"/>
      <c r="R282" s="14"/>
      <c r="S282" s="14"/>
      <c r="T282" s="14"/>
      <c r="U282" s="14"/>
    </row>
    <row r="283" spans="1:21">
      <c r="A283" s="15"/>
      <c r="B283" s="5"/>
      <c r="C283" s="5"/>
      <c r="D283" s="5"/>
      <c r="E283" s="5"/>
      <c r="F283" s="19">
        <f>F282/D282*100</f>
        <v>70.444033302497687</v>
      </c>
      <c r="G283" s="19">
        <f>G282/D282*100</f>
        <v>153.53068146777673</v>
      </c>
      <c r="H283" s="19">
        <f>H282/D282*100</f>
        <v>231.19025593586179</v>
      </c>
      <c r="I283" s="19">
        <f>I282/D282*100</f>
        <v>308.41813135985194</v>
      </c>
      <c r="J283" s="19">
        <f>J282/D282*100</f>
        <v>336.84859697810663</v>
      </c>
      <c r="K283" s="19">
        <f>K282/D282*100</f>
        <v>343.03114400246682</v>
      </c>
      <c r="L283" s="19">
        <f>L282/D282*100</f>
        <v>338.14369411039161</v>
      </c>
      <c r="M283" s="14"/>
      <c r="N283" s="14"/>
      <c r="O283" s="14"/>
      <c r="P283" s="14"/>
      <c r="Q283" s="14"/>
      <c r="R283" s="14"/>
      <c r="S283" s="14"/>
      <c r="T283" s="14"/>
      <c r="U283" s="14"/>
    </row>
    <row r="284" spans="1:21">
      <c r="A284" s="15"/>
      <c r="B284" s="5"/>
      <c r="C284" s="5"/>
      <c r="D284" s="5"/>
      <c r="E284" s="5"/>
      <c r="F284" s="5"/>
      <c r="G284" s="5"/>
      <c r="H284" s="5"/>
      <c r="I284" s="5"/>
      <c r="J284" s="5"/>
      <c r="K284" s="5"/>
      <c r="L284" s="5"/>
      <c r="M284" s="14"/>
      <c r="N284" s="14"/>
      <c r="O284" s="14"/>
      <c r="P284" s="14"/>
      <c r="Q284" s="14"/>
      <c r="R284" s="14"/>
      <c r="S284" s="14"/>
      <c r="T284" s="14"/>
      <c r="U284" s="14"/>
    </row>
    <row r="285" spans="1:21">
      <c r="A285" s="15"/>
      <c r="B285" s="5" t="s">
        <v>42</v>
      </c>
      <c r="C285" s="16" t="s">
        <v>69</v>
      </c>
      <c r="D285" s="5"/>
      <c r="E285" s="5"/>
      <c r="F285" s="5"/>
      <c r="G285" s="5"/>
      <c r="H285" s="5"/>
      <c r="I285" s="5"/>
      <c r="J285" s="5"/>
      <c r="K285" s="5"/>
      <c r="L285" s="5"/>
      <c r="M285" s="14"/>
      <c r="N285" s="14"/>
      <c r="O285" s="14"/>
      <c r="P285" s="14"/>
      <c r="Q285" s="14"/>
      <c r="R285" s="14"/>
      <c r="S285" s="14"/>
      <c r="T285" s="14"/>
      <c r="U285" s="14"/>
    </row>
    <row r="286" spans="1:21" ht="15.75">
      <c r="A286" s="15"/>
      <c r="B286" s="5"/>
      <c r="C286" s="5" t="s">
        <v>21</v>
      </c>
      <c r="D286" s="17">
        <v>7.6740000000000004</v>
      </c>
      <c r="E286" s="5" t="s">
        <v>22</v>
      </c>
      <c r="F286" s="18" t="s">
        <v>23</v>
      </c>
      <c r="G286" s="18" t="s">
        <v>24</v>
      </c>
      <c r="H286" s="18" t="s">
        <v>25</v>
      </c>
      <c r="I286" s="18" t="s">
        <v>26</v>
      </c>
      <c r="J286" s="18" t="s">
        <v>27</v>
      </c>
      <c r="K286" s="18" t="s">
        <v>28</v>
      </c>
      <c r="L286" s="18" t="s">
        <v>29</v>
      </c>
      <c r="M286" s="14"/>
      <c r="N286" s="14"/>
      <c r="O286" s="14"/>
      <c r="P286" s="14"/>
      <c r="Q286" s="14"/>
      <c r="R286" s="14"/>
      <c r="S286" s="14"/>
      <c r="T286" s="14"/>
      <c r="U286" s="14"/>
    </row>
    <row r="287" spans="1:21" ht="15.75">
      <c r="A287" s="15"/>
      <c r="B287" s="5"/>
      <c r="C287" s="5" t="s">
        <v>30</v>
      </c>
      <c r="D287" s="17">
        <v>12.803000000000001</v>
      </c>
      <c r="E287" s="17">
        <v>9.1199999999999992</v>
      </c>
      <c r="F287" s="17">
        <v>14.47</v>
      </c>
      <c r="G287" s="17">
        <v>19.190999999999999</v>
      </c>
      <c r="H287" s="17">
        <v>24.07</v>
      </c>
      <c r="I287" s="17">
        <v>28.837</v>
      </c>
      <c r="J287" s="17">
        <v>30.274999999999999</v>
      </c>
      <c r="K287" s="17">
        <v>30.663</v>
      </c>
      <c r="L287" s="17">
        <v>29.983000000000001</v>
      </c>
      <c r="M287" s="14"/>
      <c r="N287" s="14"/>
      <c r="O287" s="14"/>
      <c r="P287" s="14"/>
      <c r="Q287" s="14"/>
      <c r="R287" s="14"/>
      <c r="S287" s="14"/>
      <c r="T287" s="14"/>
      <c r="U287" s="14"/>
    </row>
    <row r="288" spans="1:21">
      <c r="A288" s="15"/>
      <c r="B288" s="5"/>
      <c r="C288" s="5"/>
      <c r="D288" s="5">
        <f>D287-D286</f>
        <v>5.1290000000000004</v>
      </c>
      <c r="E288" s="5"/>
      <c r="F288" s="5">
        <f>F287-E287</f>
        <v>5.3500000000000014</v>
      </c>
      <c r="G288" s="5">
        <f>G287-E287</f>
        <v>10.071</v>
      </c>
      <c r="H288" s="5">
        <f>H287-E287</f>
        <v>14.950000000000001</v>
      </c>
      <c r="I288" s="5">
        <f>I287-E287</f>
        <v>19.716999999999999</v>
      </c>
      <c r="J288" s="5">
        <f>J287-E287</f>
        <v>21.155000000000001</v>
      </c>
      <c r="K288" s="5">
        <f>K287-E287</f>
        <v>21.542999999999999</v>
      </c>
      <c r="L288" s="5">
        <f>L287-E287</f>
        <v>20.863</v>
      </c>
      <c r="M288" s="14"/>
      <c r="N288" s="14"/>
      <c r="O288" s="14"/>
      <c r="P288" s="14"/>
      <c r="Q288" s="14"/>
      <c r="R288" s="14"/>
      <c r="S288" s="14"/>
      <c r="T288" s="14"/>
      <c r="U288" s="14"/>
    </row>
    <row r="289" spans="1:21">
      <c r="A289" s="15"/>
      <c r="B289" s="5"/>
      <c r="C289" s="5"/>
      <c r="D289" s="5"/>
      <c r="E289" s="5"/>
      <c r="F289" s="19">
        <f>F288/D288*100</f>
        <v>104.30883213101971</v>
      </c>
      <c r="G289" s="19">
        <f>G288/D288*100</f>
        <v>196.35406511990638</v>
      </c>
      <c r="H289" s="19">
        <f>H288/D288*100</f>
        <v>291.47982062780267</v>
      </c>
      <c r="I289" s="19">
        <f>I288/D288*100</f>
        <v>384.42191460323642</v>
      </c>
      <c r="J289" s="19">
        <f>J288/D288*100</f>
        <v>412.45856892181712</v>
      </c>
      <c r="K289" s="19">
        <f>K288/D288*100</f>
        <v>420.02339637356204</v>
      </c>
      <c r="L289" s="19">
        <f>L288/D288*100</f>
        <v>406.76545135503994</v>
      </c>
      <c r="M289" s="14"/>
      <c r="N289" s="14"/>
      <c r="O289" s="14"/>
      <c r="P289" s="14"/>
      <c r="Q289" s="14"/>
      <c r="R289" s="14"/>
      <c r="S289" s="14"/>
      <c r="T289" s="14"/>
      <c r="U289" s="14"/>
    </row>
  </sheetData>
  <mergeCells count="5">
    <mergeCell ref="B1:D1"/>
    <mergeCell ref="B2:G2"/>
    <mergeCell ref="A3:F3"/>
    <mergeCell ref="A4:E4"/>
    <mergeCell ref="A5:D5"/>
  </mergeCells>
  <phoneticPr fontId="12" type="noConversion"/>
  <dataValidations count="4">
    <dataValidation type="list" allowBlank="1" showInputMessage="1" showErrorMessage="1" sqref="C45">
      <formula1>"Thalidomide,Control"</formula1>
    </dataValidation>
    <dataValidation type="list" allowBlank="1" showInputMessage="1" showErrorMessage="1" sqref="C33 C39 C59 C65 C71 C77 C85 C91 C97 C103 C111 C117 C123 C129 C137 C143 C149 C155 C163 C169 C175 C181 C189 C195 C201 C207 C215 C221 C227 C233 C241 C247 C253 C259 C267 C273 C279 C285">
      <formula1>"Control,HS38"</formula1>
    </dataValidation>
    <dataValidation type="list" allowBlank="1" showInputMessage="1" showErrorMessage="1" sqref="C32 C1:C5 C34:C38 C40:C44 C46:C50 C52:C58 C60:C64 C66:C70 C72:C76 C78:C84 C86:C90 C92:C96 C98:C102 C104:C110 C112:C116 C118:C122 C124:C128 C130:C136 C138:C142 C144:C148 C150:C154 C156:C162 C164:C168 C170:C174 C176:C180 C182:C188 C190:C194 C196:C200 C202:C206 C208:C214 C216:C220 C222:C226 C228:C232 C234:C240 C242:C246 C248:C252 C254:C258 C260:C266 C268:C272 C274:C278 C280:C284 C286:C289">
      <formula1>"GF 109203X,Control"</formula1>
    </dataValidation>
    <dataValidation type="list" allowBlank="1" showInputMessage="1" showErrorMessage="1" sqref="C51">
      <formula1>"HS38,Control"</formula1>
    </dataValidation>
  </dataValidations>
  <pageMargins left="0.75" right="0.75" top="1" bottom="1" header="0.5" footer="0.5"/>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63"/>
  <sheetViews>
    <sheetView topLeftCell="K1" workbookViewId="0">
      <selection activeCell="B240" sqref="B240"/>
    </sheetView>
  </sheetViews>
  <sheetFormatPr baseColWidth="10" defaultColWidth="8.7109375" defaultRowHeight="15"/>
  <cols>
    <col min="1" max="1" width="9.28515625" style="1" customWidth="1"/>
    <col min="2" max="2" width="10.28515625" style="1" customWidth="1"/>
    <col min="3" max="10" width="12.42578125" style="1" customWidth="1"/>
    <col min="11" max="11" width="12.42578125" style="1" bestFit="1" customWidth="1"/>
    <col min="12" max="12" width="10.28515625" style="1" customWidth="1"/>
    <col min="13" max="14" width="12.42578125" style="1" customWidth="1"/>
    <col min="15" max="15" width="10.28515625" style="1" customWidth="1"/>
    <col min="16" max="16" width="12.42578125" style="1" customWidth="1"/>
    <col min="17" max="21" width="13.5703125" style="1" customWidth="1"/>
    <col min="22" max="24" width="12.42578125" style="1" customWidth="1"/>
    <col min="25" max="25" width="9.5703125" style="1" customWidth="1"/>
    <col min="26" max="26" width="13.5703125" style="1" customWidth="1"/>
    <col min="27" max="27" width="12.42578125" style="1" customWidth="1"/>
    <col min="28" max="16384" width="8.7109375" style="1"/>
  </cols>
  <sheetData>
    <row r="1" spans="1:14" ht="15.75">
      <c r="A1" s="14" t="s">
        <v>0</v>
      </c>
      <c r="B1" s="73" t="s">
        <v>99</v>
      </c>
      <c r="C1" s="74"/>
      <c r="D1" s="74"/>
      <c r="E1" s="14"/>
      <c r="F1" s="14"/>
      <c r="G1" s="14"/>
    </row>
    <row r="2" spans="1:14" ht="15.75">
      <c r="A2" s="14" t="s">
        <v>2</v>
      </c>
      <c r="B2" s="60" t="s">
        <v>70</v>
      </c>
      <c r="C2" s="61"/>
      <c r="D2" s="61"/>
      <c r="E2" s="61"/>
      <c r="F2" s="61"/>
      <c r="G2" s="61"/>
    </row>
    <row r="3" spans="1:14">
      <c r="A3" s="62" t="s">
        <v>67</v>
      </c>
      <c r="B3" s="62"/>
      <c r="C3" s="62"/>
      <c r="D3" s="62"/>
      <c r="E3" s="62"/>
      <c r="F3" s="62"/>
      <c r="G3" s="14"/>
    </row>
    <row r="4" spans="1:14">
      <c r="A4" s="62" t="s">
        <v>68</v>
      </c>
      <c r="B4" s="62"/>
      <c r="C4" s="62"/>
      <c r="D4" s="62"/>
      <c r="E4" s="62"/>
      <c r="F4" s="14"/>
      <c r="G4" s="14"/>
    </row>
    <row r="5" spans="1:14">
      <c r="A5" s="62" t="s">
        <v>45</v>
      </c>
      <c r="B5" s="62"/>
      <c r="C5" s="62"/>
      <c r="D5" s="62"/>
      <c r="E5" s="14"/>
      <c r="F5" s="14"/>
      <c r="G5" s="14"/>
    </row>
    <row r="8" spans="1:14">
      <c r="A8" s="3" t="s">
        <v>7</v>
      </c>
      <c r="B8" s="3" t="s">
        <v>46</v>
      </c>
      <c r="C8" s="3" t="s">
        <v>9</v>
      </c>
      <c r="D8" s="3" t="s">
        <v>10</v>
      </c>
      <c r="E8" s="3" t="s">
        <v>11</v>
      </c>
      <c r="F8" s="3" t="s">
        <v>12</v>
      </c>
      <c r="G8" s="3" t="s">
        <v>13</v>
      </c>
      <c r="H8" s="3" t="s">
        <v>85</v>
      </c>
      <c r="I8" s="3" t="s">
        <v>86</v>
      </c>
      <c r="J8" s="3" t="s">
        <v>87</v>
      </c>
      <c r="K8" s="3" t="s">
        <v>88</v>
      </c>
      <c r="L8" s="3"/>
      <c r="M8" s="3" t="s">
        <v>14</v>
      </c>
      <c r="N8" s="3" t="s">
        <v>15</v>
      </c>
    </row>
    <row r="9" spans="1:14">
      <c r="A9" s="3"/>
      <c r="B9" s="3"/>
      <c r="C9" s="3"/>
      <c r="D9" s="3"/>
      <c r="E9" s="3"/>
      <c r="F9" s="3"/>
      <c r="G9" s="3"/>
      <c r="H9" s="3"/>
      <c r="I9" s="3"/>
      <c r="J9" s="3"/>
      <c r="K9" s="3"/>
      <c r="L9" s="3"/>
      <c r="M9" s="3"/>
      <c r="N9" s="3"/>
    </row>
    <row r="10" spans="1:14">
      <c r="A10" s="3"/>
      <c r="B10" s="3">
        <v>0.1</v>
      </c>
      <c r="C10" s="3">
        <v>24.549311875096599</v>
      </c>
      <c r="D10" s="3">
        <v>13.936078505084801</v>
      </c>
      <c r="E10" s="3">
        <v>31.4260597742439</v>
      </c>
      <c r="F10" s="3">
        <v>20.522069495432401</v>
      </c>
      <c r="G10" s="3">
        <v>2.1720969089389999</v>
      </c>
      <c r="H10" s="3">
        <v>3.63126429086542</v>
      </c>
      <c r="I10" s="3">
        <v>74.8483541076112</v>
      </c>
      <c r="J10" s="3">
        <v>88.530271154745293</v>
      </c>
      <c r="K10" s="3">
        <v>34.578540092422401</v>
      </c>
      <c r="L10" s="3"/>
      <c r="M10" s="3">
        <f t="shared" ref="M10:M16" si="0">AVERAGE(C10:K10)</f>
        <v>32.688227356048998</v>
      </c>
      <c r="N10" s="3">
        <f t="shared" ref="N10:N16" si="1">STDEV(C10:K10)</f>
        <v>30.088241560096805</v>
      </c>
    </row>
    <row r="11" spans="1:14">
      <c r="A11" s="3"/>
      <c r="B11" s="3">
        <v>0.3</v>
      </c>
      <c r="C11" s="3">
        <v>236.77156809951401</v>
      </c>
      <c r="D11" s="3">
        <v>19.7740622644857</v>
      </c>
      <c r="E11" s="3">
        <v>100.09413479263701</v>
      </c>
      <c r="F11" s="3">
        <v>285.72923484826902</v>
      </c>
      <c r="G11" s="3">
        <v>21.1779448621554</v>
      </c>
      <c r="H11" s="3">
        <v>210.001452161136</v>
      </c>
      <c r="I11" s="3">
        <v>172.93529180340099</v>
      </c>
      <c r="J11" s="3">
        <v>112.573048153343</v>
      </c>
      <c r="K11" s="3">
        <v>224.65385077667099</v>
      </c>
      <c r="L11" s="3"/>
      <c r="M11" s="3">
        <f t="shared" si="0"/>
        <v>153.74562086240135</v>
      </c>
      <c r="N11" s="3">
        <f t="shared" si="1"/>
        <v>95.505334474794168</v>
      </c>
    </row>
    <row r="12" spans="1:14">
      <c r="A12" s="3"/>
      <c r="B12" s="3">
        <v>1</v>
      </c>
      <c r="C12" s="3">
        <v>294.54635779730899</v>
      </c>
      <c r="D12" s="3">
        <v>36.825672787833199</v>
      </c>
      <c r="E12" s="3">
        <v>291.51037704373698</v>
      </c>
      <c r="F12" s="3">
        <v>582.61879013821294</v>
      </c>
      <c r="G12" s="3">
        <v>106.64160401002501</v>
      </c>
      <c r="H12" s="3">
        <v>455.584872254944</v>
      </c>
      <c r="I12" s="3">
        <v>287.10301832942298</v>
      </c>
      <c r="J12" s="3">
        <v>332.47896213183799</v>
      </c>
      <c r="K12" s="3">
        <v>402.35606834578999</v>
      </c>
      <c r="L12" s="3"/>
      <c r="M12" s="3">
        <f t="shared" si="0"/>
        <v>309.96285809323467</v>
      </c>
      <c r="N12" s="3">
        <f t="shared" si="1"/>
        <v>166.44619915324319</v>
      </c>
    </row>
    <row r="13" spans="1:14">
      <c r="A13" s="3"/>
      <c r="B13" s="3">
        <v>3</v>
      </c>
      <c r="C13" s="3">
        <v>408.25566025489502</v>
      </c>
      <c r="D13" s="3">
        <v>246.72491389271599</v>
      </c>
      <c r="E13" s="3">
        <v>461.81990672961899</v>
      </c>
      <c r="F13" s="3">
        <v>788.61669607368799</v>
      </c>
      <c r="G13" s="3">
        <v>612.36424394319101</v>
      </c>
      <c r="H13" s="3">
        <v>744.17104981404998</v>
      </c>
      <c r="I13" s="3">
        <v>330.550099985023</v>
      </c>
      <c r="J13" s="3">
        <v>417.72304036153997</v>
      </c>
      <c r="K13" s="3">
        <v>581.36288299800401</v>
      </c>
      <c r="L13" s="3"/>
      <c r="M13" s="3">
        <f t="shared" si="0"/>
        <v>510.17649933919176</v>
      </c>
      <c r="N13" s="3">
        <f t="shared" si="1"/>
        <v>183.96279174052444</v>
      </c>
    </row>
    <row r="14" spans="1:14">
      <c r="A14" s="3"/>
      <c r="B14" s="3">
        <v>10</v>
      </c>
      <c r="C14" s="3">
        <v>388.16714157312902</v>
      </c>
      <c r="D14" s="3">
        <v>279.81786431712902</v>
      </c>
      <c r="E14" s="3">
        <v>524.85291120852196</v>
      </c>
      <c r="F14" s="3">
        <v>1080.75980392157</v>
      </c>
      <c r="G14" s="3">
        <v>777.65246449457004</v>
      </c>
      <c r="H14" s="3">
        <v>1177.4918715895799</v>
      </c>
      <c r="I14" s="3">
        <v>384.65204668605998</v>
      </c>
      <c r="J14" s="3">
        <v>449.90474520804099</v>
      </c>
      <c r="K14" s="3">
        <v>588.90547259747495</v>
      </c>
      <c r="L14" s="3"/>
      <c r="M14" s="3">
        <f t="shared" si="0"/>
        <v>628.02270239956408</v>
      </c>
      <c r="N14" s="3">
        <f t="shared" si="1"/>
        <v>318.4303421140944</v>
      </c>
    </row>
    <row r="15" spans="1:14">
      <c r="A15" s="3"/>
      <c r="B15" s="3">
        <v>30</v>
      </c>
      <c r="C15" s="3">
        <v>340.34179445047999</v>
      </c>
      <c r="D15" s="3">
        <v>316.33993133639899</v>
      </c>
      <c r="E15" s="3">
        <v>532.276046064914</v>
      </c>
      <c r="F15" s="3">
        <v>1213.2625074703301</v>
      </c>
      <c r="G15" s="3">
        <v>716.87552213868003</v>
      </c>
      <c r="H15" s="3">
        <v>1165.58529887855</v>
      </c>
      <c r="I15" s="3">
        <v>393.77037432499401</v>
      </c>
      <c r="J15" s="3">
        <v>448.83025557113899</v>
      </c>
      <c r="K15" s="3">
        <v>575.304342462764</v>
      </c>
      <c r="L15" s="3"/>
      <c r="M15" s="3">
        <f t="shared" si="0"/>
        <v>633.62067474424998</v>
      </c>
      <c r="N15" s="3">
        <f t="shared" si="1"/>
        <v>338.73462159874708</v>
      </c>
    </row>
    <row r="16" spans="1:14">
      <c r="A16" s="3"/>
      <c r="B16" s="3">
        <v>100</v>
      </c>
      <c r="C16" s="3">
        <v>291.18754420628102</v>
      </c>
      <c r="D16" s="3">
        <v>318.973731233021</v>
      </c>
      <c r="E16" s="3">
        <v>516.15298986604796</v>
      </c>
      <c r="F16" s="3">
        <v>1256.57952464973</v>
      </c>
      <c r="G16" s="3">
        <v>632.41436925647395</v>
      </c>
      <c r="H16" s="3">
        <v>1102.62439154859</v>
      </c>
      <c r="I16" s="3">
        <v>377.90022526699499</v>
      </c>
      <c r="J16" s="3">
        <v>449.59209911173502</v>
      </c>
      <c r="K16" s="3">
        <v>578.26193947943602</v>
      </c>
      <c r="L16" s="3"/>
      <c r="M16" s="3">
        <f t="shared" si="0"/>
        <v>613.74297940203462</v>
      </c>
      <c r="N16" s="3">
        <f t="shared" si="1"/>
        <v>342.21218284816536</v>
      </c>
    </row>
    <row r="17" spans="1:27">
      <c r="A17" s="3"/>
      <c r="B17" s="3"/>
      <c r="C17" s="3"/>
      <c r="D17" s="3"/>
      <c r="E17" s="3"/>
      <c r="F17" s="3"/>
      <c r="G17" s="3"/>
      <c r="H17" s="3"/>
      <c r="I17" s="3"/>
      <c r="J17" s="3"/>
      <c r="K17" s="3"/>
      <c r="L17" s="3"/>
      <c r="M17" s="3"/>
      <c r="N17" s="3"/>
    </row>
    <row r="18" spans="1:27">
      <c r="A18" s="3"/>
      <c r="B18" s="3"/>
      <c r="C18" s="3"/>
      <c r="D18" s="3"/>
      <c r="E18" s="3"/>
      <c r="F18" s="3"/>
      <c r="G18" s="3"/>
      <c r="H18" s="3"/>
      <c r="I18" s="3"/>
      <c r="J18" s="3"/>
      <c r="K18" s="3"/>
      <c r="L18" s="3"/>
      <c r="M18" s="3"/>
      <c r="N18" s="3"/>
    </row>
    <row r="19" spans="1:27">
      <c r="A19" s="3"/>
      <c r="B19" s="3"/>
      <c r="C19" s="3"/>
      <c r="D19" s="3"/>
      <c r="E19" s="3"/>
      <c r="F19" s="3"/>
      <c r="G19" s="3"/>
      <c r="H19" s="3"/>
      <c r="I19" s="3"/>
      <c r="J19" s="3"/>
      <c r="K19" s="3"/>
      <c r="L19" s="3"/>
      <c r="M19" s="3"/>
      <c r="N19" s="3"/>
    </row>
    <row r="20" spans="1:27">
      <c r="A20" s="3"/>
      <c r="B20" s="3"/>
      <c r="C20" s="3"/>
      <c r="D20" s="3"/>
      <c r="E20" s="3"/>
      <c r="F20" s="3"/>
      <c r="G20" s="3"/>
      <c r="H20" s="3"/>
      <c r="I20" s="3"/>
      <c r="J20" s="3"/>
      <c r="K20" s="3"/>
      <c r="L20" s="3"/>
      <c r="M20" s="3"/>
      <c r="N20" s="3"/>
    </row>
    <row r="21" spans="1:27">
      <c r="A21" s="3" t="s">
        <v>69</v>
      </c>
      <c r="B21" s="3" t="s">
        <v>46</v>
      </c>
      <c r="C21" s="3" t="s">
        <v>9</v>
      </c>
      <c r="D21" s="3" t="s">
        <v>10</v>
      </c>
      <c r="E21" s="3" t="s">
        <v>11</v>
      </c>
      <c r="F21" s="3" t="s">
        <v>12</v>
      </c>
      <c r="G21" s="3" t="s">
        <v>13</v>
      </c>
      <c r="H21" s="3" t="s">
        <v>85</v>
      </c>
      <c r="I21" s="3" t="s">
        <v>86</v>
      </c>
      <c r="J21" s="3" t="s">
        <v>87</v>
      </c>
      <c r="K21" s="3" t="s">
        <v>88</v>
      </c>
      <c r="L21" s="3"/>
      <c r="M21" s="3" t="s">
        <v>14</v>
      </c>
      <c r="N21" s="3" t="s">
        <v>15</v>
      </c>
      <c r="P21" s="3" t="s">
        <v>64</v>
      </c>
      <c r="Z21" s="3" t="s">
        <v>14</v>
      </c>
      <c r="AA21" s="3" t="s">
        <v>15</v>
      </c>
    </row>
    <row r="22" spans="1:27">
      <c r="A22" s="3" t="s">
        <v>98</v>
      </c>
      <c r="B22" s="3"/>
      <c r="C22" s="3"/>
      <c r="D22" s="3"/>
      <c r="E22" s="3"/>
      <c r="F22" s="3"/>
      <c r="G22" s="3"/>
      <c r="H22" s="3"/>
      <c r="I22" s="3"/>
      <c r="J22" s="3"/>
      <c r="K22" s="3"/>
      <c r="L22" s="3"/>
      <c r="M22" s="3"/>
      <c r="N22" s="3"/>
      <c r="Z22" s="3"/>
      <c r="AA22" s="3"/>
    </row>
    <row r="23" spans="1:27">
      <c r="A23" s="3"/>
      <c r="B23" s="3">
        <v>0.1</v>
      </c>
      <c r="C23" s="3">
        <v>6.4763658686310501</v>
      </c>
      <c r="D23" s="3">
        <v>5.5826975407678896</v>
      </c>
      <c r="E23" s="3">
        <v>12.536527245027401</v>
      </c>
      <c r="F23" s="3">
        <v>25.505028121790598</v>
      </c>
      <c r="G23" s="3">
        <v>14.7708032262044</v>
      </c>
      <c r="H23" s="3">
        <v>149.08251645885801</v>
      </c>
      <c r="I23" s="3">
        <v>27.262275507165398</v>
      </c>
      <c r="J23" s="3">
        <v>3.1789437702956702</v>
      </c>
      <c r="K23" s="3">
        <v>8.27038507710777</v>
      </c>
      <c r="L23" s="3"/>
      <c r="M23" s="3">
        <f t="shared" ref="M23:M29" si="2">AVERAGE(C23:K23)</f>
        <v>28.073949201760904</v>
      </c>
      <c r="N23" s="3">
        <f t="shared" ref="N23:N29" si="3">STDEV(C23:K23)</f>
        <v>46.169485523188229</v>
      </c>
      <c r="P23" s="1">
        <f>100-C23/C10*100</f>
        <v>73.618951514478795</v>
      </c>
      <c r="Q23" s="1">
        <f t="shared" ref="Q23:X29" si="4">100-D23/D10*100</f>
        <v>59.940685331738386</v>
      </c>
      <c r="R23" s="1">
        <f t="shared" si="4"/>
        <v>60.107861643851194</v>
      </c>
      <c r="S23" s="1">
        <f t="shared" si="4"/>
        <v>-24.280975305474215</v>
      </c>
      <c r="T23" s="1">
        <f t="shared" si="4"/>
        <v>-580.02505622179945</v>
      </c>
      <c r="U23" s="1">
        <f t="shared" si="4"/>
        <v>-4005.5264645396537</v>
      </c>
      <c r="V23" s="1">
        <f t="shared" si="4"/>
        <v>63.576653311614848</v>
      </c>
      <c r="W23" s="1">
        <f t="shared" si="4"/>
        <v>96.409201362617452</v>
      </c>
      <c r="X23" s="1">
        <f t="shared" si="4"/>
        <v>76.08231852761142</v>
      </c>
      <c r="Z23" s="3">
        <f t="shared" ref="Z23:Z29" si="5">AVERAGE(P23:X23)</f>
        <v>-464.45520270833498</v>
      </c>
      <c r="AA23" s="3">
        <f t="shared" ref="AA23:AA29" si="6">STDEV(P23:X23)</f>
        <v>1344.969516698548</v>
      </c>
    </row>
    <row r="24" spans="1:27">
      <c r="A24" s="3"/>
      <c r="B24" s="3">
        <v>0.3</v>
      </c>
      <c r="C24" s="3">
        <v>68.416206261510098</v>
      </c>
      <c r="D24" s="3">
        <v>10.4060775433902</v>
      </c>
      <c r="E24" s="3">
        <v>112.250549233193</v>
      </c>
      <c r="F24" s="3">
        <v>225.46983895119101</v>
      </c>
      <c r="G24" s="3">
        <v>148.458599412957</v>
      </c>
      <c r="H24" s="3">
        <v>85.423898180288205</v>
      </c>
      <c r="I24" s="3">
        <v>130.583172631162</v>
      </c>
      <c r="J24" s="3">
        <v>42.300461459579601</v>
      </c>
      <c r="K24" s="3">
        <v>27.837750484809298</v>
      </c>
      <c r="L24" s="3"/>
      <c r="M24" s="3">
        <f t="shared" si="2"/>
        <v>94.571839350897832</v>
      </c>
      <c r="N24" s="3">
        <f t="shared" si="3"/>
        <v>67.717090818270023</v>
      </c>
      <c r="P24" s="1">
        <f t="shared" ref="P24:P29" si="7">100-C24/C11*100</f>
        <v>71.104551610371104</v>
      </c>
      <c r="Q24" s="1">
        <f t="shared" si="4"/>
        <v>47.375114914654837</v>
      </c>
      <c r="R24" s="1">
        <f t="shared" si="4"/>
        <v>-12.144981787134881</v>
      </c>
      <c r="S24" s="1">
        <f t="shared" si="4"/>
        <v>21.089685110127988</v>
      </c>
      <c r="T24" s="1">
        <f t="shared" si="4"/>
        <v>-601.00569426946527</v>
      </c>
      <c r="U24" s="1">
        <f t="shared" si="4"/>
        <v>59.322234536387072</v>
      </c>
      <c r="V24" s="1">
        <f t="shared" si="4"/>
        <v>24.490153935951014</v>
      </c>
      <c r="W24" s="1">
        <f t="shared" si="4"/>
        <v>62.423988553672793</v>
      </c>
      <c r="X24" s="1">
        <f t="shared" si="4"/>
        <v>87.608603018123702</v>
      </c>
      <c r="Z24" s="3">
        <f t="shared" si="5"/>
        <v>-26.637371597479063</v>
      </c>
      <c r="AA24" s="3">
        <f t="shared" si="6"/>
        <v>217.48716900290867</v>
      </c>
    </row>
    <row r="25" spans="1:27">
      <c r="A25" s="3"/>
      <c r="B25" s="3">
        <v>1</v>
      </c>
      <c r="C25" s="3">
        <v>182.013505217925</v>
      </c>
      <c r="D25" s="3">
        <v>44.8938314150069</v>
      </c>
      <c r="E25" s="3">
        <v>300.60598140259901</v>
      </c>
      <c r="F25" s="3">
        <v>488.48458767510402</v>
      </c>
      <c r="G25" s="3">
        <v>182.146358838037</v>
      </c>
      <c r="H25" s="3">
        <v>275.44234443985903</v>
      </c>
      <c r="I25" s="3">
        <v>218.45664533039999</v>
      </c>
      <c r="J25" s="3">
        <v>68.877115023073003</v>
      </c>
      <c r="K25" s="3">
        <v>110.381479514883</v>
      </c>
      <c r="L25" s="3"/>
      <c r="M25" s="3">
        <f t="shared" si="2"/>
        <v>207.92242765076523</v>
      </c>
      <c r="N25" s="3">
        <f t="shared" si="3"/>
        <v>136.35299427477315</v>
      </c>
      <c r="P25" s="1">
        <f t="shared" si="7"/>
        <v>38.205480937171544</v>
      </c>
      <c r="Q25" s="1">
        <f t="shared" si="4"/>
        <v>-21.909059675996829</v>
      </c>
      <c r="R25" s="1">
        <f t="shared" si="4"/>
        <v>-3.1201648638042627</v>
      </c>
      <c r="S25" s="1">
        <f t="shared" si="4"/>
        <v>16.157083165954489</v>
      </c>
      <c r="T25" s="1">
        <f t="shared" si="4"/>
        <v>-70.802343540251002</v>
      </c>
      <c r="U25" s="1">
        <f t="shared" si="4"/>
        <v>39.540937108701392</v>
      </c>
      <c r="V25" s="1">
        <f t="shared" si="4"/>
        <v>23.910014390812819</v>
      </c>
      <c r="W25" s="1">
        <f t="shared" si="4"/>
        <v>79.283767435558488</v>
      </c>
      <c r="X25" s="1">
        <f t="shared" si="4"/>
        <v>72.566219774267267</v>
      </c>
      <c r="Z25" s="3">
        <f t="shared" si="5"/>
        <v>19.314659414712658</v>
      </c>
      <c r="AA25" s="3">
        <f t="shared" si="6"/>
        <v>46.841309489430081</v>
      </c>
    </row>
    <row r="26" spans="1:27">
      <c r="A26" s="3"/>
      <c r="B26" s="3">
        <v>3</v>
      </c>
      <c r="C26" s="3">
        <v>241.083486801719</v>
      </c>
      <c r="D26" s="3">
        <v>128.126311142595</v>
      </c>
      <c r="E26" s="3">
        <v>501.40493026563303</v>
      </c>
      <c r="F26" s="3">
        <v>677.27221290541399</v>
      </c>
      <c r="G26" s="3">
        <v>349.48107223178499</v>
      </c>
      <c r="H26" s="3">
        <v>392.21851206803098</v>
      </c>
      <c r="I26" s="3">
        <v>269.27759416228002</v>
      </c>
      <c r="J26" s="3">
        <v>102.08511365578499</v>
      </c>
      <c r="K26" s="3">
        <v>215.25642949487499</v>
      </c>
      <c r="L26" s="3"/>
      <c r="M26" s="3">
        <f t="shared" si="2"/>
        <v>319.57840696979076</v>
      </c>
      <c r="N26" s="3">
        <f t="shared" si="3"/>
        <v>183.95258713720975</v>
      </c>
      <c r="P26" s="1">
        <f t="shared" si="7"/>
        <v>40.947913214185895</v>
      </c>
      <c r="Q26" s="1">
        <f t="shared" si="4"/>
        <v>48.069163700951378</v>
      </c>
      <c r="R26" s="1">
        <f t="shared" si="4"/>
        <v>-8.5715281994523878</v>
      </c>
      <c r="S26" s="1">
        <f t="shared" si="4"/>
        <v>14.118960925203396</v>
      </c>
      <c r="T26" s="1">
        <f t="shared" si="4"/>
        <v>42.929216444550221</v>
      </c>
      <c r="U26" s="1">
        <f t="shared" si="4"/>
        <v>47.294575331029506</v>
      </c>
      <c r="V26" s="1">
        <f t="shared" si="4"/>
        <v>18.53652618030344</v>
      </c>
      <c r="W26" s="1">
        <f t="shared" si="4"/>
        <v>75.561531495262955</v>
      </c>
      <c r="X26" s="1">
        <f t="shared" si="4"/>
        <v>62.973826539315887</v>
      </c>
      <c r="Z26" s="3">
        <f t="shared" si="5"/>
        <v>37.98446507015003</v>
      </c>
      <c r="AA26" s="3">
        <f t="shared" si="6"/>
        <v>25.916599706630507</v>
      </c>
    </row>
    <row r="27" spans="1:27">
      <c r="A27" s="3"/>
      <c r="B27" s="3">
        <v>10</v>
      </c>
      <c r="C27" s="3">
        <v>270.10435850214901</v>
      </c>
      <c r="D27" s="3">
        <v>179.41804100639499</v>
      </c>
      <c r="E27" s="3">
        <v>599.40767584292303</v>
      </c>
      <c r="F27" s="3">
        <v>1070.66619215946</v>
      </c>
      <c r="G27" s="3">
        <v>536.68992182834597</v>
      </c>
      <c r="H27" s="3">
        <v>645.60597049947</v>
      </c>
      <c r="I27" s="3">
        <v>325.00066719849798</v>
      </c>
      <c r="J27" s="3">
        <v>110.97248333618199</v>
      </c>
      <c r="K27" s="3">
        <v>285.59477637208698</v>
      </c>
      <c r="L27" s="3"/>
      <c r="M27" s="3">
        <f t="shared" si="2"/>
        <v>447.05112074950114</v>
      </c>
      <c r="N27" s="3">
        <f t="shared" si="3"/>
        <v>299.2528941187507</v>
      </c>
      <c r="P27" s="1">
        <f t="shared" si="7"/>
        <v>30.41545005393958</v>
      </c>
      <c r="Q27" s="1">
        <f t="shared" si="4"/>
        <v>35.880419413446319</v>
      </c>
      <c r="R27" s="1">
        <f t="shared" si="4"/>
        <v>-14.204887320284058</v>
      </c>
      <c r="S27" s="1">
        <f t="shared" si="4"/>
        <v>0.93393663656669901</v>
      </c>
      <c r="T27" s="1">
        <f t="shared" si="4"/>
        <v>30.985890698981592</v>
      </c>
      <c r="U27" s="1">
        <f t="shared" si="4"/>
        <v>45.171088983576539</v>
      </c>
      <c r="V27" s="1">
        <f t="shared" si="4"/>
        <v>15.507880434144013</v>
      </c>
      <c r="W27" s="1">
        <f t="shared" si="4"/>
        <v>75.334226962894761</v>
      </c>
      <c r="X27" s="1">
        <f t="shared" si="4"/>
        <v>51.504139516242034</v>
      </c>
      <c r="Z27" s="3">
        <f t="shared" si="5"/>
        <v>30.16979393105639</v>
      </c>
      <c r="AA27" s="3">
        <f t="shared" si="6"/>
        <v>26.907657287114684</v>
      </c>
    </row>
    <row r="28" spans="1:27">
      <c r="A28" s="3"/>
      <c r="B28" s="3">
        <v>30</v>
      </c>
      <c r="C28" s="3">
        <v>270.27317372621201</v>
      </c>
      <c r="D28" s="3">
        <v>187.97584483952801</v>
      </c>
      <c r="E28" s="3">
        <v>625.568011905351</v>
      </c>
      <c r="F28" s="3">
        <v>1191.4253505030499</v>
      </c>
      <c r="G28" s="3">
        <v>564.53295520549398</v>
      </c>
      <c r="H28" s="3">
        <v>737.091790327235</v>
      </c>
      <c r="I28" s="3">
        <v>311.846381771425</v>
      </c>
      <c r="J28" s="3">
        <v>110.647752520937</v>
      </c>
      <c r="K28" s="3">
        <v>290.43188429217798</v>
      </c>
      <c r="L28" s="3"/>
      <c r="M28" s="3">
        <f t="shared" si="2"/>
        <v>476.64368278793455</v>
      </c>
      <c r="N28" s="3">
        <f t="shared" si="3"/>
        <v>341.01923373197025</v>
      </c>
      <c r="P28" s="1">
        <f t="shared" si="7"/>
        <v>20.587721480813613</v>
      </c>
      <c r="Q28" s="1">
        <f t="shared" si="4"/>
        <v>40.577895416044505</v>
      </c>
      <c r="R28" s="1">
        <f t="shared" si="4"/>
        <v>-17.526989337607631</v>
      </c>
      <c r="S28" s="1">
        <f t="shared" si="4"/>
        <v>1.7998707479068941</v>
      </c>
      <c r="T28" s="1">
        <f t="shared" si="4"/>
        <v>21.250909290178726</v>
      </c>
      <c r="U28" s="1">
        <f t="shared" si="4"/>
        <v>36.762089309429648</v>
      </c>
      <c r="V28" s="1">
        <f t="shared" si="4"/>
        <v>20.805016805544113</v>
      </c>
      <c r="W28" s="1">
        <f t="shared" si="4"/>
        <v>75.347528125050943</v>
      </c>
      <c r="X28" s="1">
        <f t="shared" si="4"/>
        <v>49.516827380635341</v>
      </c>
      <c r="Z28" s="3">
        <f t="shared" si="5"/>
        <v>27.680096579777349</v>
      </c>
      <c r="AA28" s="3">
        <f t="shared" si="6"/>
        <v>27.042171489306309</v>
      </c>
    </row>
    <row r="29" spans="1:27">
      <c r="A29" s="3"/>
      <c r="B29" s="3">
        <v>100</v>
      </c>
      <c r="C29" s="3">
        <v>263.351749539595</v>
      </c>
      <c r="D29" s="3">
        <v>175.995379753674</v>
      </c>
      <c r="E29" s="3">
        <v>608.56497670026897</v>
      </c>
      <c r="F29" s="3">
        <v>1285.1193536301901</v>
      </c>
      <c r="G29" s="3">
        <v>580.00133158946801</v>
      </c>
      <c r="H29" s="3">
        <v>736.67519445860398</v>
      </c>
      <c r="I29" s="3">
        <v>295.755961474179</v>
      </c>
      <c r="J29" s="3">
        <v>93.505383695094906</v>
      </c>
      <c r="K29" s="3">
        <v>270.35975928833102</v>
      </c>
      <c r="L29" s="3"/>
      <c r="M29" s="3">
        <f t="shared" si="2"/>
        <v>478.81434334771166</v>
      </c>
      <c r="N29" s="3">
        <f t="shared" si="3"/>
        <v>372.02892273449055</v>
      </c>
      <c r="P29" s="1">
        <f t="shared" si="7"/>
        <v>9.559404315373726</v>
      </c>
      <c r="Q29" s="1">
        <f t="shared" si="4"/>
        <v>44.824491009542264</v>
      </c>
      <c r="R29" s="1">
        <f t="shared" si="4"/>
        <v>-17.903991384066913</v>
      </c>
      <c r="S29" s="1">
        <f t="shared" si="4"/>
        <v>-2.2712314199465879</v>
      </c>
      <c r="T29" s="1">
        <f t="shared" si="4"/>
        <v>8.2877683074512873</v>
      </c>
      <c r="U29" s="1">
        <f t="shared" si="4"/>
        <v>33.188926337465247</v>
      </c>
      <c r="V29" s="1">
        <f t="shared" si="4"/>
        <v>21.737024299146483</v>
      </c>
      <c r="W29" s="1">
        <f t="shared" si="4"/>
        <v>79.202173730402578</v>
      </c>
      <c r="X29" s="1">
        <f>100-K29/K16*100</f>
        <v>53.246143169700098</v>
      </c>
      <c r="Z29" s="3">
        <f t="shared" si="5"/>
        <v>25.541189818340911</v>
      </c>
      <c r="AA29" s="3">
        <f t="shared" si="6"/>
        <v>30.219992255017971</v>
      </c>
    </row>
    <row r="30" spans="1:27">
      <c r="A30" s="3"/>
      <c r="B30" s="3"/>
      <c r="C30" s="3"/>
      <c r="D30" s="3"/>
      <c r="E30" s="3"/>
      <c r="F30" s="3"/>
      <c r="G30" s="3"/>
      <c r="H30" s="3"/>
      <c r="I30" s="3"/>
      <c r="J30" s="3"/>
      <c r="K30" s="3"/>
      <c r="L30" s="3"/>
      <c r="M30" s="3"/>
      <c r="N30" s="3"/>
    </row>
    <row r="31" spans="1:27">
      <c r="A31" s="3"/>
      <c r="B31" s="3"/>
      <c r="C31" s="3"/>
      <c r="D31" s="3"/>
      <c r="E31" s="3"/>
      <c r="F31" s="3"/>
      <c r="G31" s="3"/>
      <c r="H31" s="3"/>
      <c r="I31" s="3"/>
      <c r="J31" s="3"/>
      <c r="K31" s="3"/>
      <c r="L31" s="3"/>
      <c r="M31" s="3"/>
      <c r="N31" s="3"/>
    </row>
    <row r="32" spans="1:27">
      <c r="A32" s="15" t="s">
        <v>18</v>
      </c>
      <c r="B32" s="5"/>
      <c r="C32" s="5"/>
      <c r="D32" s="5"/>
      <c r="E32" s="5"/>
      <c r="F32" s="5"/>
      <c r="G32" s="5"/>
      <c r="H32" s="5"/>
      <c r="I32" s="5"/>
      <c r="J32" s="5"/>
      <c r="K32" s="5"/>
      <c r="L32" s="5"/>
      <c r="M32" s="14"/>
      <c r="N32" s="22"/>
      <c r="O32" s="18" t="str">
        <f t="shared" ref="O32:U32" si="8">F34</f>
        <v>0.1mM10ul</v>
      </c>
      <c r="P32" s="18" t="str">
        <f t="shared" si="8"/>
        <v>0.1mM20ul</v>
      </c>
      <c r="Q32" s="18" t="str">
        <f t="shared" si="8"/>
        <v>1mM7ul</v>
      </c>
      <c r="R32" s="18" t="str">
        <f t="shared" si="8"/>
        <v>1mM20ul</v>
      </c>
      <c r="S32" s="18" t="str">
        <f t="shared" si="8"/>
        <v>10mM7ul</v>
      </c>
      <c r="T32" s="18" t="str">
        <f t="shared" si="8"/>
        <v>10mM20ul</v>
      </c>
      <c r="U32" s="18" t="str">
        <f t="shared" si="8"/>
        <v>10mM70ul</v>
      </c>
    </row>
    <row r="33" spans="1:21">
      <c r="A33" s="15"/>
      <c r="B33" s="5" t="s">
        <v>19</v>
      </c>
      <c r="C33" s="16" t="s">
        <v>20</v>
      </c>
      <c r="D33" s="5"/>
      <c r="E33" s="5"/>
      <c r="F33" s="5"/>
      <c r="G33" s="5"/>
      <c r="H33" s="5"/>
      <c r="I33" s="5"/>
      <c r="J33" s="5"/>
      <c r="K33" s="5"/>
      <c r="L33" s="5"/>
      <c r="M33" s="14"/>
      <c r="N33" s="22" t="s">
        <v>69</v>
      </c>
      <c r="O33" s="23">
        <f t="shared" ref="O33:U33" si="9">F55</f>
        <v>6.4763658686310457</v>
      </c>
      <c r="P33" s="23">
        <f t="shared" si="9"/>
        <v>68.416206261510126</v>
      </c>
      <c r="Q33" s="23">
        <f t="shared" si="9"/>
        <v>182.01350521792514</v>
      </c>
      <c r="R33" s="23">
        <f t="shared" si="9"/>
        <v>241.08348680171892</v>
      </c>
      <c r="S33" s="23">
        <f t="shared" si="9"/>
        <v>270.10435850214856</v>
      </c>
      <c r="T33" s="23">
        <f t="shared" si="9"/>
        <v>270.27317372621246</v>
      </c>
      <c r="U33" s="23">
        <f t="shared" si="9"/>
        <v>263.35174953959489</v>
      </c>
    </row>
    <row r="34" spans="1:21" ht="15.75">
      <c r="A34" s="15"/>
      <c r="B34" s="5"/>
      <c r="C34" s="5" t="s">
        <v>21</v>
      </c>
      <c r="D34" s="17">
        <v>9.2590000000000003</v>
      </c>
      <c r="E34" s="5" t="s">
        <v>22</v>
      </c>
      <c r="F34" s="18" t="s">
        <v>23</v>
      </c>
      <c r="G34" s="18" t="s">
        <v>24</v>
      </c>
      <c r="H34" s="18" t="s">
        <v>25</v>
      </c>
      <c r="I34" s="18" t="s">
        <v>26</v>
      </c>
      <c r="J34" s="18" t="s">
        <v>27</v>
      </c>
      <c r="K34" s="18" t="s">
        <v>28</v>
      </c>
      <c r="L34" s="18" t="s">
        <v>29</v>
      </c>
      <c r="M34" s="14"/>
      <c r="N34" s="22" t="s">
        <v>7</v>
      </c>
      <c r="O34" s="23">
        <f t="shared" ref="O34:U34" si="10">AVERAGE(F37,F43)</f>
        <v>24.549311875096599</v>
      </c>
      <c r="P34" s="23">
        <f t="shared" si="10"/>
        <v>236.77156809951367</v>
      </c>
      <c r="Q34" s="23">
        <f t="shared" si="10"/>
        <v>294.54635779730938</v>
      </c>
      <c r="R34" s="23">
        <f t="shared" si="10"/>
        <v>408.25566025489479</v>
      </c>
      <c r="S34" s="23">
        <f t="shared" si="10"/>
        <v>388.16714157312913</v>
      </c>
      <c r="T34" s="23">
        <f t="shared" si="10"/>
        <v>340.34179445047988</v>
      </c>
      <c r="U34" s="23">
        <f t="shared" si="10"/>
        <v>291.18754420628107</v>
      </c>
    </row>
    <row r="35" spans="1:21" ht="15.75">
      <c r="A35" s="15"/>
      <c r="B35" s="5"/>
      <c r="C35" s="5" t="s">
        <v>30</v>
      </c>
      <c r="D35" s="17">
        <v>14.757</v>
      </c>
      <c r="E35" s="17">
        <v>10.625999999999999</v>
      </c>
      <c r="F35" s="17">
        <v>11.218</v>
      </c>
      <c r="G35" s="17">
        <v>20.614999999999998</v>
      </c>
      <c r="H35" s="17">
        <v>28.582999999999998</v>
      </c>
      <c r="I35" s="17">
        <v>36.935000000000002</v>
      </c>
      <c r="J35" s="17">
        <v>36.509</v>
      </c>
      <c r="K35" s="17">
        <v>35.326999999999998</v>
      </c>
      <c r="L35" s="17">
        <v>32.298000000000002</v>
      </c>
      <c r="M35" s="14"/>
      <c r="N35" s="14"/>
      <c r="O35" s="14"/>
      <c r="P35" s="14"/>
      <c r="Q35" s="14"/>
      <c r="R35" s="14"/>
      <c r="S35" s="14"/>
      <c r="T35" s="14"/>
      <c r="U35" s="14"/>
    </row>
    <row r="36" spans="1:21">
      <c r="A36" s="15"/>
      <c r="B36" s="5"/>
      <c r="C36" s="5"/>
      <c r="D36" s="5">
        <f>D35-D34</f>
        <v>5.4979999999999993</v>
      </c>
      <c r="E36" s="5"/>
      <c r="F36" s="5">
        <f>F35-E35</f>
        <v>0.59200000000000053</v>
      </c>
      <c r="G36" s="5">
        <f>G35-E35</f>
        <v>9.988999999999999</v>
      </c>
      <c r="H36" s="5">
        <f>H35-E35</f>
        <v>17.957000000000001</v>
      </c>
      <c r="I36" s="5">
        <f>I35-E35</f>
        <v>26.309000000000005</v>
      </c>
      <c r="J36" s="5">
        <f>J35-E35</f>
        <v>25.883000000000003</v>
      </c>
      <c r="K36" s="5">
        <f>K35-E35</f>
        <v>24.701000000000001</v>
      </c>
      <c r="L36" s="5">
        <f>L35-E35</f>
        <v>21.672000000000004</v>
      </c>
      <c r="M36" s="14"/>
      <c r="N36" s="14"/>
      <c r="O36" s="14"/>
      <c r="P36" s="14"/>
      <c r="Q36" s="14"/>
      <c r="R36" s="14"/>
      <c r="S36" s="14"/>
      <c r="T36" s="14"/>
      <c r="U36" s="14"/>
    </row>
    <row r="37" spans="1:21">
      <c r="A37" s="15"/>
      <c r="B37" s="5"/>
      <c r="C37" s="5"/>
      <c r="D37" s="5"/>
      <c r="E37" s="5"/>
      <c r="F37" s="19">
        <f>F36/D36*100</f>
        <v>10.767551837031657</v>
      </c>
      <c r="G37" s="19">
        <f>G36/D36*100</f>
        <v>181.68424881775192</v>
      </c>
      <c r="H37" s="19">
        <f>H36/D36*100</f>
        <v>326.60967624590762</v>
      </c>
      <c r="I37" s="19">
        <f>I36/D36*100</f>
        <v>478.5194616224083</v>
      </c>
      <c r="J37" s="19">
        <f>J36/D36*100</f>
        <v>470.77118952346319</v>
      </c>
      <c r="K37" s="19">
        <f>K36/D36*100</f>
        <v>449.27246271371411</v>
      </c>
      <c r="L37" s="19">
        <f>L36/D36*100</f>
        <v>394.17970170971273</v>
      </c>
      <c r="M37" s="14"/>
      <c r="N37" s="22" t="s">
        <v>31</v>
      </c>
      <c r="O37" s="5" t="s">
        <v>69</v>
      </c>
      <c r="P37" s="5" t="s">
        <v>7</v>
      </c>
      <c r="Q37" s="14"/>
      <c r="R37" s="14"/>
      <c r="S37" s="14"/>
      <c r="T37" s="14"/>
      <c r="U37" s="14"/>
    </row>
    <row r="38" spans="1:21">
      <c r="A38" s="15"/>
      <c r="B38" s="5"/>
      <c r="C38" s="5"/>
      <c r="D38" s="5"/>
      <c r="E38" s="5"/>
      <c r="F38" s="5"/>
      <c r="G38" s="5"/>
      <c r="H38" s="5"/>
      <c r="I38" s="5"/>
      <c r="J38" s="5"/>
      <c r="K38" s="5"/>
      <c r="L38" s="5"/>
      <c r="M38" s="14"/>
      <c r="N38" s="18" t="s">
        <v>23</v>
      </c>
      <c r="O38" s="23">
        <f>O33</f>
        <v>6.4763658686310457</v>
      </c>
      <c r="P38" s="23">
        <f>O34</f>
        <v>24.549311875096599</v>
      </c>
      <c r="Q38" s="14"/>
      <c r="R38" s="14"/>
      <c r="S38" s="14"/>
      <c r="T38" s="14"/>
      <c r="U38" s="14"/>
    </row>
    <row r="39" spans="1:21">
      <c r="A39" s="15"/>
      <c r="B39" s="5" t="s">
        <v>32</v>
      </c>
      <c r="C39" s="16" t="s">
        <v>20</v>
      </c>
      <c r="D39" s="5"/>
      <c r="E39" s="5"/>
      <c r="F39" s="5"/>
      <c r="G39" s="5"/>
      <c r="H39" s="5"/>
      <c r="I39" s="5"/>
      <c r="J39" s="5"/>
      <c r="K39" s="5"/>
      <c r="L39" s="5"/>
      <c r="M39" s="14"/>
      <c r="N39" s="18" t="s">
        <v>24</v>
      </c>
      <c r="O39" s="23">
        <f>P33</f>
        <v>68.416206261510126</v>
      </c>
      <c r="P39" s="23">
        <f>P34</f>
        <v>236.77156809951367</v>
      </c>
      <c r="Q39" s="14"/>
      <c r="R39" s="14"/>
      <c r="S39" s="14"/>
      <c r="T39" s="14"/>
      <c r="U39" s="14"/>
    </row>
    <row r="40" spans="1:21" ht="15.75">
      <c r="A40" s="15"/>
      <c r="B40" s="5"/>
      <c r="C40" s="5" t="s">
        <v>21</v>
      </c>
      <c r="D40" s="17">
        <v>8.3930000000000007</v>
      </c>
      <c r="E40" s="5" t="s">
        <v>22</v>
      </c>
      <c r="F40" s="18" t="s">
        <v>23</v>
      </c>
      <c r="G40" s="18" t="s">
        <v>24</v>
      </c>
      <c r="H40" s="18" t="s">
        <v>25</v>
      </c>
      <c r="I40" s="18" t="s">
        <v>26</v>
      </c>
      <c r="J40" s="18" t="s">
        <v>27</v>
      </c>
      <c r="K40" s="18" t="s">
        <v>28</v>
      </c>
      <c r="L40" s="18" t="s">
        <v>29</v>
      </c>
      <c r="M40" s="14"/>
      <c r="N40" s="18" t="s">
        <v>25</v>
      </c>
      <c r="O40" s="23">
        <f>Q33</f>
        <v>182.01350521792514</v>
      </c>
      <c r="P40" s="23">
        <f>Q34</f>
        <v>294.54635779730938</v>
      </c>
      <c r="Q40" s="14"/>
      <c r="R40" s="14"/>
      <c r="S40" s="14"/>
      <c r="T40" s="14"/>
      <c r="U40" s="14"/>
    </row>
    <row r="41" spans="1:21" ht="15.75">
      <c r="A41" s="15"/>
      <c r="B41" s="5"/>
      <c r="C41" s="5" t="s">
        <v>30</v>
      </c>
      <c r="D41" s="17">
        <v>9.8670000000000009</v>
      </c>
      <c r="E41" s="17">
        <v>8.6839999999999993</v>
      </c>
      <c r="F41" s="17">
        <v>9.2490000000000006</v>
      </c>
      <c r="G41" s="17">
        <v>12.986000000000001</v>
      </c>
      <c r="H41" s="17">
        <v>12.553000000000001</v>
      </c>
      <c r="I41" s="17">
        <v>13.666</v>
      </c>
      <c r="J41" s="17">
        <v>13.188000000000001</v>
      </c>
      <c r="K41" s="17">
        <v>12.095000000000001</v>
      </c>
      <c r="L41" s="17">
        <v>11.458</v>
      </c>
      <c r="M41" s="14"/>
      <c r="N41" s="18" t="s">
        <v>26</v>
      </c>
      <c r="O41" s="23">
        <f>R33</f>
        <v>241.08348680171892</v>
      </c>
      <c r="P41" s="23">
        <f>R34</f>
        <v>408.25566025489479</v>
      </c>
      <c r="Q41" s="14"/>
      <c r="R41" s="14"/>
      <c r="S41" s="14"/>
      <c r="T41" s="14"/>
      <c r="U41" s="14"/>
    </row>
    <row r="42" spans="1:21">
      <c r="A42" s="15"/>
      <c r="B42" s="5"/>
      <c r="C42" s="5"/>
      <c r="D42" s="5">
        <f>D41-D40</f>
        <v>1.4740000000000002</v>
      </c>
      <c r="E42" s="5" t="s">
        <v>51</v>
      </c>
      <c r="F42" s="5">
        <f>F41-E41</f>
        <v>0.56500000000000128</v>
      </c>
      <c r="G42" s="5">
        <f>G41-E41</f>
        <v>4.3020000000000014</v>
      </c>
      <c r="H42" s="5">
        <f>H41-E41</f>
        <v>3.8690000000000015</v>
      </c>
      <c r="I42" s="5">
        <f>I41-E41</f>
        <v>4.9820000000000011</v>
      </c>
      <c r="J42" s="5">
        <f>J41-E41</f>
        <v>4.5040000000000013</v>
      </c>
      <c r="K42" s="5">
        <f>K41-E41</f>
        <v>3.4110000000000014</v>
      </c>
      <c r="L42" s="5">
        <f>L41-E41</f>
        <v>2.7740000000000009</v>
      </c>
      <c r="M42" s="14"/>
      <c r="N42" s="18" t="s">
        <v>27</v>
      </c>
      <c r="O42" s="23">
        <f>S33</f>
        <v>270.10435850214856</v>
      </c>
      <c r="P42" s="23">
        <f>S34</f>
        <v>388.16714157312913</v>
      </c>
      <c r="Q42" s="14"/>
      <c r="R42" s="14"/>
      <c r="S42" s="14"/>
      <c r="T42" s="14"/>
      <c r="U42" s="14"/>
    </row>
    <row r="43" spans="1:21">
      <c r="A43" s="15"/>
      <c r="B43" s="5"/>
      <c r="C43" s="5"/>
      <c r="D43" s="5"/>
      <c r="E43" s="5"/>
      <c r="F43" s="19">
        <f>F42/D42*100</f>
        <v>38.331071913161544</v>
      </c>
      <c r="G43" s="19">
        <f>G42/D42*100</f>
        <v>291.85888738127545</v>
      </c>
      <c r="H43" s="19">
        <f>H42/D42*100</f>
        <v>262.48303934871109</v>
      </c>
      <c r="I43" s="19">
        <f>I42/D42*100</f>
        <v>337.99185888738134</v>
      </c>
      <c r="J43" s="19">
        <f>J42/D42*100</f>
        <v>305.56309362279512</v>
      </c>
      <c r="K43" s="19">
        <f>K42/D42*100</f>
        <v>231.41112618724566</v>
      </c>
      <c r="L43" s="19">
        <f>L42/D42*100</f>
        <v>188.19538670284942</v>
      </c>
      <c r="M43" s="14"/>
      <c r="N43" s="18" t="s">
        <v>28</v>
      </c>
      <c r="O43" s="23">
        <f>T33</f>
        <v>270.27317372621246</v>
      </c>
      <c r="P43" s="23">
        <f>T34</f>
        <v>340.34179445047988</v>
      </c>
      <c r="Q43" s="14"/>
      <c r="R43" s="14"/>
      <c r="S43" s="14"/>
      <c r="T43" s="14"/>
      <c r="U43" s="14"/>
    </row>
    <row r="44" spans="1:21">
      <c r="A44" s="15"/>
      <c r="B44" s="5"/>
      <c r="C44" s="5"/>
      <c r="D44" s="5"/>
      <c r="E44" s="5"/>
      <c r="F44" s="5"/>
      <c r="G44" s="5"/>
      <c r="H44" s="5"/>
      <c r="I44" s="5"/>
      <c r="J44" s="5"/>
      <c r="K44" s="5"/>
      <c r="L44" s="5"/>
      <c r="M44" s="14"/>
      <c r="N44" s="18" t="s">
        <v>29</v>
      </c>
      <c r="O44" s="23">
        <f>U33</f>
        <v>263.35174953959489</v>
      </c>
      <c r="P44" s="23">
        <f>U34</f>
        <v>291.18754420628107</v>
      </c>
      <c r="Q44" s="14"/>
      <c r="R44" s="14"/>
      <c r="S44" s="14"/>
      <c r="T44" s="14"/>
      <c r="U44" s="14"/>
    </row>
    <row r="45" spans="1:21">
      <c r="A45" s="15"/>
      <c r="B45" s="5" t="s">
        <v>33</v>
      </c>
      <c r="C45" s="16" t="s">
        <v>69</v>
      </c>
      <c r="D45" s="5"/>
      <c r="E45" s="5"/>
      <c r="F45" s="5"/>
      <c r="G45" s="5"/>
      <c r="H45" s="5"/>
      <c r="I45" s="5"/>
      <c r="J45" s="5"/>
      <c r="K45" s="5"/>
      <c r="L45" s="5"/>
      <c r="M45" s="14"/>
      <c r="N45" s="14"/>
      <c r="O45" s="14"/>
      <c r="P45" s="14"/>
      <c r="Q45" s="14"/>
      <c r="R45" s="14"/>
      <c r="S45" s="14"/>
      <c r="T45" s="14"/>
      <c r="U45" s="14"/>
    </row>
    <row r="46" spans="1:21" ht="15.75">
      <c r="A46" s="15"/>
      <c r="B46" s="5"/>
      <c r="C46" s="5" t="s">
        <v>21</v>
      </c>
      <c r="D46" s="17"/>
      <c r="E46" s="5" t="s">
        <v>22</v>
      </c>
      <c r="F46" s="18" t="s">
        <v>23</v>
      </c>
      <c r="G46" s="18" t="s">
        <v>24</v>
      </c>
      <c r="H46" s="18" t="s">
        <v>25</v>
      </c>
      <c r="I46" s="18" t="s">
        <v>26</v>
      </c>
      <c r="J46" s="18" t="s">
        <v>27</v>
      </c>
      <c r="K46" s="18" t="s">
        <v>28</v>
      </c>
      <c r="L46" s="18" t="s">
        <v>29</v>
      </c>
      <c r="M46" s="14"/>
      <c r="N46" s="14"/>
      <c r="O46" s="14"/>
      <c r="P46" s="14"/>
      <c r="Q46" s="14"/>
      <c r="R46" s="14"/>
      <c r="S46" s="14"/>
      <c r="T46" s="14"/>
      <c r="U46" s="14"/>
    </row>
    <row r="47" spans="1:21" ht="15.75">
      <c r="A47" s="15"/>
      <c r="B47" s="5"/>
      <c r="C47" s="5" t="s">
        <v>30</v>
      </c>
      <c r="D47" s="17"/>
      <c r="E47" s="17"/>
      <c r="F47" s="17"/>
      <c r="G47" s="17"/>
      <c r="H47" s="17"/>
      <c r="I47" s="17"/>
      <c r="J47" s="17"/>
      <c r="K47" s="17"/>
      <c r="L47" s="17"/>
      <c r="M47" s="14"/>
      <c r="N47" s="14"/>
      <c r="O47" s="14"/>
      <c r="P47" s="14"/>
      <c r="Q47" s="14"/>
      <c r="R47" s="14"/>
      <c r="S47" s="14"/>
      <c r="T47" s="14"/>
      <c r="U47" s="14"/>
    </row>
    <row r="48" spans="1:21">
      <c r="A48" s="15"/>
      <c r="B48" s="5"/>
      <c r="C48" s="5"/>
      <c r="D48" s="5"/>
      <c r="E48" s="5"/>
      <c r="F48" s="5"/>
      <c r="G48" s="5"/>
      <c r="H48" s="5"/>
      <c r="I48" s="5"/>
      <c r="J48" s="5"/>
      <c r="K48" s="5"/>
      <c r="L48" s="5"/>
      <c r="M48" s="14"/>
      <c r="N48" s="14"/>
      <c r="O48" s="14"/>
      <c r="P48" s="14"/>
      <c r="Q48" s="14"/>
      <c r="R48" s="14"/>
      <c r="S48" s="14"/>
      <c r="T48" s="14"/>
      <c r="U48" s="14"/>
    </row>
    <row r="49" spans="1:21">
      <c r="A49" s="15"/>
      <c r="B49" s="5"/>
      <c r="C49" s="5"/>
      <c r="D49" s="5"/>
      <c r="E49" s="5"/>
      <c r="F49" s="19"/>
      <c r="G49" s="19"/>
      <c r="H49" s="19"/>
      <c r="I49" s="19"/>
      <c r="J49" s="19"/>
      <c r="K49" s="19"/>
      <c r="L49" s="19"/>
      <c r="M49" s="14"/>
      <c r="N49" s="14"/>
      <c r="O49" s="14"/>
      <c r="P49" s="14"/>
      <c r="Q49" s="14"/>
      <c r="R49" s="14"/>
      <c r="S49" s="14"/>
      <c r="T49" s="14"/>
      <c r="U49" s="14"/>
    </row>
    <row r="50" spans="1:21">
      <c r="A50" s="15"/>
      <c r="B50" s="5"/>
      <c r="C50" s="5"/>
      <c r="D50" s="5"/>
      <c r="E50" s="5"/>
      <c r="F50" s="5"/>
      <c r="G50" s="5"/>
      <c r="H50" s="5"/>
      <c r="I50" s="5"/>
      <c r="J50" s="5"/>
      <c r="K50" s="5"/>
      <c r="L50" s="5"/>
      <c r="M50" s="14"/>
      <c r="N50" s="14"/>
      <c r="O50" s="14"/>
      <c r="P50" s="14"/>
      <c r="Q50" s="14"/>
      <c r="R50" s="14"/>
      <c r="S50" s="14"/>
      <c r="T50" s="14"/>
      <c r="U50" s="14"/>
    </row>
    <row r="51" spans="1:21">
      <c r="A51" s="15"/>
      <c r="B51" s="5" t="s">
        <v>34</v>
      </c>
      <c r="C51" s="16" t="s">
        <v>69</v>
      </c>
      <c r="D51" s="5"/>
      <c r="E51" s="5"/>
      <c r="F51" s="5"/>
      <c r="G51" s="5"/>
      <c r="H51" s="5"/>
      <c r="I51" s="5"/>
      <c r="J51" s="5"/>
      <c r="K51" s="5"/>
      <c r="L51" s="5"/>
      <c r="M51" s="14"/>
      <c r="N51" s="14"/>
      <c r="O51" s="14"/>
      <c r="P51" s="14"/>
      <c r="Q51" s="14"/>
      <c r="R51" s="14"/>
      <c r="S51" s="14"/>
      <c r="T51" s="14"/>
      <c r="U51" s="14"/>
    </row>
    <row r="52" spans="1:21" ht="15.75">
      <c r="A52" s="15"/>
      <c r="B52" s="5"/>
      <c r="C52" s="5" t="s">
        <v>21</v>
      </c>
      <c r="D52" s="17">
        <v>9.6890000000000001</v>
      </c>
      <c r="E52" s="5" t="s">
        <v>22</v>
      </c>
      <c r="F52" s="18" t="s">
        <v>23</v>
      </c>
      <c r="G52" s="18" t="s">
        <v>24</v>
      </c>
      <c r="H52" s="18" t="s">
        <v>25</v>
      </c>
      <c r="I52" s="18" t="s">
        <v>26</v>
      </c>
      <c r="J52" s="18" t="s">
        <v>27</v>
      </c>
      <c r="K52" s="18" t="s">
        <v>28</v>
      </c>
      <c r="L52" s="18" t="s">
        <v>29</v>
      </c>
      <c r="M52" s="14"/>
      <c r="N52" s="14"/>
      <c r="O52" s="14"/>
      <c r="P52" s="14"/>
      <c r="Q52" s="14"/>
      <c r="R52" s="14"/>
      <c r="S52" s="14"/>
      <c r="T52" s="14"/>
      <c r="U52" s="14"/>
    </row>
    <row r="53" spans="1:21" ht="15.75">
      <c r="A53" s="15"/>
      <c r="B53" s="5"/>
      <c r="C53" s="5" t="s">
        <v>30</v>
      </c>
      <c r="D53" s="17">
        <v>16.204999999999998</v>
      </c>
      <c r="E53" s="17">
        <v>14.137</v>
      </c>
      <c r="F53" s="17">
        <v>14.558999999999999</v>
      </c>
      <c r="G53" s="17">
        <v>18.594999999999999</v>
      </c>
      <c r="H53" s="17">
        <v>25.997</v>
      </c>
      <c r="I53" s="17">
        <v>29.846</v>
      </c>
      <c r="J53" s="17">
        <v>31.736999999999998</v>
      </c>
      <c r="K53" s="17">
        <v>31.748000000000001</v>
      </c>
      <c r="L53" s="17">
        <v>31.297000000000001</v>
      </c>
      <c r="M53" s="14"/>
      <c r="N53" s="14"/>
      <c r="O53" s="14"/>
      <c r="P53" s="14"/>
      <c r="Q53" s="14"/>
      <c r="R53" s="14"/>
      <c r="S53" s="14"/>
      <c r="T53" s="14"/>
      <c r="U53" s="14"/>
    </row>
    <row r="54" spans="1:21">
      <c r="A54" s="15"/>
      <c r="B54" s="5"/>
      <c r="C54" s="5"/>
      <c r="D54" s="5">
        <f>D53-D52</f>
        <v>6.5159999999999982</v>
      </c>
      <c r="E54" s="5"/>
      <c r="F54" s="5">
        <f>F53-E53</f>
        <v>0.42199999999999882</v>
      </c>
      <c r="G54" s="5">
        <f>G53-E53</f>
        <v>4.4579999999999984</v>
      </c>
      <c r="H54" s="5">
        <f>H53-E53</f>
        <v>11.86</v>
      </c>
      <c r="I54" s="5">
        <f>I53-E53</f>
        <v>15.709</v>
      </c>
      <c r="J54" s="5">
        <f>J53-E53</f>
        <v>17.599999999999998</v>
      </c>
      <c r="K54" s="5">
        <f>K53-E53</f>
        <v>17.611000000000001</v>
      </c>
      <c r="L54" s="5">
        <f>L53-E53</f>
        <v>17.16</v>
      </c>
      <c r="M54" s="14"/>
      <c r="N54" s="14"/>
      <c r="O54" s="14"/>
      <c r="P54" s="14"/>
      <c r="Q54" s="14"/>
      <c r="R54" s="14"/>
      <c r="S54" s="14"/>
      <c r="T54" s="14"/>
      <c r="U54" s="14"/>
    </row>
    <row r="55" spans="1:21">
      <c r="A55" s="15"/>
      <c r="B55" s="5"/>
      <c r="C55" s="5"/>
      <c r="D55" s="5"/>
      <c r="E55" s="5"/>
      <c r="F55" s="19">
        <f>F54/D54*100</f>
        <v>6.4763658686310457</v>
      </c>
      <c r="G55" s="19">
        <f>G54/D54*100</f>
        <v>68.416206261510126</v>
      </c>
      <c r="H55" s="19">
        <f>H54/D54*100</f>
        <v>182.01350521792514</v>
      </c>
      <c r="I55" s="19">
        <f>I54/D54*100</f>
        <v>241.08348680171892</v>
      </c>
      <c r="J55" s="19">
        <f>J54/D54*100</f>
        <v>270.10435850214856</v>
      </c>
      <c r="K55" s="19">
        <f>K54/D54*100</f>
        <v>270.27317372621246</v>
      </c>
      <c r="L55" s="19">
        <f>L54/D54*100</f>
        <v>263.35174953959489</v>
      </c>
      <c r="M55" s="14"/>
      <c r="N55" s="14"/>
      <c r="O55" s="14"/>
      <c r="P55" s="14"/>
      <c r="Q55" s="14"/>
      <c r="R55" s="14"/>
      <c r="S55" s="14"/>
      <c r="T55" s="14"/>
      <c r="U55" s="14"/>
    </row>
    <row r="56" spans="1:21">
      <c r="A56" s="20"/>
      <c r="B56" s="21"/>
      <c r="C56" s="21"/>
      <c r="D56" s="21"/>
      <c r="E56" s="21"/>
      <c r="F56" s="21"/>
      <c r="G56" s="21"/>
      <c r="H56" s="21"/>
      <c r="I56" s="21"/>
      <c r="J56" s="21"/>
      <c r="K56" s="21"/>
      <c r="L56" s="21"/>
      <c r="M56" s="14"/>
      <c r="N56" s="14"/>
      <c r="O56" s="14"/>
      <c r="P56" s="14"/>
      <c r="Q56" s="14"/>
      <c r="R56" s="14"/>
      <c r="S56" s="14"/>
      <c r="T56" s="14"/>
      <c r="U56" s="14"/>
    </row>
    <row r="57" spans="1:21">
      <c r="A57" s="20"/>
      <c r="B57" s="21"/>
      <c r="C57" s="21"/>
      <c r="D57" s="21"/>
      <c r="E57" s="21"/>
      <c r="F57" s="21"/>
      <c r="G57" s="21"/>
      <c r="H57" s="21"/>
      <c r="I57" s="21"/>
      <c r="J57" s="21"/>
      <c r="K57" s="21"/>
      <c r="L57" s="21"/>
      <c r="M57" s="14"/>
      <c r="N57" s="14"/>
      <c r="O57" s="14"/>
      <c r="P57" s="14"/>
      <c r="Q57" s="14"/>
      <c r="R57" s="14"/>
      <c r="S57" s="14"/>
      <c r="T57" s="14"/>
      <c r="U57" s="14"/>
    </row>
    <row r="58" spans="1:21">
      <c r="A58" s="15" t="s">
        <v>35</v>
      </c>
      <c r="B58" s="5"/>
      <c r="C58" s="5"/>
      <c r="D58" s="5"/>
      <c r="E58" s="5"/>
      <c r="F58" s="5"/>
      <c r="G58" s="5"/>
      <c r="H58" s="5"/>
      <c r="I58" s="5"/>
      <c r="J58" s="5"/>
      <c r="K58" s="5"/>
      <c r="L58" s="5"/>
      <c r="M58" s="14"/>
      <c r="N58" s="22"/>
      <c r="O58" s="18" t="str">
        <f t="shared" ref="O58:U58" si="11">F60</f>
        <v>0.1mM10ul</v>
      </c>
      <c r="P58" s="18" t="str">
        <f t="shared" si="11"/>
        <v>0.1mM20ul</v>
      </c>
      <c r="Q58" s="18" t="str">
        <f t="shared" si="11"/>
        <v>1mM7ul</v>
      </c>
      <c r="R58" s="18" t="str">
        <f t="shared" si="11"/>
        <v>1mM20ul</v>
      </c>
      <c r="S58" s="18" t="str">
        <f t="shared" si="11"/>
        <v>10mM7ul</v>
      </c>
      <c r="T58" s="18" t="str">
        <f t="shared" si="11"/>
        <v>10mM20ul</v>
      </c>
      <c r="U58" s="18" t="str">
        <f t="shared" si="11"/>
        <v>10mM70ul</v>
      </c>
    </row>
    <row r="59" spans="1:21">
      <c r="A59" s="15"/>
      <c r="B59" s="5" t="s">
        <v>19</v>
      </c>
      <c r="C59" s="16" t="s">
        <v>69</v>
      </c>
      <c r="D59" s="5"/>
      <c r="E59" s="5"/>
      <c r="F59" s="5"/>
      <c r="G59" s="5"/>
      <c r="H59" s="5"/>
      <c r="I59" s="5"/>
      <c r="J59" s="5"/>
      <c r="K59" s="5"/>
      <c r="L59" s="5"/>
      <c r="M59" s="14"/>
      <c r="N59" s="22" t="s">
        <v>69</v>
      </c>
      <c r="O59" s="23">
        <f t="shared" ref="O59:U59" si="12">AVERAGE(F63,F75)</f>
        <v>5.5826975407678914</v>
      </c>
      <c r="P59" s="23">
        <f t="shared" si="12"/>
        <v>10.406077543390195</v>
      </c>
      <c r="Q59" s="23">
        <f t="shared" si="12"/>
        <v>44.893831415006893</v>
      </c>
      <c r="R59" s="23">
        <f t="shared" si="12"/>
        <v>128.12631114259474</v>
      </c>
      <c r="S59" s="23">
        <f t="shared" si="12"/>
        <v>179.41804100639462</v>
      </c>
      <c r="T59" s="23">
        <f t="shared" si="12"/>
        <v>187.97584483952849</v>
      </c>
      <c r="U59" s="23">
        <f t="shared" si="12"/>
        <v>175.99537975367429</v>
      </c>
    </row>
    <row r="60" spans="1:21" ht="15.75">
      <c r="A60" s="15"/>
      <c r="B60" s="5"/>
      <c r="C60" s="5" t="s">
        <v>21</v>
      </c>
      <c r="D60" s="17">
        <v>5.4790000000000001</v>
      </c>
      <c r="E60" s="5" t="s">
        <v>22</v>
      </c>
      <c r="F60" s="18" t="s">
        <v>23</v>
      </c>
      <c r="G60" s="18" t="s">
        <v>24</v>
      </c>
      <c r="H60" s="18" t="s">
        <v>25</v>
      </c>
      <c r="I60" s="18" t="s">
        <v>26</v>
      </c>
      <c r="J60" s="18" t="s">
        <v>27</v>
      </c>
      <c r="K60" s="18" t="s">
        <v>28</v>
      </c>
      <c r="L60" s="18" t="s">
        <v>29</v>
      </c>
      <c r="M60" s="14"/>
      <c r="N60" s="22" t="s">
        <v>7</v>
      </c>
      <c r="O60" s="23">
        <f t="shared" ref="O60:U60" si="13">AVERAGE(F69,F81)</f>
        <v>13.936078505084794</v>
      </c>
      <c r="P60" s="23">
        <f t="shared" si="13"/>
        <v>19.774062264485707</v>
      </c>
      <c r="Q60" s="23">
        <f t="shared" si="13"/>
        <v>36.825672787833227</v>
      </c>
      <c r="R60" s="23">
        <f t="shared" si="13"/>
        <v>246.7249138927159</v>
      </c>
      <c r="S60" s="23">
        <f t="shared" si="13"/>
        <v>279.81786431712862</v>
      </c>
      <c r="T60" s="23">
        <f t="shared" si="13"/>
        <v>316.33993133639888</v>
      </c>
      <c r="U60" s="23">
        <f t="shared" si="13"/>
        <v>318.973731233021</v>
      </c>
    </row>
    <row r="61" spans="1:21" ht="15.75">
      <c r="A61" s="15"/>
      <c r="B61" s="5"/>
      <c r="C61" s="5" t="s">
        <v>30</v>
      </c>
      <c r="D61" s="17">
        <v>10.516</v>
      </c>
      <c r="E61" s="17">
        <v>4.1520000000000001</v>
      </c>
      <c r="F61" s="17">
        <v>4.6470000000000002</v>
      </c>
      <c r="G61" s="17">
        <v>5.1289999999999996</v>
      </c>
      <c r="H61" s="17">
        <v>7.8360000000000003</v>
      </c>
      <c r="I61" s="17">
        <v>11.43</v>
      </c>
      <c r="J61" s="17">
        <v>15.885999999999999</v>
      </c>
      <c r="K61" s="17">
        <v>16.225999999999999</v>
      </c>
      <c r="L61" s="17">
        <v>15.36</v>
      </c>
      <c r="M61" s="14"/>
      <c r="N61" s="14"/>
      <c r="O61" s="14"/>
      <c r="P61" s="14"/>
      <c r="Q61" s="14"/>
      <c r="R61" s="14"/>
      <c r="S61" s="14"/>
      <c r="T61" s="14"/>
      <c r="U61" s="14"/>
    </row>
    <row r="62" spans="1:21">
      <c r="A62" s="15"/>
      <c r="B62" s="5"/>
      <c r="C62" s="5"/>
      <c r="D62" s="5">
        <f>D61-D60</f>
        <v>5.0369999999999999</v>
      </c>
      <c r="E62" s="5"/>
      <c r="F62" s="5">
        <f>F61-E61</f>
        <v>0.49500000000000011</v>
      </c>
      <c r="G62" s="5">
        <f>G61-E61</f>
        <v>0.97699999999999942</v>
      </c>
      <c r="H62" s="5">
        <f>H61-E61</f>
        <v>3.6840000000000002</v>
      </c>
      <c r="I62" s="5">
        <f>I61-E61</f>
        <v>7.2779999999999996</v>
      </c>
      <c r="J62" s="5">
        <f>J61-E61</f>
        <v>11.733999999999998</v>
      </c>
      <c r="K62" s="5">
        <f>K61-E61</f>
        <v>12.073999999999998</v>
      </c>
      <c r="L62" s="5">
        <f>L61-E61</f>
        <v>11.207999999999998</v>
      </c>
      <c r="M62" s="14"/>
      <c r="N62" s="14"/>
      <c r="O62" s="14"/>
      <c r="P62" s="14"/>
      <c r="Q62" s="14"/>
      <c r="R62" s="14"/>
      <c r="S62" s="14"/>
      <c r="T62" s="14"/>
      <c r="U62" s="14"/>
    </row>
    <row r="63" spans="1:21">
      <c r="A63" s="15"/>
      <c r="B63" s="5"/>
      <c r="C63" s="5"/>
      <c r="D63" s="5"/>
      <c r="E63" s="5"/>
      <c r="F63" s="19">
        <f>F62/D62*100</f>
        <v>9.8272781417510444</v>
      </c>
      <c r="G63" s="19">
        <f>G62/D62*100</f>
        <v>19.39646615048639</v>
      </c>
      <c r="H63" s="19">
        <f>H62/D62*100</f>
        <v>73.13877307921382</v>
      </c>
      <c r="I63" s="19">
        <f>I62/D62*100</f>
        <v>144.49076831447289</v>
      </c>
      <c r="J63" s="19">
        <f>J62/D62*100</f>
        <v>232.95612467738729</v>
      </c>
      <c r="K63" s="19">
        <f>K62/D62*100</f>
        <v>239.70617431010515</v>
      </c>
      <c r="L63" s="19">
        <f>L62/D62*100</f>
        <v>222.51340083382965</v>
      </c>
      <c r="M63" s="14"/>
      <c r="N63" s="22" t="s">
        <v>31</v>
      </c>
      <c r="O63" s="5" t="s">
        <v>69</v>
      </c>
      <c r="P63" s="5" t="s">
        <v>7</v>
      </c>
      <c r="Q63" s="14"/>
      <c r="R63" s="14"/>
      <c r="S63" s="14"/>
      <c r="T63" s="14"/>
      <c r="U63" s="14"/>
    </row>
    <row r="64" spans="1:21">
      <c r="A64" s="15"/>
      <c r="B64" s="5"/>
      <c r="C64" s="5"/>
      <c r="D64" s="5"/>
      <c r="E64" s="5"/>
      <c r="F64" s="5"/>
      <c r="G64" s="5"/>
      <c r="H64" s="5"/>
      <c r="I64" s="5"/>
      <c r="J64" s="5"/>
      <c r="K64" s="5"/>
      <c r="L64" s="5"/>
      <c r="M64" s="14"/>
      <c r="N64" s="18" t="s">
        <v>23</v>
      </c>
      <c r="O64" s="23">
        <f>O59</f>
        <v>5.5826975407678914</v>
      </c>
      <c r="P64" s="23">
        <f>O60</f>
        <v>13.936078505084794</v>
      </c>
      <c r="Q64" s="14"/>
      <c r="R64" s="14"/>
      <c r="S64" s="14"/>
      <c r="T64" s="14"/>
      <c r="U64" s="14"/>
    </row>
    <row r="65" spans="1:21">
      <c r="A65" s="15"/>
      <c r="B65" s="5" t="s">
        <v>32</v>
      </c>
      <c r="C65" s="16" t="s">
        <v>20</v>
      </c>
      <c r="D65" s="5"/>
      <c r="E65" s="5"/>
      <c r="F65" s="5"/>
      <c r="G65" s="5"/>
      <c r="H65" s="5"/>
      <c r="I65" s="5"/>
      <c r="J65" s="5"/>
      <c r="K65" s="5"/>
      <c r="L65" s="5"/>
      <c r="M65" s="14"/>
      <c r="N65" s="18" t="s">
        <v>24</v>
      </c>
      <c r="O65" s="23">
        <f>P59</f>
        <v>10.406077543390195</v>
      </c>
      <c r="P65" s="23">
        <f>P60</f>
        <v>19.774062264485707</v>
      </c>
      <c r="Q65" s="14"/>
      <c r="R65" s="14"/>
      <c r="S65" s="14"/>
      <c r="T65" s="14"/>
      <c r="U65" s="14"/>
    </row>
    <row r="66" spans="1:21" ht="15.75">
      <c r="A66" s="15"/>
      <c r="B66" s="5"/>
      <c r="C66" s="5" t="s">
        <v>21</v>
      </c>
      <c r="D66" s="17">
        <v>6.8520000000000003</v>
      </c>
      <c r="E66" s="5" t="s">
        <v>22</v>
      </c>
      <c r="F66" s="18" t="s">
        <v>23</v>
      </c>
      <c r="G66" s="18" t="s">
        <v>24</v>
      </c>
      <c r="H66" s="18" t="s">
        <v>25</v>
      </c>
      <c r="I66" s="18" t="s">
        <v>26</v>
      </c>
      <c r="J66" s="18" t="s">
        <v>27</v>
      </c>
      <c r="K66" s="18" t="s">
        <v>28</v>
      </c>
      <c r="L66" s="18" t="s">
        <v>29</v>
      </c>
      <c r="M66" s="14"/>
      <c r="N66" s="18" t="s">
        <v>25</v>
      </c>
      <c r="O66" s="23">
        <f>Q59</f>
        <v>44.893831415006893</v>
      </c>
      <c r="P66" s="23">
        <f>Q60</f>
        <v>36.825672787833227</v>
      </c>
      <c r="Q66" s="14"/>
      <c r="R66" s="14"/>
      <c r="S66" s="14"/>
      <c r="T66" s="14"/>
      <c r="U66" s="14"/>
    </row>
    <row r="67" spans="1:21" ht="15.75">
      <c r="A67" s="15"/>
      <c r="B67" s="5"/>
      <c r="C67" s="5" t="s">
        <v>30</v>
      </c>
      <c r="D67" s="17">
        <v>9.0250000000000004</v>
      </c>
      <c r="E67" s="17">
        <v>5.7060000000000004</v>
      </c>
      <c r="F67" s="17">
        <v>5.9749999999999996</v>
      </c>
      <c r="G67" s="17">
        <v>6.0730000000000004</v>
      </c>
      <c r="H67" s="17">
        <v>6.2450000000000001</v>
      </c>
      <c r="I67" s="17">
        <v>10.321999999999999</v>
      </c>
      <c r="J67" s="17">
        <v>11.773</v>
      </c>
      <c r="K67" s="17">
        <v>13.07</v>
      </c>
      <c r="L67" s="17">
        <v>13.356999999999999</v>
      </c>
      <c r="M67" s="14"/>
      <c r="N67" s="18" t="s">
        <v>26</v>
      </c>
      <c r="O67" s="23">
        <f>R59</f>
        <v>128.12631114259474</v>
      </c>
      <c r="P67" s="23">
        <f>R60</f>
        <v>246.7249138927159</v>
      </c>
      <c r="Q67" s="14"/>
      <c r="R67" s="14"/>
      <c r="S67" s="14"/>
      <c r="T67" s="14"/>
      <c r="U67" s="14"/>
    </row>
    <row r="68" spans="1:21">
      <c r="A68" s="15"/>
      <c r="B68" s="5"/>
      <c r="C68" s="5"/>
      <c r="D68" s="5">
        <f>D67-D66</f>
        <v>2.173</v>
      </c>
      <c r="E68" s="5"/>
      <c r="F68" s="5">
        <f>F67-E67</f>
        <v>0.26899999999999924</v>
      </c>
      <c r="G68" s="5">
        <f>G67-E67</f>
        <v>0.36699999999999999</v>
      </c>
      <c r="H68" s="5">
        <f>H67-E67</f>
        <v>0.5389999999999997</v>
      </c>
      <c r="I68" s="5">
        <f>I67-E67</f>
        <v>4.6159999999999988</v>
      </c>
      <c r="J68" s="5">
        <f>J67-E67</f>
        <v>6.0669999999999993</v>
      </c>
      <c r="K68" s="5">
        <f>K67-E67</f>
        <v>7.3639999999999999</v>
      </c>
      <c r="L68" s="5">
        <f>L67-E67</f>
        <v>7.6509999999999989</v>
      </c>
      <c r="M68" s="14"/>
      <c r="N68" s="18" t="s">
        <v>27</v>
      </c>
      <c r="O68" s="23">
        <f>S59</f>
        <v>179.41804100639462</v>
      </c>
      <c r="P68" s="23">
        <f>S60</f>
        <v>279.81786431712862</v>
      </c>
      <c r="Q68" s="14"/>
      <c r="R68" s="14"/>
      <c r="S68" s="14"/>
      <c r="T68" s="14"/>
      <c r="U68" s="14"/>
    </row>
    <row r="69" spans="1:21">
      <c r="A69" s="15"/>
      <c r="B69" s="5"/>
      <c r="C69" s="5"/>
      <c r="D69" s="5"/>
      <c r="E69" s="5"/>
      <c r="F69" s="19">
        <f>F68/D68*100</f>
        <v>12.379199263690715</v>
      </c>
      <c r="G69" s="19">
        <f>G68/D68*100</f>
        <v>16.88909341923608</v>
      </c>
      <c r="H69" s="19">
        <f>H68/D68*100</f>
        <v>24.804417855499295</v>
      </c>
      <c r="I69" s="19">
        <f>I68/D68*100</f>
        <v>212.42521859180852</v>
      </c>
      <c r="J69" s="19">
        <f>J68/D68*100</f>
        <v>279.19926369075006</v>
      </c>
      <c r="K69" s="19">
        <f>K68/D68*100</f>
        <v>338.88633225954902</v>
      </c>
      <c r="L69" s="19">
        <f>L68/D68*100</f>
        <v>352.09387942936024</v>
      </c>
      <c r="M69" s="14"/>
      <c r="N69" s="18" t="s">
        <v>28</v>
      </c>
      <c r="O69" s="23">
        <f>T59</f>
        <v>187.97584483952849</v>
      </c>
      <c r="P69" s="23">
        <f>T60</f>
        <v>316.33993133639888</v>
      </c>
      <c r="Q69" s="14"/>
      <c r="R69" s="14"/>
      <c r="S69" s="14"/>
      <c r="T69" s="14"/>
      <c r="U69" s="14"/>
    </row>
    <row r="70" spans="1:21">
      <c r="A70" s="15"/>
      <c r="B70" s="5"/>
      <c r="C70" s="5"/>
      <c r="D70" s="5"/>
      <c r="E70" s="5"/>
      <c r="F70" s="5"/>
      <c r="G70" s="5"/>
      <c r="H70" s="5"/>
      <c r="I70" s="5"/>
      <c r="J70" s="5"/>
      <c r="K70" s="5"/>
      <c r="L70" s="5"/>
      <c r="M70" s="14"/>
      <c r="N70" s="18" t="s">
        <v>29</v>
      </c>
      <c r="O70" s="23">
        <f>U59</f>
        <v>175.99537975367429</v>
      </c>
      <c r="P70" s="23">
        <f>U60</f>
        <v>318.973731233021</v>
      </c>
      <c r="Q70" s="14"/>
      <c r="R70" s="14"/>
      <c r="S70" s="14"/>
      <c r="T70" s="14"/>
      <c r="U70" s="14"/>
    </row>
    <row r="71" spans="1:21">
      <c r="A71" s="15"/>
      <c r="B71" s="5" t="s">
        <v>33</v>
      </c>
      <c r="C71" s="16" t="s">
        <v>69</v>
      </c>
      <c r="D71" s="5"/>
      <c r="E71" s="5"/>
      <c r="F71" s="5"/>
      <c r="G71" s="5"/>
      <c r="H71" s="5"/>
      <c r="I71" s="5"/>
      <c r="J71" s="5"/>
      <c r="K71" s="5"/>
      <c r="L71" s="5"/>
      <c r="M71" s="14"/>
      <c r="N71" s="14"/>
      <c r="O71" s="14"/>
      <c r="P71" s="14"/>
      <c r="Q71" s="14"/>
      <c r="R71" s="14"/>
      <c r="S71" s="14"/>
      <c r="T71" s="14"/>
      <c r="U71" s="14"/>
    </row>
    <row r="72" spans="1:21" ht="15.75">
      <c r="A72" s="15"/>
      <c r="B72" s="5"/>
      <c r="C72" s="5" t="s">
        <v>21</v>
      </c>
      <c r="D72" s="17">
        <v>4.0270000000000001</v>
      </c>
      <c r="E72" s="5" t="s">
        <v>22</v>
      </c>
      <c r="F72" s="18" t="s">
        <v>23</v>
      </c>
      <c r="G72" s="18" t="s">
        <v>24</v>
      </c>
      <c r="H72" s="18" t="s">
        <v>25</v>
      </c>
      <c r="I72" s="18" t="s">
        <v>26</v>
      </c>
      <c r="J72" s="18" t="s">
        <v>27</v>
      </c>
      <c r="K72" s="18" t="s">
        <v>28</v>
      </c>
      <c r="L72" s="18" t="s">
        <v>29</v>
      </c>
      <c r="M72" s="14"/>
      <c r="N72" s="14"/>
      <c r="O72" s="14"/>
      <c r="P72" s="14"/>
      <c r="Q72" s="14"/>
      <c r="R72" s="14"/>
      <c r="S72" s="14"/>
      <c r="T72" s="14"/>
      <c r="U72" s="14"/>
    </row>
    <row r="73" spans="1:21" ht="15.75">
      <c r="A73" s="15"/>
      <c r="B73" s="5"/>
      <c r="C73" s="5" t="s">
        <v>30</v>
      </c>
      <c r="D73" s="17">
        <v>14.34</v>
      </c>
      <c r="E73" s="17">
        <v>-1.6870000000000001</v>
      </c>
      <c r="F73" s="17">
        <v>-1.5489999999999999</v>
      </c>
      <c r="G73" s="17">
        <v>-1.5409999999999999</v>
      </c>
      <c r="H73" s="17">
        <v>0.03</v>
      </c>
      <c r="I73" s="17">
        <v>9.8390000000000004</v>
      </c>
      <c r="J73" s="17">
        <v>11.295</v>
      </c>
      <c r="K73" s="17">
        <v>12.364000000000001</v>
      </c>
      <c r="L73" s="17">
        <v>11.666</v>
      </c>
      <c r="M73" s="14"/>
      <c r="N73" s="14"/>
      <c r="O73" s="14"/>
      <c r="P73" s="14"/>
      <c r="Q73" s="14"/>
      <c r="R73" s="14"/>
      <c r="S73" s="14"/>
      <c r="T73" s="14"/>
      <c r="U73" s="14"/>
    </row>
    <row r="74" spans="1:21">
      <c r="A74" s="15"/>
      <c r="B74" s="5"/>
      <c r="C74" s="5"/>
      <c r="D74" s="5">
        <f>D73-D72</f>
        <v>10.312999999999999</v>
      </c>
      <c r="E74" s="5"/>
      <c r="F74" s="5">
        <f>F73-E73</f>
        <v>0.13800000000000012</v>
      </c>
      <c r="G74" s="5">
        <f>G73-E73</f>
        <v>0.14600000000000013</v>
      </c>
      <c r="H74" s="5">
        <f>H73-E73</f>
        <v>1.7170000000000001</v>
      </c>
      <c r="I74" s="5">
        <f>I73-E73</f>
        <v>11.526</v>
      </c>
      <c r="J74" s="5">
        <f>J73-E73</f>
        <v>12.981999999999999</v>
      </c>
      <c r="K74" s="5">
        <f>K73-E73</f>
        <v>14.051</v>
      </c>
      <c r="L74" s="5">
        <f>L73-E73</f>
        <v>13.353</v>
      </c>
      <c r="M74" s="14"/>
      <c r="N74" s="14"/>
      <c r="O74" s="14"/>
      <c r="P74" s="14"/>
      <c r="Q74" s="14"/>
      <c r="R74" s="14"/>
      <c r="S74" s="14"/>
      <c r="T74" s="14"/>
      <c r="U74" s="14"/>
    </row>
    <row r="75" spans="1:21">
      <c r="A75" s="15"/>
      <c r="B75" s="5"/>
      <c r="C75" s="5"/>
      <c r="D75" s="5"/>
      <c r="E75" s="5"/>
      <c r="F75" s="19">
        <f>F74/D74*100</f>
        <v>1.338116939784739</v>
      </c>
      <c r="G75" s="19">
        <f>G74/D74*100</f>
        <v>1.4156889362939993</v>
      </c>
      <c r="H75" s="19">
        <f>H74/D74*100</f>
        <v>16.648889750799963</v>
      </c>
      <c r="I75" s="19">
        <f>I74/D74*100</f>
        <v>111.76185397071659</v>
      </c>
      <c r="J75" s="19">
        <f>J74/D74*100</f>
        <v>125.87995733540194</v>
      </c>
      <c r="K75" s="19">
        <f>K74/D74*100</f>
        <v>136.24551536895183</v>
      </c>
      <c r="L75" s="19">
        <f>L74/D74*100</f>
        <v>129.47735867351889</v>
      </c>
      <c r="M75" s="14"/>
      <c r="N75" s="14"/>
      <c r="O75" s="14"/>
      <c r="P75" s="14"/>
      <c r="Q75" s="14"/>
      <c r="R75" s="14"/>
      <c r="S75" s="14"/>
      <c r="T75" s="14"/>
      <c r="U75" s="14"/>
    </row>
    <row r="76" spans="1:21">
      <c r="A76" s="15"/>
      <c r="B76" s="5"/>
      <c r="C76" s="5"/>
      <c r="D76" s="5"/>
      <c r="E76" s="5"/>
      <c r="F76" s="5"/>
      <c r="G76" s="5"/>
      <c r="H76" s="5"/>
      <c r="I76" s="5"/>
      <c r="J76" s="5"/>
      <c r="K76" s="5"/>
      <c r="L76" s="5"/>
      <c r="M76" s="14"/>
      <c r="N76" s="14"/>
      <c r="O76" s="14"/>
      <c r="P76" s="14"/>
      <c r="Q76" s="14"/>
      <c r="R76" s="14"/>
      <c r="S76" s="14"/>
      <c r="T76" s="14"/>
      <c r="U76" s="14"/>
    </row>
    <row r="77" spans="1:21">
      <c r="A77" s="15"/>
      <c r="B77" s="5" t="s">
        <v>34</v>
      </c>
      <c r="C77" s="16" t="s">
        <v>20</v>
      </c>
      <c r="D77" s="5"/>
      <c r="E77" s="5"/>
      <c r="F77" s="5"/>
      <c r="G77" s="5"/>
      <c r="H77" s="5"/>
      <c r="I77" s="5"/>
      <c r="J77" s="5"/>
      <c r="K77" s="5"/>
      <c r="L77" s="5"/>
      <c r="M77" s="14"/>
      <c r="N77" s="14"/>
      <c r="O77" s="14"/>
      <c r="P77" s="14"/>
      <c r="Q77" s="14"/>
      <c r="R77" s="14"/>
      <c r="S77" s="14"/>
      <c r="T77" s="14"/>
      <c r="U77" s="14"/>
    </row>
    <row r="78" spans="1:21" ht="15.75">
      <c r="A78" s="15"/>
      <c r="B78" s="5"/>
      <c r="C78" s="5" t="s">
        <v>21</v>
      </c>
      <c r="D78" s="17">
        <v>7.524</v>
      </c>
      <c r="E78" s="5" t="s">
        <v>22</v>
      </c>
      <c r="F78" s="18" t="s">
        <v>23</v>
      </c>
      <c r="G78" s="18" t="s">
        <v>24</v>
      </c>
      <c r="H78" s="18" t="s">
        <v>25</v>
      </c>
      <c r="I78" s="18" t="s">
        <v>26</v>
      </c>
      <c r="J78" s="18" t="s">
        <v>27</v>
      </c>
      <c r="K78" s="18" t="s">
        <v>28</v>
      </c>
      <c r="L78" s="18" t="s">
        <v>29</v>
      </c>
      <c r="M78" s="14"/>
      <c r="N78" s="14"/>
      <c r="O78" s="14"/>
      <c r="P78" s="14"/>
      <c r="Q78" s="14"/>
      <c r="R78" s="14"/>
      <c r="S78" s="14"/>
      <c r="T78" s="14"/>
      <c r="U78" s="14"/>
    </row>
    <row r="79" spans="1:21" ht="15.75">
      <c r="A79" s="15"/>
      <c r="B79" s="5"/>
      <c r="C79" s="5" t="s">
        <v>30</v>
      </c>
      <c r="D79" s="17">
        <v>13.984999999999999</v>
      </c>
      <c r="E79" s="17">
        <v>3.403</v>
      </c>
      <c r="F79" s="17">
        <v>4.4039999999999999</v>
      </c>
      <c r="G79" s="17">
        <v>4.867</v>
      </c>
      <c r="H79" s="17">
        <v>6.5590000000000002</v>
      </c>
      <c r="I79" s="17">
        <v>21.56</v>
      </c>
      <c r="J79" s="17">
        <v>21.521999999999998</v>
      </c>
      <c r="K79" s="17">
        <v>22.385000000000002</v>
      </c>
      <c r="L79" s="17">
        <v>21.872</v>
      </c>
      <c r="M79" s="14"/>
      <c r="N79" s="14"/>
      <c r="O79" s="14"/>
      <c r="P79" s="14"/>
      <c r="Q79" s="14"/>
      <c r="R79" s="14"/>
      <c r="S79" s="14"/>
      <c r="T79" s="14"/>
      <c r="U79" s="14"/>
    </row>
    <row r="80" spans="1:21">
      <c r="A80" s="15"/>
      <c r="B80" s="5"/>
      <c r="C80" s="5"/>
      <c r="D80" s="5">
        <f>D79-D78</f>
        <v>6.4609999999999994</v>
      </c>
      <c r="E80" s="5"/>
      <c r="F80" s="5">
        <f>F79-E79</f>
        <v>1.0009999999999999</v>
      </c>
      <c r="G80" s="5">
        <f>G79-E79</f>
        <v>1.464</v>
      </c>
      <c r="H80" s="5">
        <f>H79-E79</f>
        <v>3.1560000000000001</v>
      </c>
      <c r="I80" s="5">
        <f>I79-E79</f>
        <v>18.157</v>
      </c>
      <c r="J80" s="5">
        <f>J79-E79</f>
        <v>18.119</v>
      </c>
      <c r="K80" s="5">
        <f>K79-E79</f>
        <v>18.982000000000003</v>
      </c>
      <c r="L80" s="5">
        <f>L79-E79</f>
        <v>18.469000000000001</v>
      </c>
      <c r="M80" s="14"/>
      <c r="N80" s="14"/>
      <c r="O80" s="14"/>
      <c r="P80" s="14"/>
      <c r="Q80" s="14"/>
      <c r="R80" s="14"/>
      <c r="S80" s="14"/>
      <c r="T80" s="14"/>
      <c r="U80" s="14"/>
    </row>
    <row r="81" spans="1:21">
      <c r="A81" s="15"/>
      <c r="B81" s="5"/>
      <c r="C81" s="5"/>
      <c r="D81" s="5"/>
      <c r="E81" s="5"/>
      <c r="F81" s="19">
        <f>F80/D80*100</f>
        <v>15.492957746478872</v>
      </c>
      <c r="G81" s="19">
        <f>G80/D80*100</f>
        <v>22.659031109735338</v>
      </c>
      <c r="H81" s="19">
        <f>H80/D80*100</f>
        <v>48.846927720167166</v>
      </c>
      <c r="I81" s="19">
        <f>I80/D80*100</f>
        <v>281.02460919362329</v>
      </c>
      <c r="J81" s="19">
        <f>J80/D80*100</f>
        <v>280.43646494350719</v>
      </c>
      <c r="K81" s="19">
        <f>K80/D80*100</f>
        <v>293.79353041324879</v>
      </c>
      <c r="L81" s="19">
        <f>L80/D80*100</f>
        <v>285.8535830366817</v>
      </c>
      <c r="M81" s="14"/>
      <c r="N81" s="14"/>
      <c r="O81" s="14"/>
      <c r="P81" s="14"/>
      <c r="Q81" s="14"/>
      <c r="R81" s="14"/>
      <c r="S81" s="14"/>
      <c r="T81" s="14"/>
      <c r="U81" s="14"/>
    </row>
    <row r="82" spans="1:21">
      <c r="A82" s="14"/>
      <c r="B82" s="14"/>
      <c r="C82" s="14"/>
      <c r="D82" s="14"/>
      <c r="E82" s="14"/>
      <c r="F82" s="14"/>
      <c r="G82" s="14"/>
      <c r="H82" s="14"/>
      <c r="I82" s="14"/>
      <c r="J82" s="14"/>
      <c r="K82" s="14"/>
      <c r="L82" s="14"/>
      <c r="M82" s="14"/>
      <c r="N82" s="14"/>
      <c r="O82" s="14"/>
      <c r="P82" s="14"/>
      <c r="Q82" s="14"/>
      <c r="R82" s="14"/>
      <c r="S82" s="14"/>
      <c r="T82" s="14"/>
      <c r="U82" s="14"/>
    </row>
    <row r="83" spans="1:21">
      <c r="A83" s="14"/>
      <c r="B83" s="14"/>
      <c r="C83" s="14"/>
      <c r="D83" s="14"/>
      <c r="E83" s="14"/>
      <c r="F83" s="14"/>
      <c r="G83" s="14"/>
      <c r="H83" s="14"/>
      <c r="I83" s="14"/>
      <c r="J83" s="14"/>
      <c r="K83" s="14"/>
      <c r="L83" s="14"/>
      <c r="M83" s="14"/>
      <c r="N83" s="14"/>
      <c r="O83" s="14"/>
      <c r="P83" s="14"/>
      <c r="Q83" s="14"/>
      <c r="R83" s="14"/>
      <c r="S83" s="14"/>
      <c r="T83" s="14"/>
      <c r="U83" s="14"/>
    </row>
    <row r="84" spans="1:21">
      <c r="A84" s="15" t="s">
        <v>36</v>
      </c>
      <c r="B84" s="5"/>
      <c r="C84" s="5"/>
      <c r="D84" s="5"/>
      <c r="E84" s="5"/>
      <c r="F84" s="5"/>
      <c r="G84" s="5"/>
      <c r="H84" s="5"/>
      <c r="I84" s="5"/>
      <c r="J84" s="5"/>
      <c r="K84" s="5"/>
      <c r="L84" s="5"/>
      <c r="M84" s="14"/>
      <c r="N84" s="22"/>
      <c r="O84" s="18" t="str">
        <f t="shared" ref="O84:U84" si="14">F86</f>
        <v>0.1mM10ul</v>
      </c>
      <c r="P84" s="18" t="str">
        <f t="shared" si="14"/>
        <v>0.1mM20ul</v>
      </c>
      <c r="Q84" s="18" t="str">
        <f t="shared" si="14"/>
        <v>1mM7ul</v>
      </c>
      <c r="R84" s="18" t="str">
        <f t="shared" si="14"/>
        <v>1mM20ul</v>
      </c>
      <c r="S84" s="18" t="str">
        <f t="shared" si="14"/>
        <v>10mM7ul</v>
      </c>
      <c r="T84" s="18" t="str">
        <f t="shared" si="14"/>
        <v>10mM20ul</v>
      </c>
      <c r="U84" s="18" t="str">
        <f t="shared" si="14"/>
        <v>10mM70ul</v>
      </c>
    </row>
    <row r="85" spans="1:21">
      <c r="A85" s="15"/>
      <c r="B85" s="5" t="s">
        <v>19</v>
      </c>
      <c r="C85" s="16" t="s">
        <v>20</v>
      </c>
      <c r="D85" s="5"/>
      <c r="E85" s="5"/>
      <c r="F85" s="5"/>
      <c r="G85" s="5"/>
      <c r="H85" s="5"/>
      <c r="I85" s="5"/>
      <c r="J85" s="5"/>
      <c r="K85" s="5"/>
      <c r="L85" s="5"/>
      <c r="M85" s="14"/>
      <c r="N85" s="22" t="s">
        <v>69</v>
      </c>
      <c r="O85" s="23">
        <f t="shared" ref="O85:U85" si="15">AVERAGE(F101,F95)</f>
        <v>12.536527245027468</v>
      </c>
      <c r="P85" s="23">
        <f t="shared" si="15"/>
        <v>112.25054923319277</v>
      </c>
      <c r="Q85" s="23">
        <f t="shared" si="15"/>
        <v>300.60598140259913</v>
      </c>
      <c r="R85" s="23">
        <f t="shared" si="15"/>
        <v>501.40493026563342</v>
      </c>
      <c r="S85" s="23">
        <f t="shared" si="15"/>
        <v>599.40767584292291</v>
      </c>
      <c r="T85" s="23">
        <f t="shared" si="15"/>
        <v>625.56801190535055</v>
      </c>
      <c r="U85" s="23">
        <f t="shared" si="15"/>
        <v>608.56497670026829</v>
      </c>
    </row>
    <row r="86" spans="1:21" ht="15.75">
      <c r="A86" s="15"/>
      <c r="B86" s="5"/>
      <c r="C86" s="5" t="s">
        <v>21</v>
      </c>
      <c r="D86" s="17">
        <v>6.4850000000000003</v>
      </c>
      <c r="E86" s="5" t="s">
        <v>22</v>
      </c>
      <c r="F86" s="18" t="s">
        <v>23</v>
      </c>
      <c r="G86" s="18" t="s">
        <v>24</v>
      </c>
      <c r="H86" s="18" t="s">
        <v>25</v>
      </c>
      <c r="I86" s="18" t="s">
        <v>26</v>
      </c>
      <c r="J86" s="18" t="s">
        <v>27</v>
      </c>
      <c r="K86" s="18" t="s">
        <v>28</v>
      </c>
      <c r="L86" s="18" t="s">
        <v>29</v>
      </c>
      <c r="M86" s="14"/>
      <c r="N86" s="22" t="s">
        <v>7</v>
      </c>
      <c r="O86" s="23">
        <f t="shared" ref="O86:U86" si="16">AVERAGE(F89,F107)</f>
        <v>31.42605977424391</v>
      </c>
      <c r="P86" s="23">
        <f t="shared" si="16"/>
        <v>100.09413479263709</v>
      </c>
      <c r="Q86" s="23">
        <f t="shared" si="16"/>
        <v>291.51037704373653</v>
      </c>
      <c r="R86" s="23">
        <f t="shared" si="16"/>
        <v>461.81990672961876</v>
      </c>
      <c r="S86" s="23">
        <f t="shared" si="16"/>
        <v>524.85291120852162</v>
      </c>
      <c r="T86" s="23">
        <f t="shared" si="16"/>
        <v>532.27604606491388</v>
      </c>
      <c r="U86" s="23">
        <f t="shared" si="16"/>
        <v>516.15298986604762</v>
      </c>
    </row>
    <row r="87" spans="1:21" ht="15.75">
      <c r="A87" s="15"/>
      <c r="B87" s="5"/>
      <c r="C87" s="5" t="s">
        <v>30</v>
      </c>
      <c r="D87" s="17">
        <v>10.17</v>
      </c>
      <c r="E87" s="17">
        <v>5.673</v>
      </c>
      <c r="F87" s="17">
        <v>7.5949999999999998</v>
      </c>
      <c r="G87" s="17">
        <v>9.3659999999999997</v>
      </c>
      <c r="H87" s="17">
        <v>17.53</v>
      </c>
      <c r="I87" s="17">
        <v>23.277999999999999</v>
      </c>
      <c r="J87" s="17">
        <v>25.236000000000001</v>
      </c>
      <c r="K87" s="17">
        <v>24.468</v>
      </c>
      <c r="L87" s="17">
        <v>22.908999999999999</v>
      </c>
      <c r="M87" s="14"/>
      <c r="N87" s="14"/>
      <c r="O87" s="14"/>
      <c r="P87" s="14"/>
      <c r="Q87" s="14"/>
      <c r="R87" s="14"/>
      <c r="S87" s="14"/>
      <c r="T87" s="14"/>
      <c r="U87" s="14"/>
    </row>
    <row r="88" spans="1:21">
      <c r="A88" s="15"/>
      <c r="B88" s="5"/>
      <c r="C88" s="5"/>
      <c r="D88" s="5">
        <f>D87-D86</f>
        <v>3.6849999999999996</v>
      </c>
      <c r="E88" s="5"/>
      <c r="F88" s="5">
        <f>F87-E87</f>
        <v>1.9219999999999997</v>
      </c>
      <c r="G88" s="5">
        <f>G87-E87</f>
        <v>3.6929999999999996</v>
      </c>
      <c r="H88" s="5">
        <f>H87-E87</f>
        <v>11.857000000000001</v>
      </c>
      <c r="I88" s="5">
        <f>I87-E87</f>
        <v>17.604999999999997</v>
      </c>
      <c r="J88" s="5">
        <f>J87-E87</f>
        <v>19.563000000000002</v>
      </c>
      <c r="K88" s="5">
        <f>K87-E87</f>
        <v>18.795000000000002</v>
      </c>
      <c r="L88" s="5">
        <f>L87-E87</f>
        <v>17.235999999999997</v>
      </c>
      <c r="M88" s="14"/>
      <c r="N88" s="14"/>
      <c r="O88" s="14"/>
      <c r="P88" s="14"/>
      <c r="Q88" s="14"/>
      <c r="R88" s="14"/>
      <c r="S88" s="14"/>
      <c r="T88" s="14"/>
      <c r="U88" s="14"/>
    </row>
    <row r="89" spans="1:21">
      <c r="A89" s="15"/>
      <c r="B89" s="5"/>
      <c r="C89" s="5"/>
      <c r="D89" s="5"/>
      <c r="E89" s="5"/>
      <c r="F89" s="19">
        <f>F88/D88*100</f>
        <v>52.157394843962003</v>
      </c>
      <c r="G89" s="19">
        <f>G88/D88*100</f>
        <v>100.21709633649931</v>
      </c>
      <c r="H89" s="19">
        <f>H88/D88*100</f>
        <v>321.76390773405706</v>
      </c>
      <c r="I89" s="19">
        <f>I88/D88*100</f>
        <v>477.74762550881951</v>
      </c>
      <c r="J89" s="19">
        <f>J88/D88*100</f>
        <v>530.88195386702864</v>
      </c>
      <c r="K89" s="19">
        <f>K88/D88*100</f>
        <v>510.0407055630937</v>
      </c>
      <c r="L89" s="19">
        <f>L88/D88*100</f>
        <v>467.73405698778828</v>
      </c>
      <c r="M89" s="14"/>
      <c r="N89" s="22" t="s">
        <v>31</v>
      </c>
      <c r="O89" s="5" t="s">
        <v>69</v>
      </c>
      <c r="P89" s="5" t="s">
        <v>7</v>
      </c>
      <c r="Q89" s="14"/>
      <c r="R89" s="14"/>
      <c r="S89" s="14"/>
      <c r="T89" s="14"/>
      <c r="U89" s="14"/>
    </row>
    <row r="90" spans="1:21">
      <c r="A90" s="15"/>
      <c r="B90" s="5"/>
      <c r="C90" s="5"/>
      <c r="D90" s="5"/>
      <c r="E90" s="5"/>
      <c r="F90" s="5"/>
      <c r="G90" s="5"/>
      <c r="H90" s="5"/>
      <c r="I90" s="5"/>
      <c r="J90" s="5"/>
      <c r="K90" s="5"/>
      <c r="L90" s="5"/>
      <c r="M90" s="14"/>
      <c r="N90" s="18" t="s">
        <v>23</v>
      </c>
      <c r="O90" s="23">
        <f>O85</f>
        <v>12.536527245027468</v>
      </c>
      <c r="P90" s="23">
        <f>O86</f>
        <v>31.42605977424391</v>
      </c>
      <c r="Q90" s="14"/>
      <c r="R90" s="14"/>
      <c r="S90" s="14"/>
      <c r="T90" s="14"/>
      <c r="U90" s="14"/>
    </row>
    <row r="91" spans="1:21">
      <c r="A91" s="15"/>
      <c r="B91" s="5" t="s">
        <v>32</v>
      </c>
      <c r="C91" s="16" t="s">
        <v>69</v>
      </c>
      <c r="D91" s="5"/>
      <c r="E91" s="5"/>
      <c r="F91" s="5"/>
      <c r="G91" s="5"/>
      <c r="H91" s="5"/>
      <c r="I91" s="5"/>
      <c r="J91" s="5"/>
      <c r="K91" s="5"/>
      <c r="L91" s="5"/>
      <c r="M91" s="14"/>
      <c r="N91" s="18" t="s">
        <v>24</v>
      </c>
      <c r="O91" s="23">
        <f>P85</f>
        <v>112.25054923319277</v>
      </c>
      <c r="P91" s="23">
        <f>P86</f>
        <v>100.09413479263709</v>
      </c>
      <c r="Q91" s="14"/>
      <c r="R91" s="14"/>
      <c r="S91" s="14"/>
      <c r="T91" s="14"/>
      <c r="U91" s="14"/>
    </row>
    <row r="92" spans="1:21" ht="15.75">
      <c r="A92" s="15"/>
      <c r="B92" s="5"/>
      <c r="C92" s="5" t="s">
        <v>21</v>
      </c>
      <c r="D92" s="17">
        <v>10.496</v>
      </c>
      <c r="E92" s="5" t="s">
        <v>22</v>
      </c>
      <c r="F92" s="18" t="s">
        <v>23</v>
      </c>
      <c r="G92" s="18" t="s">
        <v>24</v>
      </c>
      <c r="H92" s="18" t="s">
        <v>25</v>
      </c>
      <c r="I92" s="18" t="s">
        <v>26</v>
      </c>
      <c r="J92" s="18" t="s">
        <v>27</v>
      </c>
      <c r="K92" s="18" t="s">
        <v>28</v>
      </c>
      <c r="L92" s="18" t="s">
        <v>29</v>
      </c>
      <c r="M92" s="14"/>
      <c r="N92" s="18" t="s">
        <v>25</v>
      </c>
      <c r="O92" s="23">
        <f>Q85</f>
        <v>300.60598140259913</v>
      </c>
      <c r="P92" s="23">
        <f>Q86</f>
        <v>291.51037704373653</v>
      </c>
      <c r="Q92" s="14"/>
      <c r="R92" s="14"/>
      <c r="S92" s="14"/>
      <c r="T92" s="14"/>
      <c r="U92" s="14"/>
    </row>
    <row r="93" spans="1:21" ht="15.75">
      <c r="A93" s="15"/>
      <c r="B93" s="5"/>
      <c r="C93" s="5" t="s">
        <v>30</v>
      </c>
      <c r="D93" s="17">
        <v>14.465</v>
      </c>
      <c r="E93" s="17">
        <v>12.475</v>
      </c>
      <c r="F93" s="17">
        <v>12.763999999999999</v>
      </c>
      <c r="G93" s="17">
        <v>15.151</v>
      </c>
      <c r="H93" s="17">
        <v>21.463999999999999</v>
      </c>
      <c r="I93" s="17">
        <v>27.460999999999999</v>
      </c>
      <c r="J93" s="17">
        <v>30.193000000000001</v>
      </c>
      <c r="K93" s="17">
        <v>32.69</v>
      </c>
      <c r="L93" s="17">
        <v>33.015000000000001</v>
      </c>
      <c r="M93" s="14"/>
      <c r="N93" s="18" t="s">
        <v>26</v>
      </c>
      <c r="O93" s="23">
        <f>R85</f>
        <v>501.40493026563342</v>
      </c>
      <c r="P93" s="23">
        <f>R86</f>
        <v>461.81990672961876</v>
      </c>
      <c r="Q93" s="14"/>
      <c r="R93" s="14"/>
      <c r="S93" s="14"/>
      <c r="T93" s="14"/>
      <c r="U93" s="14"/>
    </row>
    <row r="94" spans="1:21">
      <c r="A94" s="15"/>
      <c r="B94" s="5"/>
      <c r="C94" s="5"/>
      <c r="D94" s="5">
        <f>D93-D92</f>
        <v>3.9689999999999994</v>
      </c>
      <c r="E94" s="5"/>
      <c r="F94" s="5">
        <f>F93-E93</f>
        <v>0.2889999999999997</v>
      </c>
      <c r="G94" s="5">
        <f>G93-E93</f>
        <v>2.6760000000000002</v>
      </c>
      <c r="H94" s="5">
        <f>H93-E93</f>
        <v>8.988999999999999</v>
      </c>
      <c r="I94" s="5">
        <f>I93-E93</f>
        <v>14.985999999999999</v>
      </c>
      <c r="J94" s="5">
        <f>J93-E93</f>
        <v>17.718000000000004</v>
      </c>
      <c r="K94" s="5">
        <f>K93-E93</f>
        <v>20.214999999999996</v>
      </c>
      <c r="L94" s="5">
        <f>L93-E93</f>
        <v>20.54</v>
      </c>
      <c r="M94" s="14"/>
      <c r="N94" s="18" t="s">
        <v>27</v>
      </c>
      <c r="O94" s="23">
        <f>S85</f>
        <v>599.40767584292291</v>
      </c>
      <c r="P94" s="23">
        <f>S86</f>
        <v>524.85291120852162</v>
      </c>
      <c r="Q94" s="14"/>
      <c r="R94" s="14"/>
      <c r="S94" s="14"/>
      <c r="T94" s="14"/>
      <c r="U94" s="14"/>
    </row>
    <row r="95" spans="1:21">
      <c r="A95" s="15"/>
      <c r="B95" s="5"/>
      <c r="C95" s="5"/>
      <c r="D95" s="5"/>
      <c r="E95" s="5"/>
      <c r="F95" s="19">
        <f>F94/D94*100</f>
        <v>7.2814310909548947</v>
      </c>
      <c r="G95" s="19">
        <f>G94/D94*100</f>
        <v>67.422524565381721</v>
      </c>
      <c r="H95" s="19">
        <f>H94/D94*100</f>
        <v>226.48022171831695</v>
      </c>
      <c r="I95" s="19">
        <f>I94/D94*100</f>
        <v>377.57621567145378</v>
      </c>
      <c r="J95" s="19">
        <f>J94/D94*100</f>
        <v>446.40967498110371</v>
      </c>
      <c r="K95" s="19">
        <f>K94/D94*100</f>
        <v>509.32224741748547</v>
      </c>
      <c r="L95" s="19">
        <f>L94/D94*100</f>
        <v>517.51070798689852</v>
      </c>
      <c r="M95" s="14"/>
      <c r="N95" s="18" t="s">
        <v>28</v>
      </c>
      <c r="O95" s="23">
        <f>T85</f>
        <v>625.56801190535055</v>
      </c>
      <c r="P95" s="23">
        <f>T86</f>
        <v>532.27604606491388</v>
      </c>
      <c r="Q95" s="14"/>
      <c r="R95" s="14"/>
      <c r="S95" s="14"/>
      <c r="T95" s="14"/>
      <c r="U95" s="14"/>
    </row>
    <row r="96" spans="1:21">
      <c r="A96" s="15"/>
      <c r="B96" s="5"/>
      <c r="C96" s="5"/>
      <c r="D96" s="5"/>
      <c r="E96" s="5"/>
      <c r="F96" s="5"/>
      <c r="G96" s="5"/>
      <c r="H96" s="5"/>
      <c r="I96" s="5"/>
      <c r="J96" s="5"/>
      <c r="K96" s="5"/>
      <c r="L96" s="5"/>
      <c r="M96" s="14"/>
      <c r="N96" s="18" t="s">
        <v>29</v>
      </c>
      <c r="O96" s="23">
        <f>U85</f>
        <v>608.56497670026829</v>
      </c>
      <c r="P96" s="23">
        <f>U86</f>
        <v>516.15298986604762</v>
      </c>
      <c r="Q96" s="14"/>
      <c r="R96" s="14"/>
      <c r="S96" s="14"/>
      <c r="T96" s="14"/>
      <c r="U96" s="14"/>
    </row>
    <row r="97" spans="1:21">
      <c r="A97" s="15"/>
      <c r="B97" s="5" t="s">
        <v>33</v>
      </c>
      <c r="C97" s="16" t="s">
        <v>69</v>
      </c>
      <c r="D97" s="5"/>
      <c r="E97" s="5"/>
      <c r="F97" s="5"/>
      <c r="G97" s="5"/>
      <c r="H97" s="5"/>
      <c r="I97" s="5"/>
      <c r="J97" s="5"/>
      <c r="K97" s="5"/>
      <c r="L97" s="5"/>
      <c r="M97" s="14"/>
      <c r="N97" s="14"/>
      <c r="O97" s="14"/>
      <c r="P97" s="14"/>
      <c r="Q97" s="14"/>
      <c r="R97" s="14"/>
      <c r="S97" s="14"/>
      <c r="T97" s="14"/>
      <c r="U97" s="14"/>
    </row>
    <row r="98" spans="1:21" ht="15.75">
      <c r="A98" s="15"/>
      <c r="B98" s="5"/>
      <c r="C98" s="5" t="s">
        <v>21</v>
      </c>
      <c r="D98" s="17">
        <v>7.7480000000000002</v>
      </c>
      <c r="E98" s="5" t="s">
        <v>22</v>
      </c>
      <c r="F98" s="18" t="s">
        <v>23</v>
      </c>
      <c r="G98" s="18" t="s">
        <v>24</v>
      </c>
      <c r="H98" s="18" t="s">
        <v>25</v>
      </c>
      <c r="I98" s="18" t="s">
        <v>26</v>
      </c>
      <c r="J98" s="18" t="s">
        <v>27</v>
      </c>
      <c r="K98" s="18" t="s">
        <v>28</v>
      </c>
      <c r="L98" s="18" t="s">
        <v>29</v>
      </c>
      <c r="M98" s="14"/>
      <c r="N98" s="14"/>
      <c r="O98" s="14"/>
      <c r="P98" s="14"/>
      <c r="Q98" s="14"/>
      <c r="R98" s="14"/>
      <c r="S98" s="14"/>
      <c r="T98" s="14"/>
      <c r="U98" s="14"/>
    </row>
    <row r="99" spans="1:21" ht="15.75">
      <c r="A99" s="15"/>
      <c r="B99" s="5"/>
      <c r="C99" s="5" t="s">
        <v>30</v>
      </c>
      <c r="D99" s="17">
        <v>10.637</v>
      </c>
      <c r="E99" s="17">
        <v>6.7009999999999996</v>
      </c>
      <c r="F99" s="17">
        <v>7.2149999999999999</v>
      </c>
      <c r="G99" s="17">
        <v>11.239000000000001</v>
      </c>
      <c r="H99" s="17">
        <v>17.527000000000001</v>
      </c>
      <c r="I99" s="17">
        <v>24.763999999999999</v>
      </c>
      <c r="J99" s="17">
        <v>28.437999999999999</v>
      </c>
      <c r="K99" s="17">
        <v>28.132000000000001</v>
      </c>
      <c r="L99" s="17">
        <v>26.913</v>
      </c>
      <c r="M99" s="14"/>
      <c r="N99" s="14"/>
      <c r="O99" s="14"/>
      <c r="P99" s="14"/>
      <c r="Q99" s="14"/>
      <c r="R99" s="14"/>
      <c r="S99" s="14"/>
      <c r="T99" s="14"/>
      <c r="U99" s="14"/>
    </row>
    <row r="100" spans="1:21">
      <c r="A100" s="15"/>
      <c r="B100" s="5"/>
      <c r="C100" s="5"/>
      <c r="D100" s="5">
        <f>D99-D98</f>
        <v>2.8890000000000002</v>
      </c>
      <c r="E100" s="5"/>
      <c r="F100" s="5">
        <f>F99-E99</f>
        <v>0.51400000000000023</v>
      </c>
      <c r="G100" s="5">
        <f>G99-E99</f>
        <v>4.5380000000000011</v>
      </c>
      <c r="H100" s="5">
        <f>H99-E99</f>
        <v>10.826000000000001</v>
      </c>
      <c r="I100" s="5">
        <f>I99-E99</f>
        <v>18.062999999999999</v>
      </c>
      <c r="J100" s="5">
        <f>J99-E99</f>
        <v>21.736999999999998</v>
      </c>
      <c r="K100" s="5">
        <f>K99-E99</f>
        <v>21.431000000000001</v>
      </c>
      <c r="L100" s="5">
        <f>L99-E99</f>
        <v>20.212</v>
      </c>
      <c r="M100" s="14"/>
      <c r="N100" s="14"/>
      <c r="O100" s="14"/>
      <c r="P100" s="14"/>
      <c r="Q100" s="14"/>
      <c r="R100" s="14"/>
      <c r="S100" s="14"/>
      <c r="T100" s="14"/>
      <c r="U100" s="14"/>
    </row>
    <row r="101" spans="1:21">
      <c r="A101" s="15"/>
      <c r="B101" s="5"/>
      <c r="C101" s="5"/>
      <c r="D101" s="5"/>
      <c r="E101" s="5"/>
      <c r="F101" s="19">
        <f>F100/D100*100</f>
        <v>17.79162339910004</v>
      </c>
      <c r="G101" s="19">
        <f>G100/D100*100</f>
        <v>157.07857390100384</v>
      </c>
      <c r="H101" s="19">
        <f>H100/D100*100</f>
        <v>374.73174108688124</v>
      </c>
      <c r="I101" s="19">
        <f>I100/D100*100</f>
        <v>625.23364485981301</v>
      </c>
      <c r="J101" s="19">
        <f>J100/D100*100</f>
        <v>752.40567670474206</v>
      </c>
      <c r="K101" s="19">
        <f>K100/D100*100</f>
        <v>741.81377639321568</v>
      </c>
      <c r="L101" s="19">
        <f>L100/D100*100</f>
        <v>699.61924541363794</v>
      </c>
      <c r="M101" s="14"/>
      <c r="N101" s="14"/>
      <c r="O101" s="14"/>
      <c r="P101" s="14"/>
      <c r="Q101" s="14"/>
      <c r="R101" s="14"/>
      <c r="S101" s="14"/>
      <c r="T101" s="14"/>
      <c r="U101" s="14"/>
    </row>
    <row r="102" spans="1:21">
      <c r="A102" s="15"/>
      <c r="B102" s="5"/>
      <c r="C102" s="5"/>
      <c r="D102" s="5"/>
      <c r="E102" s="5"/>
      <c r="F102" s="5"/>
      <c r="G102" s="5"/>
      <c r="H102" s="5"/>
      <c r="I102" s="5"/>
      <c r="J102" s="5"/>
      <c r="K102" s="5"/>
      <c r="L102" s="5"/>
      <c r="M102" s="14"/>
      <c r="N102" s="14"/>
      <c r="O102" s="14"/>
      <c r="P102" s="14"/>
      <c r="Q102" s="14"/>
      <c r="R102" s="14"/>
      <c r="S102" s="14"/>
      <c r="T102" s="14"/>
      <c r="U102" s="14"/>
    </row>
    <row r="103" spans="1:21">
      <c r="A103" s="15"/>
      <c r="B103" s="55" t="s">
        <v>115</v>
      </c>
      <c r="C103" s="16" t="s">
        <v>20</v>
      </c>
      <c r="D103" s="5"/>
      <c r="E103" s="5"/>
      <c r="F103" s="5"/>
      <c r="G103" s="5"/>
      <c r="H103" s="5"/>
      <c r="I103" s="5"/>
      <c r="J103" s="5"/>
      <c r="K103" s="5"/>
      <c r="L103" s="5"/>
      <c r="M103" s="14"/>
      <c r="N103" s="14"/>
      <c r="O103" s="14"/>
      <c r="P103" s="14"/>
      <c r="Q103" s="14"/>
      <c r="R103" s="14"/>
      <c r="S103" s="14"/>
      <c r="T103" s="14"/>
      <c r="U103" s="14"/>
    </row>
    <row r="104" spans="1:21" ht="15.75">
      <c r="A104" s="15"/>
      <c r="B104" s="5"/>
      <c r="C104" s="5" t="s">
        <v>21</v>
      </c>
      <c r="D104" s="17">
        <v>6.75</v>
      </c>
      <c r="E104" s="5" t="s">
        <v>22</v>
      </c>
      <c r="F104" s="18" t="s">
        <v>23</v>
      </c>
      <c r="G104" s="18" t="s">
        <v>24</v>
      </c>
      <c r="H104" s="18" t="s">
        <v>25</v>
      </c>
      <c r="I104" s="18" t="s">
        <v>26</v>
      </c>
      <c r="J104" s="18" t="s">
        <v>27</v>
      </c>
      <c r="K104" s="18" t="s">
        <v>28</v>
      </c>
      <c r="L104" s="18" t="s">
        <v>29</v>
      </c>
      <c r="M104" s="14"/>
      <c r="N104" s="14"/>
      <c r="O104" s="14"/>
      <c r="P104" s="14"/>
      <c r="Q104" s="14"/>
      <c r="R104" s="14"/>
      <c r="S104" s="14"/>
      <c r="T104" s="14"/>
      <c r="U104" s="14"/>
    </row>
    <row r="105" spans="1:21" ht="15.75">
      <c r="A105" s="15"/>
      <c r="B105" s="5"/>
      <c r="C105" s="5" t="s">
        <v>30</v>
      </c>
      <c r="D105" s="17">
        <v>10.218999999999999</v>
      </c>
      <c r="E105" s="17">
        <v>6.125</v>
      </c>
      <c r="F105" s="17">
        <v>6.4960000000000004</v>
      </c>
      <c r="G105" s="17">
        <v>9.593</v>
      </c>
      <c r="H105" s="17">
        <v>15.188000000000001</v>
      </c>
      <c r="I105" s="17">
        <v>21.593</v>
      </c>
      <c r="J105" s="17">
        <v>24.123000000000001</v>
      </c>
      <c r="K105" s="17">
        <v>25.361000000000001</v>
      </c>
      <c r="L105" s="17">
        <v>25.71</v>
      </c>
      <c r="M105" s="14"/>
      <c r="N105" s="14"/>
      <c r="O105" s="14"/>
      <c r="P105" s="14"/>
      <c r="Q105" s="14"/>
      <c r="R105" s="14"/>
      <c r="S105" s="14"/>
      <c r="T105" s="14"/>
      <c r="U105" s="14"/>
    </row>
    <row r="106" spans="1:21">
      <c r="A106" s="15"/>
      <c r="B106" s="5"/>
      <c r="C106" s="5"/>
      <c r="D106" s="5">
        <f>D105-D104</f>
        <v>3.4689999999999994</v>
      </c>
      <c r="E106" s="5"/>
      <c r="F106" s="5">
        <f>F105-E105</f>
        <v>0.37100000000000044</v>
      </c>
      <c r="G106" s="5">
        <f>G105-E105</f>
        <v>3.468</v>
      </c>
      <c r="H106" s="5">
        <f>H105-E105</f>
        <v>9.0630000000000006</v>
      </c>
      <c r="I106" s="5">
        <f>I105-E105</f>
        <v>15.468</v>
      </c>
      <c r="J106" s="5">
        <f>J105-E105</f>
        <v>17.998000000000001</v>
      </c>
      <c r="K106" s="5">
        <f>K105-E105</f>
        <v>19.236000000000001</v>
      </c>
      <c r="L106" s="5">
        <f>L105-E105</f>
        <v>19.585000000000001</v>
      </c>
      <c r="M106" s="14"/>
      <c r="N106" s="14"/>
      <c r="O106" s="14"/>
      <c r="P106" s="14"/>
      <c r="Q106" s="14"/>
      <c r="R106" s="14"/>
      <c r="S106" s="14"/>
      <c r="T106" s="14"/>
      <c r="U106" s="14"/>
    </row>
    <row r="107" spans="1:21">
      <c r="A107" s="15"/>
      <c r="B107" s="5"/>
      <c r="C107" s="5"/>
      <c r="D107" s="5"/>
      <c r="E107" s="5"/>
      <c r="F107" s="19">
        <f>F106/D106*100</f>
        <v>10.694724704525814</v>
      </c>
      <c r="G107" s="19">
        <f>G106/D106*100</f>
        <v>99.971173248774875</v>
      </c>
      <c r="H107" s="19">
        <f>H106/D106*100</f>
        <v>261.25684635341605</v>
      </c>
      <c r="I107" s="19">
        <f>I106/D106*100</f>
        <v>445.89218795041808</v>
      </c>
      <c r="J107" s="19">
        <f>J106/D106*100</f>
        <v>518.82386855001459</v>
      </c>
      <c r="K107" s="19">
        <f>K106/D106*100</f>
        <v>554.51138656673402</v>
      </c>
      <c r="L107" s="19">
        <f>L106/D106*100</f>
        <v>564.5719227443069</v>
      </c>
      <c r="M107" s="14"/>
      <c r="N107" s="14"/>
      <c r="O107" s="14"/>
      <c r="P107" s="14"/>
      <c r="Q107" s="14"/>
      <c r="R107" s="14"/>
      <c r="S107" s="14"/>
      <c r="T107" s="14"/>
      <c r="U107" s="14"/>
    </row>
    <row r="108" spans="1:21">
      <c r="A108" s="14"/>
      <c r="B108" s="14"/>
      <c r="C108" s="14"/>
      <c r="D108" s="14"/>
      <c r="E108" s="14"/>
      <c r="F108" s="14"/>
      <c r="G108" s="14"/>
      <c r="H108" s="14"/>
      <c r="I108" s="14"/>
      <c r="J108" s="14"/>
      <c r="K108" s="14"/>
      <c r="L108" s="14"/>
      <c r="M108" s="14"/>
      <c r="N108" s="14"/>
      <c r="O108" s="14"/>
      <c r="P108" s="14"/>
      <c r="Q108" s="14"/>
      <c r="R108" s="14"/>
      <c r="S108" s="14"/>
      <c r="T108" s="14"/>
      <c r="U108" s="14"/>
    </row>
    <row r="109" spans="1:21">
      <c r="A109" s="14"/>
      <c r="B109" s="14"/>
      <c r="C109" s="14"/>
      <c r="D109" s="14"/>
      <c r="E109" s="14"/>
      <c r="F109" s="14"/>
      <c r="G109" s="14"/>
      <c r="H109" s="14"/>
      <c r="I109" s="14"/>
      <c r="J109" s="14"/>
      <c r="K109" s="14"/>
      <c r="L109" s="14"/>
      <c r="M109" s="14"/>
      <c r="N109" s="14"/>
      <c r="O109" s="14"/>
      <c r="P109" s="14"/>
      <c r="Q109" s="14"/>
      <c r="R109" s="14"/>
      <c r="S109" s="14"/>
      <c r="T109" s="14"/>
      <c r="U109" s="14"/>
    </row>
    <row r="110" spans="1:21">
      <c r="A110" s="15" t="s">
        <v>38</v>
      </c>
      <c r="B110" s="5"/>
      <c r="C110" s="5"/>
      <c r="D110" s="5"/>
      <c r="E110" s="5"/>
      <c r="F110" s="5"/>
      <c r="G110" s="5"/>
      <c r="H110" s="5"/>
      <c r="I110" s="5"/>
      <c r="J110" s="5"/>
      <c r="K110" s="5"/>
      <c r="L110" s="5"/>
      <c r="M110" s="14"/>
      <c r="N110" s="22"/>
      <c r="O110" s="18" t="str">
        <f t="shared" ref="O110:U110" si="17">F112</f>
        <v>0.1mM10ul</v>
      </c>
      <c r="P110" s="18" t="str">
        <f t="shared" si="17"/>
        <v>0.1mM20ul</v>
      </c>
      <c r="Q110" s="18" t="str">
        <f t="shared" si="17"/>
        <v>1mM7ul</v>
      </c>
      <c r="R110" s="18" t="str">
        <f t="shared" si="17"/>
        <v>1mM20ul</v>
      </c>
      <c r="S110" s="18" t="str">
        <f t="shared" si="17"/>
        <v>10mM7ul</v>
      </c>
      <c r="T110" s="18" t="str">
        <f t="shared" si="17"/>
        <v>10mM20ul</v>
      </c>
      <c r="U110" s="18" t="str">
        <f t="shared" si="17"/>
        <v>10mM70ul</v>
      </c>
    </row>
    <row r="111" spans="1:21">
      <c r="A111" s="15"/>
      <c r="B111" s="5" t="s">
        <v>39</v>
      </c>
      <c r="C111" s="16" t="s">
        <v>69</v>
      </c>
      <c r="D111" s="5"/>
      <c r="E111" s="5"/>
      <c r="F111" s="5"/>
      <c r="G111" s="5"/>
      <c r="H111" s="5"/>
      <c r="I111" s="5"/>
      <c r="J111" s="5"/>
      <c r="K111" s="5"/>
      <c r="L111" s="5"/>
      <c r="M111" s="14"/>
      <c r="N111" s="22" t="s">
        <v>69</v>
      </c>
      <c r="O111" s="23">
        <f t="shared" ref="O111:U111" si="18">AVERAGE(F115,F133)</f>
        <v>25.505028121790588</v>
      </c>
      <c r="P111" s="23">
        <f t="shared" si="18"/>
        <v>225.46983895119129</v>
      </c>
      <c r="Q111" s="23">
        <f t="shared" si="18"/>
        <v>488.48458767510368</v>
      </c>
      <c r="R111" s="23">
        <f t="shared" si="18"/>
        <v>677.27221290541399</v>
      </c>
      <c r="S111" s="23">
        <f t="shared" si="18"/>
        <v>1070.6661921594628</v>
      </c>
      <c r="T111" s="23">
        <f t="shared" si="18"/>
        <v>1191.4253505030483</v>
      </c>
      <c r="U111" s="23">
        <f t="shared" si="18"/>
        <v>1285.1193536301867</v>
      </c>
    </row>
    <row r="112" spans="1:21" ht="15.75">
      <c r="A112" s="15"/>
      <c r="B112" s="5"/>
      <c r="C112" s="5" t="s">
        <v>21</v>
      </c>
      <c r="D112" s="17">
        <v>7.4880000000000004</v>
      </c>
      <c r="E112" s="5" t="s">
        <v>22</v>
      </c>
      <c r="F112" s="18" t="s">
        <v>23</v>
      </c>
      <c r="G112" s="18" t="s">
        <v>24</v>
      </c>
      <c r="H112" s="18" t="s">
        <v>25</v>
      </c>
      <c r="I112" s="18" t="s">
        <v>26</v>
      </c>
      <c r="J112" s="18" t="s">
        <v>27</v>
      </c>
      <c r="K112" s="18" t="s">
        <v>28</v>
      </c>
      <c r="L112" s="18" t="s">
        <v>29</v>
      </c>
      <c r="M112" s="14"/>
      <c r="N112" s="22" t="s">
        <v>7</v>
      </c>
      <c r="O112" s="23">
        <f t="shared" ref="O112:U112" si="19">AVERAGE(F127,F121)</f>
        <v>20.522069495432412</v>
      </c>
      <c r="P112" s="23">
        <f t="shared" si="19"/>
        <v>285.72923484826913</v>
      </c>
      <c r="Q112" s="23">
        <f t="shared" si="19"/>
        <v>582.61879013821272</v>
      </c>
      <c r="R112" s="23">
        <f t="shared" si="19"/>
        <v>788.61669607368788</v>
      </c>
      <c r="S112" s="23">
        <f t="shared" si="19"/>
        <v>1080.7598039215679</v>
      </c>
      <c r="T112" s="23">
        <f t="shared" si="19"/>
        <v>1213.2625074703315</v>
      </c>
      <c r="U112" s="23">
        <f t="shared" si="19"/>
        <v>1256.5795246497237</v>
      </c>
    </row>
    <row r="113" spans="1:21" ht="15.75">
      <c r="A113" s="15"/>
      <c r="B113" s="5"/>
      <c r="C113" s="5" t="s">
        <v>30</v>
      </c>
      <c r="D113" s="17">
        <v>9.8849999999999998</v>
      </c>
      <c r="E113" s="17">
        <v>6.907</v>
      </c>
      <c r="F113" s="17">
        <v>7.9260000000000002</v>
      </c>
      <c r="G113" s="17">
        <v>10.542</v>
      </c>
      <c r="H113" s="17">
        <v>17.812000000000001</v>
      </c>
      <c r="I113" s="17">
        <v>22.829000000000001</v>
      </c>
      <c r="J113" s="17">
        <v>33.162999999999997</v>
      </c>
      <c r="K113" s="17">
        <v>35.281999999999996</v>
      </c>
      <c r="L113" s="17">
        <v>37.228999999999999</v>
      </c>
      <c r="M113" s="14"/>
      <c r="N113" s="14"/>
      <c r="O113" s="14"/>
      <c r="P113" s="14"/>
      <c r="Q113" s="14"/>
      <c r="R113" s="14"/>
      <c r="S113" s="14"/>
      <c r="T113" s="14"/>
      <c r="U113" s="14"/>
    </row>
    <row r="114" spans="1:21">
      <c r="A114" s="15"/>
      <c r="B114" s="5"/>
      <c r="C114" s="5"/>
      <c r="D114" s="5">
        <f>D113-D112</f>
        <v>2.3969999999999994</v>
      </c>
      <c r="E114" s="5"/>
      <c r="F114" s="5">
        <f>F113-E113</f>
        <v>1.0190000000000001</v>
      </c>
      <c r="G114" s="5">
        <f>G113-E113</f>
        <v>3.6349999999999998</v>
      </c>
      <c r="H114" s="5">
        <f>H113-E113</f>
        <v>10.905000000000001</v>
      </c>
      <c r="I114" s="5">
        <f>I113-E113</f>
        <v>15.922000000000001</v>
      </c>
      <c r="J114" s="5">
        <f>J113-E113</f>
        <v>26.255999999999997</v>
      </c>
      <c r="K114" s="5">
        <f>K113-E113</f>
        <v>28.374999999999996</v>
      </c>
      <c r="L114" s="5">
        <f>L113-E113</f>
        <v>30.321999999999999</v>
      </c>
      <c r="M114" s="14"/>
      <c r="N114" s="14"/>
      <c r="O114" s="14"/>
      <c r="P114" s="14"/>
      <c r="Q114" s="14"/>
      <c r="R114" s="14"/>
      <c r="S114" s="14"/>
      <c r="T114" s="14"/>
      <c r="U114" s="14"/>
    </row>
    <row r="115" spans="1:21">
      <c r="A115" s="15"/>
      <c r="B115" s="5"/>
      <c r="C115" s="5"/>
      <c r="D115" s="5"/>
      <c r="E115" s="5"/>
      <c r="F115" s="19">
        <f>F114/D114*100</f>
        <v>42.511472674176069</v>
      </c>
      <c r="G115" s="19">
        <f>G114/D114*100</f>
        <v>151.64789319983316</v>
      </c>
      <c r="H115" s="19">
        <f>H114/D114*100</f>
        <v>454.94367959949955</v>
      </c>
      <c r="I115" s="19">
        <f>I114/D114*100</f>
        <v>664.24697538589919</v>
      </c>
      <c r="J115" s="19">
        <f>J114/D114*100</f>
        <v>1095.3692115143931</v>
      </c>
      <c r="K115" s="19">
        <f>K114/D114*100</f>
        <v>1183.7713808927829</v>
      </c>
      <c r="L115" s="19">
        <f>L114/D114*100</f>
        <v>1264.9979140592411</v>
      </c>
      <c r="M115" s="14"/>
      <c r="N115" s="22" t="s">
        <v>31</v>
      </c>
      <c r="O115" s="5" t="s">
        <v>69</v>
      </c>
      <c r="P115" s="5" t="s">
        <v>7</v>
      </c>
      <c r="Q115" s="14"/>
      <c r="R115" s="14"/>
      <c r="S115" s="14"/>
      <c r="T115" s="14"/>
      <c r="U115" s="14"/>
    </row>
    <row r="116" spans="1:21">
      <c r="A116" s="15"/>
      <c r="B116" s="5"/>
      <c r="C116" s="5"/>
      <c r="D116" s="5"/>
      <c r="E116" s="5"/>
      <c r="F116" s="5"/>
      <c r="G116" s="5"/>
      <c r="H116" s="5"/>
      <c r="I116" s="5"/>
      <c r="J116" s="5"/>
      <c r="K116" s="5"/>
      <c r="L116" s="5"/>
      <c r="M116" s="14"/>
      <c r="N116" s="18" t="s">
        <v>23</v>
      </c>
      <c r="O116" s="23">
        <f>O111</f>
        <v>25.505028121790588</v>
      </c>
      <c r="P116" s="23">
        <f>O112</f>
        <v>20.522069495432412</v>
      </c>
      <c r="Q116" s="14"/>
      <c r="R116" s="14"/>
      <c r="S116" s="14"/>
      <c r="T116" s="14"/>
      <c r="U116" s="14"/>
    </row>
    <row r="117" spans="1:21">
      <c r="A117" s="15"/>
      <c r="B117" s="5" t="s">
        <v>40</v>
      </c>
      <c r="C117" s="16" t="s">
        <v>20</v>
      </c>
      <c r="D117" s="5"/>
      <c r="E117" s="5"/>
      <c r="F117" s="5"/>
      <c r="G117" s="5"/>
      <c r="H117" s="5"/>
      <c r="I117" s="5"/>
      <c r="J117" s="5"/>
      <c r="K117" s="5"/>
      <c r="L117" s="5"/>
      <c r="M117" s="14"/>
      <c r="N117" s="18" t="s">
        <v>24</v>
      </c>
      <c r="O117" s="23">
        <f>P111</f>
        <v>225.46983895119129</v>
      </c>
      <c r="P117" s="23">
        <f>P112</f>
        <v>285.72923484826913</v>
      </c>
      <c r="Q117" s="14"/>
      <c r="R117" s="14"/>
      <c r="S117" s="14"/>
      <c r="T117" s="14"/>
      <c r="U117" s="14"/>
    </row>
    <row r="118" spans="1:21" ht="15.75">
      <c r="A118" s="15"/>
      <c r="B118" s="5"/>
      <c r="C118" s="5" t="s">
        <v>21</v>
      </c>
      <c r="D118" s="17">
        <v>9.4109999999999996</v>
      </c>
      <c r="E118" s="5" t="s">
        <v>22</v>
      </c>
      <c r="F118" s="18" t="s">
        <v>23</v>
      </c>
      <c r="G118" s="18" t="s">
        <v>24</v>
      </c>
      <c r="H118" s="18" t="s">
        <v>25</v>
      </c>
      <c r="I118" s="18" t="s">
        <v>26</v>
      </c>
      <c r="J118" s="18" t="s">
        <v>27</v>
      </c>
      <c r="K118" s="18" t="s">
        <v>28</v>
      </c>
      <c r="L118" s="18" t="s">
        <v>29</v>
      </c>
      <c r="M118" s="14"/>
      <c r="N118" s="18" t="s">
        <v>25</v>
      </c>
      <c r="O118" s="23">
        <f>Q111</f>
        <v>488.48458767510368</v>
      </c>
      <c r="P118" s="23">
        <f>Q112</f>
        <v>582.61879013821272</v>
      </c>
      <c r="Q118" s="14"/>
      <c r="R118" s="14"/>
      <c r="S118" s="14"/>
      <c r="T118" s="14"/>
      <c r="U118" s="14"/>
    </row>
    <row r="119" spans="1:21" ht="15.75">
      <c r="A119" s="15"/>
      <c r="B119" s="5"/>
      <c r="C119" s="5" t="s">
        <v>30</v>
      </c>
      <c r="D119" s="17">
        <v>11.179</v>
      </c>
      <c r="E119" s="17">
        <v>8.14</v>
      </c>
      <c r="F119" s="17">
        <v>8.4320000000000004</v>
      </c>
      <c r="G119" s="17">
        <v>14.686999999999999</v>
      </c>
      <c r="H119" s="17">
        <v>16.963999999999999</v>
      </c>
      <c r="I119" s="17">
        <v>18.780999999999999</v>
      </c>
      <c r="J119" s="17">
        <v>24.844999999999999</v>
      </c>
      <c r="K119" s="17">
        <v>27.222999999999999</v>
      </c>
      <c r="L119" s="17">
        <v>27.791</v>
      </c>
      <c r="M119" s="14"/>
      <c r="N119" s="18" t="s">
        <v>26</v>
      </c>
      <c r="O119" s="23">
        <f>R111</f>
        <v>677.27221290541399</v>
      </c>
      <c r="P119" s="23">
        <f>R112</f>
        <v>788.61669607368788</v>
      </c>
      <c r="Q119" s="14"/>
      <c r="R119" s="14"/>
      <c r="S119" s="14"/>
      <c r="T119" s="14"/>
      <c r="U119" s="14"/>
    </row>
    <row r="120" spans="1:21">
      <c r="A120" s="15"/>
      <c r="B120" s="5"/>
      <c r="C120" s="5"/>
      <c r="D120" s="5">
        <f>D119-D118</f>
        <v>1.7680000000000007</v>
      </c>
      <c r="E120" s="5"/>
      <c r="F120" s="5">
        <f>F119-E119</f>
        <v>0.29199999999999982</v>
      </c>
      <c r="G120" s="5">
        <f>G119-E119</f>
        <v>6.5469999999999988</v>
      </c>
      <c r="H120" s="5">
        <f>H119-E119</f>
        <v>8.8239999999999981</v>
      </c>
      <c r="I120" s="5">
        <f>I119-E119</f>
        <v>10.640999999999998</v>
      </c>
      <c r="J120" s="5">
        <f>J119-E119</f>
        <v>16.704999999999998</v>
      </c>
      <c r="K120" s="5">
        <f>K119-E119</f>
        <v>19.082999999999998</v>
      </c>
      <c r="L120" s="5">
        <f>L119-E119</f>
        <v>19.651</v>
      </c>
      <c r="M120" s="14"/>
      <c r="N120" s="18" t="s">
        <v>27</v>
      </c>
      <c r="O120" s="23">
        <f>S111</f>
        <v>1070.6661921594628</v>
      </c>
      <c r="P120" s="23">
        <f>S112</f>
        <v>1080.7598039215679</v>
      </c>
      <c r="Q120" s="14"/>
      <c r="R120" s="14"/>
      <c r="S120" s="14"/>
      <c r="T120" s="14"/>
      <c r="U120" s="14"/>
    </row>
    <row r="121" spans="1:21">
      <c r="A121" s="15"/>
      <c r="B121" s="5"/>
      <c r="C121" s="5"/>
      <c r="D121" s="5"/>
      <c r="E121" s="5"/>
      <c r="F121" s="19">
        <f>F120/D120*100</f>
        <v>16.515837104072382</v>
      </c>
      <c r="G121" s="19">
        <f>G120/D120*100</f>
        <v>370.3054298642532</v>
      </c>
      <c r="H121" s="19">
        <f>H120/D120*100</f>
        <v>499.09502262443414</v>
      </c>
      <c r="I121" s="19">
        <f>I120/D120*100</f>
        <v>601.86651583710375</v>
      </c>
      <c r="J121" s="19">
        <f>J120/D120*100</f>
        <v>944.85294117647015</v>
      </c>
      <c r="K121" s="19">
        <f>K120/D120*100</f>
        <v>1079.3552036199089</v>
      </c>
      <c r="L121" s="19">
        <f>L120/D120*100</f>
        <v>1111.4819004524882</v>
      </c>
      <c r="M121" s="14"/>
      <c r="N121" s="18" t="s">
        <v>28</v>
      </c>
      <c r="O121" s="23">
        <f>T111</f>
        <v>1191.4253505030483</v>
      </c>
      <c r="P121" s="23">
        <f>T112</f>
        <v>1213.2625074703315</v>
      </c>
      <c r="Q121" s="14"/>
      <c r="R121" s="14"/>
      <c r="S121" s="14"/>
      <c r="T121" s="14"/>
      <c r="U121" s="14"/>
    </row>
    <row r="122" spans="1:21">
      <c r="A122" s="15"/>
      <c r="B122" s="5"/>
      <c r="C122" s="5"/>
      <c r="D122" s="5"/>
      <c r="E122" s="5"/>
      <c r="F122" s="5"/>
      <c r="G122" s="5"/>
      <c r="H122" s="5"/>
      <c r="I122" s="5"/>
      <c r="J122" s="5"/>
      <c r="K122" s="5"/>
      <c r="L122" s="5"/>
      <c r="M122" s="14"/>
      <c r="N122" s="18" t="s">
        <v>29</v>
      </c>
      <c r="O122" s="23">
        <f>U111</f>
        <v>1285.1193536301867</v>
      </c>
      <c r="P122" s="23">
        <f>U112</f>
        <v>1256.5795246497237</v>
      </c>
      <c r="Q122" s="14"/>
      <c r="R122" s="14"/>
      <c r="S122" s="14"/>
      <c r="T122" s="14"/>
      <c r="U122" s="14"/>
    </row>
    <row r="123" spans="1:21">
      <c r="A123" s="15"/>
      <c r="B123" s="5" t="s">
        <v>41</v>
      </c>
      <c r="C123" s="16" t="s">
        <v>20</v>
      </c>
      <c r="D123" s="5"/>
      <c r="E123" s="5"/>
      <c r="F123" s="5"/>
      <c r="G123" s="5"/>
      <c r="H123" s="5"/>
      <c r="I123" s="5"/>
      <c r="J123" s="5"/>
      <c r="K123" s="5"/>
      <c r="L123" s="5"/>
      <c r="M123" s="14"/>
      <c r="N123" s="14"/>
      <c r="O123" s="14"/>
      <c r="P123" s="14"/>
      <c r="Q123" s="14"/>
      <c r="R123" s="14"/>
      <c r="S123" s="14"/>
      <c r="T123" s="14"/>
      <c r="U123" s="14"/>
    </row>
    <row r="124" spans="1:21" ht="15.75">
      <c r="A124" s="15"/>
      <c r="B124" s="5"/>
      <c r="C124" s="5" t="s">
        <v>21</v>
      </c>
      <c r="D124" s="17">
        <v>8.5679999999999996</v>
      </c>
      <c r="E124" s="5" t="s">
        <v>22</v>
      </c>
      <c r="F124" s="18" t="s">
        <v>23</v>
      </c>
      <c r="G124" s="18" t="s">
        <v>24</v>
      </c>
      <c r="H124" s="18" t="s">
        <v>25</v>
      </c>
      <c r="I124" s="18" t="s">
        <v>26</v>
      </c>
      <c r="J124" s="18" t="s">
        <v>27</v>
      </c>
      <c r="K124" s="18" t="s">
        <v>28</v>
      </c>
      <c r="L124" s="18" t="s">
        <v>29</v>
      </c>
      <c r="M124" s="14"/>
      <c r="N124" s="14"/>
      <c r="O124" s="14"/>
      <c r="P124" s="14"/>
      <c r="Q124" s="14"/>
      <c r="R124" s="14"/>
      <c r="S124" s="14"/>
      <c r="T124" s="14"/>
      <c r="U124" s="14"/>
    </row>
    <row r="125" spans="1:21" ht="15.75">
      <c r="A125" s="15"/>
      <c r="B125" s="5"/>
      <c r="C125" s="5" t="s">
        <v>30</v>
      </c>
      <c r="D125" s="17">
        <v>9.5220000000000002</v>
      </c>
      <c r="E125" s="17">
        <v>8.2509999999999994</v>
      </c>
      <c r="F125" s="17">
        <v>8.4849999999999994</v>
      </c>
      <c r="G125" s="17">
        <v>10.17</v>
      </c>
      <c r="H125" s="17">
        <v>14.606</v>
      </c>
      <c r="I125" s="17">
        <v>17.556000000000001</v>
      </c>
      <c r="J125" s="17">
        <v>19.858000000000001</v>
      </c>
      <c r="K125" s="17">
        <v>21.103000000000002</v>
      </c>
      <c r="L125" s="17">
        <v>21.623000000000001</v>
      </c>
      <c r="M125" s="14"/>
      <c r="N125" s="14"/>
      <c r="O125" s="14"/>
      <c r="P125" s="14"/>
      <c r="Q125" s="14"/>
      <c r="R125" s="14"/>
      <c r="S125" s="14"/>
      <c r="T125" s="14"/>
      <c r="U125" s="14"/>
    </row>
    <row r="126" spans="1:21">
      <c r="A126" s="15"/>
      <c r="B126" s="5"/>
      <c r="C126" s="5"/>
      <c r="D126" s="5">
        <f>D125-D124</f>
        <v>0.95400000000000063</v>
      </c>
      <c r="E126" s="5"/>
      <c r="F126" s="5">
        <f>F125-E125</f>
        <v>0.23399999999999999</v>
      </c>
      <c r="G126" s="5">
        <f>G125-E125</f>
        <v>1.9190000000000005</v>
      </c>
      <c r="H126" s="5">
        <f>H125-E125</f>
        <v>6.3550000000000004</v>
      </c>
      <c r="I126" s="5">
        <f>I125-E125</f>
        <v>9.3050000000000015</v>
      </c>
      <c r="J126" s="5">
        <f>J125-E125</f>
        <v>11.607000000000001</v>
      </c>
      <c r="K126" s="5">
        <f>K125-E125</f>
        <v>12.852000000000002</v>
      </c>
      <c r="L126" s="5">
        <f>L125-E125</f>
        <v>13.372000000000002</v>
      </c>
      <c r="M126" s="14"/>
      <c r="N126" s="14"/>
      <c r="O126" s="14"/>
      <c r="P126" s="14"/>
      <c r="Q126" s="14"/>
      <c r="R126" s="14"/>
      <c r="S126" s="14"/>
      <c r="T126" s="14"/>
      <c r="U126" s="14"/>
    </row>
    <row r="127" spans="1:21">
      <c r="A127" s="15"/>
      <c r="B127" s="5"/>
      <c r="C127" s="5"/>
      <c r="D127" s="5"/>
      <c r="E127" s="5"/>
      <c r="F127" s="19">
        <f>F126/D126*100</f>
        <v>24.528301886792438</v>
      </c>
      <c r="G127" s="19">
        <f>G126/D126*100</f>
        <v>201.15303983228503</v>
      </c>
      <c r="H127" s="19">
        <f>H126/D126*100</f>
        <v>666.14255765199118</v>
      </c>
      <c r="I127" s="19">
        <f>I126/D126*100</f>
        <v>975.366876310272</v>
      </c>
      <c r="J127" s="19">
        <f>J126/D126*100</f>
        <v>1216.6666666666658</v>
      </c>
      <c r="K127" s="19">
        <f>K126/D126*100</f>
        <v>1347.1698113207542</v>
      </c>
      <c r="L127" s="19">
        <f>L126/D126*100</f>
        <v>1401.6771488469594</v>
      </c>
      <c r="M127" s="14"/>
      <c r="N127" s="14"/>
      <c r="O127" s="14"/>
      <c r="P127" s="14"/>
      <c r="Q127" s="14"/>
      <c r="R127" s="14"/>
      <c r="S127" s="14"/>
      <c r="T127" s="14"/>
      <c r="U127" s="14"/>
    </row>
    <row r="128" spans="1:21">
      <c r="A128" s="15"/>
      <c r="B128" s="5"/>
      <c r="C128" s="5"/>
      <c r="D128" s="5"/>
      <c r="E128" s="5"/>
      <c r="F128" s="5"/>
      <c r="G128" s="5"/>
      <c r="H128" s="5"/>
      <c r="I128" s="5"/>
      <c r="J128" s="5"/>
      <c r="K128" s="5"/>
      <c r="L128" s="5"/>
      <c r="M128" s="14"/>
      <c r="N128" s="14"/>
      <c r="O128" s="14"/>
      <c r="P128" s="14"/>
      <c r="Q128" s="14"/>
      <c r="R128" s="14"/>
      <c r="S128" s="14"/>
      <c r="T128" s="14"/>
      <c r="U128" s="14"/>
    </row>
    <row r="129" spans="1:21">
      <c r="A129" s="15"/>
      <c r="B129" s="5" t="s">
        <v>42</v>
      </c>
      <c r="C129" s="16" t="s">
        <v>69</v>
      </c>
      <c r="D129" s="5"/>
      <c r="E129" s="5"/>
      <c r="F129" s="5"/>
      <c r="G129" s="5"/>
      <c r="H129" s="5"/>
      <c r="I129" s="5"/>
      <c r="J129" s="5"/>
      <c r="K129" s="5"/>
      <c r="L129" s="5"/>
      <c r="M129" s="14"/>
      <c r="N129" s="14"/>
      <c r="O129" s="14"/>
      <c r="P129" s="14"/>
      <c r="Q129" s="14"/>
      <c r="R129" s="14"/>
      <c r="S129" s="14"/>
      <c r="T129" s="14"/>
      <c r="U129" s="14"/>
    </row>
    <row r="130" spans="1:21" ht="15.75">
      <c r="A130" s="15"/>
      <c r="B130" s="5"/>
      <c r="C130" s="5" t="s">
        <v>21</v>
      </c>
      <c r="D130" s="17">
        <v>7.1479999999999997</v>
      </c>
      <c r="E130" s="5" t="s">
        <v>22</v>
      </c>
      <c r="F130" s="18" t="s">
        <v>23</v>
      </c>
      <c r="G130" s="18" t="s">
        <v>24</v>
      </c>
      <c r="H130" s="18" t="s">
        <v>25</v>
      </c>
      <c r="I130" s="18" t="s">
        <v>26</v>
      </c>
      <c r="J130" s="18" t="s">
        <v>27</v>
      </c>
      <c r="K130" s="18" t="s">
        <v>28</v>
      </c>
      <c r="L130" s="18" t="s">
        <v>29</v>
      </c>
      <c r="M130" s="14"/>
      <c r="N130" s="14"/>
      <c r="O130" s="14"/>
      <c r="P130" s="14"/>
      <c r="Q130" s="14"/>
      <c r="R130" s="14"/>
      <c r="S130" s="14"/>
      <c r="T130" s="14"/>
      <c r="U130" s="14"/>
    </row>
    <row r="131" spans="1:21" ht="15.75">
      <c r="A131" s="15"/>
      <c r="B131" s="5"/>
      <c r="C131" s="5" t="s">
        <v>30</v>
      </c>
      <c r="D131" s="17">
        <v>8.56</v>
      </c>
      <c r="E131" s="17">
        <v>6.6909999999999998</v>
      </c>
      <c r="F131" s="17">
        <v>6.8109999999999999</v>
      </c>
      <c r="G131" s="17">
        <v>10.917</v>
      </c>
      <c r="H131" s="17">
        <v>14.061999999999999</v>
      </c>
      <c r="I131" s="17">
        <v>16.437999999999999</v>
      </c>
      <c r="J131" s="17">
        <v>21.46</v>
      </c>
      <c r="K131" s="17">
        <v>23.622</v>
      </c>
      <c r="L131" s="17">
        <v>25.120999999999999</v>
      </c>
      <c r="M131" s="14"/>
      <c r="N131" s="14"/>
      <c r="O131" s="14"/>
      <c r="P131" s="14"/>
      <c r="Q131" s="14"/>
      <c r="R131" s="14"/>
      <c r="S131" s="14"/>
      <c r="T131" s="14"/>
      <c r="U131" s="14"/>
    </row>
    <row r="132" spans="1:21">
      <c r="A132" s="15"/>
      <c r="B132" s="5"/>
      <c r="C132" s="5"/>
      <c r="D132" s="5">
        <f>D131-D130</f>
        <v>1.4120000000000008</v>
      </c>
      <c r="E132" s="5"/>
      <c r="F132" s="5">
        <f>F131-E131</f>
        <v>0.12000000000000011</v>
      </c>
      <c r="G132" s="5">
        <f>G131-E131</f>
        <v>4.226</v>
      </c>
      <c r="H132" s="5">
        <f>H131-E131</f>
        <v>7.3709999999999996</v>
      </c>
      <c r="I132" s="5">
        <f>I131-E131</f>
        <v>9.7469999999999999</v>
      </c>
      <c r="J132" s="5">
        <f>J131-E131</f>
        <v>14.769000000000002</v>
      </c>
      <c r="K132" s="5">
        <f>K131-E131</f>
        <v>16.931000000000001</v>
      </c>
      <c r="L132" s="5">
        <f>L131-E131</f>
        <v>18.43</v>
      </c>
      <c r="M132" s="14"/>
      <c r="N132" s="14"/>
      <c r="O132" s="14"/>
      <c r="P132" s="14"/>
      <c r="Q132" s="14"/>
      <c r="R132" s="14"/>
      <c r="S132" s="14"/>
      <c r="T132" s="14"/>
      <c r="U132" s="14"/>
    </row>
    <row r="133" spans="1:21">
      <c r="A133" s="15"/>
      <c r="B133" s="5"/>
      <c r="C133" s="5"/>
      <c r="D133" s="5"/>
      <c r="E133" s="5"/>
      <c r="F133" s="19">
        <f>F132/D132*100</f>
        <v>8.4985835694051026</v>
      </c>
      <c r="G133" s="19">
        <f>G132/D132*100</f>
        <v>299.29178470254942</v>
      </c>
      <c r="H133" s="19">
        <f>H132/D132*100</f>
        <v>522.02549575070782</v>
      </c>
      <c r="I133" s="19">
        <f>I132/D132*100</f>
        <v>690.2974504249288</v>
      </c>
      <c r="J133" s="19">
        <f>J132/D132*100</f>
        <v>1045.9631728045322</v>
      </c>
      <c r="K133" s="19">
        <f>K132/D132*100</f>
        <v>1199.0793201133138</v>
      </c>
      <c r="L133" s="19">
        <f>L132/D132*100</f>
        <v>1305.2407932011324</v>
      </c>
      <c r="M133" s="14"/>
      <c r="N133" s="14"/>
      <c r="O133" s="14"/>
      <c r="P133" s="14"/>
      <c r="Q133" s="14"/>
      <c r="R133" s="14"/>
      <c r="S133" s="14"/>
      <c r="T133" s="14"/>
      <c r="U133" s="14"/>
    </row>
    <row r="134" spans="1:21">
      <c r="A134" s="14"/>
      <c r="B134" s="14"/>
      <c r="C134" s="14"/>
      <c r="D134" s="14"/>
      <c r="E134" s="14"/>
      <c r="F134" s="14"/>
      <c r="G134" s="14"/>
      <c r="H134" s="14"/>
      <c r="I134" s="14"/>
      <c r="J134" s="14"/>
      <c r="K134" s="14"/>
      <c r="L134" s="14"/>
      <c r="M134" s="14"/>
      <c r="N134" s="14"/>
      <c r="O134" s="14"/>
      <c r="P134" s="14"/>
      <c r="Q134" s="14"/>
      <c r="R134" s="14"/>
      <c r="S134" s="14"/>
      <c r="T134" s="14"/>
      <c r="U134" s="14"/>
    </row>
    <row r="135" spans="1:21">
      <c r="A135" s="14"/>
      <c r="B135" s="14"/>
      <c r="C135" s="14"/>
      <c r="D135" s="14"/>
      <c r="E135" s="14"/>
      <c r="F135" s="14"/>
      <c r="G135" s="14"/>
      <c r="H135" s="14"/>
      <c r="I135" s="14"/>
      <c r="J135" s="14"/>
      <c r="K135" s="14"/>
      <c r="L135" s="14"/>
      <c r="M135" s="14"/>
      <c r="N135" s="14"/>
      <c r="O135" s="14"/>
      <c r="P135" s="14"/>
      <c r="Q135" s="14"/>
      <c r="R135" s="14"/>
      <c r="S135" s="14"/>
      <c r="T135" s="14"/>
      <c r="U135" s="14"/>
    </row>
    <row r="136" spans="1:21">
      <c r="A136" s="15" t="s">
        <v>43</v>
      </c>
      <c r="B136" s="5"/>
      <c r="C136" s="5"/>
      <c r="D136" s="5"/>
      <c r="E136" s="5"/>
      <c r="F136" s="5"/>
      <c r="G136" s="5"/>
      <c r="H136" s="5"/>
      <c r="I136" s="5"/>
      <c r="J136" s="5"/>
      <c r="K136" s="5"/>
      <c r="L136" s="5"/>
      <c r="M136" s="14"/>
      <c r="N136" s="22"/>
      <c r="O136" s="18" t="str">
        <f t="shared" ref="O136:U136" si="20">F138</f>
        <v>0.1mM10ul</v>
      </c>
      <c r="P136" s="18" t="str">
        <f t="shared" si="20"/>
        <v>0.1mM20ul</v>
      </c>
      <c r="Q136" s="18" t="str">
        <f t="shared" si="20"/>
        <v>1mM7ul</v>
      </c>
      <c r="R136" s="18" t="str">
        <f t="shared" si="20"/>
        <v>1mM20ul</v>
      </c>
      <c r="S136" s="18" t="str">
        <f t="shared" si="20"/>
        <v>10mM7ul</v>
      </c>
      <c r="T136" s="18" t="str">
        <f t="shared" si="20"/>
        <v>10mM20ul</v>
      </c>
      <c r="U136" s="18" t="str">
        <f t="shared" si="20"/>
        <v>10mM70ul</v>
      </c>
    </row>
    <row r="137" spans="1:21">
      <c r="A137" s="15"/>
      <c r="B137" s="5" t="s">
        <v>19</v>
      </c>
      <c r="C137" s="16" t="s">
        <v>69</v>
      </c>
      <c r="D137" s="5"/>
      <c r="E137" s="5"/>
      <c r="F137" s="5"/>
      <c r="G137" s="5"/>
      <c r="H137" s="5"/>
      <c r="I137" s="5"/>
      <c r="J137" s="5"/>
      <c r="K137" s="5"/>
      <c r="L137" s="5"/>
      <c r="M137" s="14"/>
      <c r="N137" s="22" t="s">
        <v>69</v>
      </c>
      <c r="O137" s="23">
        <f t="shared" ref="O137:U137" si="21">AVERAGE(F141,F147)</f>
        <v>14.770803226204379</v>
      </c>
      <c r="P137" s="23">
        <f t="shared" si="21"/>
        <v>148.45859941295694</v>
      </c>
      <c r="Q137" s="23">
        <f t="shared" si="21"/>
        <v>182.14635883803706</v>
      </c>
      <c r="R137" s="23">
        <f t="shared" si="21"/>
        <v>349.48107223178482</v>
      </c>
      <c r="S137" s="23">
        <f t="shared" si="21"/>
        <v>536.68992182834586</v>
      </c>
      <c r="T137" s="23">
        <f t="shared" si="21"/>
        <v>564.53295520549375</v>
      </c>
      <c r="U137" s="23">
        <f t="shared" si="21"/>
        <v>580.00133158946858</v>
      </c>
    </row>
    <row r="138" spans="1:21" ht="15.75">
      <c r="A138" s="15"/>
      <c r="B138" s="5"/>
      <c r="C138" s="5" t="s">
        <v>21</v>
      </c>
      <c r="D138" s="17">
        <v>8.6180000000000003</v>
      </c>
      <c r="E138" s="5" t="s">
        <v>22</v>
      </c>
      <c r="F138" s="18" t="s">
        <v>23</v>
      </c>
      <c r="G138" s="18" t="s">
        <v>24</v>
      </c>
      <c r="H138" s="18" t="s">
        <v>25</v>
      </c>
      <c r="I138" s="18" t="s">
        <v>26</v>
      </c>
      <c r="J138" s="18" t="s">
        <v>27</v>
      </c>
      <c r="K138" s="18" t="s">
        <v>28</v>
      </c>
      <c r="L138" s="18" t="s">
        <v>29</v>
      </c>
      <c r="M138" s="14"/>
      <c r="N138" s="22" t="s">
        <v>7</v>
      </c>
      <c r="O138" s="23">
        <f t="shared" ref="O138:U138" si="22">F159</f>
        <v>2.1720969089389977</v>
      </c>
      <c r="P138" s="23">
        <f t="shared" si="22"/>
        <v>21.177944862155375</v>
      </c>
      <c r="Q138" s="23">
        <f t="shared" si="22"/>
        <v>106.64160401002505</v>
      </c>
      <c r="R138" s="23">
        <f t="shared" si="22"/>
        <v>612.36424394319124</v>
      </c>
      <c r="S138" s="23">
        <f t="shared" si="22"/>
        <v>777.65246449456959</v>
      </c>
      <c r="T138" s="23">
        <f t="shared" si="22"/>
        <v>716.87552213867991</v>
      </c>
      <c r="U138" s="23">
        <f t="shared" si="22"/>
        <v>632.4143692564744</v>
      </c>
    </row>
    <row r="139" spans="1:21" ht="15.75">
      <c r="A139" s="15"/>
      <c r="B139" s="5"/>
      <c r="C139" s="5" t="s">
        <v>30</v>
      </c>
      <c r="D139" s="17">
        <v>11.536</v>
      </c>
      <c r="E139" s="17">
        <v>3.2610000000000001</v>
      </c>
      <c r="F139" s="17">
        <v>3.9060000000000001</v>
      </c>
      <c r="G139" s="17">
        <v>11.443</v>
      </c>
      <c r="H139" s="17">
        <v>11.661</v>
      </c>
      <c r="I139" s="17">
        <v>17.555</v>
      </c>
      <c r="J139" s="17">
        <v>23.954999999999998</v>
      </c>
      <c r="K139" s="17">
        <v>23.706</v>
      </c>
      <c r="L139" s="17">
        <v>22.611000000000001</v>
      </c>
      <c r="M139" s="14"/>
      <c r="N139" s="14"/>
      <c r="O139" s="14"/>
      <c r="P139" s="14"/>
      <c r="Q139" s="14"/>
      <c r="R139" s="14"/>
      <c r="S139" s="14"/>
      <c r="T139" s="14"/>
      <c r="U139" s="14"/>
    </row>
    <row r="140" spans="1:21">
      <c r="A140" s="15"/>
      <c r="B140" s="5"/>
      <c r="C140" s="5"/>
      <c r="D140" s="5">
        <f>D139-D138</f>
        <v>2.9179999999999993</v>
      </c>
      <c r="E140" s="5"/>
      <c r="F140" s="5">
        <f>F139-E139</f>
        <v>0.64500000000000002</v>
      </c>
      <c r="G140" s="5">
        <f>G139-E139</f>
        <v>8.1819999999999986</v>
      </c>
      <c r="H140" s="5">
        <f>H139-E139</f>
        <v>8.3999999999999986</v>
      </c>
      <c r="I140" s="5">
        <f>I139-E139</f>
        <v>14.294</v>
      </c>
      <c r="J140" s="5">
        <f>J139-E139</f>
        <v>20.693999999999999</v>
      </c>
      <c r="K140" s="5">
        <f>K139-E139</f>
        <v>20.445</v>
      </c>
      <c r="L140" s="5">
        <f>L139-E139</f>
        <v>19.350000000000001</v>
      </c>
      <c r="M140" s="14"/>
      <c r="N140" s="14"/>
      <c r="O140" s="14"/>
      <c r="P140" s="14"/>
      <c r="Q140" s="14"/>
      <c r="R140" s="14"/>
      <c r="S140" s="14"/>
      <c r="T140" s="14"/>
      <c r="U140" s="14"/>
    </row>
    <row r="141" spans="1:21">
      <c r="A141" s="15"/>
      <c r="B141" s="5"/>
      <c r="C141" s="5"/>
      <c r="D141" s="5"/>
      <c r="E141" s="5"/>
      <c r="F141" s="19">
        <f>F140/D140*100</f>
        <v>22.104180945853329</v>
      </c>
      <c r="G141" s="19">
        <f>G140/D140*100</f>
        <v>280.39753255654557</v>
      </c>
      <c r="H141" s="19">
        <f>H140/D140*100</f>
        <v>287.86840301576422</v>
      </c>
      <c r="I141" s="19">
        <f>I140/D140*100</f>
        <v>489.85606579849224</v>
      </c>
      <c r="J141" s="19">
        <f>J140/D140*100</f>
        <v>709.18437285812217</v>
      </c>
      <c r="K141" s="19">
        <f>K140/D140*100</f>
        <v>700.65113091158344</v>
      </c>
      <c r="L141" s="19">
        <f>L140/D140*100</f>
        <v>663.12542837559988</v>
      </c>
      <c r="M141" s="14"/>
      <c r="N141" s="22" t="s">
        <v>31</v>
      </c>
      <c r="O141" s="5" t="s">
        <v>69</v>
      </c>
      <c r="P141" s="5" t="s">
        <v>7</v>
      </c>
      <c r="Q141" s="14"/>
      <c r="R141" s="14"/>
      <c r="S141" s="14"/>
      <c r="T141" s="14"/>
      <c r="U141" s="14"/>
    </row>
    <row r="142" spans="1:21">
      <c r="A142" s="15"/>
      <c r="B142" s="5"/>
      <c r="C142" s="5"/>
      <c r="D142" s="5"/>
      <c r="E142" s="5"/>
      <c r="F142" s="5"/>
      <c r="G142" s="5"/>
      <c r="H142" s="5"/>
      <c r="I142" s="5"/>
      <c r="J142" s="5"/>
      <c r="K142" s="5"/>
      <c r="L142" s="5"/>
      <c r="M142" s="14"/>
      <c r="N142" s="18" t="s">
        <v>23</v>
      </c>
      <c r="O142" s="23">
        <f>O137</f>
        <v>14.770803226204379</v>
      </c>
      <c r="P142" s="23">
        <f>O138</f>
        <v>2.1720969089389977</v>
      </c>
      <c r="Q142" s="14"/>
      <c r="R142" s="14"/>
      <c r="S142" s="14"/>
      <c r="T142" s="14"/>
      <c r="U142" s="14"/>
    </row>
    <row r="143" spans="1:21">
      <c r="A143" s="15"/>
      <c r="B143" s="5" t="s">
        <v>32</v>
      </c>
      <c r="C143" s="16" t="s">
        <v>69</v>
      </c>
      <c r="D143" s="5"/>
      <c r="E143" s="5"/>
      <c r="F143" s="5"/>
      <c r="G143" s="5"/>
      <c r="H143" s="5"/>
      <c r="I143" s="5"/>
      <c r="J143" s="5"/>
      <c r="K143" s="5"/>
      <c r="L143" s="5"/>
      <c r="M143" s="14"/>
      <c r="N143" s="18" t="s">
        <v>24</v>
      </c>
      <c r="O143" s="23">
        <f>P137</f>
        <v>148.45859941295694</v>
      </c>
      <c r="P143" s="23">
        <f>P138</f>
        <v>21.177944862155375</v>
      </c>
      <c r="Q143" s="14"/>
      <c r="R143" s="14"/>
      <c r="S143" s="14"/>
      <c r="T143" s="14"/>
      <c r="U143" s="14"/>
    </row>
    <row r="144" spans="1:21" ht="15.75">
      <c r="A144" s="15"/>
      <c r="B144" s="5"/>
      <c r="C144" s="5" t="s">
        <v>21</v>
      </c>
      <c r="D144" s="17">
        <v>6.6050000000000004</v>
      </c>
      <c r="E144" s="5" t="s">
        <v>22</v>
      </c>
      <c r="F144" s="18" t="s">
        <v>23</v>
      </c>
      <c r="G144" s="18" t="s">
        <v>24</v>
      </c>
      <c r="H144" s="18" t="s">
        <v>25</v>
      </c>
      <c r="I144" s="18" t="s">
        <v>26</v>
      </c>
      <c r="J144" s="18" t="s">
        <v>27</v>
      </c>
      <c r="K144" s="18" t="s">
        <v>28</v>
      </c>
      <c r="L144" s="18" t="s">
        <v>29</v>
      </c>
      <c r="M144" s="14"/>
      <c r="N144" s="18" t="s">
        <v>25</v>
      </c>
      <c r="O144" s="23">
        <f>Q137</f>
        <v>182.14635883803706</v>
      </c>
      <c r="P144" s="23">
        <f>Q138</f>
        <v>106.64160401002505</v>
      </c>
      <c r="Q144" s="14"/>
      <c r="R144" s="14"/>
      <c r="S144" s="14"/>
      <c r="T144" s="14"/>
      <c r="U144" s="14"/>
    </row>
    <row r="145" spans="1:21" ht="15.75">
      <c r="A145" s="15"/>
      <c r="B145" s="5"/>
      <c r="C145" s="5" t="s">
        <v>30</v>
      </c>
      <c r="D145" s="17">
        <v>10.8</v>
      </c>
      <c r="E145" s="17">
        <v>2.1219999999999999</v>
      </c>
      <c r="F145" s="17">
        <v>2.4340000000000002</v>
      </c>
      <c r="G145" s="17">
        <v>2.8149999999999999</v>
      </c>
      <c r="H145" s="17">
        <v>5.3280000000000003</v>
      </c>
      <c r="I145" s="17">
        <v>10.894</v>
      </c>
      <c r="J145" s="17">
        <v>17.399999999999999</v>
      </c>
      <c r="K145" s="17">
        <v>20.094000000000001</v>
      </c>
      <c r="L145" s="17">
        <v>22.966000000000001</v>
      </c>
      <c r="M145" s="14"/>
      <c r="N145" s="18" t="s">
        <v>26</v>
      </c>
      <c r="O145" s="23">
        <f>R137</f>
        <v>349.48107223178482</v>
      </c>
      <c r="P145" s="23">
        <f>R138</f>
        <v>612.36424394319124</v>
      </c>
      <c r="Q145" s="14"/>
      <c r="R145" s="14"/>
      <c r="S145" s="14"/>
      <c r="T145" s="14"/>
      <c r="U145" s="14"/>
    </row>
    <row r="146" spans="1:21">
      <c r="A146" s="15"/>
      <c r="B146" s="5"/>
      <c r="C146" s="5"/>
      <c r="D146" s="5">
        <f>D145-D144</f>
        <v>4.1950000000000003</v>
      </c>
      <c r="E146" s="5"/>
      <c r="F146" s="5">
        <f>F145-E145</f>
        <v>0.31200000000000028</v>
      </c>
      <c r="G146" s="5">
        <f>G145-E145</f>
        <v>0.69300000000000006</v>
      </c>
      <c r="H146" s="5">
        <f>H145-E145</f>
        <v>3.2060000000000004</v>
      </c>
      <c r="I146" s="5">
        <f>I145-E145</f>
        <v>8.7720000000000002</v>
      </c>
      <c r="J146" s="5">
        <f>J145-E145</f>
        <v>15.277999999999999</v>
      </c>
      <c r="K146" s="5">
        <f>K145-E145</f>
        <v>17.972000000000001</v>
      </c>
      <c r="L146" s="5">
        <f>L145-E145</f>
        <v>20.844000000000001</v>
      </c>
      <c r="M146" s="14"/>
      <c r="N146" s="18" t="s">
        <v>27</v>
      </c>
      <c r="O146" s="23">
        <f>S137</f>
        <v>536.68992182834586</v>
      </c>
      <c r="P146" s="23">
        <f>S138</f>
        <v>777.65246449456959</v>
      </c>
      <c r="Q146" s="14"/>
      <c r="R146" s="14"/>
      <c r="S146" s="14"/>
      <c r="T146" s="14"/>
      <c r="U146" s="14"/>
    </row>
    <row r="147" spans="1:21">
      <c r="A147" s="15"/>
      <c r="B147" s="5"/>
      <c r="C147" s="5"/>
      <c r="D147" s="5"/>
      <c r="E147" s="5"/>
      <c r="F147" s="19">
        <f>F146/D146*100</f>
        <v>7.4374255065554298</v>
      </c>
      <c r="G147" s="19">
        <f>G146/D146*100</f>
        <v>16.519666269368297</v>
      </c>
      <c r="H147" s="19">
        <f>H146/D146*100</f>
        <v>76.424314660309904</v>
      </c>
      <c r="I147" s="19">
        <f>I146/D146*100</f>
        <v>209.10607866507743</v>
      </c>
      <c r="J147" s="19">
        <f>J146/D146*100</f>
        <v>364.19547079856966</v>
      </c>
      <c r="K147" s="19">
        <f>K146/D146*100</f>
        <v>428.41477949940401</v>
      </c>
      <c r="L147" s="19">
        <f>L146/D146*100</f>
        <v>496.87723480333733</v>
      </c>
      <c r="M147" s="14"/>
      <c r="N147" s="18" t="s">
        <v>28</v>
      </c>
      <c r="O147" s="23">
        <f>T137</f>
        <v>564.53295520549375</v>
      </c>
      <c r="P147" s="23">
        <f>T138</f>
        <v>716.87552213867991</v>
      </c>
      <c r="Q147" s="14"/>
      <c r="R147" s="14"/>
      <c r="S147" s="14"/>
      <c r="T147" s="14"/>
      <c r="U147" s="14"/>
    </row>
    <row r="148" spans="1:21">
      <c r="A148" s="15"/>
      <c r="B148" s="5"/>
      <c r="C148" s="5"/>
      <c r="D148" s="5"/>
      <c r="E148" s="5"/>
      <c r="F148" s="5"/>
      <c r="G148" s="5"/>
      <c r="H148" s="5"/>
      <c r="I148" s="5"/>
      <c r="J148" s="5"/>
      <c r="K148" s="5"/>
      <c r="L148" s="5"/>
      <c r="M148" s="14"/>
      <c r="N148" s="18" t="s">
        <v>29</v>
      </c>
      <c r="O148" s="23">
        <f>U137</f>
        <v>580.00133158946858</v>
      </c>
      <c r="P148" s="23">
        <f>U138</f>
        <v>632.4143692564744</v>
      </c>
      <c r="Q148" s="14"/>
      <c r="R148" s="14"/>
      <c r="S148" s="14"/>
      <c r="T148" s="14"/>
      <c r="U148" s="14"/>
    </row>
    <row r="149" spans="1:21">
      <c r="A149" s="15"/>
      <c r="B149" s="5" t="s">
        <v>33</v>
      </c>
      <c r="C149" s="16" t="s">
        <v>20</v>
      </c>
      <c r="D149" s="5"/>
      <c r="E149" s="5"/>
      <c r="F149" s="5"/>
      <c r="G149" s="5"/>
      <c r="H149" s="5"/>
      <c r="I149" s="5"/>
      <c r="J149" s="5"/>
      <c r="K149" s="5"/>
      <c r="L149" s="5"/>
      <c r="M149" s="14"/>
      <c r="N149" s="14"/>
      <c r="O149" s="14"/>
      <c r="P149" s="14"/>
      <c r="Q149" s="14"/>
      <c r="R149" s="14"/>
      <c r="S149" s="14"/>
      <c r="T149" s="14"/>
      <c r="U149" s="14"/>
    </row>
    <row r="150" spans="1:21" ht="15.75">
      <c r="A150" s="15"/>
      <c r="B150" s="5"/>
      <c r="C150" s="5" t="s">
        <v>21</v>
      </c>
      <c r="D150" s="17">
        <v>8.2490000000000006</v>
      </c>
      <c r="E150" s="5" t="s">
        <v>22</v>
      </c>
      <c r="F150" s="18" t="s">
        <v>23</v>
      </c>
      <c r="G150" s="18" t="s">
        <v>24</v>
      </c>
      <c r="H150" s="18" t="s">
        <v>25</v>
      </c>
      <c r="I150" s="18" t="s">
        <v>26</v>
      </c>
      <c r="J150" s="18" t="s">
        <v>27</v>
      </c>
      <c r="K150" s="18" t="s">
        <v>28</v>
      </c>
      <c r="L150" s="18" t="s">
        <v>29</v>
      </c>
      <c r="M150" s="14"/>
      <c r="N150" s="14"/>
      <c r="O150" s="14"/>
      <c r="P150" s="14"/>
      <c r="Q150" s="14"/>
      <c r="R150" s="14"/>
      <c r="S150" s="14"/>
      <c r="T150" s="14"/>
      <c r="U150" s="14"/>
    </row>
    <row r="151" spans="1:21" ht="15.75">
      <c r="A151" s="15"/>
      <c r="B151" s="5"/>
      <c r="C151" s="5" t="s">
        <v>30</v>
      </c>
      <c r="D151" s="17">
        <v>8.9269999999999996</v>
      </c>
      <c r="E151" s="17">
        <v>3.7040000000000002</v>
      </c>
      <c r="F151" s="17">
        <v>3.8650000000000002</v>
      </c>
      <c r="G151" s="17">
        <v>4.4089999999999998</v>
      </c>
      <c r="H151" s="17">
        <v>6.1669999999999998</v>
      </c>
      <c r="I151" s="17">
        <v>9.673</v>
      </c>
      <c r="J151" s="17">
        <v>16.228999999999999</v>
      </c>
      <c r="K151" s="17">
        <v>19.483000000000001</v>
      </c>
      <c r="L151" s="17">
        <v>20.195</v>
      </c>
      <c r="M151" s="14"/>
      <c r="N151" s="14"/>
      <c r="O151" s="14"/>
      <c r="P151" s="14"/>
      <c r="Q151" s="14"/>
      <c r="R151" s="14"/>
      <c r="S151" s="14"/>
      <c r="T151" s="14"/>
      <c r="U151" s="14"/>
    </row>
    <row r="152" spans="1:21">
      <c r="A152" s="15"/>
      <c r="B152" s="5"/>
      <c r="C152" s="5"/>
      <c r="D152" s="5">
        <f>D151-D150</f>
        <v>0.67799999999999905</v>
      </c>
      <c r="E152" s="5"/>
      <c r="F152" s="5">
        <f>F151-E151</f>
        <v>0.16100000000000003</v>
      </c>
      <c r="G152" s="5">
        <f>G151-E151</f>
        <v>0.70499999999999963</v>
      </c>
      <c r="H152" s="5">
        <f>H151-E151</f>
        <v>2.4629999999999996</v>
      </c>
      <c r="I152" s="5">
        <f>I151-E151</f>
        <v>5.9689999999999994</v>
      </c>
      <c r="J152" s="5">
        <f>J151-E151</f>
        <v>12.524999999999999</v>
      </c>
      <c r="K152" s="5">
        <f>K151-E151</f>
        <v>15.779</v>
      </c>
      <c r="L152" s="5">
        <f>L151-E151</f>
        <v>16.491</v>
      </c>
      <c r="M152" s="14"/>
      <c r="N152" s="14"/>
      <c r="O152" s="14"/>
      <c r="P152" s="14"/>
      <c r="Q152" s="14"/>
      <c r="R152" s="14"/>
      <c r="S152" s="14"/>
      <c r="T152" s="14"/>
      <c r="U152" s="14"/>
    </row>
    <row r="153" spans="1:21">
      <c r="A153" s="15"/>
      <c r="B153" s="5"/>
      <c r="C153" s="5"/>
      <c r="D153" s="5"/>
      <c r="E153" s="5"/>
      <c r="F153" s="19">
        <f>F152/D152*100</f>
        <v>23.746312684365819</v>
      </c>
      <c r="G153" s="19">
        <f>G152/D152*100</f>
        <v>103.98230088495583</v>
      </c>
      <c r="H153" s="19">
        <f>H152/D152*100</f>
        <v>363.2743362831863</v>
      </c>
      <c r="I153" s="19">
        <f>I152/D152*100</f>
        <v>880.38348082595985</v>
      </c>
      <c r="J153" s="19">
        <f>J152/D152*100</f>
        <v>1847.345132743365</v>
      </c>
      <c r="K153" s="19">
        <f>K152/D152*100</f>
        <v>2327.2861356932185</v>
      </c>
      <c r="L153" s="19">
        <f>L152/D152*100</f>
        <v>2432.3008849557555</v>
      </c>
      <c r="M153" s="14"/>
      <c r="N153" s="14"/>
      <c r="O153" s="14"/>
      <c r="P153" s="14"/>
      <c r="Q153" s="14"/>
      <c r="R153" s="14"/>
      <c r="S153" s="14"/>
      <c r="T153" s="14"/>
      <c r="U153" s="14"/>
    </row>
    <row r="154" spans="1:21">
      <c r="A154" s="15"/>
      <c r="B154" s="5"/>
      <c r="C154" s="5"/>
      <c r="D154" s="5"/>
      <c r="E154" s="5"/>
      <c r="F154" s="5"/>
      <c r="G154" s="5"/>
      <c r="H154" s="5"/>
      <c r="I154" s="5"/>
      <c r="J154" s="5"/>
      <c r="K154" s="5"/>
      <c r="L154" s="5"/>
      <c r="M154" s="14"/>
      <c r="N154" s="14"/>
      <c r="O154" s="14"/>
      <c r="P154" s="14"/>
      <c r="Q154" s="14"/>
      <c r="R154" s="14"/>
      <c r="S154" s="14"/>
      <c r="T154" s="14"/>
      <c r="U154" s="14"/>
    </row>
    <row r="155" spans="1:21">
      <c r="A155" s="15"/>
      <c r="B155" s="5" t="s">
        <v>34</v>
      </c>
      <c r="C155" s="16" t="s">
        <v>20</v>
      </c>
      <c r="D155" s="5"/>
      <c r="E155" s="5"/>
      <c r="F155" s="5"/>
      <c r="G155" s="5"/>
      <c r="H155" s="5"/>
      <c r="I155" s="5"/>
      <c r="J155" s="5"/>
      <c r="K155" s="5"/>
      <c r="L155" s="5"/>
      <c r="M155" s="14"/>
      <c r="N155" s="14"/>
      <c r="O155" s="14"/>
      <c r="P155" s="14"/>
      <c r="Q155" s="14"/>
      <c r="R155" s="14"/>
      <c r="S155" s="14"/>
      <c r="T155" s="14"/>
      <c r="U155" s="14"/>
    </row>
    <row r="156" spans="1:21" ht="15.75">
      <c r="A156" s="15"/>
      <c r="B156" s="5"/>
      <c r="C156" s="5" t="s">
        <v>21</v>
      </c>
      <c r="D156" s="17">
        <v>8.1579999999999995</v>
      </c>
      <c r="E156" s="5" t="s">
        <v>22</v>
      </c>
      <c r="F156" s="18" t="s">
        <v>23</v>
      </c>
      <c r="G156" s="18" t="s">
        <v>24</v>
      </c>
      <c r="H156" s="18" t="s">
        <v>25</v>
      </c>
      <c r="I156" s="18" t="s">
        <v>26</v>
      </c>
      <c r="J156" s="18" t="s">
        <v>27</v>
      </c>
      <c r="K156" s="18" t="s">
        <v>28</v>
      </c>
      <c r="L156" s="18" t="s">
        <v>29</v>
      </c>
      <c r="M156" s="14"/>
      <c r="N156" s="14"/>
      <c r="O156" s="14"/>
      <c r="P156" s="14"/>
      <c r="Q156" s="14"/>
      <c r="R156" s="14"/>
      <c r="S156" s="14"/>
      <c r="T156" s="14"/>
      <c r="U156" s="14"/>
    </row>
    <row r="157" spans="1:21" ht="15.75">
      <c r="A157" s="15"/>
      <c r="B157" s="5"/>
      <c r="C157" s="5" t="s">
        <v>30</v>
      </c>
      <c r="D157" s="17">
        <v>10.552</v>
      </c>
      <c r="E157" s="17">
        <v>4.548</v>
      </c>
      <c r="F157" s="17">
        <v>4.5999999999999996</v>
      </c>
      <c r="G157" s="17">
        <v>5.0549999999999997</v>
      </c>
      <c r="H157" s="17">
        <v>7.101</v>
      </c>
      <c r="I157" s="17">
        <v>19.207999999999998</v>
      </c>
      <c r="J157" s="17">
        <v>23.164999999999999</v>
      </c>
      <c r="K157" s="17">
        <v>21.71</v>
      </c>
      <c r="L157" s="17">
        <v>19.687999999999999</v>
      </c>
      <c r="M157" s="14"/>
      <c r="N157" s="14"/>
      <c r="O157" s="14"/>
      <c r="P157" s="14"/>
      <c r="Q157" s="14"/>
      <c r="R157" s="14"/>
      <c r="S157" s="14"/>
      <c r="T157" s="14"/>
      <c r="U157" s="14"/>
    </row>
    <row r="158" spans="1:21">
      <c r="A158" s="15"/>
      <c r="B158" s="5"/>
      <c r="C158" s="5"/>
      <c r="D158" s="5">
        <f>D157-D156</f>
        <v>2.3940000000000001</v>
      </c>
      <c r="E158" s="5"/>
      <c r="F158" s="5">
        <f>F157-E157</f>
        <v>5.1999999999999602E-2</v>
      </c>
      <c r="G158" s="5">
        <f>G157-E157</f>
        <v>0.50699999999999967</v>
      </c>
      <c r="H158" s="5">
        <f>H157-E157</f>
        <v>2.5529999999999999</v>
      </c>
      <c r="I158" s="5">
        <f>I157-E157</f>
        <v>14.659999999999998</v>
      </c>
      <c r="J158" s="5">
        <f>J157-E157</f>
        <v>18.616999999999997</v>
      </c>
      <c r="K158" s="5">
        <f>K157-E157</f>
        <v>17.161999999999999</v>
      </c>
      <c r="L158" s="5">
        <f>L157-E157</f>
        <v>15.139999999999999</v>
      </c>
      <c r="M158" s="14"/>
      <c r="N158" s="14"/>
      <c r="O158" s="14"/>
      <c r="P158" s="14"/>
      <c r="Q158" s="14"/>
      <c r="R158" s="14"/>
      <c r="S158" s="14"/>
      <c r="T158" s="14"/>
      <c r="U158" s="14"/>
    </row>
    <row r="159" spans="1:21">
      <c r="A159" s="15"/>
      <c r="B159" s="5"/>
      <c r="C159" s="5"/>
      <c r="D159" s="5"/>
      <c r="E159" s="5"/>
      <c r="F159" s="19">
        <f>F158/D158*100</f>
        <v>2.1720969089389977</v>
      </c>
      <c r="G159" s="19">
        <f>G158/D158*100</f>
        <v>21.177944862155375</v>
      </c>
      <c r="H159" s="19">
        <f>H158/D158*100</f>
        <v>106.64160401002505</v>
      </c>
      <c r="I159" s="19">
        <f>I158/D158*100</f>
        <v>612.36424394319124</v>
      </c>
      <c r="J159" s="19">
        <f>J158/D158*100</f>
        <v>777.65246449456959</v>
      </c>
      <c r="K159" s="19">
        <f>K158/D158*100</f>
        <v>716.87552213867991</v>
      </c>
      <c r="L159" s="19">
        <f>L158/D158*100</f>
        <v>632.4143692564744</v>
      </c>
      <c r="M159" s="14"/>
      <c r="N159" s="14"/>
      <c r="O159" s="14"/>
      <c r="P159" s="14"/>
      <c r="Q159" s="14"/>
      <c r="R159" s="14"/>
      <c r="S159" s="14"/>
      <c r="T159" s="14"/>
      <c r="U159" s="14"/>
    </row>
    <row r="160" spans="1:21">
      <c r="A160" s="14"/>
      <c r="B160" s="14"/>
      <c r="C160" s="14"/>
      <c r="D160" s="14"/>
      <c r="E160" s="14"/>
      <c r="F160" s="14"/>
      <c r="G160" s="14"/>
      <c r="H160" s="14"/>
      <c r="I160" s="14"/>
      <c r="J160" s="14"/>
      <c r="K160" s="14"/>
      <c r="L160" s="14"/>
      <c r="M160" s="14"/>
      <c r="N160" s="14"/>
      <c r="O160" s="14"/>
      <c r="P160" s="14"/>
      <c r="Q160" s="14"/>
      <c r="R160" s="14"/>
      <c r="S160" s="14"/>
      <c r="T160" s="14"/>
      <c r="U160" s="14"/>
    </row>
    <row r="161" spans="1:21">
      <c r="A161" s="14"/>
      <c r="B161" s="14"/>
      <c r="C161" s="14"/>
      <c r="D161" s="14"/>
      <c r="E161" s="14"/>
      <c r="F161" s="14"/>
      <c r="G161" s="14"/>
      <c r="H161" s="14"/>
      <c r="I161" s="14"/>
      <c r="J161" s="14"/>
      <c r="K161" s="14"/>
      <c r="L161" s="14"/>
      <c r="M161" s="14"/>
      <c r="N161" s="14"/>
      <c r="O161" s="14"/>
      <c r="P161" s="14"/>
      <c r="Q161" s="14"/>
      <c r="R161" s="14"/>
      <c r="S161" s="14"/>
      <c r="T161" s="14"/>
      <c r="U161" s="14"/>
    </row>
    <row r="162" spans="1:21">
      <c r="A162" s="15" t="s">
        <v>91</v>
      </c>
      <c r="B162" s="5"/>
      <c r="C162" s="5"/>
      <c r="D162" s="5"/>
      <c r="E162" s="5"/>
      <c r="F162" s="5"/>
      <c r="G162" s="5"/>
      <c r="H162" s="5"/>
      <c r="I162" s="5"/>
      <c r="J162" s="5"/>
      <c r="K162" s="5"/>
      <c r="L162" s="5"/>
      <c r="M162" s="14"/>
      <c r="N162" s="22"/>
      <c r="O162" s="18" t="str">
        <f t="shared" ref="O162:U162" si="23">F164</f>
        <v>0.1mM10ul</v>
      </c>
      <c r="P162" s="18" t="str">
        <f t="shared" si="23"/>
        <v>0.1mM20ul</v>
      </c>
      <c r="Q162" s="18" t="str">
        <f t="shared" si="23"/>
        <v>1mM7ul</v>
      </c>
      <c r="R162" s="18" t="str">
        <f t="shared" si="23"/>
        <v>1mM20ul</v>
      </c>
      <c r="S162" s="18" t="str">
        <f t="shared" si="23"/>
        <v>10mM7ul</v>
      </c>
      <c r="T162" s="18" t="str">
        <f t="shared" si="23"/>
        <v>10mM20ul</v>
      </c>
      <c r="U162" s="18" t="str">
        <f t="shared" si="23"/>
        <v>10mM70ul</v>
      </c>
    </row>
    <row r="163" spans="1:21">
      <c r="A163" s="15"/>
      <c r="B163" s="5" t="s">
        <v>19</v>
      </c>
      <c r="C163" s="16" t="s">
        <v>20</v>
      </c>
      <c r="D163" s="5"/>
      <c r="E163" s="5"/>
      <c r="F163" s="5"/>
      <c r="G163" s="5"/>
      <c r="H163" s="5"/>
      <c r="I163" s="5"/>
      <c r="J163" s="5"/>
      <c r="K163" s="5"/>
      <c r="L163" s="5"/>
      <c r="M163" s="14"/>
      <c r="N163" s="22" t="s">
        <v>69</v>
      </c>
      <c r="O163" s="23">
        <f t="shared" ref="O163:U163" si="24">AVERAGE(F179,F185)</f>
        <v>149.08251645885753</v>
      </c>
      <c r="P163" s="23">
        <f t="shared" si="24"/>
        <v>85.423898180288191</v>
      </c>
      <c r="Q163" s="23">
        <f t="shared" si="24"/>
        <v>275.44234443985948</v>
      </c>
      <c r="R163" s="23">
        <f t="shared" si="24"/>
        <v>392.2185120680308</v>
      </c>
      <c r="S163" s="23">
        <f t="shared" si="24"/>
        <v>645.60597049947</v>
      </c>
      <c r="T163" s="23">
        <f t="shared" si="24"/>
        <v>737.09179032723523</v>
      </c>
      <c r="U163" s="23">
        <f t="shared" si="24"/>
        <v>736.67519445860398</v>
      </c>
    </row>
    <row r="164" spans="1:21" ht="15.75">
      <c r="A164" s="15"/>
      <c r="B164" s="5"/>
      <c r="C164" s="5" t="s">
        <v>21</v>
      </c>
      <c r="D164" s="17">
        <v>11.497</v>
      </c>
      <c r="E164" s="5" t="s">
        <v>22</v>
      </c>
      <c r="F164" s="18" t="s">
        <v>23</v>
      </c>
      <c r="G164" s="18" t="s">
        <v>24</v>
      </c>
      <c r="H164" s="18" t="s">
        <v>25</v>
      </c>
      <c r="I164" s="18" t="s">
        <v>26</v>
      </c>
      <c r="J164" s="18" t="s">
        <v>27</v>
      </c>
      <c r="K164" s="18" t="s">
        <v>28</v>
      </c>
      <c r="L164" s="18" t="s">
        <v>29</v>
      </c>
      <c r="M164" s="14"/>
      <c r="N164" s="22" t="s">
        <v>7</v>
      </c>
      <c r="O164" s="23">
        <f t="shared" ref="O164:U164" si="25">AVERAGE(F167,F173)</f>
        <v>3.6312642908654191</v>
      </c>
      <c r="P164" s="23">
        <f t="shared" si="25"/>
        <v>210.00145216113569</v>
      </c>
      <c r="Q164" s="23">
        <f t="shared" si="25"/>
        <v>455.58487225494372</v>
      </c>
      <c r="R164" s="23">
        <f t="shared" si="25"/>
        <v>744.17104981404964</v>
      </c>
      <c r="S164" s="23">
        <f t="shared" si="25"/>
        <v>1177.4918715895751</v>
      </c>
      <c r="T164" s="23">
        <f t="shared" si="25"/>
        <v>1165.5852988785546</v>
      </c>
      <c r="U164" s="23">
        <f t="shared" si="25"/>
        <v>1102.6243915485866</v>
      </c>
    </row>
    <row r="165" spans="1:21" ht="15.75">
      <c r="A165" s="15"/>
      <c r="B165" s="5"/>
      <c r="C165" s="5" t="s">
        <v>30</v>
      </c>
      <c r="D165" s="17">
        <v>13.75</v>
      </c>
      <c r="E165" s="17">
        <v>4.5869999999999997</v>
      </c>
      <c r="F165" s="17">
        <v>4.7770000000000001</v>
      </c>
      <c r="G165" s="17">
        <v>13.94</v>
      </c>
      <c r="H165" s="17">
        <v>20.263999999999999</v>
      </c>
      <c r="I165" s="17">
        <v>20.23</v>
      </c>
      <c r="J165" s="17">
        <v>30.513000000000002</v>
      </c>
      <c r="K165" s="17">
        <v>30.385999999999999</v>
      </c>
      <c r="L165" s="17">
        <v>25.904</v>
      </c>
      <c r="M165" s="14"/>
      <c r="N165" s="14"/>
      <c r="O165" s="14"/>
      <c r="P165" s="14"/>
      <c r="Q165" s="14"/>
      <c r="R165" s="14"/>
      <c r="S165" s="14"/>
      <c r="T165" s="14"/>
      <c r="U165" s="14"/>
    </row>
    <row r="166" spans="1:21">
      <c r="A166" s="15"/>
      <c r="B166" s="5"/>
      <c r="C166" s="5"/>
      <c r="D166" s="5">
        <f>D165-D164</f>
        <v>2.2530000000000001</v>
      </c>
      <c r="E166" s="5"/>
      <c r="F166" s="5">
        <f>F165-E165</f>
        <v>0.19000000000000039</v>
      </c>
      <c r="G166" s="5">
        <f>G165-E165</f>
        <v>9.3529999999999998</v>
      </c>
      <c r="H166" s="5">
        <f>H165-E165</f>
        <v>15.677</v>
      </c>
      <c r="I166" s="5">
        <f>I165-E165</f>
        <v>15.643000000000001</v>
      </c>
      <c r="J166" s="5">
        <f>J165-E165</f>
        <v>25.926000000000002</v>
      </c>
      <c r="K166" s="5">
        <f>K165-E165</f>
        <v>25.798999999999999</v>
      </c>
      <c r="L166" s="5">
        <f>L165-E165</f>
        <v>21.317</v>
      </c>
      <c r="M166" s="14"/>
      <c r="N166" s="14"/>
      <c r="O166" s="14"/>
      <c r="P166" s="14"/>
      <c r="Q166" s="14"/>
      <c r="R166" s="14"/>
      <c r="S166" s="14"/>
      <c r="T166" s="14"/>
      <c r="U166" s="14"/>
    </row>
    <row r="167" spans="1:21">
      <c r="A167" s="15"/>
      <c r="B167" s="5"/>
      <c r="C167" s="5"/>
      <c r="D167" s="5"/>
      <c r="E167" s="5"/>
      <c r="F167" s="19">
        <f>F166/D166*100</f>
        <v>8.4332001775410745</v>
      </c>
      <c r="G167" s="19">
        <f>G166/D166*100</f>
        <v>415.13537505548157</v>
      </c>
      <c r="H167" s="19">
        <f>H166/D166*100</f>
        <v>695.82778517532176</v>
      </c>
      <c r="I167" s="19">
        <f>I166/D166*100</f>
        <v>694.31868619618285</v>
      </c>
      <c r="J167" s="19">
        <f>J166/D166*100</f>
        <v>1150.7323568575232</v>
      </c>
      <c r="K167" s="19">
        <f>K166/D166*100</f>
        <v>1145.0954283177985</v>
      </c>
      <c r="L167" s="19">
        <f>L166/D166*100</f>
        <v>946.16067465601418</v>
      </c>
      <c r="M167" s="14"/>
      <c r="N167" s="22" t="s">
        <v>31</v>
      </c>
      <c r="O167" s="5" t="s">
        <v>69</v>
      </c>
      <c r="P167" s="5" t="s">
        <v>7</v>
      </c>
      <c r="Q167" s="14"/>
      <c r="R167" s="14"/>
      <c r="S167" s="14"/>
      <c r="T167" s="14"/>
      <c r="U167" s="14"/>
    </row>
    <row r="168" spans="1:21">
      <c r="A168" s="15"/>
      <c r="B168" s="5"/>
      <c r="C168" s="5"/>
      <c r="D168" s="5"/>
      <c r="E168" s="5"/>
      <c r="F168" s="5"/>
      <c r="G168" s="5"/>
      <c r="H168" s="5"/>
      <c r="I168" s="5"/>
      <c r="J168" s="5"/>
      <c r="K168" s="5"/>
      <c r="L168" s="5"/>
      <c r="M168" s="14"/>
      <c r="N168" s="18" t="s">
        <v>23</v>
      </c>
      <c r="O168" s="23">
        <f>O163</f>
        <v>149.08251645885753</v>
      </c>
      <c r="P168" s="23">
        <f>O164</f>
        <v>3.6312642908654191</v>
      </c>
      <c r="Q168" s="14"/>
      <c r="R168" s="14"/>
      <c r="S168" s="14"/>
      <c r="T168" s="14"/>
      <c r="U168" s="14"/>
    </row>
    <row r="169" spans="1:21">
      <c r="A169" s="15"/>
      <c r="B169" s="5" t="s">
        <v>32</v>
      </c>
      <c r="C169" s="16" t="s">
        <v>20</v>
      </c>
      <c r="D169" s="5"/>
      <c r="E169" s="5"/>
      <c r="F169" s="5"/>
      <c r="G169" s="5"/>
      <c r="H169" s="5"/>
      <c r="I169" s="5"/>
      <c r="J169" s="5"/>
      <c r="K169" s="5"/>
      <c r="L169" s="5"/>
      <c r="M169" s="14"/>
      <c r="N169" s="18" t="s">
        <v>24</v>
      </c>
      <c r="O169" s="23">
        <f>P163</f>
        <v>85.423898180288191</v>
      </c>
      <c r="P169" s="23">
        <f>P164</f>
        <v>210.00145216113569</v>
      </c>
      <c r="Q169" s="14"/>
      <c r="R169" s="14"/>
      <c r="S169" s="14"/>
      <c r="T169" s="14"/>
      <c r="U169" s="14"/>
    </row>
    <row r="170" spans="1:21" ht="15.75">
      <c r="A170" s="15"/>
      <c r="B170" s="5"/>
      <c r="C170" s="5" t="s">
        <v>21</v>
      </c>
      <c r="D170" s="17">
        <v>14.624000000000001</v>
      </c>
      <c r="E170" s="5" t="s">
        <v>22</v>
      </c>
      <c r="F170" s="18" t="s">
        <v>23</v>
      </c>
      <c r="G170" s="18" t="s">
        <v>24</v>
      </c>
      <c r="H170" s="18" t="s">
        <v>25</v>
      </c>
      <c r="I170" s="18" t="s">
        <v>26</v>
      </c>
      <c r="J170" s="18" t="s">
        <v>27</v>
      </c>
      <c r="K170" s="18" t="s">
        <v>28</v>
      </c>
      <c r="L170" s="18" t="s">
        <v>29</v>
      </c>
      <c r="M170" s="14"/>
      <c r="N170" s="18" t="s">
        <v>25</v>
      </c>
      <c r="O170" s="23">
        <f>Q163</f>
        <v>275.44234443985948</v>
      </c>
      <c r="P170" s="23">
        <f>Q164</f>
        <v>455.58487225494372</v>
      </c>
      <c r="Q170" s="14"/>
      <c r="R170" s="14"/>
      <c r="S170" s="14"/>
      <c r="T170" s="14"/>
      <c r="U170" s="14"/>
    </row>
    <row r="171" spans="1:21" ht="15.75">
      <c r="A171" s="15"/>
      <c r="B171" s="5"/>
      <c r="C171" s="5" t="s">
        <v>30</v>
      </c>
      <c r="D171" s="17">
        <v>16.247</v>
      </c>
      <c r="E171" s="17">
        <v>9.9290000000000003</v>
      </c>
      <c r="F171" s="17">
        <v>9.91</v>
      </c>
      <c r="G171" s="17">
        <v>10.007999999999999</v>
      </c>
      <c r="H171" s="17">
        <v>13.423999999999999</v>
      </c>
      <c r="I171" s="17">
        <v>22.815999999999999</v>
      </c>
      <c r="J171" s="17">
        <v>29.474</v>
      </c>
      <c r="K171" s="17">
        <v>29.178999999999998</v>
      </c>
      <c r="L171" s="17">
        <v>30.364000000000001</v>
      </c>
      <c r="M171" s="14"/>
      <c r="N171" s="18" t="s">
        <v>26</v>
      </c>
      <c r="O171" s="23">
        <f>R163</f>
        <v>392.2185120680308</v>
      </c>
      <c r="P171" s="23">
        <f>R164</f>
        <v>744.17104981404964</v>
      </c>
      <c r="Q171" s="14"/>
      <c r="R171" s="14"/>
      <c r="S171" s="14"/>
      <c r="T171" s="14"/>
      <c r="U171" s="14"/>
    </row>
    <row r="172" spans="1:21">
      <c r="A172" s="15"/>
      <c r="B172" s="5"/>
      <c r="C172" s="5"/>
      <c r="D172" s="5">
        <f>D171-D170</f>
        <v>1.6229999999999993</v>
      </c>
      <c r="E172" s="5" t="s">
        <v>51</v>
      </c>
      <c r="F172" s="5">
        <f>F171-E171</f>
        <v>-1.9000000000000128E-2</v>
      </c>
      <c r="G172" s="5">
        <f>G171-E171</f>
        <v>7.8999999999998849E-2</v>
      </c>
      <c r="H172" s="5">
        <f>H171-E171</f>
        <v>3.4949999999999992</v>
      </c>
      <c r="I172" s="5">
        <f>I171-E171</f>
        <v>12.886999999999999</v>
      </c>
      <c r="J172" s="5">
        <f>J171-E171</f>
        <v>19.545000000000002</v>
      </c>
      <c r="K172" s="5">
        <f>K171-E171</f>
        <v>19.25</v>
      </c>
      <c r="L172" s="5">
        <f>L171-E171</f>
        <v>20.435000000000002</v>
      </c>
      <c r="M172" s="14"/>
      <c r="N172" s="18" t="s">
        <v>27</v>
      </c>
      <c r="O172" s="23">
        <f>S163</f>
        <v>645.60597049947</v>
      </c>
      <c r="P172" s="23">
        <f>S164</f>
        <v>1177.4918715895751</v>
      </c>
      <c r="Q172" s="14"/>
      <c r="R172" s="14"/>
      <c r="S172" s="14"/>
      <c r="T172" s="14"/>
      <c r="U172" s="14"/>
    </row>
    <row r="173" spans="1:21">
      <c r="A173" s="15"/>
      <c r="B173" s="5"/>
      <c r="C173" s="5"/>
      <c r="D173" s="5"/>
      <c r="E173" s="5"/>
      <c r="F173" s="19">
        <f>F172/D172*100</f>
        <v>-1.1706715958102363</v>
      </c>
      <c r="G173" s="19">
        <f>G172/D172*100</f>
        <v>4.8675292667898269</v>
      </c>
      <c r="H173" s="19">
        <f>H172/D172*100</f>
        <v>215.34195933456567</v>
      </c>
      <c r="I173" s="19">
        <f>I172/D172*100</f>
        <v>794.02341343191654</v>
      </c>
      <c r="J173" s="19">
        <f>J172/D172*100</f>
        <v>1204.2513863216273</v>
      </c>
      <c r="K173" s="19">
        <f>K172/D172*100</f>
        <v>1186.0751694393105</v>
      </c>
      <c r="L173" s="19">
        <f>L172/D172*100</f>
        <v>1259.088108441159</v>
      </c>
      <c r="M173" s="14"/>
      <c r="N173" s="18" t="s">
        <v>28</v>
      </c>
      <c r="O173" s="23">
        <f>T163</f>
        <v>737.09179032723523</v>
      </c>
      <c r="P173" s="23">
        <f>T164</f>
        <v>1165.5852988785546</v>
      </c>
      <c r="Q173" s="14"/>
      <c r="R173" s="14"/>
      <c r="S173" s="14"/>
      <c r="T173" s="14"/>
      <c r="U173" s="14"/>
    </row>
    <row r="174" spans="1:21">
      <c r="A174" s="15"/>
      <c r="B174" s="5"/>
      <c r="C174" s="5"/>
      <c r="D174" s="5"/>
      <c r="E174" s="5"/>
      <c r="F174" s="5"/>
      <c r="G174" s="5"/>
      <c r="H174" s="5"/>
      <c r="I174" s="5"/>
      <c r="J174" s="5"/>
      <c r="K174" s="5"/>
      <c r="L174" s="5"/>
      <c r="M174" s="14"/>
      <c r="N174" s="18" t="s">
        <v>29</v>
      </c>
      <c r="O174" s="23">
        <f>U163</f>
        <v>736.67519445860398</v>
      </c>
      <c r="P174" s="23">
        <f>U164</f>
        <v>1102.6243915485866</v>
      </c>
      <c r="Q174" s="14"/>
      <c r="R174" s="14"/>
      <c r="S174" s="14"/>
      <c r="T174" s="14"/>
      <c r="U174" s="14"/>
    </row>
    <row r="175" spans="1:21">
      <c r="A175" s="15"/>
      <c r="B175" s="5" t="s">
        <v>33</v>
      </c>
      <c r="C175" s="16" t="s">
        <v>69</v>
      </c>
      <c r="D175" s="5"/>
      <c r="E175" s="5"/>
      <c r="F175" s="5"/>
      <c r="G175" s="5"/>
      <c r="H175" s="5"/>
      <c r="I175" s="5"/>
      <c r="J175" s="5"/>
      <c r="K175" s="5"/>
      <c r="L175" s="5"/>
      <c r="M175" s="14"/>
      <c r="N175" s="14"/>
      <c r="O175" s="14"/>
      <c r="P175" s="14"/>
      <c r="Q175" s="14"/>
      <c r="R175" s="14"/>
      <c r="S175" s="14"/>
      <c r="T175" s="14"/>
      <c r="U175" s="14"/>
    </row>
    <row r="176" spans="1:21" ht="15.75">
      <c r="A176" s="15"/>
      <c r="B176" s="5"/>
      <c r="C176" s="5" t="s">
        <v>21</v>
      </c>
      <c r="D176" s="17">
        <v>11.259</v>
      </c>
      <c r="E176" s="5" t="s">
        <v>22</v>
      </c>
      <c r="F176" s="18" t="s">
        <v>23</v>
      </c>
      <c r="G176" s="18" t="s">
        <v>24</v>
      </c>
      <c r="H176" s="18" t="s">
        <v>25</v>
      </c>
      <c r="I176" s="18" t="s">
        <v>26</v>
      </c>
      <c r="J176" s="18" t="s">
        <v>27</v>
      </c>
      <c r="K176" s="18" t="s">
        <v>28</v>
      </c>
      <c r="L176" s="18" t="s">
        <v>29</v>
      </c>
      <c r="M176" s="14"/>
      <c r="N176" s="14"/>
      <c r="O176" s="14"/>
      <c r="P176" s="14"/>
      <c r="Q176" s="14"/>
      <c r="R176" s="14"/>
      <c r="S176" s="14"/>
      <c r="T176" s="14"/>
      <c r="U176" s="14"/>
    </row>
    <row r="177" spans="1:21" ht="15.75">
      <c r="A177" s="15"/>
      <c r="B177" s="5"/>
      <c r="C177" s="5" t="s">
        <v>30</v>
      </c>
      <c r="D177" s="17">
        <v>14.428000000000001</v>
      </c>
      <c r="E177" s="17">
        <v>5.1219999999999999</v>
      </c>
      <c r="F177" s="17">
        <v>14.558999999999999</v>
      </c>
      <c r="G177" s="17">
        <v>6.8390000000000004</v>
      </c>
      <c r="H177" s="17">
        <v>9.9120000000000008</v>
      </c>
      <c r="I177" s="17">
        <v>15.959</v>
      </c>
      <c r="J177" s="17">
        <v>26.152999999999999</v>
      </c>
      <c r="K177" s="17">
        <v>26.387</v>
      </c>
      <c r="L177" s="17">
        <v>25.934000000000001</v>
      </c>
      <c r="M177" s="14"/>
      <c r="N177" s="14"/>
      <c r="O177" s="14"/>
      <c r="P177" s="14"/>
      <c r="Q177" s="14"/>
      <c r="R177" s="14"/>
      <c r="S177" s="14"/>
      <c r="T177" s="14"/>
      <c r="U177" s="14"/>
    </row>
    <row r="178" spans="1:21">
      <c r="A178" s="15"/>
      <c r="B178" s="5"/>
      <c r="C178" s="5"/>
      <c r="D178" s="5">
        <f>D177-D176</f>
        <v>3.1690000000000005</v>
      </c>
      <c r="E178" s="5"/>
      <c r="F178" s="5">
        <f>F177-E177</f>
        <v>9.4369999999999994</v>
      </c>
      <c r="G178" s="5">
        <f>G177-E177</f>
        <v>1.7170000000000005</v>
      </c>
      <c r="H178" s="5">
        <f>H177-E177</f>
        <v>4.7900000000000009</v>
      </c>
      <c r="I178" s="5">
        <f>I177-E177</f>
        <v>10.837</v>
      </c>
      <c r="J178" s="5">
        <f>J177-E177</f>
        <v>21.030999999999999</v>
      </c>
      <c r="K178" s="5">
        <f>K177-E177</f>
        <v>21.265000000000001</v>
      </c>
      <c r="L178" s="5">
        <f>L177-E177</f>
        <v>20.812000000000001</v>
      </c>
      <c r="M178" s="14"/>
      <c r="N178" s="14"/>
      <c r="O178" s="14"/>
      <c r="P178" s="14"/>
      <c r="Q178" s="14"/>
      <c r="R178" s="14"/>
      <c r="S178" s="14"/>
      <c r="T178" s="14"/>
      <c r="U178" s="14"/>
    </row>
    <row r="179" spans="1:21">
      <c r="A179" s="15"/>
      <c r="B179" s="5"/>
      <c r="C179" s="5"/>
      <c r="D179" s="5"/>
      <c r="E179" s="5"/>
      <c r="F179" s="19">
        <f>F178/D178*100</f>
        <v>297.79110129378347</v>
      </c>
      <c r="G179" s="19">
        <f>G178/D178*100</f>
        <v>54.18112969390976</v>
      </c>
      <c r="H179" s="19">
        <f>H178/D178*100</f>
        <v>151.15178289681288</v>
      </c>
      <c r="I179" s="19">
        <f>I178/D178*100</f>
        <v>341.96907541811294</v>
      </c>
      <c r="J179" s="19">
        <f>J178/D178*100</f>
        <v>663.64783843483735</v>
      </c>
      <c r="K179" s="19">
        <f>K178/D178*100</f>
        <v>671.03187125276099</v>
      </c>
      <c r="L179" s="19">
        <f>L178/D178*100</f>
        <v>656.73714105396016</v>
      </c>
      <c r="M179" s="14"/>
      <c r="N179" s="14"/>
      <c r="O179" s="14"/>
      <c r="P179" s="14"/>
      <c r="Q179" s="14"/>
      <c r="R179" s="14"/>
      <c r="S179" s="14"/>
      <c r="T179" s="14"/>
      <c r="U179" s="14"/>
    </row>
    <row r="180" spans="1:21">
      <c r="A180" s="15"/>
      <c r="B180" s="5"/>
      <c r="C180" s="5"/>
      <c r="D180" s="5"/>
      <c r="E180" s="5"/>
      <c r="F180" s="5"/>
      <c r="G180" s="5"/>
      <c r="H180" s="5"/>
      <c r="I180" s="5"/>
      <c r="J180" s="5"/>
      <c r="K180" s="5"/>
      <c r="L180" s="5"/>
      <c r="M180" s="14"/>
      <c r="N180" s="14"/>
      <c r="O180" s="14"/>
      <c r="P180" s="14"/>
      <c r="Q180" s="14"/>
      <c r="R180" s="14"/>
      <c r="S180" s="14"/>
      <c r="T180" s="14"/>
      <c r="U180" s="14"/>
    </row>
    <row r="181" spans="1:21">
      <c r="A181" s="15"/>
      <c r="B181" s="5" t="s">
        <v>34</v>
      </c>
      <c r="C181" s="16" t="s">
        <v>69</v>
      </c>
      <c r="D181" s="5"/>
      <c r="E181" s="5"/>
      <c r="F181" s="5"/>
      <c r="G181" s="5"/>
      <c r="H181" s="5"/>
      <c r="I181" s="5"/>
      <c r="J181" s="5"/>
      <c r="K181" s="5"/>
      <c r="L181" s="5"/>
      <c r="M181" s="14"/>
      <c r="N181" s="14"/>
      <c r="O181" s="14"/>
      <c r="P181" s="14"/>
      <c r="Q181" s="14"/>
      <c r="R181" s="14"/>
      <c r="S181" s="14"/>
      <c r="T181" s="14"/>
      <c r="U181" s="14"/>
    </row>
    <row r="182" spans="1:21" ht="15.75">
      <c r="A182" s="15"/>
      <c r="B182" s="5"/>
      <c r="C182" s="5" t="s">
        <v>21</v>
      </c>
      <c r="D182" s="17">
        <v>10.148</v>
      </c>
      <c r="E182" s="5" t="s">
        <v>22</v>
      </c>
      <c r="F182" s="18" t="s">
        <v>23</v>
      </c>
      <c r="G182" s="18" t="s">
        <v>24</v>
      </c>
      <c r="H182" s="18" t="s">
        <v>25</v>
      </c>
      <c r="I182" s="18" t="s">
        <v>26</v>
      </c>
      <c r="J182" s="18" t="s">
        <v>27</v>
      </c>
      <c r="K182" s="18" t="s">
        <v>28</v>
      </c>
      <c r="L182" s="18" t="s">
        <v>29</v>
      </c>
      <c r="M182" s="14"/>
      <c r="N182" s="14"/>
      <c r="O182" s="14"/>
      <c r="P182" s="14"/>
      <c r="Q182" s="14"/>
      <c r="R182" s="14"/>
      <c r="S182" s="14"/>
      <c r="T182" s="14"/>
      <c r="U182" s="14"/>
    </row>
    <row r="183" spans="1:21" ht="15.75">
      <c r="A183" s="15"/>
      <c r="B183" s="5"/>
      <c r="C183" s="5" t="s">
        <v>30</v>
      </c>
      <c r="D183" s="17">
        <v>12.02</v>
      </c>
      <c r="E183" s="17">
        <v>6.3650000000000002</v>
      </c>
      <c r="F183" s="17">
        <v>6.3719999999999999</v>
      </c>
      <c r="G183" s="17">
        <v>8.5489999999999995</v>
      </c>
      <c r="H183" s="17">
        <v>13.848000000000001</v>
      </c>
      <c r="I183" s="17">
        <v>14.648</v>
      </c>
      <c r="J183" s="17">
        <v>18.113</v>
      </c>
      <c r="K183" s="17">
        <v>21.4</v>
      </c>
      <c r="L183" s="17">
        <v>21.652000000000001</v>
      </c>
      <c r="M183" s="14"/>
      <c r="N183" s="14"/>
      <c r="O183" s="14"/>
      <c r="P183" s="14"/>
      <c r="Q183" s="14"/>
      <c r="R183" s="14"/>
      <c r="S183" s="14"/>
      <c r="T183" s="14"/>
      <c r="U183" s="14"/>
    </row>
    <row r="184" spans="1:21">
      <c r="A184" s="15"/>
      <c r="B184" s="5"/>
      <c r="C184" s="5"/>
      <c r="D184" s="5">
        <f>D183-D182</f>
        <v>1.8719999999999999</v>
      </c>
      <c r="E184" s="5"/>
      <c r="F184" s="5">
        <f>F183-E183</f>
        <v>6.9999999999996732E-3</v>
      </c>
      <c r="G184" s="5">
        <f>G183-E183</f>
        <v>2.1839999999999993</v>
      </c>
      <c r="H184" s="5">
        <f>H183-E183</f>
        <v>7.4830000000000005</v>
      </c>
      <c r="I184" s="5">
        <f>I183-E183</f>
        <v>8.2829999999999995</v>
      </c>
      <c r="J184" s="5">
        <f>J183-E183</f>
        <v>11.747999999999999</v>
      </c>
      <c r="K184" s="5">
        <f>K183-E183</f>
        <v>15.034999999999998</v>
      </c>
      <c r="L184" s="5">
        <f>L183-E183</f>
        <v>15.287000000000001</v>
      </c>
      <c r="M184" s="14"/>
      <c r="N184" s="14"/>
      <c r="O184" s="14"/>
      <c r="P184" s="14"/>
      <c r="Q184" s="14"/>
      <c r="R184" s="14"/>
      <c r="S184" s="14"/>
      <c r="T184" s="14"/>
      <c r="U184" s="14"/>
    </row>
    <row r="185" spans="1:21">
      <c r="A185" s="15"/>
      <c r="B185" s="5"/>
      <c r="C185" s="5"/>
      <c r="D185" s="5"/>
      <c r="E185" s="5"/>
      <c r="F185" s="19">
        <f>F184/D184*100</f>
        <v>0.3739316239316065</v>
      </c>
      <c r="G185" s="19">
        <f>G184/D184*100</f>
        <v>116.66666666666663</v>
      </c>
      <c r="H185" s="19">
        <f>H184/D184*100</f>
        <v>399.73290598290606</v>
      </c>
      <c r="I185" s="19">
        <f>I184/D184*100</f>
        <v>442.46794871794873</v>
      </c>
      <c r="J185" s="19">
        <f>J184/D184*100</f>
        <v>627.56410256410254</v>
      </c>
      <c r="K185" s="19">
        <f>K184/D184*100</f>
        <v>803.15170940170935</v>
      </c>
      <c r="L185" s="19">
        <f>L184/D184*100</f>
        <v>816.61324786324792</v>
      </c>
      <c r="M185" s="14"/>
      <c r="N185" s="14"/>
      <c r="O185" s="14"/>
      <c r="P185" s="14"/>
      <c r="Q185" s="14"/>
      <c r="R185" s="14"/>
      <c r="S185" s="14"/>
      <c r="T185" s="14"/>
      <c r="U185" s="14"/>
    </row>
    <row r="186" spans="1:21">
      <c r="A186" s="14"/>
      <c r="B186" s="14"/>
      <c r="C186" s="14"/>
      <c r="D186" s="14"/>
      <c r="E186" s="14"/>
      <c r="F186" s="14"/>
      <c r="G186" s="14"/>
      <c r="H186" s="14"/>
      <c r="I186" s="14"/>
      <c r="J186" s="14"/>
      <c r="K186" s="14"/>
      <c r="L186" s="14"/>
      <c r="M186" s="14"/>
      <c r="N186" s="14"/>
      <c r="O186" s="14"/>
      <c r="P186" s="14"/>
      <c r="Q186" s="14"/>
      <c r="R186" s="14"/>
      <c r="S186" s="14"/>
      <c r="T186" s="14"/>
      <c r="U186" s="14"/>
    </row>
    <row r="187" spans="1:21">
      <c r="A187" s="14"/>
      <c r="B187" s="14"/>
      <c r="C187" s="14"/>
      <c r="D187" s="14"/>
      <c r="E187" s="14"/>
      <c r="F187" s="14"/>
      <c r="G187" s="14"/>
      <c r="H187" s="14"/>
      <c r="I187" s="14"/>
      <c r="J187" s="14"/>
      <c r="K187" s="14"/>
      <c r="L187" s="14"/>
      <c r="M187" s="14"/>
      <c r="N187" s="14"/>
      <c r="O187" s="14"/>
      <c r="P187" s="14"/>
      <c r="Q187" s="14"/>
      <c r="R187" s="14"/>
      <c r="S187" s="14"/>
      <c r="T187" s="14"/>
      <c r="U187" s="14"/>
    </row>
    <row r="188" spans="1:21">
      <c r="A188" s="15" t="s">
        <v>92</v>
      </c>
      <c r="B188" s="5"/>
      <c r="C188" s="5"/>
      <c r="D188" s="5"/>
      <c r="E188" s="5"/>
      <c r="F188" s="5"/>
      <c r="G188" s="5"/>
      <c r="H188" s="5"/>
      <c r="I188" s="5"/>
      <c r="J188" s="5"/>
      <c r="K188" s="5"/>
      <c r="L188" s="5"/>
      <c r="M188" s="14"/>
      <c r="N188" s="22"/>
      <c r="O188" s="18" t="str">
        <f t="shared" ref="O188:U188" si="26">F190</f>
        <v>0.1mM10ul</v>
      </c>
      <c r="P188" s="18" t="str">
        <f t="shared" si="26"/>
        <v>0.1mM20ul</v>
      </c>
      <c r="Q188" s="18" t="str">
        <f t="shared" si="26"/>
        <v>1mM7ul</v>
      </c>
      <c r="R188" s="18" t="str">
        <f t="shared" si="26"/>
        <v>1mM20ul</v>
      </c>
      <c r="S188" s="18" t="str">
        <f t="shared" si="26"/>
        <v>10mM7ul</v>
      </c>
      <c r="T188" s="18" t="str">
        <f t="shared" si="26"/>
        <v>10mM20ul</v>
      </c>
      <c r="U188" s="18" t="str">
        <f t="shared" si="26"/>
        <v>10mM70ul</v>
      </c>
    </row>
    <row r="189" spans="1:21">
      <c r="A189" s="15"/>
      <c r="B189" s="5" t="s">
        <v>39</v>
      </c>
      <c r="C189" s="16" t="s">
        <v>69</v>
      </c>
      <c r="D189" s="5"/>
      <c r="E189" s="5"/>
      <c r="F189" s="5"/>
      <c r="G189" s="5"/>
      <c r="H189" s="5"/>
      <c r="I189" s="5"/>
      <c r="J189" s="5"/>
      <c r="K189" s="5"/>
      <c r="L189" s="5"/>
      <c r="M189" s="14"/>
      <c r="N189" s="22" t="s">
        <v>69</v>
      </c>
      <c r="O189" s="23">
        <f t="shared" ref="O189:U189" si="27">AVERAGE(F193,F205)</f>
        <v>27.262275507165391</v>
      </c>
      <c r="P189" s="23">
        <f t="shared" si="27"/>
        <v>130.58317263116163</v>
      </c>
      <c r="Q189" s="23">
        <f t="shared" si="27"/>
        <v>218.45664533039982</v>
      </c>
      <c r="R189" s="23">
        <f t="shared" si="27"/>
        <v>269.27759416227974</v>
      </c>
      <c r="S189" s="23">
        <f t="shared" si="27"/>
        <v>325.00066719849764</v>
      </c>
      <c r="T189" s="23">
        <f t="shared" si="27"/>
        <v>311.84638177142494</v>
      </c>
      <c r="U189" s="23">
        <f t="shared" si="27"/>
        <v>295.75596147417912</v>
      </c>
    </row>
    <row r="190" spans="1:21" ht="15.75">
      <c r="A190" s="15"/>
      <c r="B190" s="5"/>
      <c r="C190" s="5" t="s">
        <v>21</v>
      </c>
      <c r="D190" s="17">
        <v>8.5299999999999994</v>
      </c>
      <c r="E190" s="5" t="s">
        <v>22</v>
      </c>
      <c r="F190" s="18" t="s">
        <v>23</v>
      </c>
      <c r="G190" s="18" t="s">
        <v>24</v>
      </c>
      <c r="H190" s="18" t="s">
        <v>25</v>
      </c>
      <c r="I190" s="18" t="s">
        <v>26</v>
      </c>
      <c r="J190" s="18" t="s">
        <v>27</v>
      </c>
      <c r="K190" s="18" t="s">
        <v>28</v>
      </c>
      <c r="L190" s="18" t="s">
        <v>29</v>
      </c>
      <c r="M190" s="14"/>
      <c r="N190" s="22" t="s">
        <v>7</v>
      </c>
      <c r="O190" s="23">
        <f t="shared" ref="O190:U190" si="28">AVERAGE(F199,F211)</f>
        <v>74.848354107611229</v>
      </c>
      <c r="P190" s="23">
        <f t="shared" si="28"/>
        <v>172.9352918034007</v>
      </c>
      <c r="Q190" s="23">
        <f t="shared" si="28"/>
        <v>287.10301832942332</v>
      </c>
      <c r="R190" s="23">
        <f t="shared" si="28"/>
        <v>330.55009998502317</v>
      </c>
      <c r="S190" s="23">
        <f t="shared" si="28"/>
        <v>384.65204668606049</v>
      </c>
      <c r="T190" s="23">
        <f t="shared" si="28"/>
        <v>393.77037432499378</v>
      </c>
      <c r="U190" s="23">
        <f t="shared" si="28"/>
        <v>377.90022526699471</v>
      </c>
    </row>
    <row r="191" spans="1:21" ht="15.75">
      <c r="A191" s="15"/>
      <c r="B191" s="5"/>
      <c r="C191" s="5" t="s">
        <v>30</v>
      </c>
      <c r="D191" s="17">
        <v>9.3320000000000007</v>
      </c>
      <c r="E191" s="17">
        <v>7.68</v>
      </c>
      <c r="F191" s="17">
        <v>7.9560000000000004</v>
      </c>
      <c r="G191" s="17">
        <v>9.0389999999999997</v>
      </c>
      <c r="H191" s="17">
        <v>9.8140000000000001</v>
      </c>
      <c r="I191" s="17">
        <v>10.343</v>
      </c>
      <c r="J191" s="17">
        <v>11.281000000000001</v>
      </c>
      <c r="K191" s="17">
        <v>11.173</v>
      </c>
      <c r="L191" s="17">
        <v>11.036</v>
      </c>
      <c r="M191" s="14"/>
      <c r="N191" s="14"/>
      <c r="O191" s="14"/>
      <c r="P191" s="14"/>
      <c r="Q191" s="14"/>
      <c r="R191" s="14"/>
      <c r="S191" s="14"/>
      <c r="T191" s="14"/>
      <c r="U191" s="14"/>
    </row>
    <row r="192" spans="1:21">
      <c r="A192" s="15"/>
      <c r="B192" s="5"/>
      <c r="C192" s="5"/>
      <c r="D192" s="5">
        <f>D191-D190</f>
        <v>0.80200000000000138</v>
      </c>
      <c r="E192" s="5"/>
      <c r="F192" s="5">
        <f>F191-E191</f>
        <v>0.27600000000000069</v>
      </c>
      <c r="G192" s="5">
        <f>G191-E191</f>
        <v>1.359</v>
      </c>
      <c r="H192" s="5">
        <f>H191-E191</f>
        <v>2.1340000000000003</v>
      </c>
      <c r="I192" s="5">
        <f>I191-E191</f>
        <v>2.6630000000000003</v>
      </c>
      <c r="J192" s="5">
        <f>J191-E191</f>
        <v>3.6010000000000009</v>
      </c>
      <c r="K192" s="5">
        <f>K191-E191</f>
        <v>3.4930000000000003</v>
      </c>
      <c r="L192" s="5">
        <f>L191-E191</f>
        <v>3.3559999999999999</v>
      </c>
      <c r="M192" s="14"/>
      <c r="N192" s="14"/>
      <c r="O192" s="14"/>
      <c r="P192" s="14"/>
      <c r="Q192" s="14"/>
      <c r="R192" s="14"/>
      <c r="S192" s="14"/>
      <c r="T192" s="14"/>
      <c r="U192" s="14"/>
    </row>
    <row r="193" spans="1:21">
      <c r="A193" s="15"/>
      <c r="B193" s="5"/>
      <c r="C193" s="5"/>
      <c r="D193" s="5"/>
      <c r="E193" s="5"/>
      <c r="F193" s="19">
        <f>F192/D192*100</f>
        <v>34.413965087281824</v>
      </c>
      <c r="G193" s="19">
        <f>G192/D192*100</f>
        <v>169.45137157107203</v>
      </c>
      <c r="H193" s="19">
        <f>H192/D192*100</f>
        <v>266.08478802992477</v>
      </c>
      <c r="I193" s="19">
        <f>I192/D192*100</f>
        <v>332.04488778054809</v>
      </c>
      <c r="J193" s="19">
        <f>J192/D192*100</f>
        <v>449.00249376558531</v>
      </c>
      <c r="K193" s="19">
        <f>K192/D192*100</f>
        <v>435.53615960099677</v>
      </c>
      <c r="L193" s="19">
        <f>L192/D192*100</f>
        <v>418.4538653366576</v>
      </c>
      <c r="M193" s="14"/>
      <c r="N193" s="22" t="s">
        <v>31</v>
      </c>
      <c r="O193" s="5" t="s">
        <v>69</v>
      </c>
      <c r="P193" s="5" t="s">
        <v>7</v>
      </c>
      <c r="Q193" s="14"/>
      <c r="R193" s="14"/>
      <c r="S193" s="14"/>
      <c r="T193" s="14"/>
      <c r="U193" s="14"/>
    </row>
    <row r="194" spans="1:21">
      <c r="A194" s="15"/>
      <c r="B194" s="5"/>
      <c r="C194" s="5"/>
      <c r="D194" s="5"/>
      <c r="E194" s="5"/>
      <c r="F194" s="5"/>
      <c r="G194" s="5"/>
      <c r="H194" s="5"/>
      <c r="I194" s="5"/>
      <c r="J194" s="5"/>
      <c r="K194" s="5"/>
      <c r="L194" s="5"/>
      <c r="M194" s="14"/>
      <c r="N194" s="18" t="s">
        <v>23</v>
      </c>
      <c r="O194" s="23">
        <f>O189</f>
        <v>27.262275507165391</v>
      </c>
      <c r="P194" s="23">
        <f>O190</f>
        <v>74.848354107611229</v>
      </c>
      <c r="Q194" s="14"/>
      <c r="R194" s="14"/>
      <c r="S194" s="14"/>
      <c r="T194" s="14"/>
      <c r="U194" s="14"/>
    </row>
    <row r="195" spans="1:21">
      <c r="A195" s="15"/>
      <c r="B195" s="5" t="s">
        <v>40</v>
      </c>
      <c r="C195" s="16" t="s">
        <v>20</v>
      </c>
      <c r="D195" s="5"/>
      <c r="E195" s="5"/>
      <c r="F195" s="5"/>
      <c r="G195" s="5"/>
      <c r="H195" s="5"/>
      <c r="I195" s="5"/>
      <c r="J195" s="5"/>
      <c r="K195" s="5"/>
      <c r="L195" s="5"/>
      <c r="M195" s="14"/>
      <c r="N195" s="18" t="s">
        <v>24</v>
      </c>
      <c r="O195" s="23">
        <f>P189</f>
        <v>130.58317263116163</v>
      </c>
      <c r="P195" s="23">
        <f>P190</f>
        <v>172.9352918034007</v>
      </c>
      <c r="Q195" s="14"/>
      <c r="R195" s="14"/>
      <c r="S195" s="14"/>
      <c r="T195" s="14"/>
      <c r="U195" s="14"/>
    </row>
    <row r="196" spans="1:21" ht="15.75">
      <c r="A196" s="15"/>
      <c r="B196" s="5"/>
      <c r="C196" s="5" t="s">
        <v>21</v>
      </c>
      <c r="D196" s="17">
        <v>7.8179999999999996</v>
      </c>
      <c r="E196" s="5" t="s">
        <v>22</v>
      </c>
      <c r="F196" s="18" t="s">
        <v>23</v>
      </c>
      <c r="G196" s="18" t="s">
        <v>24</v>
      </c>
      <c r="H196" s="18" t="s">
        <v>25</v>
      </c>
      <c r="I196" s="18" t="s">
        <v>26</v>
      </c>
      <c r="J196" s="18" t="s">
        <v>27</v>
      </c>
      <c r="K196" s="18" t="s">
        <v>28</v>
      </c>
      <c r="L196" s="18" t="s">
        <v>29</v>
      </c>
      <c r="M196" s="14"/>
      <c r="N196" s="18" t="s">
        <v>25</v>
      </c>
      <c r="O196" s="23">
        <f>Q189</f>
        <v>218.45664533039982</v>
      </c>
      <c r="P196" s="23">
        <f>Q190</f>
        <v>287.10301832942332</v>
      </c>
      <c r="Q196" s="14"/>
      <c r="R196" s="14"/>
      <c r="S196" s="14"/>
      <c r="T196" s="14"/>
      <c r="U196" s="14"/>
    </row>
    <row r="197" spans="1:21" ht="15.75">
      <c r="A197" s="15"/>
      <c r="B197" s="5"/>
      <c r="C197" s="5" t="s">
        <v>30</v>
      </c>
      <c r="D197" s="17">
        <v>8.4760000000000009</v>
      </c>
      <c r="E197" s="17">
        <v>6.9470000000000001</v>
      </c>
      <c r="F197" s="17">
        <v>7.8890000000000002</v>
      </c>
      <c r="G197" s="17">
        <v>7.8650000000000002</v>
      </c>
      <c r="H197" s="17">
        <v>9.077</v>
      </c>
      <c r="I197" s="17">
        <v>9.7850000000000001</v>
      </c>
      <c r="J197" s="17">
        <v>10.563000000000001</v>
      </c>
      <c r="K197" s="17">
        <v>10.555999999999999</v>
      </c>
      <c r="L197" s="17">
        <v>10.497999999999999</v>
      </c>
      <c r="M197" s="14"/>
      <c r="N197" s="18" t="s">
        <v>26</v>
      </c>
      <c r="O197" s="23">
        <f>R189</f>
        <v>269.27759416227974</v>
      </c>
      <c r="P197" s="23">
        <f>R190</f>
        <v>330.55009998502317</v>
      </c>
      <c r="Q197" s="14"/>
      <c r="R197" s="14"/>
      <c r="S197" s="14"/>
      <c r="T197" s="14"/>
      <c r="U197" s="14"/>
    </row>
    <row r="198" spans="1:21">
      <c r="A198" s="15"/>
      <c r="B198" s="5"/>
      <c r="C198" s="5"/>
      <c r="D198" s="5">
        <f>D197-D196</f>
        <v>0.65800000000000125</v>
      </c>
      <c r="E198" s="5"/>
      <c r="F198" s="5">
        <f>F197-E197</f>
        <v>0.94200000000000017</v>
      </c>
      <c r="G198" s="5">
        <f>G197-E197</f>
        <v>0.91800000000000015</v>
      </c>
      <c r="H198" s="5">
        <f>H197-E197</f>
        <v>2.13</v>
      </c>
      <c r="I198" s="5">
        <f>I197-E197</f>
        <v>2.8380000000000001</v>
      </c>
      <c r="J198" s="5">
        <f>J197-E197</f>
        <v>3.6160000000000005</v>
      </c>
      <c r="K198" s="5">
        <f>K197-E197</f>
        <v>3.6089999999999991</v>
      </c>
      <c r="L198" s="5">
        <f>L197-E197</f>
        <v>3.5509999999999993</v>
      </c>
      <c r="M198" s="14"/>
      <c r="N198" s="18" t="s">
        <v>27</v>
      </c>
      <c r="O198" s="23">
        <f>S189</f>
        <v>325.00066719849764</v>
      </c>
      <c r="P198" s="23">
        <f>S190</f>
        <v>384.65204668606049</v>
      </c>
      <c r="Q198" s="14"/>
      <c r="R198" s="14"/>
      <c r="S198" s="14"/>
      <c r="T198" s="14"/>
      <c r="U198" s="14"/>
    </row>
    <row r="199" spans="1:21">
      <c r="A199" s="15"/>
      <c r="B199" s="5"/>
      <c r="C199" s="5"/>
      <c r="D199" s="5"/>
      <c r="E199" s="5"/>
      <c r="F199" s="19">
        <f>F198/D198*100</f>
        <v>143.16109422492374</v>
      </c>
      <c r="G199" s="19">
        <f>G198/D198*100</f>
        <v>139.51367781154991</v>
      </c>
      <c r="H199" s="19">
        <f>H198/D198*100</f>
        <v>323.70820668692943</v>
      </c>
      <c r="I199" s="19">
        <f>I198/D198*100</f>
        <v>431.30699088145815</v>
      </c>
      <c r="J199" s="19">
        <f>J198/D198*100</f>
        <v>549.54407294832731</v>
      </c>
      <c r="K199" s="19">
        <f>K198/D198*100</f>
        <v>548.48024316109309</v>
      </c>
      <c r="L199" s="19">
        <f>L198/D198*100</f>
        <v>539.66565349543953</v>
      </c>
      <c r="M199" s="14"/>
      <c r="N199" s="18" t="s">
        <v>28</v>
      </c>
      <c r="O199" s="23">
        <f>T189</f>
        <v>311.84638177142494</v>
      </c>
      <c r="P199" s="23">
        <f>T190</f>
        <v>393.77037432499378</v>
      </c>
      <c r="Q199" s="14"/>
      <c r="R199" s="14"/>
      <c r="S199" s="14"/>
      <c r="T199" s="14"/>
      <c r="U199" s="14"/>
    </row>
    <row r="200" spans="1:21">
      <c r="A200" s="15"/>
      <c r="B200" s="5"/>
      <c r="C200" s="5"/>
      <c r="D200" s="5"/>
      <c r="E200" s="5"/>
      <c r="F200" s="5"/>
      <c r="G200" s="5"/>
      <c r="H200" s="5"/>
      <c r="I200" s="5"/>
      <c r="J200" s="5"/>
      <c r="K200" s="5"/>
      <c r="L200" s="5"/>
      <c r="M200" s="14"/>
      <c r="N200" s="18" t="s">
        <v>29</v>
      </c>
      <c r="O200" s="23">
        <f>U189</f>
        <v>295.75596147417912</v>
      </c>
      <c r="P200" s="23">
        <f>U190</f>
        <v>377.90022526699471</v>
      </c>
      <c r="Q200" s="14"/>
      <c r="R200" s="14"/>
      <c r="S200" s="14"/>
      <c r="T200" s="14"/>
      <c r="U200" s="14"/>
    </row>
    <row r="201" spans="1:21">
      <c r="A201" s="15"/>
      <c r="B201" s="5" t="s">
        <v>41</v>
      </c>
      <c r="C201" s="16" t="s">
        <v>69</v>
      </c>
      <c r="D201" s="5"/>
      <c r="E201" s="5"/>
      <c r="F201" s="5"/>
      <c r="G201" s="5"/>
      <c r="H201" s="5"/>
      <c r="I201" s="5"/>
      <c r="J201" s="5"/>
      <c r="K201" s="5"/>
      <c r="L201" s="5"/>
      <c r="M201" s="14"/>
      <c r="N201" s="14"/>
      <c r="O201" s="14"/>
      <c r="P201" s="14"/>
      <c r="Q201" s="14"/>
      <c r="R201" s="14"/>
      <c r="S201" s="14"/>
      <c r="T201" s="14"/>
      <c r="U201" s="14"/>
    </row>
    <row r="202" spans="1:21" ht="15.75">
      <c r="A202" s="15"/>
      <c r="B202" s="5"/>
      <c r="C202" s="5" t="s">
        <v>21</v>
      </c>
      <c r="D202" s="17">
        <v>5.6920000000000002</v>
      </c>
      <c r="E202" s="5" t="s">
        <v>22</v>
      </c>
      <c r="F202" s="18" t="s">
        <v>23</v>
      </c>
      <c r="G202" s="18" t="s">
        <v>24</v>
      </c>
      <c r="H202" s="18" t="s">
        <v>25</v>
      </c>
      <c r="I202" s="18" t="s">
        <v>26</v>
      </c>
      <c r="J202" s="18" t="s">
        <v>27</v>
      </c>
      <c r="K202" s="18" t="s">
        <v>28</v>
      </c>
      <c r="L202" s="18" t="s">
        <v>29</v>
      </c>
      <c r="M202" s="14"/>
      <c r="N202" s="14"/>
      <c r="O202" s="14"/>
      <c r="P202" s="14"/>
      <c r="Q202" s="14"/>
      <c r="R202" s="14"/>
      <c r="S202" s="14"/>
      <c r="T202" s="14"/>
      <c r="U202" s="14"/>
    </row>
    <row r="203" spans="1:21" ht="15.75">
      <c r="A203" s="15"/>
      <c r="B203" s="5"/>
      <c r="C203" s="5" t="s">
        <v>30</v>
      </c>
      <c r="D203" s="17">
        <v>16.905000000000001</v>
      </c>
      <c r="E203" s="17">
        <v>5.45</v>
      </c>
      <c r="F203" s="17">
        <v>7.7050000000000001</v>
      </c>
      <c r="G203" s="17">
        <v>15.734</v>
      </c>
      <c r="H203" s="17">
        <v>24.605</v>
      </c>
      <c r="I203" s="17">
        <v>28.606000000000002</v>
      </c>
      <c r="J203" s="17">
        <v>27.988</v>
      </c>
      <c r="K203" s="17">
        <v>26.547999999999998</v>
      </c>
      <c r="L203" s="17">
        <v>24.855</v>
      </c>
      <c r="M203" s="14"/>
      <c r="N203" s="14"/>
      <c r="O203" s="14"/>
      <c r="P203" s="14"/>
      <c r="Q203" s="14"/>
      <c r="R203" s="14"/>
      <c r="S203" s="14"/>
      <c r="T203" s="14"/>
      <c r="U203" s="14"/>
    </row>
    <row r="204" spans="1:21">
      <c r="A204" s="15"/>
      <c r="B204" s="5"/>
      <c r="C204" s="5"/>
      <c r="D204" s="5">
        <f>D203-D202</f>
        <v>11.213000000000001</v>
      </c>
      <c r="E204" s="5"/>
      <c r="F204" s="5">
        <f>F203-E203</f>
        <v>2.2549999999999999</v>
      </c>
      <c r="G204" s="5">
        <f>G203-E203</f>
        <v>10.283999999999999</v>
      </c>
      <c r="H204" s="5">
        <f>H203-E203</f>
        <v>19.155000000000001</v>
      </c>
      <c r="I204" s="5">
        <f>I203-E203</f>
        <v>23.156000000000002</v>
      </c>
      <c r="J204" s="5">
        <f>J203-E203</f>
        <v>22.538</v>
      </c>
      <c r="K204" s="5">
        <f>K203-E203</f>
        <v>21.097999999999999</v>
      </c>
      <c r="L204" s="5">
        <f>L203-E203</f>
        <v>19.405000000000001</v>
      </c>
      <c r="M204" s="14"/>
      <c r="N204" s="14"/>
      <c r="O204" s="14"/>
      <c r="P204" s="14"/>
      <c r="Q204" s="14"/>
      <c r="R204" s="14"/>
      <c r="S204" s="14"/>
      <c r="T204" s="14"/>
      <c r="U204" s="14"/>
    </row>
    <row r="205" spans="1:21">
      <c r="A205" s="15"/>
      <c r="B205" s="5"/>
      <c r="C205" s="5"/>
      <c r="D205" s="5"/>
      <c r="E205" s="5"/>
      <c r="F205" s="19">
        <f>F204/D204*100</f>
        <v>20.110585927048959</v>
      </c>
      <c r="G205" s="19">
        <f>G204/D204*100</f>
        <v>91.714973691251217</v>
      </c>
      <c r="H205" s="19">
        <f>H204/D204*100</f>
        <v>170.82850263087488</v>
      </c>
      <c r="I205" s="19">
        <f>I204/D204*100</f>
        <v>206.51030054401141</v>
      </c>
      <c r="J205" s="19">
        <f>J204/D204*100</f>
        <v>200.99884063140996</v>
      </c>
      <c r="K205" s="19">
        <f>K204/D204*100</f>
        <v>188.15660394185318</v>
      </c>
      <c r="L205" s="19">
        <f>L204/D204*100</f>
        <v>173.05805761170069</v>
      </c>
      <c r="M205" s="14"/>
      <c r="N205" s="14"/>
      <c r="O205" s="14"/>
      <c r="P205" s="14"/>
      <c r="Q205" s="14"/>
      <c r="R205" s="14"/>
      <c r="S205" s="14"/>
      <c r="T205" s="14"/>
      <c r="U205" s="14"/>
    </row>
    <row r="206" spans="1:21">
      <c r="A206" s="15"/>
      <c r="B206" s="5"/>
      <c r="C206" s="5"/>
      <c r="D206" s="5"/>
      <c r="E206" s="5"/>
      <c r="F206" s="5"/>
      <c r="G206" s="5"/>
      <c r="H206" s="5"/>
      <c r="I206" s="5"/>
      <c r="J206" s="5"/>
      <c r="K206" s="5"/>
      <c r="L206" s="5"/>
      <c r="M206" s="14"/>
      <c r="N206" s="14"/>
      <c r="O206" s="14"/>
      <c r="P206" s="14"/>
      <c r="Q206" s="14"/>
      <c r="R206" s="14"/>
      <c r="S206" s="14"/>
      <c r="T206" s="14"/>
      <c r="U206" s="14"/>
    </row>
    <row r="207" spans="1:21">
      <c r="A207" s="15"/>
      <c r="B207" s="5" t="s">
        <v>42</v>
      </c>
      <c r="C207" s="16" t="s">
        <v>20</v>
      </c>
      <c r="D207" s="5"/>
      <c r="E207" s="5"/>
      <c r="F207" s="5"/>
      <c r="G207" s="5"/>
      <c r="H207" s="5"/>
      <c r="I207" s="5"/>
      <c r="J207" s="5"/>
      <c r="K207" s="5"/>
      <c r="L207" s="5"/>
      <c r="M207" s="14"/>
      <c r="N207" s="14"/>
      <c r="O207" s="14"/>
      <c r="P207" s="14"/>
      <c r="Q207" s="14"/>
      <c r="R207" s="14"/>
      <c r="S207" s="14"/>
      <c r="T207" s="14"/>
      <c r="U207" s="14"/>
    </row>
    <row r="208" spans="1:21" ht="15.75">
      <c r="A208" s="15"/>
      <c r="B208" s="5"/>
      <c r="C208" s="5" t="s">
        <v>21</v>
      </c>
      <c r="D208" s="17">
        <v>6.5049999999999999</v>
      </c>
      <c r="E208" s="5" t="s">
        <v>22</v>
      </c>
      <c r="F208" s="18" t="s">
        <v>23</v>
      </c>
      <c r="G208" s="18" t="s">
        <v>24</v>
      </c>
      <c r="H208" s="18" t="s">
        <v>25</v>
      </c>
      <c r="I208" s="18" t="s">
        <v>26</v>
      </c>
      <c r="J208" s="18" t="s">
        <v>27</v>
      </c>
      <c r="K208" s="18" t="s">
        <v>28</v>
      </c>
      <c r="L208" s="18" t="s">
        <v>29</v>
      </c>
      <c r="M208" s="14"/>
      <c r="N208" s="14"/>
      <c r="O208" s="14"/>
      <c r="P208" s="14"/>
      <c r="Q208" s="14"/>
      <c r="R208" s="14"/>
      <c r="S208" s="14"/>
      <c r="T208" s="14"/>
      <c r="U208" s="14"/>
    </row>
    <row r="209" spans="1:21" ht="15.75">
      <c r="A209" s="15"/>
      <c r="B209" s="5"/>
      <c r="C209" s="5" t="s">
        <v>30</v>
      </c>
      <c r="D209" s="17">
        <v>10.422000000000001</v>
      </c>
      <c r="E209" s="17">
        <v>5.2969999999999997</v>
      </c>
      <c r="F209" s="17">
        <v>5.5529999999999999</v>
      </c>
      <c r="G209" s="17">
        <v>13.38</v>
      </c>
      <c r="H209" s="17">
        <v>15.109</v>
      </c>
      <c r="I209" s="17">
        <v>14.298</v>
      </c>
      <c r="J209" s="17">
        <v>13.904999999999999</v>
      </c>
      <c r="K209" s="17">
        <v>14.661</v>
      </c>
      <c r="L209" s="17">
        <v>13.763</v>
      </c>
      <c r="M209" s="14"/>
      <c r="N209" s="14"/>
      <c r="O209" s="14"/>
      <c r="P209" s="14"/>
      <c r="Q209" s="14"/>
      <c r="R209" s="14"/>
      <c r="S209" s="14"/>
      <c r="T209" s="14"/>
      <c r="U209" s="14"/>
    </row>
    <row r="210" spans="1:21">
      <c r="A210" s="15"/>
      <c r="B210" s="5"/>
      <c r="C210" s="5"/>
      <c r="D210" s="5">
        <f>D209-D208</f>
        <v>3.9170000000000007</v>
      </c>
      <c r="E210" s="5"/>
      <c r="F210" s="5">
        <f>F209-E209</f>
        <v>0.25600000000000023</v>
      </c>
      <c r="G210" s="5">
        <f>G209-E209</f>
        <v>8.083000000000002</v>
      </c>
      <c r="H210" s="5">
        <f>H209-E209</f>
        <v>9.8120000000000012</v>
      </c>
      <c r="I210" s="5">
        <f>I209-E209</f>
        <v>9.0010000000000012</v>
      </c>
      <c r="J210" s="5">
        <f>J209-E209</f>
        <v>8.6080000000000005</v>
      </c>
      <c r="K210" s="5">
        <f>K209-E209</f>
        <v>9.3640000000000008</v>
      </c>
      <c r="L210" s="5">
        <f>L209-E209</f>
        <v>8.4660000000000011</v>
      </c>
      <c r="M210" s="14"/>
      <c r="N210" s="14"/>
      <c r="O210" s="14"/>
      <c r="P210" s="14"/>
      <c r="Q210" s="14"/>
      <c r="R210" s="14"/>
      <c r="S210" s="14"/>
      <c r="T210" s="14"/>
      <c r="U210" s="14"/>
    </row>
    <row r="211" spans="1:21">
      <c r="A211" s="15"/>
      <c r="B211" s="5"/>
      <c r="C211" s="5"/>
      <c r="D211" s="5"/>
      <c r="E211" s="5"/>
      <c r="F211" s="19">
        <f>F210/D210*100</f>
        <v>6.5356139902987023</v>
      </c>
      <c r="G211" s="19">
        <f>G210/D210*100</f>
        <v>206.35690579525149</v>
      </c>
      <c r="H211" s="19">
        <f>H210/D210*100</f>
        <v>250.49782997191724</v>
      </c>
      <c r="I211" s="19">
        <f>I210/D210*100</f>
        <v>229.79320908858818</v>
      </c>
      <c r="J211" s="19">
        <f>J210/D210*100</f>
        <v>219.76002042379369</v>
      </c>
      <c r="K211" s="19">
        <f>K210/D210*100</f>
        <v>239.06050548889453</v>
      </c>
      <c r="L211" s="19">
        <f>L210/D210*100</f>
        <v>216.13479703854992</v>
      </c>
      <c r="M211" s="14"/>
      <c r="N211" s="14"/>
      <c r="O211" s="14"/>
      <c r="P211" s="14"/>
      <c r="Q211" s="14"/>
      <c r="R211" s="14"/>
      <c r="S211" s="14"/>
      <c r="T211" s="14"/>
      <c r="U211" s="14"/>
    </row>
    <row r="212" spans="1:21">
      <c r="A212" s="14"/>
      <c r="B212" s="14"/>
      <c r="C212" s="14"/>
      <c r="D212" s="14"/>
      <c r="E212" s="14"/>
      <c r="F212" s="14"/>
      <c r="G212" s="14"/>
      <c r="H212" s="14"/>
      <c r="I212" s="14"/>
      <c r="J212" s="14"/>
      <c r="K212" s="14"/>
      <c r="L212" s="14"/>
      <c r="M212" s="14"/>
      <c r="N212" s="14"/>
      <c r="O212" s="14"/>
      <c r="P212" s="14"/>
      <c r="Q212" s="14"/>
      <c r="R212" s="14"/>
      <c r="S212" s="14"/>
      <c r="T212" s="14"/>
      <c r="U212" s="14"/>
    </row>
    <row r="213" spans="1:21">
      <c r="A213" s="14"/>
      <c r="B213" s="14"/>
      <c r="C213" s="14"/>
      <c r="D213" s="14"/>
      <c r="E213" s="14"/>
      <c r="F213" s="14"/>
      <c r="G213" s="14"/>
      <c r="H213" s="14"/>
      <c r="I213" s="14"/>
      <c r="J213" s="14"/>
      <c r="K213" s="14"/>
      <c r="L213" s="14"/>
      <c r="M213" s="14"/>
      <c r="N213" s="14"/>
      <c r="O213" s="14"/>
      <c r="P213" s="14"/>
      <c r="Q213" s="14"/>
      <c r="R213" s="14"/>
      <c r="S213" s="14"/>
      <c r="T213" s="14"/>
      <c r="U213" s="14"/>
    </row>
    <row r="214" spans="1:21">
      <c r="A214" s="15" t="s">
        <v>93</v>
      </c>
      <c r="B214" s="5"/>
      <c r="C214" s="5"/>
      <c r="D214" s="5"/>
      <c r="E214" s="5"/>
      <c r="F214" s="5"/>
      <c r="G214" s="5"/>
      <c r="H214" s="5"/>
      <c r="I214" s="5"/>
      <c r="J214" s="5"/>
      <c r="K214" s="5"/>
      <c r="L214" s="5"/>
      <c r="M214" s="14"/>
      <c r="N214" s="22"/>
      <c r="O214" s="18" t="str">
        <f t="shared" ref="O214:U214" si="29">F216</f>
        <v>0.1mM10ul</v>
      </c>
      <c r="P214" s="18" t="str">
        <f t="shared" si="29"/>
        <v>0.1mM20ul</v>
      </c>
      <c r="Q214" s="18" t="str">
        <f t="shared" si="29"/>
        <v>1mM7ul</v>
      </c>
      <c r="R214" s="18" t="str">
        <f t="shared" si="29"/>
        <v>1mM20ul</v>
      </c>
      <c r="S214" s="18" t="str">
        <f t="shared" si="29"/>
        <v>10mM7ul</v>
      </c>
      <c r="T214" s="18" t="str">
        <f t="shared" si="29"/>
        <v>10mM20ul</v>
      </c>
      <c r="U214" s="18" t="str">
        <f t="shared" si="29"/>
        <v>10mM70ul</v>
      </c>
    </row>
    <row r="215" spans="1:21">
      <c r="A215" s="15"/>
      <c r="B215" s="5" t="s">
        <v>19</v>
      </c>
      <c r="C215" s="16" t="s">
        <v>69</v>
      </c>
      <c r="D215" s="5"/>
      <c r="E215" s="5"/>
      <c r="F215" s="5"/>
      <c r="G215" s="5"/>
      <c r="H215" s="5"/>
      <c r="I215" s="5"/>
      <c r="J215" s="5"/>
      <c r="K215" s="5"/>
      <c r="L215" s="5"/>
      <c r="M215" s="14"/>
      <c r="N215" s="22" t="s">
        <v>69</v>
      </c>
      <c r="O215" s="23">
        <f t="shared" ref="O215:U215" si="30">F237</f>
        <v>3.1789437702956751</v>
      </c>
      <c r="P215" s="23">
        <f t="shared" si="30"/>
        <v>42.300461459579573</v>
      </c>
      <c r="Q215" s="23">
        <f t="shared" si="30"/>
        <v>68.877115023073003</v>
      </c>
      <c r="R215" s="23">
        <f t="shared" si="30"/>
        <v>102.08511365578534</v>
      </c>
      <c r="S215" s="23">
        <f t="shared" si="30"/>
        <v>110.97248333618185</v>
      </c>
      <c r="T215" s="23">
        <f t="shared" si="30"/>
        <v>110.64775252093659</v>
      </c>
      <c r="U215" s="23">
        <f t="shared" si="30"/>
        <v>93.505383695094864</v>
      </c>
    </row>
    <row r="216" spans="1:21" ht="15.75">
      <c r="A216" s="15"/>
      <c r="B216" s="5"/>
      <c r="C216" s="5" t="s">
        <v>21</v>
      </c>
      <c r="D216" s="17"/>
      <c r="E216" s="5" t="s">
        <v>22</v>
      </c>
      <c r="F216" s="18" t="s">
        <v>23</v>
      </c>
      <c r="G216" s="18" t="s">
        <v>24</v>
      </c>
      <c r="H216" s="18" t="s">
        <v>25</v>
      </c>
      <c r="I216" s="18" t="s">
        <v>26</v>
      </c>
      <c r="J216" s="18" t="s">
        <v>27</v>
      </c>
      <c r="K216" s="18" t="s">
        <v>28</v>
      </c>
      <c r="L216" s="18" t="s">
        <v>29</v>
      </c>
      <c r="M216" s="14"/>
      <c r="N216" s="22" t="s">
        <v>7</v>
      </c>
      <c r="O216" s="23">
        <f t="shared" ref="O216:U216" si="31">AVERAGE(F231,F225)</f>
        <v>88.530271154745307</v>
      </c>
      <c r="P216" s="23">
        <f t="shared" si="31"/>
        <v>112.57304815334274</v>
      </c>
      <c r="Q216" s="23">
        <f t="shared" si="31"/>
        <v>332.47896213183753</v>
      </c>
      <c r="R216" s="23">
        <f t="shared" si="31"/>
        <v>417.7230403615398</v>
      </c>
      <c r="S216" s="23">
        <f t="shared" si="31"/>
        <v>449.90474520804128</v>
      </c>
      <c r="T216" s="23">
        <f t="shared" si="31"/>
        <v>448.83025557113928</v>
      </c>
      <c r="U216" s="23">
        <f t="shared" si="31"/>
        <v>449.59209911173463</v>
      </c>
    </row>
    <row r="217" spans="1:21" ht="15.75">
      <c r="A217" s="15"/>
      <c r="B217" s="5"/>
      <c r="C217" s="5" t="s">
        <v>30</v>
      </c>
      <c r="D217" s="17"/>
      <c r="E217" s="17"/>
      <c r="F217" s="17"/>
      <c r="G217" s="17"/>
      <c r="H217" s="17"/>
      <c r="I217" s="17"/>
      <c r="J217" s="17"/>
      <c r="K217" s="17"/>
      <c r="L217" s="17"/>
      <c r="M217" s="14"/>
      <c r="N217" s="14"/>
      <c r="O217" s="14"/>
      <c r="P217" s="14"/>
      <c r="Q217" s="14"/>
      <c r="R217" s="14"/>
      <c r="S217" s="14"/>
      <c r="T217" s="14"/>
      <c r="U217" s="14"/>
    </row>
    <row r="218" spans="1:21">
      <c r="A218" s="15"/>
      <c r="B218" s="5"/>
      <c r="C218" s="5"/>
      <c r="D218" s="5"/>
      <c r="E218" s="5"/>
      <c r="F218" s="5"/>
      <c r="G218" s="5"/>
      <c r="H218" s="5"/>
      <c r="I218" s="5"/>
      <c r="J218" s="5"/>
      <c r="K218" s="5"/>
      <c r="L218" s="5"/>
      <c r="M218" s="14"/>
      <c r="N218" s="14"/>
      <c r="O218" s="14"/>
      <c r="P218" s="14"/>
      <c r="Q218" s="14"/>
      <c r="R218" s="14"/>
      <c r="S218" s="14"/>
      <c r="T218" s="14"/>
      <c r="U218" s="14"/>
    </row>
    <row r="219" spans="1:21">
      <c r="A219" s="15"/>
      <c r="B219" s="5"/>
      <c r="C219" s="5"/>
      <c r="D219" s="5"/>
      <c r="E219" s="5"/>
      <c r="F219" s="19"/>
      <c r="G219" s="19"/>
      <c r="H219" s="19"/>
      <c r="I219" s="19"/>
      <c r="J219" s="19"/>
      <c r="K219" s="19"/>
      <c r="L219" s="19"/>
      <c r="M219" s="14"/>
      <c r="N219" s="22" t="s">
        <v>31</v>
      </c>
      <c r="O219" s="5" t="s">
        <v>69</v>
      </c>
      <c r="P219" s="5" t="s">
        <v>7</v>
      </c>
      <c r="Q219" s="14"/>
      <c r="R219" s="14"/>
      <c r="S219" s="14"/>
      <c r="T219" s="14"/>
      <c r="U219" s="14"/>
    </row>
    <row r="220" spans="1:21">
      <c r="A220" s="15"/>
      <c r="B220" s="5"/>
      <c r="C220" s="5"/>
      <c r="D220" s="5"/>
      <c r="E220" s="5"/>
      <c r="F220" s="5"/>
      <c r="G220" s="5"/>
      <c r="H220" s="5"/>
      <c r="I220" s="5"/>
      <c r="J220" s="5"/>
      <c r="K220" s="5"/>
      <c r="L220" s="5"/>
      <c r="M220" s="14"/>
      <c r="N220" s="18" t="s">
        <v>23</v>
      </c>
      <c r="O220" s="23">
        <f>O215</f>
        <v>3.1789437702956751</v>
      </c>
      <c r="P220" s="23">
        <f>O216</f>
        <v>88.530271154745307</v>
      </c>
      <c r="Q220" s="14"/>
      <c r="R220" s="14"/>
      <c r="S220" s="14"/>
      <c r="T220" s="14"/>
      <c r="U220" s="14"/>
    </row>
    <row r="221" spans="1:21">
      <c r="A221" s="15"/>
      <c r="B221" s="5" t="s">
        <v>32</v>
      </c>
      <c r="C221" s="16" t="s">
        <v>20</v>
      </c>
      <c r="D221" s="5"/>
      <c r="E221" s="5"/>
      <c r="F221" s="5"/>
      <c r="G221" s="5"/>
      <c r="H221" s="5"/>
      <c r="I221" s="5"/>
      <c r="J221" s="5"/>
      <c r="K221" s="5"/>
      <c r="L221" s="5"/>
      <c r="M221" s="14"/>
      <c r="N221" s="18" t="s">
        <v>24</v>
      </c>
      <c r="O221" s="23">
        <f>P215</f>
        <v>42.300461459579573</v>
      </c>
      <c r="P221" s="23">
        <f>P216</f>
        <v>112.57304815334274</v>
      </c>
      <c r="Q221" s="14"/>
      <c r="R221" s="14"/>
      <c r="S221" s="14"/>
      <c r="T221" s="14"/>
      <c r="U221" s="14"/>
    </row>
    <row r="222" spans="1:21" ht="15.75">
      <c r="A222" s="15"/>
      <c r="B222" s="5"/>
      <c r="C222" s="5" t="s">
        <v>21</v>
      </c>
      <c r="D222" s="17">
        <v>7.6159999999999997</v>
      </c>
      <c r="E222" s="5" t="s">
        <v>22</v>
      </c>
      <c r="F222" s="18" t="s">
        <v>23</v>
      </c>
      <c r="G222" s="18" t="s">
        <v>24</v>
      </c>
      <c r="H222" s="18" t="s">
        <v>25</v>
      </c>
      <c r="I222" s="18" t="s">
        <v>26</v>
      </c>
      <c r="J222" s="18" t="s">
        <v>27</v>
      </c>
      <c r="K222" s="18" t="s">
        <v>28</v>
      </c>
      <c r="L222" s="18" t="s">
        <v>29</v>
      </c>
      <c r="M222" s="14"/>
      <c r="N222" s="18" t="s">
        <v>25</v>
      </c>
      <c r="O222" s="23">
        <f>Q215</f>
        <v>68.877115023073003</v>
      </c>
      <c r="P222" s="23">
        <f>Q216</f>
        <v>332.47896213183753</v>
      </c>
      <c r="Q222" s="14"/>
      <c r="R222" s="14"/>
      <c r="S222" s="14"/>
      <c r="T222" s="14"/>
      <c r="U222" s="14"/>
    </row>
    <row r="223" spans="1:21" ht="15.75">
      <c r="A223" s="15"/>
      <c r="B223" s="5"/>
      <c r="C223" s="5" t="s">
        <v>30</v>
      </c>
      <c r="D223" s="17">
        <v>9.2720000000000002</v>
      </c>
      <c r="E223" s="17">
        <v>6.1360000000000001</v>
      </c>
      <c r="F223" s="17">
        <v>6.3010000000000002</v>
      </c>
      <c r="G223" s="17">
        <v>7.2350000000000003</v>
      </c>
      <c r="H223" s="17">
        <v>9.65</v>
      </c>
      <c r="I223" s="17">
        <v>12.757</v>
      </c>
      <c r="J223" s="17">
        <v>13.404999999999999</v>
      </c>
      <c r="K223" s="17">
        <v>13.297000000000001</v>
      </c>
      <c r="L223" s="17">
        <v>13.086</v>
      </c>
      <c r="M223" s="14"/>
      <c r="N223" s="18" t="s">
        <v>26</v>
      </c>
      <c r="O223" s="23">
        <f>R215</f>
        <v>102.08511365578534</v>
      </c>
      <c r="P223" s="23">
        <f>R216</f>
        <v>417.7230403615398</v>
      </c>
      <c r="Q223" s="14"/>
      <c r="R223" s="14"/>
      <c r="S223" s="14"/>
      <c r="T223" s="14"/>
      <c r="U223" s="14"/>
    </row>
    <row r="224" spans="1:21">
      <c r="A224" s="15"/>
      <c r="B224" s="5"/>
      <c r="C224" s="5"/>
      <c r="D224" s="5">
        <f>D223-D222</f>
        <v>1.6560000000000006</v>
      </c>
      <c r="E224" s="5"/>
      <c r="F224" s="5">
        <f>F223-E223</f>
        <v>0.16500000000000004</v>
      </c>
      <c r="G224" s="5">
        <f>G223-E223</f>
        <v>1.0990000000000002</v>
      </c>
      <c r="H224" s="5">
        <f>H223-E223</f>
        <v>3.5140000000000002</v>
      </c>
      <c r="I224" s="5">
        <f>I223-E223</f>
        <v>6.6209999999999996</v>
      </c>
      <c r="J224" s="5">
        <f>J223-E223</f>
        <v>7.2689999999999992</v>
      </c>
      <c r="K224" s="5">
        <f>K223-E223</f>
        <v>7.1610000000000005</v>
      </c>
      <c r="L224" s="5">
        <f>L223-E223</f>
        <v>6.95</v>
      </c>
      <c r="M224" s="14"/>
      <c r="N224" s="18" t="s">
        <v>27</v>
      </c>
      <c r="O224" s="23">
        <f>S215</f>
        <v>110.97248333618185</v>
      </c>
      <c r="P224" s="23">
        <f>S216</f>
        <v>449.90474520804128</v>
      </c>
      <c r="Q224" s="14"/>
      <c r="R224" s="14"/>
      <c r="S224" s="14"/>
      <c r="T224" s="14"/>
      <c r="U224" s="14"/>
    </row>
    <row r="225" spans="1:21">
      <c r="A225" s="15"/>
      <c r="B225" s="5"/>
      <c r="C225" s="5"/>
      <c r="D225" s="5"/>
      <c r="E225" s="5"/>
      <c r="F225" s="19">
        <f>F224/D224*100</f>
        <v>9.9637681159420275</v>
      </c>
      <c r="G225" s="19">
        <f>G224/D224*100</f>
        <v>66.364734299516897</v>
      </c>
      <c r="H225" s="19">
        <f>H224/D224*100</f>
        <v>212.19806763285018</v>
      </c>
      <c r="I225" s="19">
        <f>I224/D224*100</f>
        <v>399.81884057970996</v>
      </c>
      <c r="J225" s="19">
        <f>J224/D224*100</f>
        <v>438.94927536231864</v>
      </c>
      <c r="K225" s="19">
        <f>K224/D224*100</f>
        <v>432.42753623188389</v>
      </c>
      <c r="L225" s="19">
        <f>L224/D224*100</f>
        <v>419.68599033816412</v>
      </c>
      <c r="M225" s="14"/>
      <c r="N225" s="18" t="s">
        <v>28</v>
      </c>
      <c r="O225" s="23">
        <f>T215</f>
        <v>110.64775252093659</v>
      </c>
      <c r="P225" s="23">
        <f>T216</f>
        <v>448.83025557113928</v>
      </c>
      <c r="Q225" s="14"/>
      <c r="R225" s="14"/>
      <c r="S225" s="14"/>
      <c r="T225" s="14"/>
      <c r="U225" s="14"/>
    </row>
    <row r="226" spans="1:21">
      <c r="A226" s="15"/>
      <c r="B226" s="5"/>
      <c r="C226" s="5"/>
      <c r="D226" s="5"/>
      <c r="E226" s="5"/>
      <c r="F226" s="5"/>
      <c r="G226" s="5"/>
      <c r="H226" s="5"/>
      <c r="I226" s="5"/>
      <c r="J226" s="5"/>
      <c r="K226" s="5"/>
      <c r="L226" s="5"/>
      <c r="M226" s="14"/>
      <c r="N226" s="18" t="s">
        <v>29</v>
      </c>
      <c r="O226" s="23">
        <f>U215</f>
        <v>93.505383695094864</v>
      </c>
      <c r="P226" s="23">
        <f>U216</f>
        <v>449.59209911173463</v>
      </c>
      <c r="Q226" s="14"/>
      <c r="R226" s="14"/>
      <c r="S226" s="14"/>
      <c r="T226" s="14"/>
      <c r="U226" s="14"/>
    </row>
    <row r="227" spans="1:21">
      <c r="A227" s="15"/>
      <c r="B227" s="5" t="s">
        <v>33</v>
      </c>
      <c r="C227" s="16" t="s">
        <v>20</v>
      </c>
      <c r="D227" s="5"/>
      <c r="E227" s="5"/>
      <c r="F227" s="5"/>
      <c r="G227" s="5"/>
      <c r="H227" s="5"/>
      <c r="I227" s="5"/>
      <c r="J227" s="5"/>
      <c r="K227" s="5"/>
      <c r="L227" s="5"/>
      <c r="M227" s="14"/>
      <c r="N227" s="14"/>
      <c r="O227" s="14"/>
      <c r="P227" s="14"/>
      <c r="Q227" s="14"/>
      <c r="R227" s="14"/>
      <c r="S227" s="14"/>
      <c r="T227" s="14"/>
      <c r="U227" s="14"/>
    </row>
    <row r="228" spans="1:21" ht="15.75">
      <c r="A228" s="15"/>
      <c r="B228" s="5"/>
      <c r="C228" s="5" t="s">
        <v>21</v>
      </c>
      <c r="D228" s="17">
        <v>7.1130000000000004</v>
      </c>
      <c r="E228" s="5" t="s">
        <v>22</v>
      </c>
      <c r="F228" s="18" t="s">
        <v>23</v>
      </c>
      <c r="G228" s="18" t="s">
        <v>24</v>
      </c>
      <c r="H228" s="18" t="s">
        <v>25</v>
      </c>
      <c r="I228" s="18" t="s">
        <v>26</v>
      </c>
      <c r="J228" s="18" t="s">
        <v>27</v>
      </c>
      <c r="K228" s="18" t="s">
        <v>28</v>
      </c>
      <c r="L228" s="18" t="s">
        <v>29</v>
      </c>
      <c r="M228" s="14"/>
      <c r="N228" s="14"/>
      <c r="O228" s="14"/>
      <c r="P228" s="14"/>
      <c r="Q228" s="14"/>
      <c r="R228" s="14"/>
      <c r="S228" s="14"/>
      <c r="T228" s="14"/>
      <c r="U228" s="14"/>
    </row>
    <row r="229" spans="1:21" ht="15.75">
      <c r="A229" s="15"/>
      <c r="B229" s="5"/>
      <c r="C229" s="5" t="s">
        <v>30</v>
      </c>
      <c r="D229" s="17">
        <v>8.5079999999999991</v>
      </c>
      <c r="E229" s="17">
        <v>5.2629999999999999</v>
      </c>
      <c r="F229" s="17">
        <v>7.5940000000000003</v>
      </c>
      <c r="G229" s="17">
        <v>7.4779999999999998</v>
      </c>
      <c r="H229" s="17">
        <v>11.579000000000001</v>
      </c>
      <c r="I229" s="17">
        <v>11.34</v>
      </c>
      <c r="J229" s="17">
        <v>11.692</v>
      </c>
      <c r="K229" s="17">
        <v>11.753</v>
      </c>
      <c r="L229" s="17">
        <v>11.952</v>
      </c>
      <c r="M229" s="14"/>
      <c r="N229" s="14"/>
      <c r="O229" s="14"/>
      <c r="P229" s="14"/>
      <c r="Q229" s="14"/>
      <c r="R229" s="14"/>
      <c r="S229" s="14"/>
      <c r="T229" s="14"/>
      <c r="U229" s="14"/>
    </row>
    <row r="230" spans="1:21">
      <c r="A230" s="15"/>
      <c r="B230" s="5"/>
      <c r="C230" s="5"/>
      <c r="D230" s="5">
        <f>D229-D228</f>
        <v>1.3949999999999987</v>
      </c>
      <c r="E230" s="5"/>
      <c r="F230" s="5">
        <f>F229-E229</f>
        <v>2.3310000000000004</v>
      </c>
      <c r="G230" s="5">
        <f>G229-E229</f>
        <v>2.2149999999999999</v>
      </c>
      <c r="H230" s="5">
        <f>H229-E229</f>
        <v>6.3160000000000007</v>
      </c>
      <c r="I230" s="5">
        <f>I229-E229</f>
        <v>6.077</v>
      </c>
      <c r="J230" s="5">
        <f>J229-E229</f>
        <v>6.4290000000000003</v>
      </c>
      <c r="K230" s="5">
        <f>K229-E229</f>
        <v>6.49</v>
      </c>
      <c r="L230" s="5">
        <f>L229-E229</f>
        <v>6.6890000000000001</v>
      </c>
      <c r="M230" s="14"/>
      <c r="N230" s="14"/>
      <c r="O230" s="14"/>
      <c r="P230" s="14"/>
      <c r="Q230" s="14"/>
      <c r="R230" s="14"/>
      <c r="S230" s="14"/>
      <c r="T230" s="14"/>
      <c r="U230" s="14"/>
    </row>
    <row r="231" spans="1:21">
      <c r="A231" s="15"/>
      <c r="B231" s="5"/>
      <c r="C231" s="5"/>
      <c r="D231" s="5"/>
      <c r="E231" s="5"/>
      <c r="F231" s="19">
        <f>F230/D230*100</f>
        <v>167.09677419354858</v>
      </c>
      <c r="G231" s="19">
        <f>G230/D230*100</f>
        <v>158.78136200716858</v>
      </c>
      <c r="H231" s="19">
        <f>H230/D230*100</f>
        <v>452.75985663082486</v>
      </c>
      <c r="I231" s="19">
        <f>I230/D230*100</f>
        <v>435.62724014336959</v>
      </c>
      <c r="J231" s="19">
        <f>J230/D230*100</f>
        <v>460.86021505376385</v>
      </c>
      <c r="K231" s="19">
        <f>K230/D230*100</f>
        <v>465.23297491039466</v>
      </c>
      <c r="L231" s="19">
        <f>L230/D230*100</f>
        <v>479.49820788530513</v>
      </c>
      <c r="M231" s="14"/>
      <c r="N231" s="14"/>
      <c r="O231" s="14"/>
      <c r="P231" s="14"/>
      <c r="Q231" s="14"/>
      <c r="R231" s="14"/>
      <c r="S231" s="14"/>
      <c r="T231" s="14"/>
      <c r="U231" s="14"/>
    </row>
    <row r="232" spans="1:21">
      <c r="A232" s="15"/>
      <c r="B232" s="5"/>
      <c r="C232" s="5"/>
      <c r="D232" s="5"/>
      <c r="E232" s="5"/>
      <c r="F232" s="5"/>
      <c r="G232" s="5"/>
      <c r="H232" s="5"/>
      <c r="I232" s="5"/>
      <c r="J232" s="5"/>
      <c r="K232" s="5"/>
      <c r="L232" s="5"/>
      <c r="M232" s="14"/>
      <c r="N232" s="14"/>
      <c r="O232" s="14"/>
      <c r="P232" s="14"/>
      <c r="Q232" s="14"/>
      <c r="R232" s="14"/>
      <c r="S232" s="14"/>
      <c r="T232" s="14"/>
      <c r="U232" s="14"/>
    </row>
    <row r="233" spans="1:21">
      <c r="A233" s="15"/>
      <c r="B233" s="5" t="s">
        <v>34</v>
      </c>
      <c r="C233" s="16" t="s">
        <v>69</v>
      </c>
      <c r="D233" s="5"/>
      <c r="E233" s="5"/>
      <c r="F233" s="5"/>
      <c r="G233" s="5"/>
      <c r="H233" s="5"/>
      <c r="I233" s="5"/>
      <c r="J233" s="5"/>
      <c r="K233" s="5"/>
      <c r="L233" s="5"/>
      <c r="M233" s="14"/>
      <c r="N233" s="14"/>
      <c r="O233" s="14"/>
      <c r="P233" s="14"/>
      <c r="Q233" s="14"/>
      <c r="R233" s="14"/>
      <c r="S233" s="14"/>
      <c r="T233" s="14"/>
      <c r="U233" s="14"/>
    </row>
    <row r="234" spans="1:21" ht="15.75">
      <c r="A234" s="15"/>
      <c r="B234" s="5"/>
      <c r="C234" s="5" t="s">
        <v>21</v>
      </c>
      <c r="D234" s="17">
        <v>7.0540000000000003</v>
      </c>
      <c r="E234" s="5" t="s">
        <v>22</v>
      </c>
      <c r="F234" s="18" t="s">
        <v>23</v>
      </c>
      <c r="G234" s="18" t="s">
        <v>24</v>
      </c>
      <c r="H234" s="18" t="s">
        <v>25</v>
      </c>
      <c r="I234" s="18" t="s">
        <v>26</v>
      </c>
      <c r="J234" s="18" t="s">
        <v>27</v>
      </c>
      <c r="K234" s="18" t="s">
        <v>28</v>
      </c>
      <c r="L234" s="18" t="s">
        <v>29</v>
      </c>
      <c r="M234" s="14"/>
      <c r="N234" s="14"/>
      <c r="O234" s="14"/>
      <c r="P234" s="14"/>
      <c r="Q234" s="14"/>
      <c r="R234" s="14"/>
      <c r="S234" s="14"/>
      <c r="T234" s="14"/>
      <c r="U234" s="14"/>
    </row>
    <row r="235" spans="1:21" ht="15.75">
      <c r="A235" s="15"/>
      <c r="B235" s="5"/>
      <c r="C235" s="5" t="s">
        <v>30</v>
      </c>
      <c r="D235" s="17">
        <v>12.904999999999999</v>
      </c>
      <c r="E235" s="17">
        <v>5.5529999999999999</v>
      </c>
      <c r="F235" s="17">
        <v>5.7389999999999999</v>
      </c>
      <c r="G235" s="17">
        <v>8.0280000000000005</v>
      </c>
      <c r="H235" s="17">
        <v>9.5830000000000002</v>
      </c>
      <c r="I235" s="17">
        <v>11.526</v>
      </c>
      <c r="J235" s="17">
        <v>12.045999999999999</v>
      </c>
      <c r="K235" s="17">
        <v>12.026999999999999</v>
      </c>
      <c r="L235" s="17">
        <v>11.023999999999999</v>
      </c>
      <c r="M235" s="14"/>
      <c r="N235" s="14"/>
      <c r="O235" s="14"/>
      <c r="P235" s="14"/>
      <c r="Q235" s="14"/>
      <c r="R235" s="14"/>
      <c r="S235" s="14"/>
      <c r="T235" s="14"/>
      <c r="U235" s="14"/>
    </row>
    <row r="236" spans="1:21">
      <c r="A236" s="15"/>
      <c r="B236" s="5"/>
      <c r="C236" s="5"/>
      <c r="D236" s="5">
        <f>D235-D234</f>
        <v>5.8509999999999991</v>
      </c>
      <c r="E236" s="5"/>
      <c r="F236" s="5">
        <f>F235-E235</f>
        <v>0.18599999999999994</v>
      </c>
      <c r="G236" s="5">
        <f>G235-E235</f>
        <v>2.4750000000000005</v>
      </c>
      <c r="H236" s="5">
        <f>H235-E235</f>
        <v>4.03</v>
      </c>
      <c r="I236" s="5">
        <f>I235-E235</f>
        <v>5.9729999999999999</v>
      </c>
      <c r="J236" s="5">
        <f>J235-E235</f>
        <v>6.4929999999999994</v>
      </c>
      <c r="K236" s="5">
        <f>K235-E235</f>
        <v>6.4739999999999993</v>
      </c>
      <c r="L236" s="5">
        <f>L235-E235</f>
        <v>5.4709999999999992</v>
      </c>
      <c r="M236" s="14"/>
      <c r="N236" s="14"/>
      <c r="O236" s="14"/>
      <c r="P236" s="14"/>
      <c r="Q236" s="14"/>
      <c r="R236" s="14"/>
      <c r="S236" s="14"/>
      <c r="T236" s="14"/>
      <c r="U236" s="14"/>
    </row>
    <row r="237" spans="1:21">
      <c r="A237" s="15"/>
      <c r="B237" s="5"/>
      <c r="C237" s="5"/>
      <c r="D237" s="5"/>
      <c r="E237" s="5"/>
      <c r="F237" s="19">
        <f>F236/D236*100</f>
        <v>3.1789437702956751</v>
      </c>
      <c r="G237" s="19">
        <f>G236/D236*100</f>
        <v>42.300461459579573</v>
      </c>
      <c r="H237" s="19">
        <f>H236/D236*100</f>
        <v>68.877115023073003</v>
      </c>
      <c r="I237" s="19">
        <f>I236/D236*100</f>
        <v>102.08511365578534</v>
      </c>
      <c r="J237" s="19">
        <f>J236/D236*100</f>
        <v>110.97248333618185</v>
      </c>
      <c r="K237" s="19">
        <f>K236/D236*100</f>
        <v>110.64775252093659</v>
      </c>
      <c r="L237" s="19">
        <f>L236/D236*100</f>
        <v>93.505383695094864</v>
      </c>
      <c r="M237" s="14"/>
      <c r="N237" s="14"/>
      <c r="O237" s="14"/>
      <c r="P237" s="14"/>
      <c r="Q237" s="14"/>
      <c r="R237" s="14"/>
      <c r="S237" s="14"/>
      <c r="T237" s="14"/>
      <c r="U237" s="14"/>
    </row>
    <row r="238" spans="1:21">
      <c r="A238" s="14"/>
      <c r="B238" s="14"/>
      <c r="C238" s="14"/>
      <c r="D238" s="14"/>
      <c r="E238" s="14"/>
      <c r="F238" s="14"/>
      <c r="G238" s="14"/>
      <c r="H238" s="14"/>
      <c r="I238" s="14"/>
      <c r="J238" s="14"/>
      <c r="K238" s="14"/>
      <c r="L238" s="14"/>
      <c r="M238" s="14"/>
      <c r="N238" s="14"/>
      <c r="O238" s="14"/>
      <c r="P238" s="14"/>
      <c r="Q238" s="14"/>
      <c r="R238" s="14"/>
      <c r="S238" s="14"/>
      <c r="T238" s="14"/>
      <c r="U238" s="14"/>
    </row>
    <row r="239" spans="1:21">
      <c r="A239" s="14"/>
      <c r="B239" s="14"/>
      <c r="C239" s="14"/>
      <c r="D239" s="14"/>
      <c r="E239" s="14"/>
      <c r="F239" s="14"/>
      <c r="G239" s="14"/>
      <c r="H239" s="14"/>
      <c r="I239" s="14"/>
      <c r="J239" s="14"/>
      <c r="K239" s="14"/>
      <c r="L239" s="14"/>
      <c r="M239" s="14"/>
      <c r="N239" s="14"/>
      <c r="O239" s="14"/>
      <c r="P239" s="14"/>
      <c r="Q239" s="14"/>
      <c r="R239" s="14"/>
      <c r="S239" s="14"/>
      <c r="T239" s="14"/>
      <c r="U239" s="14"/>
    </row>
    <row r="240" spans="1:21">
      <c r="A240" s="15" t="s">
        <v>94</v>
      </c>
      <c r="B240" s="5"/>
      <c r="C240" s="5"/>
      <c r="D240" s="5"/>
      <c r="E240" s="5"/>
      <c r="F240" s="5"/>
      <c r="G240" s="5"/>
      <c r="H240" s="5"/>
      <c r="I240" s="5"/>
      <c r="J240" s="5"/>
      <c r="K240" s="5"/>
      <c r="L240" s="5"/>
      <c r="M240" s="14"/>
      <c r="N240" s="22"/>
      <c r="O240" s="18" t="str">
        <f t="shared" ref="O240:U240" si="32">F242</f>
        <v>0.1mM10ul</v>
      </c>
      <c r="P240" s="18" t="str">
        <f t="shared" si="32"/>
        <v>0.1mM20ul</v>
      </c>
      <c r="Q240" s="18" t="str">
        <f t="shared" si="32"/>
        <v>1mM7ul</v>
      </c>
      <c r="R240" s="18" t="str">
        <f t="shared" si="32"/>
        <v>1mM20ul</v>
      </c>
      <c r="S240" s="18" t="str">
        <f t="shared" si="32"/>
        <v>10mM7ul</v>
      </c>
      <c r="T240" s="18" t="str">
        <f t="shared" si="32"/>
        <v>10mM20ul</v>
      </c>
      <c r="U240" s="18" t="str">
        <f t="shared" si="32"/>
        <v>10mM70ul</v>
      </c>
    </row>
    <row r="241" spans="1:21">
      <c r="A241" s="15"/>
      <c r="B241" s="5" t="s">
        <v>39</v>
      </c>
      <c r="C241" s="16" t="s">
        <v>69</v>
      </c>
      <c r="D241" s="5"/>
      <c r="E241" s="5"/>
      <c r="F241" s="5"/>
      <c r="G241" s="5"/>
      <c r="H241" s="5"/>
      <c r="I241" s="5"/>
      <c r="J241" s="5"/>
      <c r="K241" s="5"/>
      <c r="L241" s="5"/>
      <c r="M241" s="14"/>
      <c r="N241" s="22" t="s">
        <v>69</v>
      </c>
      <c r="O241" s="23">
        <f t="shared" ref="O241:U241" si="33">AVERAGE(F245,F257)</f>
        <v>8.27038507710777</v>
      </c>
      <c r="P241" s="23">
        <f t="shared" si="33"/>
        <v>27.837750484809316</v>
      </c>
      <c r="Q241" s="23">
        <f t="shared" si="33"/>
        <v>110.38147951488288</v>
      </c>
      <c r="R241" s="23">
        <f t="shared" si="33"/>
        <v>215.25642949487485</v>
      </c>
      <c r="S241" s="23">
        <f t="shared" si="33"/>
        <v>285.59477637208727</v>
      </c>
      <c r="T241" s="23">
        <f t="shared" si="33"/>
        <v>290.43188429217838</v>
      </c>
      <c r="U241" s="23">
        <f t="shared" si="33"/>
        <v>270.35975928833068</v>
      </c>
    </row>
    <row r="242" spans="1:21" ht="15.75">
      <c r="A242" s="15"/>
      <c r="B242" s="5"/>
      <c r="C242" s="5" t="s">
        <v>21</v>
      </c>
      <c r="D242" s="17">
        <v>5.2229999999999999</v>
      </c>
      <c r="E242" s="5" t="s">
        <v>22</v>
      </c>
      <c r="F242" s="18" t="s">
        <v>23</v>
      </c>
      <c r="G242" s="18" t="s">
        <v>24</v>
      </c>
      <c r="H242" s="18" t="s">
        <v>25</v>
      </c>
      <c r="I242" s="18" t="s">
        <v>26</v>
      </c>
      <c r="J242" s="18" t="s">
        <v>27</v>
      </c>
      <c r="K242" s="18" t="s">
        <v>28</v>
      </c>
      <c r="L242" s="18" t="s">
        <v>29</v>
      </c>
      <c r="M242" s="14"/>
      <c r="N242" s="22" t="s">
        <v>7</v>
      </c>
      <c r="O242" s="23">
        <f t="shared" ref="O242:U242" si="34">AVERAGE(F251,F263)</f>
        <v>34.578540092422436</v>
      </c>
      <c r="P242" s="23">
        <f t="shared" si="34"/>
        <v>224.65385077667111</v>
      </c>
      <c r="Q242" s="23">
        <f t="shared" si="34"/>
        <v>402.35606834579028</v>
      </c>
      <c r="R242" s="23">
        <f t="shared" si="34"/>
        <v>581.36288299800412</v>
      </c>
      <c r="S242" s="23">
        <f t="shared" si="34"/>
        <v>588.9054725974753</v>
      </c>
      <c r="T242" s="23">
        <f t="shared" si="34"/>
        <v>575.30434246276377</v>
      </c>
      <c r="U242" s="23">
        <f t="shared" si="34"/>
        <v>578.26193947943591</v>
      </c>
    </row>
    <row r="243" spans="1:21" ht="15.75">
      <c r="A243" s="15"/>
      <c r="B243" s="5"/>
      <c r="C243" s="5" t="s">
        <v>30</v>
      </c>
      <c r="D243" s="17">
        <v>9.3030000000000008</v>
      </c>
      <c r="E243" s="17">
        <v>1.92</v>
      </c>
      <c r="F243" s="17">
        <v>2.2080000000000002</v>
      </c>
      <c r="G243" s="17">
        <v>2.7120000000000002</v>
      </c>
      <c r="H243" s="17">
        <v>5.5609999999999999</v>
      </c>
      <c r="I243" s="17">
        <v>9.7889999999999997</v>
      </c>
      <c r="J243" s="17">
        <v>11.692</v>
      </c>
      <c r="K243" s="17">
        <v>11.541</v>
      </c>
      <c r="L243" s="17">
        <v>10.827999999999999</v>
      </c>
      <c r="M243" s="14"/>
      <c r="N243" s="14"/>
      <c r="O243" s="14"/>
      <c r="P243" s="14"/>
      <c r="Q243" s="14"/>
      <c r="R243" s="14"/>
      <c r="S243" s="14"/>
      <c r="T243" s="14"/>
      <c r="U243" s="14"/>
    </row>
    <row r="244" spans="1:21">
      <c r="A244" s="15"/>
      <c r="B244" s="5"/>
      <c r="C244" s="5"/>
      <c r="D244" s="5">
        <f>D243-D242</f>
        <v>4.080000000000001</v>
      </c>
      <c r="E244" s="5"/>
      <c r="F244" s="5">
        <f>F243-E243</f>
        <v>0.28800000000000026</v>
      </c>
      <c r="G244" s="5">
        <f>G243-E243</f>
        <v>0.79200000000000026</v>
      </c>
      <c r="H244" s="5">
        <f>H243-E243</f>
        <v>3.641</v>
      </c>
      <c r="I244" s="5">
        <f>I243-E243</f>
        <v>7.8689999999999998</v>
      </c>
      <c r="J244" s="5">
        <f>J243-E243</f>
        <v>9.7720000000000002</v>
      </c>
      <c r="K244" s="5">
        <f>K243-E243</f>
        <v>9.6210000000000004</v>
      </c>
      <c r="L244" s="5">
        <f>L243-E243</f>
        <v>8.9079999999999995</v>
      </c>
      <c r="M244" s="14"/>
      <c r="N244" s="14"/>
      <c r="O244" s="14"/>
      <c r="P244" s="14"/>
      <c r="Q244" s="14"/>
      <c r="R244" s="14"/>
      <c r="S244" s="14"/>
      <c r="T244" s="14"/>
      <c r="U244" s="14"/>
    </row>
    <row r="245" spans="1:21">
      <c r="A245" s="15"/>
      <c r="B245" s="5"/>
      <c r="C245" s="5"/>
      <c r="D245" s="5"/>
      <c r="E245" s="5"/>
      <c r="F245" s="19">
        <f>F244/D244*100</f>
        <v>7.0588235294117689</v>
      </c>
      <c r="G245" s="19">
        <f>G244/D244*100</f>
        <v>19.411764705882355</v>
      </c>
      <c r="H245" s="19">
        <f>H244/D244*100</f>
        <v>89.240196078431353</v>
      </c>
      <c r="I245" s="19">
        <f>I244/D244*100</f>
        <v>192.86764705882348</v>
      </c>
      <c r="J245" s="19">
        <f>J244/D244*100</f>
        <v>239.50980392156856</v>
      </c>
      <c r="K245" s="19">
        <f>K244/D244*100</f>
        <v>235.80882352941171</v>
      </c>
      <c r="L245" s="19">
        <f>L244/D244*100</f>
        <v>218.33333333333326</v>
      </c>
      <c r="M245" s="14"/>
      <c r="N245" s="22" t="s">
        <v>31</v>
      </c>
      <c r="O245" s="5" t="s">
        <v>69</v>
      </c>
      <c r="P245" s="5" t="s">
        <v>7</v>
      </c>
      <c r="Q245" s="14"/>
      <c r="R245" s="14"/>
      <c r="S245" s="14"/>
      <c r="T245" s="14"/>
      <c r="U245" s="14"/>
    </row>
    <row r="246" spans="1:21">
      <c r="A246" s="15"/>
      <c r="B246" s="5"/>
      <c r="C246" s="5"/>
      <c r="D246" s="5"/>
      <c r="E246" s="5"/>
      <c r="F246" s="5"/>
      <c r="G246" s="5"/>
      <c r="H246" s="5"/>
      <c r="I246" s="5"/>
      <c r="J246" s="5"/>
      <c r="K246" s="5"/>
      <c r="L246" s="5"/>
      <c r="M246" s="14"/>
      <c r="N246" s="18" t="s">
        <v>23</v>
      </c>
      <c r="O246" s="23">
        <f>O241</f>
        <v>8.27038507710777</v>
      </c>
      <c r="P246" s="23">
        <f>O242</f>
        <v>34.578540092422436</v>
      </c>
      <c r="Q246" s="14"/>
      <c r="R246" s="14"/>
      <c r="S246" s="14"/>
      <c r="T246" s="14"/>
      <c r="U246" s="14"/>
    </row>
    <row r="247" spans="1:21">
      <c r="A247" s="15"/>
      <c r="B247" s="5" t="s">
        <v>40</v>
      </c>
      <c r="C247" s="16" t="s">
        <v>20</v>
      </c>
      <c r="D247" s="5"/>
      <c r="E247" s="5"/>
      <c r="F247" s="5"/>
      <c r="G247" s="5"/>
      <c r="H247" s="5"/>
      <c r="I247" s="5"/>
      <c r="J247" s="5"/>
      <c r="K247" s="5"/>
      <c r="L247" s="5"/>
      <c r="M247" s="14"/>
      <c r="N247" s="18" t="s">
        <v>24</v>
      </c>
      <c r="O247" s="23">
        <f>P241</f>
        <v>27.837750484809316</v>
      </c>
      <c r="P247" s="23">
        <f>P242</f>
        <v>224.65385077667111</v>
      </c>
      <c r="Q247" s="14"/>
      <c r="R247" s="14"/>
      <c r="S247" s="14"/>
      <c r="T247" s="14"/>
      <c r="U247" s="14"/>
    </row>
    <row r="248" spans="1:21" ht="15.75">
      <c r="A248" s="15"/>
      <c r="B248" s="5"/>
      <c r="C248" s="5" t="s">
        <v>21</v>
      </c>
      <c r="D248" s="17">
        <v>7.9050000000000002</v>
      </c>
      <c r="E248" s="5" t="s">
        <v>22</v>
      </c>
      <c r="F248" s="18" t="s">
        <v>23</v>
      </c>
      <c r="G248" s="18" t="s">
        <v>24</v>
      </c>
      <c r="H248" s="18" t="s">
        <v>25</v>
      </c>
      <c r="I248" s="18" t="s">
        <v>26</v>
      </c>
      <c r="J248" s="18" t="s">
        <v>27</v>
      </c>
      <c r="K248" s="18" t="s">
        <v>28</v>
      </c>
      <c r="L248" s="18" t="s">
        <v>29</v>
      </c>
      <c r="M248" s="14"/>
      <c r="N248" s="18" t="s">
        <v>25</v>
      </c>
      <c r="O248" s="23">
        <f>Q241</f>
        <v>110.38147951488288</v>
      </c>
      <c r="P248" s="23">
        <f>Q242</f>
        <v>402.35606834579028</v>
      </c>
      <c r="Q248" s="14"/>
      <c r="R248" s="14"/>
      <c r="S248" s="14"/>
      <c r="T248" s="14"/>
      <c r="U248" s="14"/>
    </row>
    <row r="249" spans="1:21" ht="15.75">
      <c r="A249" s="15"/>
      <c r="B249" s="5"/>
      <c r="C249" s="5" t="s">
        <v>30</v>
      </c>
      <c r="D249" s="17">
        <v>9.5410000000000004</v>
      </c>
      <c r="E249" s="17">
        <v>7.9450000000000003</v>
      </c>
      <c r="F249" s="17">
        <v>8.48</v>
      </c>
      <c r="G249" s="17">
        <v>11.048</v>
      </c>
      <c r="H249" s="17">
        <v>14.928000000000001</v>
      </c>
      <c r="I249" s="17">
        <v>16.914999999999999</v>
      </c>
      <c r="J249" s="17">
        <v>17.579999999999998</v>
      </c>
      <c r="K249" s="17">
        <v>17.739000000000001</v>
      </c>
      <c r="L249" s="17">
        <v>17.829000000000001</v>
      </c>
      <c r="M249" s="14"/>
      <c r="N249" s="18" t="s">
        <v>26</v>
      </c>
      <c r="O249" s="23">
        <f>R241</f>
        <v>215.25642949487485</v>
      </c>
      <c r="P249" s="23">
        <f>R242</f>
        <v>581.36288299800412</v>
      </c>
      <c r="Q249" s="14"/>
      <c r="R249" s="14"/>
      <c r="S249" s="14"/>
      <c r="T249" s="14"/>
      <c r="U249" s="14"/>
    </row>
    <row r="250" spans="1:21">
      <c r="A250" s="15"/>
      <c r="B250" s="5"/>
      <c r="C250" s="5"/>
      <c r="D250" s="5">
        <f>D249-D248</f>
        <v>1.6360000000000001</v>
      </c>
      <c r="E250" s="5"/>
      <c r="F250" s="5">
        <f>F249-E249</f>
        <v>0.53500000000000014</v>
      </c>
      <c r="G250" s="5">
        <f>G249-E249</f>
        <v>3.1029999999999998</v>
      </c>
      <c r="H250" s="5">
        <f>H249-E249</f>
        <v>6.9830000000000005</v>
      </c>
      <c r="I250" s="5">
        <f>I249-E249</f>
        <v>8.9699999999999989</v>
      </c>
      <c r="J250" s="5">
        <f>J249-E249</f>
        <v>9.634999999999998</v>
      </c>
      <c r="K250" s="5">
        <f>K249-E249</f>
        <v>9.7940000000000005</v>
      </c>
      <c r="L250" s="5">
        <f>L249-E249</f>
        <v>9.8840000000000003</v>
      </c>
      <c r="M250" s="14"/>
      <c r="N250" s="18" t="s">
        <v>27</v>
      </c>
      <c r="O250" s="23">
        <f>S241</f>
        <v>285.59477637208727</v>
      </c>
      <c r="P250" s="23">
        <f>S242</f>
        <v>588.9054725974753</v>
      </c>
      <c r="Q250" s="14"/>
      <c r="R250" s="14"/>
      <c r="S250" s="14"/>
      <c r="T250" s="14"/>
      <c r="U250" s="14"/>
    </row>
    <row r="251" spans="1:21">
      <c r="A251" s="15"/>
      <c r="B251" s="5"/>
      <c r="C251" s="5"/>
      <c r="D251" s="5"/>
      <c r="E251" s="5"/>
      <c r="F251" s="19">
        <f>F250/D250*100</f>
        <v>32.701711491442545</v>
      </c>
      <c r="G251" s="19">
        <f>G250/D250*100</f>
        <v>189.66992665036673</v>
      </c>
      <c r="H251" s="19">
        <f>H250/D250*100</f>
        <v>426.83374083129581</v>
      </c>
      <c r="I251" s="19">
        <f>I250/D250*100</f>
        <v>548.28850855745713</v>
      </c>
      <c r="J251" s="19">
        <f>J250/D250*100</f>
        <v>588.93643031784825</v>
      </c>
      <c r="K251" s="19">
        <f>K250/D250*100</f>
        <v>598.65525672371632</v>
      </c>
      <c r="L251" s="19">
        <f>L250/D250*100</f>
        <v>604.15647921760387</v>
      </c>
      <c r="M251" s="14"/>
      <c r="N251" s="18" t="s">
        <v>28</v>
      </c>
      <c r="O251" s="23">
        <f>T241</f>
        <v>290.43188429217838</v>
      </c>
      <c r="P251" s="23">
        <f>T242</f>
        <v>575.30434246276377</v>
      </c>
      <c r="Q251" s="14"/>
      <c r="R251" s="14"/>
      <c r="S251" s="14"/>
      <c r="T251" s="14"/>
      <c r="U251" s="14"/>
    </row>
    <row r="252" spans="1:21">
      <c r="A252" s="15"/>
      <c r="B252" s="5"/>
      <c r="C252" s="5"/>
      <c r="D252" s="5"/>
      <c r="E252" s="5"/>
      <c r="F252" s="5"/>
      <c r="G252" s="5"/>
      <c r="H252" s="5"/>
      <c r="I252" s="5"/>
      <c r="J252" s="5"/>
      <c r="K252" s="5"/>
      <c r="L252" s="5"/>
      <c r="M252" s="14"/>
      <c r="N252" s="18" t="s">
        <v>29</v>
      </c>
      <c r="O252" s="23">
        <f>U241</f>
        <v>270.35975928833068</v>
      </c>
      <c r="P252" s="23">
        <f>U242</f>
        <v>578.26193947943591</v>
      </c>
      <c r="Q252" s="14"/>
      <c r="R252" s="14"/>
      <c r="S252" s="14"/>
      <c r="T252" s="14"/>
      <c r="U252" s="14"/>
    </row>
    <row r="253" spans="1:21">
      <c r="A253" s="15"/>
      <c r="B253" s="5" t="s">
        <v>41</v>
      </c>
      <c r="C253" s="16" t="s">
        <v>69</v>
      </c>
      <c r="D253" s="5"/>
      <c r="E253" s="5"/>
      <c r="F253" s="5"/>
      <c r="G253" s="5"/>
      <c r="H253" s="5"/>
      <c r="I253" s="5"/>
      <c r="J253" s="5"/>
      <c r="K253" s="5"/>
      <c r="L253" s="5"/>
      <c r="M253" s="14"/>
      <c r="N253" s="14"/>
      <c r="O253" s="14"/>
      <c r="P253" s="14"/>
      <c r="Q253" s="14"/>
      <c r="R253" s="14"/>
      <c r="S253" s="14"/>
      <c r="T253" s="14"/>
      <c r="U253" s="14"/>
    </row>
    <row r="254" spans="1:21" ht="15.75">
      <c r="A254" s="15"/>
      <c r="B254" s="5"/>
      <c r="C254" s="5" t="s">
        <v>21</v>
      </c>
      <c r="D254" s="17">
        <v>6.3220000000000001</v>
      </c>
      <c r="E254" s="5" t="s">
        <v>22</v>
      </c>
      <c r="F254" s="18" t="s">
        <v>23</v>
      </c>
      <c r="G254" s="18" t="s">
        <v>24</v>
      </c>
      <c r="H254" s="18" t="s">
        <v>25</v>
      </c>
      <c r="I254" s="18" t="s">
        <v>26</v>
      </c>
      <c r="J254" s="18" t="s">
        <v>27</v>
      </c>
      <c r="K254" s="18" t="s">
        <v>28</v>
      </c>
      <c r="L254" s="18" t="s">
        <v>29</v>
      </c>
      <c r="M254" s="14"/>
      <c r="N254" s="14"/>
      <c r="O254" s="14"/>
      <c r="P254" s="14"/>
      <c r="Q254" s="14"/>
      <c r="R254" s="14"/>
      <c r="S254" s="14"/>
      <c r="T254" s="14"/>
      <c r="U254" s="14"/>
    </row>
    <row r="255" spans="1:21" ht="15.75">
      <c r="A255" s="15"/>
      <c r="B255" s="5"/>
      <c r="C255" s="5" t="s">
        <v>30</v>
      </c>
      <c r="D255" s="17">
        <v>9.5069999999999997</v>
      </c>
      <c r="E255" s="17">
        <v>1.3029999999999999</v>
      </c>
      <c r="F255" s="17">
        <v>1.605</v>
      </c>
      <c r="G255" s="17">
        <v>2.4580000000000002</v>
      </c>
      <c r="H255" s="17">
        <v>5.492</v>
      </c>
      <c r="I255" s="17">
        <v>8.8719999999999999</v>
      </c>
      <c r="J255" s="17">
        <v>11.867000000000001</v>
      </c>
      <c r="K255" s="17">
        <v>12.292999999999999</v>
      </c>
      <c r="L255" s="17">
        <v>11.571</v>
      </c>
      <c r="M255" s="14"/>
      <c r="N255" s="14"/>
      <c r="O255" s="14"/>
      <c r="P255" s="14"/>
      <c r="Q255" s="14"/>
      <c r="R255" s="14"/>
      <c r="S255" s="14"/>
      <c r="T255" s="14"/>
      <c r="U255" s="14"/>
    </row>
    <row r="256" spans="1:21">
      <c r="A256" s="15"/>
      <c r="B256" s="5"/>
      <c r="C256" s="5"/>
      <c r="D256" s="5">
        <f>D255-D254</f>
        <v>3.1849999999999996</v>
      </c>
      <c r="E256" s="5"/>
      <c r="F256" s="5">
        <f>F255-E255</f>
        <v>0.30200000000000005</v>
      </c>
      <c r="G256" s="5">
        <f>G255-E255</f>
        <v>1.1550000000000002</v>
      </c>
      <c r="H256" s="5">
        <f>H255-E255</f>
        <v>4.1890000000000001</v>
      </c>
      <c r="I256" s="5">
        <f>I255-E255</f>
        <v>7.569</v>
      </c>
      <c r="J256" s="5">
        <f>J255-E255</f>
        <v>10.564</v>
      </c>
      <c r="K256" s="5">
        <f>K255-E255</f>
        <v>10.989999999999998</v>
      </c>
      <c r="L256" s="5">
        <f>L255-E255</f>
        <v>10.268000000000001</v>
      </c>
      <c r="M256" s="14"/>
      <c r="N256" s="14"/>
      <c r="O256" s="14"/>
      <c r="P256" s="14"/>
      <c r="Q256" s="14"/>
      <c r="R256" s="14"/>
      <c r="S256" s="14"/>
      <c r="T256" s="14"/>
      <c r="U256" s="14"/>
    </row>
    <row r="257" spans="1:21">
      <c r="A257" s="15"/>
      <c r="B257" s="5"/>
      <c r="C257" s="5"/>
      <c r="D257" s="5"/>
      <c r="E257" s="5"/>
      <c r="F257" s="19">
        <f>F256/D256*100</f>
        <v>9.4819466248037703</v>
      </c>
      <c r="G257" s="19">
        <f>G256/D256*100</f>
        <v>36.263736263736277</v>
      </c>
      <c r="H257" s="19">
        <f>H256/D256*100</f>
        <v>131.52276295133441</v>
      </c>
      <c r="I257" s="19">
        <f>I256/D256*100</f>
        <v>237.64521193092625</v>
      </c>
      <c r="J257" s="19">
        <f>J256/D256*100</f>
        <v>331.67974882260603</v>
      </c>
      <c r="K257" s="19">
        <f>K256/D256*100</f>
        <v>345.05494505494505</v>
      </c>
      <c r="L257" s="19">
        <f>L256/D256*100</f>
        <v>322.38618524332816</v>
      </c>
      <c r="M257" s="14"/>
      <c r="N257" s="14"/>
      <c r="O257" s="14"/>
      <c r="P257" s="14"/>
      <c r="Q257" s="14"/>
      <c r="R257" s="14"/>
      <c r="S257" s="14"/>
      <c r="T257" s="14"/>
      <c r="U257" s="14"/>
    </row>
    <row r="258" spans="1:21">
      <c r="A258" s="15"/>
      <c r="B258" s="5"/>
      <c r="C258" s="5"/>
      <c r="D258" s="5"/>
      <c r="E258" s="5"/>
      <c r="F258" s="5"/>
      <c r="G258" s="5"/>
      <c r="H258" s="5"/>
      <c r="I258" s="5"/>
      <c r="J258" s="5"/>
      <c r="K258" s="5"/>
      <c r="L258" s="5"/>
      <c r="M258" s="14"/>
      <c r="N258" s="14"/>
      <c r="O258" s="14"/>
      <c r="P258" s="14"/>
      <c r="Q258" s="14"/>
      <c r="R258" s="14"/>
      <c r="S258" s="14"/>
      <c r="T258" s="14"/>
      <c r="U258" s="14"/>
    </row>
    <row r="259" spans="1:21">
      <c r="A259" s="15"/>
      <c r="B259" s="5" t="s">
        <v>42</v>
      </c>
      <c r="C259" s="16" t="s">
        <v>20</v>
      </c>
      <c r="D259" s="5"/>
      <c r="E259" s="5"/>
      <c r="F259" s="5"/>
      <c r="G259" s="5"/>
      <c r="H259" s="5"/>
      <c r="I259" s="5"/>
      <c r="J259" s="5"/>
      <c r="K259" s="5"/>
      <c r="L259" s="5"/>
      <c r="M259" s="14"/>
      <c r="N259" s="14"/>
      <c r="O259" s="14"/>
      <c r="P259" s="14"/>
      <c r="Q259" s="14"/>
      <c r="R259" s="14"/>
      <c r="S259" s="14"/>
      <c r="T259" s="14"/>
      <c r="U259" s="14"/>
    </row>
    <row r="260" spans="1:21" ht="15.75">
      <c r="A260" s="15"/>
      <c r="B260" s="5"/>
      <c r="C260" s="5" t="s">
        <v>21</v>
      </c>
      <c r="D260" s="17">
        <v>4.556</v>
      </c>
      <c r="E260" s="5" t="s">
        <v>22</v>
      </c>
      <c r="F260" s="18" t="s">
        <v>23</v>
      </c>
      <c r="G260" s="18" t="s">
        <v>24</v>
      </c>
      <c r="H260" s="18" t="s">
        <v>25</v>
      </c>
      <c r="I260" s="18" t="s">
        <v>26</v>
      </c>
      <c r="J260" s="18" t="s">
        <v>27</v>
      </c>
      <c r="K260" s="18" t="s">
        <v>28</v>
      </c>
      <c r="L260" s="18" t="s">
        <v>29</v>
      </c>
      <c r="M260" s="14"/>
      <c r="N260" s="14"/>
      <c r="O260" s="14"/>
      <c r="P260" s="14"/>
      <c r="Q260" s="14"/>
      <c r="R260" s="14"/>
      <c r="S260" s="14"/>
      <c r="T260" s="14"/>
      <c r="U260" s="14"/>
    </row>
    <row r="261" spans="1:21" ht="15.75">
      <c r="A261" s="15"/>
      <c r="B261" s="5"/>
      <c r="C261" s="5" t="s">
        <v>30</v>
      </c>
      <c r="D261" s="17">
        <v>8.4209999999999994</v>
      </c>
      <c r="E261" s="17">
        <v>4.8310000000000004</v>
      </c>
      <c r="F261" s="17">
        <v>6.24</v>
      </c>
      <c r="G261" s="17">
        <v>14.866</v>
      </c>
      <c r="H261" s="17">
        <v>19.436</v>
      </c>
      <c r="I261" s="17">
        <v>28.579000000000001</v>
      </c>
      <c r="J261" s="17">
        <v>27.591000000000001</v>
      </c>
      <c r="K261" s="17">
        <v>26.164000000000001</v>
      </c>
      <c r="L261" s="17">
        <v>26.18</v>
      </c>
      <c r="M261" s="14"/>
      <c r="N261" s="14"/>
      <c r="O261" s="14"/>
      <c r="P261" s="14"/>
      <c r="Q261" s="14"/>
      <c r="R261" s="14"/>
      <c r="S261" s="14"/>
      <c r="T261" s="14"/>
      <c r="U261" s="14"/>
    </row>
    <row r="262" spans="1:21">
      <c r="A262" s="15"/>
      <c r="B262" s="5"/>
      <c r="C262" s="5"/>
      <c r="D262" s="5">
        <f>D261-D260</f>
        <v>3.8649999999999993</v>
      </c>
      <c r="E262" s="5"/>
      <c r="F262" s="5">
        <f>F261-E261</f>
        <v>1.4089999999999998</v>
      </c>
      <c r="G262" s="5">
        <f>G261-E261</f>
        <v>10.035</v>
      </c>
      <c r="H262" s="5">
        <f>H261-E261</f>
        <v>14.605</v>
      </c>
      <c r="I262" s="5">
        <f>I261-E261</f>
        <v>23.748000000000001</v>
      </c>
      <c r="J262" s="5">
        <f>J261-E261</f>
        <v>22.76</v>
      </c>
      <c r="K262" s="5">
        <f>K261-E261</f>
        <v>21.333000000000002</v>
      </c>
      <c r="L262" s="5">
        <f>L261-E261</f>
        <v>21.349</v>
      </c>
      <c r="M262" s="14"/>
      <c r="N262" s="14"/>
      <c r="O262" s="14"/>
      <c r="P262" s="14"/>
      <c r="Q262" s="14"/>
      <c r="R262" s="14"/>
      <c r="S262" s="14"/>
      <c r="T262" s="14"/>
      <c r="U262" s="14"/>
    </row>
    <row r="263" spans="1:21">
      <c r="A263" s="15"/>
      <c r="B263" s="5"/>
      <c r="C263" s="5"/>
      <c r="D263" s="5"/>
      <c r="E263" s="5"/>
      <c r="F263" s="19">
        <f>F262/D262*100</f>
        <v>36.455368693402328</v>
      </c>
      <c r="G263" s="19">
        <f>G262/D262*100</f>
        <v>259.63777490297548</v>
      </c>
      <c r="H263" s="19">
        <f>H262/D262*100</f>
        <v>377.87839586028468</v>
      </c>
      <c r="I263" s="19">
        <f>I262/D262*100</f>
        <v>614.43725743855123</v>
      </c>
      <c r="J263" s="19">
        <f>J262/D262*100</f>
        <v>588.87451487710234</v>
      </c>
      <c r="K263" s="19">
        <f>K262/D262*100</f>
        <v>551.95342820181133</v>
      </c>
      <c r="L263" s="19">
        <f>L262/D262*100</f>
        <v>552.36739974126795</v>
      </c>
      <c r="M263" s="14"/>
      <c r="N263" s="14"/>
      <c r="O263" s="14"/>
      <c r="P263" s="14"/>
      <c r="Q263" s="14"/>
      <c r="R263" s="14"/>
      <c r="S263" s="14"/>
      <c r="T263" s="14"/>
      <c r="U263" s="14"/>
    </row>
  </sheetData>
  <mergeCells count="5">
    <mergeCell ref="B1:D1"/>
    <mergeCell ref="B2:G2"/>
    <mergeCell ref="A3:F3"/>
    <mergeCell ref="A4:E4"/>
    <mergeCell ref="A5:D5"/>
  </mergeCells>
  <phoneticPr fontId="12" type="noConversion"/>
  <dataValidations count="3">
    <dataValidation type="list" allowBlank="1" showInputMessage="1" showErrorMessage="1" sqref="C33 C39 C45 C51 C59 C65 C71 C77 C85 C91 C97 C103 C111 C117 C123 D128 C129 C137 C143 C149 C155 C163 C169 C175 C181 C189 C195 C201 C207 C215 C221 C227 D232 C233 C241 C247 C253 C259">
      <formula1>"Control,HS38"</formula1>
    </dataValidation>
    <dataValidation type="list" allowBlank="1" showInputMessage="1" showErrorMessage="1" sqref="C32 C1:C5 C34:C38 C40:C44 C46:C50 C52:C58 C60:C64 C66:C70 C72:C76 C78:C84 C86:C90 C92:C96 C98:C102 C104:C110 C114:C116 C120:C122 C126:C128 C132:C136 C138:C142 C144:C148 C150:C154 C156:C162 C164:C168 C170:C174 C176:C180 C182:C188 C190:C194 C196:C200 C202:C206 C208:C214 C218:C220 C224:C226 C230:C232 C236:C240 C242:C246 C248:C252 C254:C258 C260:C263">
      <formula1>"GF 109203X,Control"</formula1>
    </dataValidation>
    <dataValidation allowBlank="1" showInputMessage="1" showErrorMessage="1" sqref="C112:C113 C118:C119 C124:C125 C130:C131 C216:C217 C222:C223 C228:C229 C234:C235"/>
  </dataValidations>
  <pageMargins left="0.75" right="0.75" top="1" bottom="1" header="0.5" footer="0.5"/>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90"/>
  <sheetViews>
    <sheetView topLeftCell="J51" workbookViewId="0">
      <selection activeCell="B84" sqref="B84"/>
    </sheetView>
  </sheetViews>
  <sheetFormatPr baseColWidth="10" defaultColWidth="8.7109375" defaultRowHeight="15"/>
  <cols>
    <col min="1" max="1" width="9.28515625" style="1" customWidth="1"/>
    <col min="2" max="2" width="10.28515625" style="1" customWidth="1"/>
    <col min="3" max="8" width="12.42578125" style="1" customWidth="1"/>
    <col min="9" max="9" width="13.5703125" style="1" customWidth="1"/>
    <col min="10" max="12" width="12.42578125" style="1" customWidth="1"/>
    <col min="13" max="13" width="9.5703125" style="1" customWidth="1"/>
    <col min="14" max="15" width="12.42578125" style="1" customWidth="1"/>
    <col min="16" max="16" width="10.28515625" style="1" customWidth="1"/>
    <col min="17" max="19" width="13.5703125" style="1" customWidth="1"/>
    <col min="20" max="20" width="12.42578125" style="1" customWidth="1"/>
    <col min="21" max="22" width="13.5703125" style="1" customWidth="1"/>
    <col min="23" max="23" width="12.42578125" style="1" customWidth="1"/>
    <col min="24" max="25" width="13.5703125" style="1" customWidth="1"/>
    <col min="26" max="26" width="12.42578125" style="1" customWidth="1"/>
    <col min="27" max="27" width="9.5703125" style="1" customWidth="1"/>
    <col min="28" max="28" width="13.5703125" style="1" customWidth="1"/>
    <col min="29" max="29" width="12.42578125" style="1" customWidth="1"/>
    <col min="30" max="30" width="9.5703125" style="1" customWidth="1"/>
    <col min="31" max="16384" width="8.7109375" style="1"/>
  </cols>
  <sheetData>
    <row r="1" spans="1:15" ht="15.75">
      <c r="A1" s="14" t="s">
        <v>0</v>
      </c>
      <c r="B1" s="73" t="s">
        <v>96</v>
      </c>
      <c r="C1" s="74"/>
      <c r="D1" s="74"/>
      <c r="E1" s="14"/>
      <c r="F1" s="14"/>
      <c r="G1" s="14"/>
    </row>
    <row r="2" spans="1:15" ht="15.75">
      <c r="A2" s="14" t="s">
        <v>2</v>
      </c>
      <c r="B2" s="60" t="s">
        <v>71</v>
      </c>
      <c r="C2" s="61"/>
      <c r="D2" s="61"/>
      <c r="E2" s="61"/>
      <c r="F2" s="61"/>
      <c r="G2" s="61"/>
    </row>
    <row r="3" spans="1:15">
      <c r="A3" s="62" t="s">
        <v>67</v>
      </c>
      <c r="B3" s="62"/>
      <c r="C3" s="62"/>
      <c r="D3" s="62"/>
      <c r="E3" s="62"/>
      <c r="F3" s="62"/>
      <c r="G3" s="14"/>
    </row>
    <row r="4" spans="1:15">
      <c r="A4" s="62" t="s">
        <v>68</v>
      </c>
      <c r="B4" s="62"/>
      <c r="C4" s="62"/>
      <c r="D4" s="62"/>
      <c r="E4" s="62"/>
      <c r="F4" s="14"/>
      <c r="G4" s="14"/>
    </row>
    <row r="5" spans="1:15">
      <c r="A5" s="62" t="s">
        <v>48</v>
      </c>
      <c r="B5" s="62"/>
      <c r="C5" s="62"/>
      <c r="D5" s="62"/>
      <c r="E5" s="14"/>
      <c r="F5" s="14"/>
      <c r="G5" s="14"/>
    </row>
    <row r="8" spans="1:15">
      <c r="A8" s="3" t="s">
        <v>7</v>
      </c>
      <c r="B8" s="3" t="s">
        <v>49</v>
      </c>
      <c r="C8" s="3" t="s">
        <v>9</v>
      </c>
      <c r="D8" s="3" t="s">
        <v>10</v>
      </c>
      <c r="E8" s="3" t="s">
        <v>11</v>
      </c>
      <c r="F8" s="3" t="s">
        <v>12</v>
      </c>
      <c r="G8" s="3" t="s">
        <v>13</v>
      </c>
      <c r="H8" s="3" t="s">
        <v>85</v>
      </c>
      <c r="I8" s="3" t="s">
        <v>86</v>
      </c>
      <c r="J8" s="3" t="s">
        <v>87</v>
      </c>
      <c r="K8" s="3" t="s">
        <v>88</v>
      </c>
      <c r="L8" s="3" t="s">
        <v>89</v>
      </c>
      <c r="M8" s="3"/>
      <c r="N8" s="3" t="s">
        <v>14</v>
      </c>
      <c r="O8" s="3" t="s">
        <v>15</v>
      </c>
    </row>
    <row r="9" spans="1:15">
      <c r="A9" s="3"/>
      <c r="B9" s="3"/>
      <c r="C9" s="3"/>
      <c r="D9" s="3"/>
      <c r="E9" s="3"/>
      <c r="F9" s="3"/>
      <c r="G9" s="3"/>
      <c r="H9" s="3"/>
      <c r="I9" s="3"/>
      <c r="J9" s="3"/>
      <c r="K9" s="3"/>
      <c r="L9" s="3"/>
      <c r="M9" s="3"/>
      <c r="N9" s="3"/>
      <c r="O9" s="3"/>
    </row>
    <row r="10" spans="1:15">
      <c r="A10" s="3"/>
      <c r="B10" s="3">
        <v>0.1</v>
      </c>
      <c r="C10" s="3">
        <v>0.165588113718107</v>
      </c>
      <c r="D10" s="3">
        <v>6.0339068635445301</v>
      </c>
      <c r="E10" s="3">
        <v>2.0108412517776002</v>
      </c>
      <c r="F10" s="3">
        <v>0.832326114786756</v>
      </c>
      <c r="G10" s="3">
        <v>4.9221086042823901</v>
      </c>
      <c r="H10" s="3">
        <v>5.0482101597988702</v>
      </c>
      <c r="I10" s="3">
        <v>-0.227650910639873</v>
      </c>
      <c r="J10" s="3">
        <v>1.64029078293499</v>
      </c>
      <c r="K10" s="3">
        <v>0.296382921463066</v>
      </c>
      <c r="L10" s="3">
        <v>6.5223821791924204</v>
      </c>
      <c r="M10" s="3"/>
      <c r="N10" s="3">
        <f t="shared" ref="N10:N16" si="0">AVERAGE(C10:L10)</f>
        <v>2.7244386080858858</v>
      </c>
      <c r="O10" s="3">
        <f t="shared" ref="O10:O16" si="1">STDEV(C10:L10)</f>
        <v>2.6252896838545312</v>
      </c>
    </row>
    <row r="11" spans="1:15">
      <c r="A11" s="3"/>
      <c r="B11" s="3">
        <v>0.3</v>
      </c>
      <c r="C11" s="3">
        <v>4.7602536738851402</v>
      </c>
      <c r="D11" s="3">
        <v>22.115478102143999</v>
      </c>
      <c r="E11" s="3">
        <v>24.4357977930799</v>
      </c>
      <c r="F11" s="3">
        <v>3.7727892998551402</v>
      </c>
      <c r="G11" s="3">
        <v>17.6955451768379</v>
      </c>
      <c r="H11" s="3">
        <v>16.081536730490299</v>
      </c>
      <c r="I11" s="3">
        <v>9.6607838435587396</v>
      </c>
      <c r="J11" s="3">
        <v>21.684714655833101</v>
      </c>
      <c r="K11" s="3">
        <v>36.378315840290398</v>
      </c>
      <c r="L11" s="3">
        <v>60.733255557342098</v>
      </c>
      <c r="M11" s="3"/>
      <c r="N11" s="3">
        <f t="shared" si="0"/>
        <v>21.731847067331671</v>
      </c>
      <c r="O11" s="3">
        <f t="shared" si="1"/>
        <v>16.824521458931613</v>
      </c>
    </row>
    <row r="12" spans="1:15">
      <c r="A12" s="3"/>
      <c r="B12" s="3">
        <v>1</v>
      </c>
      <c r="C12" s="3">
        <v>50.086674226484398</v>
      </c>
      <c r="D12" s="3">
        <v>109.88684905471</v>
      </c>
      <c r="E12" s="3">
        <v>163.82960789005901</v>
      </c>
      <c r="F12" s="3">
        <v>9.7672315701423802</v>
      </c>
      <c r="G12" s="3">
        <v>74.5106954602184</v>
      </c>
      <c r="H12" s="3">
        <v>66.609303152240599</v>
      </c>
      <c r="I12" s="3">
        <v>234.89660265878899</v>
      </c>
      <c r="J12" s="3">
        <v>95.109114845757802</v>
      </c>
      <c r="K12" s="3">
        <v>137.02410877038201</v>
      </c>
      <c r="L12" s="3">
        <v>183.21692505397499</v>
      </c>
      <c r="M12" s="3"/>
      <c r="N12" s="3">
        <f t="shared" si="0"/>
        <v>112.49371126827586</v>
      </c>
      <c r="O12" s="3">
        <f t="shared" si="1"/>
        <v>67.926293139798162</v>
      </c>
    </row>
    <row r="13" spans="1:15">
      <c r="A13" s="3"/>
      <c r="B13" s="3">
        <v>3</v>
      </c>
      <c r="C13" s="3">
        <v>186.497943891668</v>
      </c>
      <c r="D13" s="3">
        <v>727.59147106421995</v>
      </c>
      <c r="E13" s="3">
        <v>438.75895207399299</v>
      </c>
      <c r="F13" s="3">
        <v>103.690103840893</v>
      </c>
      <c r="G13" s="3">
        <v>220.99753735094001</v>
      </c>
      <c r="H13" s="3">
        <v>215.655014532883</v>
      </c>
      <c r="I13" s="3">
        <v>749.62880405215003</v>
      </c>
      <c r="J13" s="3">
        <v>228.218500968077</v>
      </c>
      <c r="K13" s="3">
        <v>312.26930269207003</v>
      </c>
      <c r="L13" s="3">
        <v>428.51397328940902</v>
      </c>
      <c r="M13" s="3"/>
      <c r="N13" s="3">
        <f t="shared" si="0"/>
        <v>361.18216037563036</v>
      </c>
      <c r="O13" s="3">
        <f t="shared" si="1"/>
        <v>224.4540847206203</v>
      </c>
    </row>
    <row r="14" spans="1:15">
      <c r="A14" s="3"/>
      <c r="B14" s="3">
        <v>10</v>
      </c>
      <c r="C14" s="3">
        <v>249.86898736862</v>
      </c>
      <c r="D14" s="3">
        <v>1069.8669647225599</v>
      </c>
      <c r="E14" s="3">
        <v>676.89965083852996</v>
      </c>
      <c r="F14" s="3">
        <v>253.262384500053</v>
      </c>
      <c r="G14" s="3">
        <v>442.587187473987</v>
      </c>
      <c r="H14" s="3">
        <v>387.75682321672701</v>
      </c>
      <c r="I14" s="3">
        <v>997.86833989784202</v>
      </c>
      <c r="J14" s="3">
        <v>348.47050124340302</v>
      </c>
      <c r="K14" s="3">
        <v>368.25144480605098</v>
      </c>
      <c r="L14" s="3">
        <v>654.19600654447504</v>
      </c>
      <c r="M14" s="3"/>
      <c r="N14" s="3">
        <f t="shared" si="0"/>
        <v>544.90282906122479</v>
      </c>
      <c r="O14" s="3">
        <f t="shared" si="1"/>
        <v>295.74521741733565</v>
      </c>
    </row>
    <row r="15" spans="1:15">
      <c r="A15" s="3"/>
      <c r="B15" s="3">
        <v>30</v>
      </c>
      <c r="C15" s="3">
        <v>280.392533169464</v>
      </c>
      <c r="D15" s="3">
        <v>1192.3982417734101</v>
      </c>
      <c r="E15" s="3">
        <v>802.14812478628698</v>
      </c>
      <c r="F15" s="3">
        <v>321.55143115052698</v>
      </c>
      <c r="G15" s="3">
        <v>552.35646537630998</v>
      </c>
      <c r="H15" s="3">
        <v>410.81809445065801</v>
      </c>
      <c r="I15" s="3">
        <v>1163.5792047684599</v>
      </c>
      <c r="J15" s="3">
        <v>414.28954155662598</v>
      </c>
      <c r="K15" s="3">
        <v>376.34280954085301</v>
      </c>
      <c r="L15" s="3">
        <v>752.34532355998795</v>
      </c>
      <c r="M15" s="3"/>
      <c r="N15" s="3">
        <f t="shared" si="0"/>
        <v>626.62217701325835</v>
      </c>
      <c r="O15" s="3">
        <f t="shared" si="1"/>
        <v>337.93423211655198</v>
      </c>
    </row>
    <row r="16" spans="1:15">
      <c r="A16" s="3"/>
      <c r="B16" s="3">
        <v>100</v>
      </c>
      <c r="C16" s="3">
        <v>302.25801925406199</v>
      </c>
      <c r="D16" s="3">
        <v>1197.80821498915</v>
      </c>
      <c r="E16" s="3">
        <v>803.06393515896605</v>
      </c>
      <c r="F16" s="3">
        <v>380.96579366166998</v>
      </c>
      <c r="G16" s="3">
        <v>552.59483515927104</v>
      </c>
      <c r="H16" s="3">
        <v>424.69562164820201</v>
      </c>
      <c r="I16" s="3">
        <v>1188.18551538935</v>
      </c>
      <c r="J16" s="3">
        <v>414.31817976541601</v>
      </c>
      <c r="K16" s="3">
        <v>363.11260331438399</v>
      </c>
      <c r="L16" s="3">
        <v>796.61922985812305</v>
      </c>
      <c r="M16" s="3"/>
      <c r="N16" s="3">
        <f t="shared" si="0"/>
        <v>642.36219481985938</v>
      </c>
      <c r="O16" s="3">
        <f t="shared" si="1"/>
        <v>337.55393193398152</v>
      </c>
    </row>
    <row r="17" spans="1:29">
      <c r="A17" s="3"/>
      <c r="B17" s="3"/>
      <c r="C17" s="3"/>
      <c r="D17" s="3"/>
      <c r="E17" s="3"/>
      <c r="F17" s="3"/>
      <c r="G17" s="3"/>
      <c r="H17" s="3"/>
      <c r="I17" s="3"/>
      <c r="J17" s="3"/>
      <c r="K17" s="3"/>
      <c r="L17" s="3"/>
      <c r="M17" s="3"/>
      <c r="N17" s="3"/>
      <c r="O17" s="3"/>
    </row>
    <row r="18" spans="1:29">
      <c r="A18" s="3"/>
      <c r="B18" s="3"/>
      <c r="C18" s="3"/>
      <c r="D18" s="3"/>
      <c r="E18" s="3"/>
      <c r="F18" s="3"/>
      <c r="G18" s="3"/>
      <c r="H18" s="3"/>
      <c r="I18" s="3"/>
      <c r="J18" s="3"/>
      <c r="K18" s="3"/>
      <c r="L18" s="3"/>
      <c r="M18" s="3"/>
      <c r="N18" s="3"/>
      <c r="O18" s="3"/>
    </row>
    <row r="19" spans="1:29">
      <c r="A19" s="3"/>
      <c r="B19" s="3"/>
      <c r="C19" s="3"/>
      <c r="D19" s="3"/>
      <c r="E19" s="3"/>
      <c r="F19" s="3"/>
      <c r="G19" s="3"/>
      <c r="H19" s="3"/>
      <c r="I19" s="3"/>
      <c r="J19" s="3"/>
      <c r="K19" s="3"/>
      <c r="L19" s="3"/>
      <c r="M19" s="3"/>
      <c r="N19" s="3"/>
      <c r="O19" s="3"/>
    </row>
    <row r="20" spans="1:29">
      <c r="A20" s="3"/>
      <c r="B20" s="3"/>
      <c r="C20" s="3"/>
      <c r="D20" s="3"/>
      <c r="E20" s="3"/>
      <c r="F20" s="3"/>
      <c r="G20" s="3"/>
      <c r="H20" s="3"/>
      <c r="I20" s="3"/>
      <c r="J20" s="3"/>
      <c r="K20" s="3"/>
      <c r="L20" s="3"/>
      <c r="M20" s="3"/>
      <c r="N20" s="3"/>
      <c r="O20" s="3"/>
    </row>
    <row r="21" spans="1:29">
      <c r="A21" s="3" t="s">
        <v>69</v>
      </c>
      <c r="B21" s="3" t="s">
        <v>50</v>
      </c>
      <c r="C21" s="3" t="s">
        <v>9</v>
      </c>
      <c r="D21" s="3" t="s">
        <v>10</v>
      </c>
      <c r="E21" s="3" t="s">
        <v>11</v>
      </c>
      <c r="F21" s="3" t="s">
        <v>12</v>
      </c>
      <c r="G21" s="3" t="s">
        <v>13</v>
      </c>
      <c r="H21" s="3" t="s">
        <v>85</v>
      </c>
      <c r="I21" s="3" t="s">
        <v>86</v>
      </c>
      <c r="J21" s="3" t="s">
        <v>87</v>
      </c>
      <c r="K21" s="3" t="s">
        <v>88</v>
      </c>
      <c r="L21" s="3" t="s">
        <v>89</v>
      </c>
      <c r="M21" s="3"/>
      <c r="N21" s="3" t="s">
        <v>14</v>
      </c>
      <c r="O21" s="3" t="s">
        <v>15</v>
      </c>
      <c r="Q21" s="3" t="s">
        <v>64</v>
      </c>
      <c r="AB21" s="3" t="s">
        <v>14</v>
      </c>
      <c r="AC21" s="3" t="s">
        <v>15</v>
      </c>
    </row>
    <row r="22" spans="1:29">
      <c r="A22" s="3"/>
      <c r="B22" s="3"/>
      <c r="C22" s="3"/>
      <c r="D22" s="3"/>
      <c r="E22" s="3"/>
      <c r="F22" s="3"/>
      <c r="G22" s="3"/>
      <c r="H22" s="3"/>
      <c r="I22" s="3"/>
      <c r="J22" s="3"/>
      <c r="K22" s="3"/>
      <c r="L22" s="3"/>
      <c r="M22" s="3"/>
      <c r="N22" s="3"/>
      <c r="O22" s="3"/>
      <c r="AB22" s="3"/>
      <c r="AC22" s="3"/>
    </row>
    <row r="23" spans="1:29">
      <c r="A23" s="3"/>
      <c r="B23" s="3">
        <v>0.1</v>
      </c>
      <c r="C23" s="3">
        <v>2.8841030552903302</v>
      </c>
      <c r="D23" s="3">
        <v>2.7548368033428101</v>
      </c>
      <c r="E23" s="3">
        <v>3.5702713164538902</v>
      </c>
      <c r="F23" s="3">
        <v>0.54214656095085101</v>
      </c>
      <c r="G23" s="3">
        <v>2.5845531910865902</v>
      </c>
      <c r="H23" s="3">
        <v>5.0069839207406197</v>
      </c>
      <c r="I23" s="3">
        <v>2.1785526118547498</v>
      </c>
      <c r="J23" s="3">
        <v>1.00042730477513</v>
      </c>
      <c r="K23" s="3">
        <v>0.36529680365296302</v>
      </c>
      <c r="L23" s="3">
        <v>2.1267646498726198</v>
      </c>
      <c r="M23" s="3"/>
      <c r="N23" s="3">
        <f t="shared" ref="N23:N29" si="2">AVERAGE(C23:L23)</f>
        <v>2.3013936218020552</v>
      </c>
      <c r="O23" s="3">
        <f t="shared" ref="O23:O29" si="3">STDEV(C23:L23)</f>
        <v>1.4195902959068518</v>
      </c>
      <c r="Q23" s="1">
        <f>100-C23/C10*100</f>
        <v>-1641.7331416674956</v>
      </c>
      <c r="R23" s="1">
        <f t="shared" ref="R23:X29" si="4">100-D23/D10*100</f>
        <v>54.344061556751946</v>
      </c>
      <c r="S23" s="1">
        <f t="shared" si="4"/>
        <v>-77.551127583927411</v>
      </c>
      <c r="T23" s="1">
        <f t="shared" si="4"/>
        <v>34.863684880324783</v>
      </c>
      <c r="U23" s="1">
        <f t="shared" si="4"/>
        <v>47.490935310977342</v>
      </c>
      <c r="V23" s="1">
        <f t="shared" si="4"/>
        <v>0.8166506098845332</v>
      </c>
      <c r="W23" s="1">
        <f t="shared" si="4"/>
        <v>1056.9707433769329</v>
      </c>
      <c r="X23" s="1">
        <f t="shared" si="4"/>
        <v>39.009149159208555</v>
      </c>
      <c r="Y23" s="1">
        <f>100-K23/K10*100</f>
        <v>-23.251637391827515</v>
      </c>
      <c r="Z23" s="1">
        <f t="shared" ref="Z23:Z29" si="5">100-L23/L10*100</f>
        <v>67.392823795922538</v>
      </c>
      <c r="AB23" s="3">
        <f t="shared" ref="AB23:AB29" si="6">AVERAGE(Q23:Z23)</f>
        <v>-44.164785795324761</v>
      </c>
      <c r="AC23" s="3">
        <f t="shared" ref="AC23:AC29" si="7">STDEV(Q23:Z23)</f>
        <v>650.81254423595101</v>
      </c>
    </row>
    <row r="24" spans="1:29">
      <c r="A24" s="3"/>
      <c r="B24" s="3">
        <v>0.3</v>
      </c>
      <c r="C24" s="3">
        <v>55.539104066185899</v>
      </c>
      <c r="D24" s="3">
        <v>22.3206741422057</v>
      </c>
      <c r="E24" s="3">
        <v>14.492839148318501</v>
      </c>
      <c r="F24" s="3">
        <v>2.2782349333755798</v>
      </c>
      <c r="G24" s="3">
        <v>15.6129021789543</v>
      </c>
      <c r="H24" s="3">
        <v>18.611719529455399</v>
      </c>
      <c r="I24" s="3">
        <v>8.1302741918416803</v>
      </c>
      <c r="J24" s="3">
        <v>25.679414592458102</v>
      </c>
      <c r="K24" s="3">
        <v>8.5453359425962105</v>
      </c>
      <c r="L24" s="3">
        <v>40.922787473096797</v>
      </c>
      <c r="M24" s="3"/>
      <c r="N24" s="3">
        <f t="shared" si="2"/>
        <v>21.213328619848816</v>
      </c>
      <c r="O24" s="3">
        <f t="shared" si="3"/>
        <v>16.197990327230695</v>
      </c>
      <c r="Q24" s="1">
        <f t="shared" ref="Q24:Q29" si="8">100-C24/C11*100</f>
        <v>-1066.725722431027</v>
      </c>
      <c r="R24" s="1">
        <f t="shared" si="4"/>
        <v>-0.92783904157064967</v>
      </c>
      <c r="S24" s="1">
        <f t="shared" si="4"/>
        <v>40.690133094722192</v>
      </c>
      <c r="T24" s="1">
        <f t="shared" si="4"/>
        <v>39.614042759741317</v>
      </c>
      <c r="U24" s="1">
        <f t="shared" si="4"/>
        <v>11.76930677789808</v>
      </c>
      <c r="V24" s="1">
        <f t="shared" si="4"/>
        <v>-15.733464042450123</v>
      </c>
      <c r="W24" s="1">
        <f t="shared" si="4"/>
        <v>15.842499702935768</v>
      </c>
      <c r="X24" s="1">
        <f t="shared" si="4"/>
        <v>-18.421731620759147</v>
      </c>
      <c r="Y24" s="1">
        <f t="shared" ref="Y24:Y29" si="9">100-K24/K11*100</f>
        <v>76.509808809972668</v>
      </c>
      <c r="Z24" s="1">
        <f t="shared" si="5"/>
        <v>32.618814688010573</v>
      </c>
      <c r="AB24" s="3">
        <f t="shared" si="6"/>
        <v>-88.476415130252619</v>
      </c>
      <c r="AC24" s="3">
        <f t="shared" si="7"/>
        <v>344.92236938744702</v>
      </c>
    </row>
    <row r="25" spans="1:29">
      <c r="A25" s="3"/>
      <c r="B25" s="3">
        <v>1</v>
      </c>
      <c r="C25" s="3">
        <v>273.88374909272898</v>
      </c>
      <c r="D25" s="3">
        <v>86.722936502707896</v>
      </c>
      <c r="E25" s="3">
        <v>84.953371998108295</v>
      </c>
      <c r="F25" s="3">
        <v>7.6937010324286099</v>
      </c>
      <c r="G25" s="3">
        <v>48.520485361932302</v>
      </c>
      <c r="H25" s="3">
        <v>81.370240608830798</v>
      </c>
      <c r="I25" s="3">
        <v>110.190433045871</v>
      </c>
      <c r="J25" s="3">
        <v>101.957590001068</v>
      </c>
      <c r="K25" s="3">
        <v>39.765166340508799</v>
      </c>
      <c r="L25" s="3">
        <v>137.79815800914801</v>
      </c>
      <c r="M25" s="3"/>
      <c r="N25" s="3">
        <f t="shared" si="2"/>
        <v>97.285583199333274</v>
      </c>
      <c r="O25" s="3">
        <f t="shared" si="3"/>
        <v>72.454455620053295</v>
      </c>
      <c r="Q25" s="1">
        <f t="shared" si="8"/>
        <v>-446.81959487720815</v>
      </c>
      <c r="R25" s="1">
        <f t="shared" si="4"/>
        <v>21.07978593550294</v>
      </c>
      <c r="S25" s="1">
        <f t="shared" si="4"/>
        <v>48.145287599590738</v>
      </c>
      <c r="T25" s="1">
        <f t="shared" si="4"/>
        <v>21.229460188620706</v>
      </c>
      <c r="U25" s="1">
        <f t="shared" si="4"/>
        <v>34.881180396661833</v>
      </c>
      <c r="V25" s="1">
        <f t="shared" si="4"/>
        <v>-22.160474225128809</v>
      </c>
      <c r="W25" s="1">
        <f t="shared" si="4"/>
        <v>53.08981407196692</v>
      </c>
      <c r="X25" s="1">
        <f t="shared" si="4"/>
        <v>-7.2006507119918552</v>
      </c>
      <c r="Y25" s="1">
        <f t="shared" si="9"/>
        <v>70.979438073087394</v>
      </c>
      <c r="Z25" s="1">
        <f t="shared" si="5"/>
        <v>24.789613203827528</v>
      </c>
      <c r="AB25" s="3">
        <f t="shared" si="6"/>
        <v>-20.198614034507074</v>
      </c>
      <c r="AC25" s="3">
        <f t="shared" si="7"/>
        <v>152.39265547871997</v>
      </c>
    </row>
    <row r="26" spans="1:29">
      <c r="A26" s="3"/>
      <c r="B26" s="3">
        <v>3</v>
      </c>
      <c r="C26" s="3">
        <v>429.74123756285297</v>
      </c>
      <c r="D26" s="3">
        <v>476.68405421994402</v>
      </c>
      <c r="E26" s="3">
        <v>234.61920809016499</v>
      </c>
      <c r="F26" s="3">
        <v>68.259551404189494</v>
      </c>
      <c r="G26" s="3">
        <v>224.884358221181</v>
      </c>
      <c r="H26" s="3">
        <v>185.43482447388601</v>
      </c>
      <c r="I26" s="3">
        <v>328.59079050050298</v>
      </c>
      <c r="J26" s="3">
        <v>275.18160452943101</v>
      </c>
      <c r="K26" s="3">
        <v>119.739073711676</v>
      </c>
      <c r="L26" s="3">
        <v>377.0797963983</v>
      </c>
      <c r="M26" s="3"/>
      <c r="N26" s="3">
        <f t="shared" si="2"/>
        <v>272.02144991121287</v>
      </c>
      <c r="O26" s="3">
        <f t="shared" si="3"/>
        <v>132.00865133806448</v>
      </c>
      <c r="Q26" s="1">
        <f t="shared" si="8"/>
        <v>-130.4267964543775</v>
      </c>
      <c r="R26" s="1">
        <f t="shared" si="4"/>
        <v>34.48465613227755</v>
      </c>
      <c r="S26" s="1">
        <f t="shared" si="4"/>
        <v>46.526627666254782</v>
      </c>
      <c r="T26" s="1">
        <f t="shared" si="4"/>
        <v>34.169656625158581</v>
      </c>
      <c r="U26" s="1">
        <f t="shared" si="4"/>
        <v>-1.7587620734745144</v>
      </c>
      <c r="V26" s="1">
        <f t="shared" si="4"/>
        <v>14.013209998596636</v>
      </c>
      <c r="W26" s="1">
        <f t="shared" si="4"/>
        <v>56.166200028028321</v>
      </c>
      <c r="X26" s="1">
        <f t="shared" si="4"/>
        <v>-20.578131642326042</v>
      </c>
      <c r="Y26" s="1">
        <f t="shared" si="9"/>
        <v>61.655189069368383</v>
      </c>
      <c r="Z26" s="1">
        <f t="shared" si="5"/>
        <v>12.00291708022587</v>
      </c>
      <c r="AB26" s="3">
        <f t="shared" si="6"/>
        <v>10.625476642973208</v>
      </c>
      <c r="AC26" s="3">
        <f t="shared" si="7"/>
        <v>55.903312267672867</v>
      </c>
    </row>
    <row r="27" spans="1:29">
      <c r="A27" s="3"/>
      <c r="B27" s="3">
        <v>10</v>
      </c>
      <c r="C27" s="3">
        <v>472.15818607755199</v>
      </c>
      <c r="D27" s="3">
        <v>795.71300818152099</v>
      </c>
      <c r="E27" s="3">
        <v>458.07472035166398</v>
      </c>
      <c r="F27" s="3">
        <v>223.97213968575301</v>
      </c>
      <c r="G27" s="3">
        <v>461.64163924362401</v>
      </c>
      <c r="H27" s="3">
        <v>314.19920415786902</v>
      </c>
      <c r="I27" s="3">
        <v>688.50144888718398</v>
      </c>
      <c r="J27" s="3">
        <v>428.279030018161</v>
      </c>
      <c r="K27" s="3">
        <v>246.56229615133699</v>
      </c>
      <c r="L27" s="3">
        <v>492.72836473682497</v>
      </c>
      <c r="M27" s="3"/>
      <c r="N27" s="3">
        <f t="shared" si="2"/>
        <v>458.18300374914895</v>
      </c>
      <c r="O27" s="3">
        <f t="shared" si="3"/>
        <v>179.39323242336923</v>
      </c>
      <c r="Q27" s="1">
        <f t="shared" si="8"/>
        <v>-88.962300223756529</v>
      </c>
      <c r="R27" s="1">
        <f t="shared" si="4"/>
        <v>25.625051112044858</v>
      </c>
      <c r="S27" s="1">
        <f t="shared" si="4"/>
        <v>32.327528935166384</v>
      </c>
      <c r="T27" s="1">
        <f t="shared" si="4"/>
        <v>11.565177699846643</v>
      </c>
      <c r="U27" s="1">
        <f t="shared" si="4"/>
        <v>-4.3052425169350244</v>
      </c>
      <c r="V27" s="1">
        <f t="shared" si="4"/>
        <v>18.970038605289687</v>
      </c>
      <c r="W27" s="1">
        <f t="shared" si="4"/>
        <v>31.002776482750207</v>
      </c>
      <c r="X27" s="1">
        <f t="shared" si="4"/>
        <v>-22.902520727001956</v>
      </c>
      <c r="Y27" s="1">
        <f t="shared" si="9"/>
        <v>33.045124566667937</v>
      </c>
      <c r="Z27" s="1">
        <f t="shared" si="5"/>
        <v>24.681844614206284</v>
      </c>
      <c r="AB27" s="3">
        <f t="shared" si="6"/>
        <v>6.1047478548278491</v>
      </c>
      <c r="AC27" s="3">
        <f t="shared" si="7"/>
        <v>37.921477201744501</v>
      </c>
    </row>
    <row r="28" spans="1:29">
      <c r="A28" s="3"/>
      <c r="B28" s="3">
        <v>30</v>
      </c>
      <c r="C28" s="3">
        <v>510.68068312687001</v>
      </c>
      <c r="D28" s="3">
        <v>830.58104911065197</v>
      </c>
      <c r="E28" s="3">
        <v>532.41927483325901</v>
      </c>
      <c r="F28" s="3">
        <v>311.12951012357797</v>
      </c>
      <c r="G28" s="3">
        <v>554.85487009343103</v>
      </c>
      <c r="H28" s="3">
        <v>340.40480057541902</v>
      </c>
      <c r="I28" s="3">
        <v>841.91994636527204</v>
      </c>
      <c r="J28" s="3">
        <v>504.12028629419899</v>
      </c>
      <c r="K28" s="3">
        <v>302.79191128506199</v>
      </c>
      <c r="L28" s="3">
        <v>527.01961236090301</v>
      </c>
      <c r="M28" s="3"/>
      <c r="N28" s="3">
        <f t="shared" si="2"/>
        <v>525.59219441686457</v>
      </c>
      <c r="O28" s="3">
        <f t="shared" si="3"/>
        <v>189.91178503012958</v>
      </c>
      <c r="Q28" s="1">
        <f t="shared" si="8"/>
        <v>-82.130628570705966</v>
      </c>
      <c r="R28" s="1">
        <f t="shared" si="4"/>
        <v>30.343653654222152</v>
      </c>
      <c r="S28" s="1">
        <f t="shared" si="4"/>
        <v>33.625815683966181</v>
      </c>
      <c r="T28" s="1">
        <f t="shared" si="4"/>
        <v>3.2411365701775452</v>
      </c>
      <c r="U28" s="1">
        <f t="shared" si="4"/>
        <v>-0.45231745688339231</v>
      </c>
      <c r="V28" s="1">
        <f t="shared" si="4"/>
        <v>17.139774227665157</v>
      </c>
      <c r="W28" s="1">
        <f t="shared" si="4"/>
        <v>27.643950414806071</v>
      </c>
      <c r="X28" s="1">
        <f t="shared" si="4"/>
        <v>-21.683082898991017</v>
      </c>
      <c r="Y28" s="1">
        <f t="shared" si="9"/>
        <v>19.543590681465346</v>
      </c>
      <c r="Z28" s="1">
        <f t="shared" si="5"/>
        <v>29.949772284471265</v>
      </c>
      <c r="AB28" s="3">
        <f t="shared" si="6"/>
        <v>5.7221664590193342</v>
      </c>
      <c r="AC28" s="3">
        <f t="shared" si="7"/>
        <v>35.413756508127136</v>
      </c>
    </row>
    <row r="29" spans="1:29">
      <c r="A29" s="3"/>
      <c r="B29" s="3">
        <v>100</v>
      </c>
      <c r="C29" s="3">
        <v>535.88935255565798</v>
      </c>
      <c r="D29" s="3">
        <v>839.73658411220697</v>
      </c>
      <c r="E29" s="3">
        <v>538.79670400263205</v>
      </c>
      <c r="F29" s="3">
        <v>362.67777963190002</v>
      </c>
      <c r="G29" s="3">
        <v>566.49098040700403</v>
      </c>
      <c r="H29" s="3">
        <v>354.121754565071</v>
      </c>
      <c r="I29" s="3">
        <v>854.53909790928196</v>
      </c>
      <c r="J29" s="3">
        <v>505.20056617882699</v>
      </c>
      <c r="K29" s="3">
        <v>288.71493803000698</v>
      </c>
      <c r="L29" s="3">
        <v>541.80596576516405</v>
      </c>
      <c r="M29" s="3"/>
      <c r="N29" s="3">
        <f t="shared" si="2"/>
        <v>538.79737231577519</v>
      </c>
      <c r="O29" s="3">
        <f t="shared" si="3"/>
        <v>188.51314562476281</v>
      </c>
      <c r="Q29" s="1">
        <f t="shared" si="8"/>
        <v>-77.295329956231171</v>
      </c>
      <c r="R29" s="1">
        <f t="shared" si="4"/>
        <v>29.893903414261231</v>
      </c>
      <c r="S29" s="1">
        <f t="shared" si="4"/>
        <v>32.907371329534612</v>
      </c>
      <c r="T29" s="1">
        <f t="shared" si="4"/>
        <v>4.8004346673736364</v>
      </c>
      <c r="U29" s="1">
        <f t="shared" si="4"/>
        <v>-2.514707768437205</v>
      </c>
      <c r="V29" s="1">
        <f t="shared" si="4"/>
        <v>16.617516989989383</v>
      </c>
      <c r="W29" s="1">
        <f t="shared" si="4"/>
        <v>28.080330315315891</v>
      </c>
      <c r="X29" s="1">
        <f t="shared" si="4"/>
        <v>-21.935408787726374</v>
      </c>
      <c r="Y29" s="1">
        <f t="shared" si="9"/>
        <v>20.488868908789513</v>
      </c>
      <c r="Z29" s="1">
        <f t="shared" si="5"/>
        <v>31.986833174783001</v>
      </c>
      <c r="AB29" s="3">
        <f t="shared" si="6"/>
        <v>6.302981228765252</v>
      </c>
      <c r="AC29" s="3">
        <f t="shared" si="7"/>
        <v>34.273347293950749</v>
      </c>
    </row>
    <row r="30" spans="1:29">
      <c r="A30" s="3"/>
      <c r="B30" s="3"/>
      <c r="C30" s="3"/>
      <c r="D30" s="3"/>
      <c r="E30" s="3"/>
      <c r="F30" s="3"/>
      <c r="G30" s="3"/>
      <c r="H30" s="3"/>
      <c r="I30" s="3"/>
      <c r="J30" s="3"/>
      <c r="K30" s="3"/>
      <c r="L30" s="3"/>
      <c r="M30" s="3"/>
      <c r="N30" s="3"/>
      <c r="O30" s="3"/>
    </row>
    <row r="31" spans="1:29">
      <c r="A31" s="3"/>
      <c r="B31" s="3"/>
      <c r="C31" s="3"/>
      <c r="D31" s="3"/>
      <c r="E31" s="3"/>
      <c r="F31" s="3"/>
      <c r="G31" s="3"/>
      <c r="H31" s="3"/>
      <c r="I31" s="3"/>
      <c r="J31" s="3"/>
      <c r="K31" s="3"/>
      <c r="L31" s="3"/>
      <c r="M31" s="3"/>
      <c r="N31" s="3"/>
      <c r="O31" s="3"/>
    </row>
    <row r="32" spans="1:29">
      <c r="A32" s="15" t="s">
        <v>18</v>
      </c>
      <c r="B32" s="5"/>
      <c r="C32" s="5"/>
      <c r="D32" s="5"/>
      <c r="E32" s="5"/>
      <c r="F32" s="5"/>
      <c r="G32" s="5"/>
      <c r="H32" s="5"/>
      <c r="I32" s="5"/>
      <c r="J32" s="5"/>
      <c r="K32" s="5"/>
      <c r="L32" s="5"/>
      <c r="M32" s="14"/>
      <c r="N32" s="22"/>
      <c r="O32" s="18" t="str">
        <f t="shared" ref="O32:U32" si="10">F34</f>
        <v>0.1mM10ul</v>
      </c>
      <c r="P32" s="18" t="str">
        <f t="shared" si="10"/>
        <v>0.1mM20ul</v>
      </c>
      <c r="Q32" s="18" t="str">
        <f t="shared" si="10"/>
        <v>1mM7ul</v>
      </c>
      <c r="R32" s="18" t="str">
        <f t="shared" si="10"/>
        <v>1mM20ul</v>
      </c>
      <c r="S32" s="18" t="str">
        <f t="shared" si="10"/>
        <v>10mM7ul</v>
      </c>
      <c r="T32" s="18" t="str">
        <f t="shared" si="10"/>
        <v>10mM20ul</v>
      </c>
      <c r="U32" s="18" t="str">
        <f t="shared" si="10"/>
        <v>10mM70ul</v>
      </c>
    </row>
    <row r="33" spans="1:21">
      <c r="A33" s="15"/>
      <c r="B33" s="5" t="s">
        <v>39</v>
      </c>
      <c r="C33" s="16" t="s">
        <v>20</v>
      </c>
      <c r="D33" s="5"/>
      <c r="E33" s="5"/>
      <c r="F33" s="5"/>
      <c r="G33" s="5"/>
      <c r="H33" s="5"/>
      <c r="I33" s="5"/>
      <c r="J33" s="5"/>
      <c r="K33" s="5"/>
      <c r="L33" s="5"/>
      <c r="M33" s="14"/>
      <c r="N33" s="22" t="s">
        <v>69</v>
      </c>
      <c r="O33" s="23">
        <f t="shared" ref="O33:U33" si="11">AVERAGE(F43,F55)</f>
        <v>2.8841030552903284</v>
      </c>
      <c r="P33" s="23">
        <f t="shared" si="11"/>
        <v>55.539104066185942</v>
      </c>
      <c r="Q33" s="23">
        <f t="shared" si="11"/>
        <v>273.88374909272869</v>
      </c>
      <c r="R33" s="23">
        <f t="shared" si="11"/>
        <v>429.74123756285303</v>
      </c>
      <c r="S33" s="23">
        <f t="shared" si="11"/>
        <v>472.15818607755216</v>
      </c>
      <c r="T33" s="23">
        <f t="shared" si="11"/>
        <v>510.68068312687024</v>
      </c>
      <c r="U33" s="23">
        <f t="shared" si="11"/>
        <v>535.88935255565752</v>
      </c>
    </row>
    <row r="34" spans="1:21" ht="15.75">
      <c r="A34" s="15"/>
      <c r="B34" s="5"/>
      <c r="C34" s="5" t="s">
        <v>21</v>
      </c>
      <c r="D34" s="17">
        <v>8.8580000000000005</v>
      </c>
      <c r="E34" s="5" t="s">
        <v>22</v>
      </c>
      <c r="F34" s="18" t="s">
        <v>23</v>
      </c>
      <c r="G34" s="18" t="s">
        <v>24</v>
      </c>
      <c r="H34" s="18" t="s">
        <v>25</v>
      </c>
      <c r="I34" s="18" t="s">
        <v>26</v>
      </c>
      <c r="J34" s="18" t="s">
        <v>27</v>
      </c>
      <c r="K34" s="18" t="s">
        <v>28</v>
      </c>
      <c r="L34" s="18" t="s">
        <v>29</v>
      </c>
      <c r="M34" s="14"/>
      <c r="N34" s="22" t="s">
        <v>7</v>
      </c>
      <c r="O34" s="23">
        <f t="shared" ref="O34:U34" si="12">AVERAGE(F49,F37)</f>
        <v>0.16558811371810717</v>
      </c>
      <c r="P34" s="23">
        <f t="shared" si="12"/>
        <v>4.7602536738851358</v>
      </c>
      <c r="Q34" s="23">
        <f t="shared" si="12"/>
        <v>50.086674226484433</v>
      </c>
      <c r="R34" s="23">
        <f t="shared" si="12"/>
        <v>186.49794389166829</v>
      </c>
      <c r="S34" s="23">
        <f t="shared" si="12"/>
        <v>249.86898736862025</v>
      </c>
      <c r="T34" s="23">
        <f t="shared" si="12"/>
        <v>280.3925331694636</v>
      </c>
      <c r="U34" s="23">
        <f t="shared" si="12"/>
        <v>302.25801925406222</v>
      </c>
    </row>
    <row r="35" spans="1:21" ht="15.75">
      <c r="A35" s="15"/>
      <c r="B35" s="5"/>
      <c r="C35" s="5" t="s">
        <v>30</v>
      </c>
      <c r="D35" s="17">
        <v>12.864000000000001</v>
      </c>
      <c r="E35" s="17">
        <v>7.2649999999999997</v>
      </c>
      <c r="F35" s="17">
        <v>7.2770000000000001</v>
      </c>
      <c r="G35" s="17">
        <v>7.3550000000000004</v>
      </c>
      <c r="H35" s="17">
        <v>8.8859999999999992</v>
      </c>
      <c r="I35" s="17">
        <v>15.009</v>
      </c>
      <c r="J35" s="17">
        <v>18.199000000000002</v>
      </c>
      <c r="K35" s="17">
        <v>19.911000000000001</v>
      </c>
      <c r="L35" s="17">
        <v>20.681000000000001</v>
      </c>
      <c r="M35" s="14"/>
      <c r="N35" s="14"/>
      <c r="O35" s="14"/>
      <c r="P35" s="14"/>
      <c r="Q35" s="14"/>
      <c r="R35" s="14"/>
      <c r="S35" s="14"/>
      <c r="T35" s="14"/>
      <c r="U35" s="14"/>
    </row>
    <row r="36" spans="1:21">
      <c r="A36" s="15"/>
      <c r="B36" s="5"/>
      <c r="C36" s="5"/>
      <c r="D36" s="5">
        <f>D35-D34</f>
        <v>4.0060000000000002</v>
      </c>
      <c r="E36" s="5"/>
      <c r="F36" s="5">
        <f>F35-E35</f>
        <v>1.2000000000000455E-2</v>
      </c>
      <c r="G36" s="5">
        <f>G35-E35</f>
        <v>9.0000000000000746E-2</v>
      </c>
      <c r="H36" s="5">
        <f>H35-E35</f>
        <v>1.6209999999999996</v>
      </c>
      <c r="I36" s="5">
        <f>I35-E35</f>
        <v>7.7440000000000007</v>
      </c>
      <c r="J36" s="5">
        <f>J35-E35</f>
        <v>10.934000000000001</v>
      </c>
      <c r="K36" s="5">
        <f>K35-E35</f>
        <v>12.646000000000001</v>
      </c>
      <c r="L36" s="5">
        <f>L35-E35</f>
        <v>13.416</v>
      </c>
      <c r="M36" s="14"/>
      <c r="N36" s="14"/>
      <c r="O36" s="14"/>
      <c r="P36" s="14"/>
      <c r="Q36" s="14"/>
      <c r="R36" s="14"/>
      <c r="S36" s="14"/>
      <c r="T36" s="14"/>
      <c r="U36" s="14"/>
    </row>
    <row r="37" spans="1:21">
      <c r="A37" s="15"/>
      <c r="B37" s="5"/>
      <c r="C37" s="5"/>
      <c r="D37" s="5"/>
      <c r="E37" s="5"/>
      <c r="F37" s="19">
        <f>F36/D36*100</f>
        <v>0.29955067398902779</v>
      </c>
      <c r="G37" s="19">
        <f>G36/D36*100</f>
        <v>2.2466300549176421</v>
      </c>
      <c r="H37" s="19">
        <f>H36/D36*100</f>
        <v>40.464303544682963</v>
      </c>
      <c r="I37" s="19">
        <f>I36/D36*100</f>
        <v>193.31003494757863</v>
      </c>
      <c r="J37" s="19">
        <f>J36/D36*100</f>
        <v>272.9405891163255</v>
      </c>
      <c r="K37" s="19">
        <f>K36/D36*100</f>
        <v>315.6764852720919</v>
      </c>
      <c r="L37" s="19">
        <f>L36/D36*100</f>
        <v>334.89765351972045</v>
      </c>
      <c r="M37" s="14"/>
      <c r="N37" s="22" t="s">
        <v>31</v>
      </c>
      <c r="O37" s="5" t="s">
        <v>69</v>
      </c>
      <c r="P37" s="5" t="s">
        <v>7</v>
      </c>
      <c r="Q37" s="14"/>
      <c r="R37" s="14"/>
      <c r="S37" s="14"/>
      <c r="T37" s="14"/>
      <c r="U37" s="14"/>
    </row>
    <row r="38" spans="1:21">
      <c r="A38" s="15"/>
      <c r="B38" s="5"/>
      <c r="C38" s="5"/>
      <c r="D38" s="5"/>
      <c r="E38" s="5"/>
      <c r="F38" s="5"/>
      <c r="G38" s="5"/>
      <c r="H38" s="5"/>
      <c r="I38" s="5"/>
      <c r="J38" s="5"/>
      <c r="K38" s="5"/>
      <c r="L38" s="5"/>
      <c r="M38" s="14"/>
      <c r="N38" s="18" t="s">
        <v>23</v>
      </c>
      <c r="O38" s="23">
        <f>O33</f>
        <v>2.8841030552903284</v>
      </c>
      <c r="P38" s="23">
        <f>O34</f>
        <v>0.16558811371810717</v>
      </c>
      <c r="Q38" s="14"/>
      <c r="R38" s="14"/>
      <c r="S38" s="14"/>
      <c r="T38" s="14"/>
      <c r="U38" s="14"/>
    </row>
    <row r="39" spans="1:21">
      <c r="A39" s="15"/>
      <c r="B39" s="5" t="s">
        <v>40</v>
      </c>
      <c r="C39" s="16" t="s">
        <v>69</v>
      </c>
      <c r="D39" s="5"/>
      <c r="E39" s="5"/>
      <c r="F39" s="5"/>
      <c r="G39" s="5"/>
      <c r="H39" s="5"/>
      <c r="I39" s="5"/>
      <c r="J39" s="5"/>
      <c r="K39" s="5"/>
      <c r="L39" s="5"/>
      <c r="M39" s="14"/>
      <c r="N39" s="18" t="s">
        <v>24</v>
      </c>
      <c r="O39" s="23">
        <f>P33</f>
        <v>55.539104066185942</v>
      </c>
      <c r="P39" s="23">
        <f>P34</f>
        <v>4.7602536738851358</v>
      </c>
      <c r="Q39" s="14"/>
      <c r="R39" s="14"/>
      <c r="S39" s="14"/>
      <c r="T39" s="14"/>
      <c r="U39" s="14"/>
    </row>
    <row r="40" spans="1:21" ht="15.75">
      <c r="A40" s="15"/>
      <c r="B40" s="5"/>
      <c r="C40" s="5" t="s">
        <v>21</v>
      </c>
      <c r="D40" s="17">
        <v>11.597</v>
      </c>
      <c r="E40" s="5" t="s">
        <v>22</v>
      </c>
      <c r="F40" s="18" t="s">
        <v>23</v>
      </c>
      <c r="G40" s="18" t="s">
        <v>24</v>
      </c>
      <c r="H40" s="18" t="s">
        <v>25</v>
      </c>
      <c r="I40" s="18" t="s">
        <v>26</v>
      </c>
      <c r="J40" s="18" t="s">
        <v>27</v>
      </c>
      <c r="K40" s="18" t="s">
        <v>28</v>
      </c>
      <c r="L40" s="18" t="s">
        <v>29</v>
      </c>
      <c r="M40" s="14"/>
      <c r="N40" s="18" t="s">
        <v>25</v>
      </c>
      <c r="O40" s="23">
        <f>Q33</f>
        <v>273.88374909272869</v>
      </c>
      <c r="P40" s="23">
        <f>Q34</f>
        <v>50.086674226484433</v>
      </c>
      <c r="Q40" s="14"/>
      <c r="R40" s="14"/>
      <c r="S40" s="14"/>
      <c r="T40" s="14"/>
      <c r="U40" s="14"/>
    </row>
    <row r="41" spans="1:21" ht="15.75">
      <c r="A41" s="15"/>
      <c r="B41" s="5"/>
      <c r="C41" s="5" t="s">
        <v>30</v>
      </c>
      <c r="D41" s="17">
        <v>16.251999999999999</v>
      </c>
      <c r="E41" s="17">
        <v>6.6269999999999998</v>
      </c>
      <c r="F41" s="17">
        <v>6.7960000000000003</v>
      </c>
      <c r="G41" s="17">
        <v>7.2169999999999996</v>
      </c>
      <c r="H41" s="17">
        <v>15.163</v>
      </c>
      <c r="I41" s="17">
        <v>27.95</v>
      </c>
      <c r="J41" s="17">
        <v>30.46</v>
      </c>
      <c r="K41" s="17">
        <v>32.789000000000001</v>
      </c>
      <c r="L41" s="17">
        <v>33.631</v>
      </c>
      <c r="M41" s="14"/>
      <c r="N41" s="18" t="s">
        <v>26</v>
      </c>
      <c r="O41" s="23">
        <f>R33</f>
        <v>429.74123756285303</v>
      </c>
      <c r="P41" s="23">
        <f>R34</f>
        <v>186.49794389166829</v>
      </c>
      <c r="Q41" s="14"/>
      <c r="R41" s="14"/>
      <c r="S41" s="14"/>
      <c r="T41" s="14"/>
      <c r="U41" s="14"/>
    </row>
    <row r="42" spans="1:21">
      <c r="A42" s="15"/>
      <c r="B42" s="5"/>
      <c r="C42" s="5"/>
      <c r="D42" s="5">
        <f>D41-D40</f>
        <v>4.6549999999999994</v>
      </c>
      <c r="E42" s="5" t="s">
        <v>51</v>
      </c>
      <c r="F42" s="5">
        <f>F41-E41</f>
        <v>0.16900000000000048</v>
      </c>
      <c r="G42" s="5">
        <f>G41-E41</f>
        <v>0.58999999999999986</v>
      </c>
      <c r="H42" s="5">
        <f>H41-E41</f>
        <v>8.5360000000000014</v>
      </c>
      <c r="I42" s="5">
        <f>I41-E41</f>
        <v>21.323</v>
      </c>
      <c r="J42" s="5">
        <f>J41-E41</f>
        <v>23.833000000000002</v>
      </c>
      <c r="K42" s="5">
        <f>K41-E41</f>
        <v>26.162000000000003</v>
      </c>
      <c r="L42" s="5">
        <f>L41-E41</f>
        <v>27.004000000000001</v>
      </c>
      <c r="M42" s="14"/>
      <c r="N42" s="18" t="s">
        <v>27</v>
      </c>
      <c r="O42" s="23">
        <f>S33</f>
        <v>472.15818607755216</v>
      </c>
      <c r="P42" s="23">
        <f>S34</f>
        <v>249.86898736862025</v>
      </c>
      <c r="Q42" s="14"/>
      <c r="R42" s="14"/>
      <c r="S42" s="14"/>
      <c r="T42" s="14"/>
      <c r="U42" s="14"/>
    </row>
    <row r="43" spans="1:21">
      <c r="A43" s="15"/>
      <c r="B43" s="5"/>
      <c r="C43" s="5"/>
      <c r="D43" s="5"/>
      <c r="E43" s="5"/>
      <c r="F43" s="19">
        <f>F42/D42*100</f>
        <v>3.6305048335123629</v>
      </c>
      <c r="G43" s="19">
        <f>G42/D42*100</f>
        <v>12.674543501611168</v>
      </c>
      <c r="H43" s="19">
        <f>H42/D42*100</f>
        <v>183.3727175080559</v>
      </c>
      <c r="I43" s="19">
        <f>I42/D42*100</f>
        <v>458.06659505907635</v>
      </c>
      <c r="J43" s="19">
        <f>J42/D42*100</f>
        <v>511.9871106337273</v>
      </c>
      <c r="K43" s="19">
        <f>K42/D42*100</f>
        <v>562.01933404940939</v>
      </c>
      <c r="L43" s="19">
        <f>L42/D42*100</f>
        <v>580.10741138560707</v>
      </c>
      <c r="M43" s="14"/>
      <c r="N43" s="18" t="s">
        <v>28</v>
      </c>
      <c r="O43" s="23">
        <f>T33</f>
        <v>510.68068312687024</v>
      </c>
      <c r="P43" s="23">
        <f>T34</f>
        <v>280.3925331694636</v>
      </c>
      <c r="Q43" s="14"/>
      <c r="R43" s="14"/>
      <c r="S43" s="14"/>
      <c r="T43" s="14"/>
      <c r="U43" s="14"/>
    </row>
    <row r="44" spans="1:21">
      <c r="A44" s="15"/>
      <c r="B44" s="5"/>
      <c r="C44" s="5"/>
      <c r="D44" s="5"/>
      <c r="E44" s="5"/>
      <c r="F44" s="5"/>
      <c r="G44" s="5"/>
      <c r="H44" s="5"/>
      <c r="I44" s="5"/>
      <c r="J44" s="5"/>
      <c r="K44" s="5"/>
      <c r="L44" s="5"/>
      <c r="M44" s="14"/>
      <c r="N44" s="18" t="s">
        <v>29</v>
      </c>
      <c r="O44" s="23">
        <f>U33</f>
        <v>535.88935255565752</v>
      </c>
      <c r="P44" s="23">
        <f>U34</f>
        <v>302.25801925406222</v>
      </c>
      <c r="Q44" s="14"/>
      <c r="R44" s="14"/>
      <c r="S44" s="14"/>
      <c r="T44" s="14"/>
      <c r="U44" s="14"/>
    </row>
    <row r="45" spans="1:21">
      <c r="A45" s="15"/>
      <c r="B45" s="5" t="s">
        <v>41</v>
      </c>
      <c r="C45" s="16" t="s">
        <v>20</v>
      </c>
      <c r="D45" s="5"/>
      <c r="E45" s="5"/>
      <c r="F45" s="5"/>
      <c r="G45" s="5"/>
      <c r="H45" s="5"/>
      <c r="I45" s="5"/>
      <c r="J45" s="5"/>
      <c r="K45" s="5"/>
      <c r="L45" s="5"/>
      <c r="M45" s="14"/>
      <c r="N45" s="14"/>
      <c r="O45" s="14"/>
      <c r="P45" s="14"/>
      <c r="Q45" s="14"/>
      <c r="R45" s="14"/>
      <c r="S45" s="14"/>
      <c r="T45" s="14"/>
      <c r="U45" s="14"/>
    </row>
    <row r="46" spans="1:21" ht="15.75">
      <c r="A46" s="15"/>
      <c r="B46" s="5"/>
      <c r="C46" s="5" t="s">
        <v>21</v>
      </c>
      <c r="D46" s="17">
        <v>6.7359999999999998</v>
      </c>
      <c r="E46" s="5" t="s">
        <v>22</v>
      </c>
      <c r="F46" s="18" t="s">
        <v>23</v>
      </c>
      <c r="G46" s="18" t="s">
        <v>24</v>
      </c>
      <c r="H46" s="18" t="s">
        <v>25</v>
      </c>
      <c r="I46" s="18" t="s">
        <v>26</v>
      </c>
      <c r="J46" s="18" t="s">
        <v>27</v>
      </c>
      <c r="K46" s="18" t="s">
        <v>28</v>
      </c>
      <c r="L46" s="18" t="s">
        <v>29</v>
      </c>
      <c r="M46" s="14"/>
      <c r="N46" s="14"/>
      <c r="O46" s="14"/>
      <c r="P46" s="14"/>
      <c r="Q46" s="14"/>
      <c r="R46" s="14"/>
      <c r="S46" s="14"/>
      <c r="T46" s="14"/>
      <c r="U46" s="14"/>
    </row>
    <row r="47" spans="1:21" ht="15.75">
      <c r="A47" s="15"/>
      <c r="B47" s="5"/>
      <c r="C47" s="5" t="s">
        <v>30</v>
      </c>
      <c r="D47" s="17">
        <v>16.222000000000001</v>
      </c>
      <c r="E47" s="17">
        <v>5.415</v>
      </c>
      <c r="F47" s="17">
        <v>5.4180000000000001</v>
      </c>
      <c r="G47" s="17">
        <v>6.1050000000000004</v>
      </c>
      <c r="H47" s="17">
        <v>11.079000000000001</v>
      </c>
      <c r="I47" s="17">
        <v>22.46</v>
      </c>
      <c r="J47" s="17">
        <v>26.928999999999998</v>
      </c>
      <c r="K47" s="17">
        <v>28.666</v>
      </c>
      <c r="L47" s="17">
        <v>30.991</v>
      </c>
      <c r="M47" s="14"/>
      <c r="N47" s="14"/>
      <c r="O47" s="14"/>
      <c r="P47" s="14"/>
      <c r="Q47" s="14"/>
      <c r="R47" s="14"/>
      <c r="S47" s="14"/>
      <c r="T47" s="14"/>
      <c r="U47" s="14"/>
    </row>
    <row r="48" spans="1:21">
      <c r="A48" s="15"/>
      <c r="B48" s="5"/>
      <c r="C48" s="5"/>
      <c r="D48" s="5">
        <f>D47-D46</f>
        <v>9.4860000000000007</v>
      </c>
      <c r="E48" s="5"/>
      <c r="F48" s="5">
        <f>F47-E47</f>
        <v>3.0000000000001137E-3</v>
      </c>
      <c r="G48" s="5">
        <f>G47-E47</f>
        <v>0.69000000000000039</v>
      </c>
      <c r="H48" s="5">
        <f>H47-E47</f>
        <v>5.6640000000000006</v>
      </c>
      <c r="I48" s="5">
        <f>I47-E47</f>
        <v>17.045000000000002</v>
      </c>
      <c r="J48" s="5">
        <f>J47-E47</f>
        <v>21.513999999999999</v>
      </c>
      <c r="K48" s="5">
        <f>K47-E47</f>
        <v>23.251000000000001</v>
      </c>
      <c r="L48" s="5">
        <f>L47-E47</f>
        <v>25.576000000000001</v>
      </c>
      <c r="M48" s="14"/>
      <c r="N48" s="14"/>
      <c r="O48" s="14"/>
      <c r="P48" s="14"/>
      <c r="Q48" s="14"/>
      <c r="R48" s="14"/>
      <c r="S48" s="14"/>
      <c r="T48" s="14"/>
      <c r="U48" s="14"/>
    </row>
    <row r="49" spans="1:21">
      <c r="A49" s="15"/>
      <c r="B49" s="5"/>
      <c r="C49" s="5"/>
      <c r="D49" s="5"/>
      <c r="E49" s="5"/>
      <c r="F49" s="19">
        <f>F48/D48*100</f>
        <v>3.1625553447186525E-2</v>
      </c>
      <c r="G49" s="19">
        <f>G48/D48*100</f>
        <v>7.273877292852629</v>
      </c>
      <c r="H49" s="19">
        <f>H48/D48*100</f>
        <v>59.709044908285904</v>
      </c>
      <c r="I49" s="19">
        <f>I48/D48*100</f>
        <v>179.68585283575797</v>
      </c>
      <c r="J49" s="19">
        <f>J48/D48*100</f>
        <v>226.79738562091504</v>
      </c>
      <c r="K49" s="19">
        <f>K48/D48*100</f>
        <v>245.10858106683534</v>
      </c>
      <c r="L49" s="19">
        <f>L48/D48*100</f>
        <v>269.61838498840393</v>
      </c>
      <c r="M49" s="14"/>
      <c r="N49" s="14"/>
      <c r="O49" s="14"/>
      <c r="P49" s="14"/>
      <c r="Q49" s="14"/>
      <c r="R49" s="14"/>
      <c r="S49" s="14"/>
      <c r="T49" s="14"/>
      <c r="U49" s="14"/>
    </row>
    <row r="50" spans="1:21">
      <c r="A50" s="15"/>
      <c r="B50" s="5"/>
      <c r="C50" s="5"/>
      <c r="D50" s="5"/>
      <c r="E50" s="5"/>
      <c r="F50" s="5"/>
      <c r="G50" s="5"/>
      <c r="H50" s="5"/>
      <c r="I50" s="5"/>
      <c r="J50" s="5"/>
      <c r="K50" s="5"/>
      <c r="L50" s="5"/>
      <c r="M50" s="14"/>
      <c r="N50" s="14"/>
      <c r="O50" s="14"/>
      <c r="P50" s="14"/>
      <c r="Q50" s="14"/>
      <c r="R50" s="14"/>
      <c r="S50" s="14"/>
      <c r="T50" s="14"/>
      <c r="U50" s="14"/>
    </row>
    <row r="51" spans="1:21">
      <c r="A51" s="15"/>
      <c r="B51" s="5" t="s">
        <v>42</v>
      </c>
      <c r="C51" s="16" t="s">
        <v>69</v>
      </c>
      <c r="D51" s="5"/>
      <c r="E51" s="5"/>
      <c r="F51" s="5"/>
      <c r="G51" s="5"/>
      <c r="H51" s="5"/>
      <c r="I51" s="5"/>
      <c r="J51" s="5"/>
      <c r="K51" s="5"/>
      <c r="L51" s="5"/>
      <c r="M51" s="14"/>
      <c r="N51" s="14"/>
      <c r="O51" s="14"/>
      <c r="P51" s="14"/>
      <c r="Q51" s="14"/>
      <c r="R51" s="14"/>
      <c r="S51" s="14"/>
      <c r="T51" s="14"/>
      <c r="U51" s="14"/>
    </row>
    <row r="52" spans="1:21" ht="15.75">
      <c r="A52" s="15"/>
      <c r="B52" s="5"/>
      <c r="C52" s="5" t="s">
        <v>21</v>
      </c>
      <c r="D52" s="17">
        <v>7.7430000000000003</v>
      </c>
      <c r="E52" s="5" t="s">
        <v>22</v>
      </c>
      <c r="F52" s="18" t="s">
        <v>23</v>
      </c>
      <c r="G52" s="18" t="s">
        <v>24</v>
      </c>
      <c r="H52" s="18" t="s">
        <v>25</v>
      </c>
      <c r="I52" s="18" t="s">
        <v>26</v>
      </c>
      <c r="J52" s="18" t="s">
        <v>27</v>
      </c>
      <c r="K52" s="18" t="s">
        <v>28</v>
      </c>
      <c r="L52" s="18" t="s">
        <v>29</v>
      </c>
      <c r="M52" s="14"/>
      <c r="N52" s="14"/>
      <c r="O52" s="14"/>
      <c r="P52" s="14"/>
      <c r="Q52" s="14"/>
      <c r="R52" s="14"/>
      <c r="S52" s="14"/>
      <c r="T52" s="14"/>
      <c r="U52" s="14"/>
    </row>
    <row r="53" spans="1:21" ht="15.75">
      <c r="A53" s="15"/>
      <c r="B53" s="5"/>
      <c r="C53" s="5" t="s">
        <v>30</v>
      </c>
      <c r="D53" s="17">
        <v>14.946999999999999</v>
      </c>
      <c r="E53" s="17">
        <v>3.173</v>
      </c>
      <c r="F53" s="17">
        <v>3.327</v>
      </c>
      <c r="G53" s="17">
        <v>10.262</v>
      </c>
      <c r="H53" s="17">
        <v>29.423999999999999</v>
      </c>
      <c r="I53" s="17">
        <v>32.091000000000001</v>
      </c>
      <c r="J53" s="17">
        <v>34.317999999999998</v>
      </c>
      <c r="K53" s="17">
        <v>36.264000000000003</v>
      </c>
      <c r="L53" s="17">
        <v>38.593000000000004</v>
      </c>
      <c r="M53" s="14"/>
      <c r="N53" s="14"/>
      <c r="O53" s="14"/>
      <c r="P53" s="14"/>
      <c r="Q53" s="14"/>
      <c r="R53" s="14"/>
      <c r="S53" s="14"/>
      <c r="T53" s="14"/>
      <c r="U53" s="14"/>
    </row>
    <row r="54" spans="1:21">
      <c r="A54" s="15"/>
      <c r="B54" s="5"/>
      <c r="C54" s="5"/>
      <c r="D54" s="5">
        <f>D53-D52</f>
        <v>7.2039999999999988</v>
      </c>
      <c r="E54" s="5"/>
      <c r="F54" s="5">
        <f>F53-E53</f>
        <v>0.15399999999999991</v>
      </c>
      <c r="G54" s="5">
        <f>G53-E53</f>
        <v>7.0890000000000004</v>
      </c>
      <c r="H54" s="5">
        <f>H53-E53</f>
        <v>26.250999999999998</v>
      </c>
      <c r="I54" s="5">
        <f>I53-E53</f>
        <v>28.917999999999999</v>
      </c>
      <c r="J54" s="5">
        <f>J53-E53</f>
        <v>31.144999999999996</v>
      </c>
      <c r="K54" s="5">
        <f>K53-E53</f>
        <v>33.091000000000001</v>
      </c>
      <c r="L54" s="5">
        <f>L53-E53</f>
        <v>35.42</v>
      </c>
      <c r="M54" s="14"/>
      <c r="N54" s="14"/>
      <c r="O54" s="14"/>
      <c r="P54" s="14"/>
      <c r="Q54" s="14"/>
      <c r="R54" s="14"/>
      <c r="S54" s="14"/>
      <c r="T54" s="14"/>
      <c r="U54" s="14"/>
    </row>
    <row r="55" spans="1:21">
      <c r="A55" s="15"/>
      <c r="B55" s="5"/>
      <c r="C55" s="5"/>
      <c r="D55" s="5"/>
      <c r="E55" s="5"/>
      <c r="F55" s="19">
        <f>F54/D54*100</f>
        <v>2.1377012770682944</v>
      </c>
      <c r="G55" s="19">
        <f>G54/D54*100</f>
        <v>98.403664630760716</v>
      </c>
      <c r="H55" s="19">
        <f>H54/D54*100</f>
        <v>364.39478067740146</v>
      </c>
      <c r="I55" s="19">
        <f>I54/D54*100</f>
        <v>401.41588006662971</v>
      </c>
      <c r="J55" s="19">
        <f>J54/D54*100</f>
        <v>432.32926152137702</v>
      </c>
      <c r="K55" s="19">
        <f>K54/D54*100</f>
        <v>459.34203220433102</v>
      </c>
      <c r="L55" s="19">
        <f>L54/D54*100</f>
        <v>491.67129372570804</v>
      </c>
      <c r="M55" s="14"/>
      <c r="N55" s="14"/>
      <c r="O55" s="14"/>
      <c r="P55" s="14"/>
      <c r="Q55" s="14"/>
      <c r="R55" s="14"/>
      <c r="S55" s="14"/>
      <c r="T55" s="14"/>
      <c r="U55" s="14"/>
    </row>
    <row r="56" spans="1:21">
      <c r="A56" s="20"/>
      <c r="B56" s="21"/>
      <c r="C56" s="21"/>
      <c r="D56" s="21"/>
      <c r="E56" s="21"/>
      <c r="F56" s="21"/>
      <c r="G56" s="21"/>
      <c r="H56" s="21"/>
      <c r="I56" s="21"/>
      <c r="J56" s="21"/>
      <c r="K56" s="21"/>
      <c r="L56" s="21"/>
      <c r="M56" s="14"/>
      <c r="N56" s="14"/>
      <c r="O56" s="14"/>
      <c r="P56" s="14"/>
      <c r="Q56" s="14"/>
      <c r="R56" s="14"/>
      <c r="S56" s="14"/>
      <c r="T56" s="14"/>
      <c r="U56" s="14"/>
    </row>
    <row r="57" spans="1:21">
      <c r="A57" s="20"/>
      <c r="B57" s="21"/>
      <c r="C57" s="21"/>
      <c r="D57" s="21"/>
      <c r="E57" s="21"/>
      <c r="F57" s="21"/>
      <c r="G57" s="21"/>
      <c r="H57" s="21"/>
      <c r="I57" s="21"/>
      <c r="J57" s="21"/>
      <c r="K57" s="21"/>
      <c r="L57" s="21"/>
      <c r="M57" s="14"/>
      <c r="N57" s="14"/>
      <c r="O57" s="14"/>
      <c r="P57" s="14"/>
      <c r="Q57" s="14"/>
      <c r="R57" s="14"/>
      <c r="S57" s="14"/>
      <c r="T57" s="14"/>
      <c r="U57" s="14"/>
    </row>
    <row r="58" spans="1:21">
      <c r="A58" s="15" t="s">
        <v>35</v>
      </c>
      <c r="B58" s="5"/>
      <c r="C58" s="5"/>
      <c r="D58" s="5"/>
      <c r="E58" s="5"/>
      <c r="F58" s="5"/>
      <c r="G58" s="5"/>
      <c r="H58" s="5"/>
      <c r="I58" s="5"/>
      <c r="J58" s="5"/>
      <c r="K58" s="5"/>
      <c r="L58" s="5"/>
      <c r="M58" s="14"/>
      <c r="N58" s="22"/>
      <c r="O58" s="18" t="str">
        <f t="shared" ref="O58:U58" si="13">F60</f>
        <v>0.1mM10ul</v>
      </c>
      <c r="P58" s="18" t="str">
        <f t="shared" si="13"/>
        <v>0.1mM20ul</v>
      </c>
      <c r="Q58" s="18" t="str">
        <f t="shared" si="13"/>
        <v>1mM7ul</v>
      </c>
      <c r="R58" s="18" t="str">
        <f t="shared" si="13"/>
        <v>1mM20ul</v>
      </c>
      <c r="S58" s="18" t="str">
        <f t="shared" si="13"/>
        <v>10mM7ul</v>
      </c>
      <c r="T58" s="18" t="str">
        <f t="shared" si="13"/>
        <v>10mM20ul</v>
      </c>
      <c r="U58" s="18" t="str">
        <f t="shared" si="13"/>
        <v>10mM70ul</v>
      </c>
    </row>
    <row r="59" spans="1:21">
      <c r="A59" s="15"/>
      <c r="B59" s="5" t="s">
        <v>19</v>
      </c>
      <c r="C59" s="16" t="s">
        <v>20</v>
      </c>
      <c r="D59" s="5"/>
      <c r="E59" s="5"/>
      <c r="F59" s="5"/>
      <c r="G59" s="5"/>
      <c r="H59" s="5"/>
      <c r="I59" s="5"/>
      <c r="J59" s="5"/>
      <c r="K59" s="5"/>
      <c r="L59" s="5"/>
      <c r="M59" s="14"/>
      <c r="N59" s="22" t="s">
        <v>69</v>
      </c>
      <c r="O59" s="23">
        <f t="shared" ref="O59:U59" si="14">AVERAGE(F69,F81)</f>
        <v>2.754836803342811</v>
      </c>
      <c r="P59" s="23">
        <f t="shared" si="14"/>
        <v>22.320674142205714</v>
      </c>
      <c r="Q59" s="23">
        <f t="shared" si="14"/>
        <v>86.722936502707938</v>
      </c>
      <c r="R59" s="23">
        <f t="shared" si="14"/>
        <v>476.68405421994419</v>
      </c>
      <c r="S59" s="23">
        <f t="shared" si="14"/>
        <v>795.7130081815211</v>
      </c>
      <c r="T59" s="23">
        <f t="shared" si="14"/>
        <v>830.58104911065175</v>
      </c>
      <c r="U59" s="23">
        <f t="shared" si="14"/>
        <v>839.73658411220742</v>
      </c>
    </row>
    <row r="60" spans="1:21" ht="15.75">
      <c r="A60" s="15"/>
      <c r="B60" s="5"/>
      <c r="C60" s="5" t="s">
        <v>21</v>
      </c>
      <c r="D60" s="17">
        <v>11.577</v>
      </c>
      <c r="E60" s="5" t="s">
        <v>22</v>
      </c>
      <c r="F60" s="18" t="s">
        <v>23</v>
      </c>
      <c r="G60" s="18" t="s">
        <v>24</v>
      </c>
      <c r="H60" s="18" t="s">
        <v>25</v>
      </c>
      <c r="I60" s="18" t="s">
        <v>26</v>
      </c>
      <c r="J60" s="18" t="s">
        <v>27</v>
      </c>
      <c r="K60" s="18" t="s">
        <v>28</v>
      </c>
      <c r="L60" s="18" t="s">
        <v>29</v>
      </c>
      <c r="M60" s="14"/>
      <c r="N60" s="22" t="s">
        <v>7</v>
      </c>
      <c r="O60" s="23">
        <f t="shared" ref="O60:U60" si="15">AVERAGE(F63,F75)</f>
        <v>6.0339068635445265</v>
      </c>
      <c r="P60" s="23">
        <f t="shared" si="15"/>
        <v>22.115478102143975</v>
      </c>
      <c r="Q60" s="23">
        <f t="shared" si="15"/>
        <v>109.88684905471013</v>
      </c>
      <c r="R60" s="23">
        <f t="shared" si="15"/>
        <v>727.5914710642196</v>
      </c>
      <c r="S60" s="23">
        <f t="shared" si="15"/>
        <v>1069.8669647225604</v>
      </c>
      <c r="T60" s="23">
        <f t="shared" si="15"/>
        <v>1192.3982417734064</v>
      </c>
      <c r="U60" s="23">
        <f t="shared" si="15"/>
        <v>1197.8082149891484</v>
      </c>
    </row>
    <row r="61" spans="1:21" ht="15.75">
      <c r="A61" s="15"/>
      <c r="B61" s="5"/>
      <c r="C61" s="5" t="s">
        <v>30</v>
      </c>
      <c r="D61" s="17">
        <v>13.595000000000001</v>
      </c>
      <c r="E61" s="17">
        <v>12.813000000000001</v>
      </c>
      <c r="F61" s="17">
        <v>12.932</v>
      </c>
      <c r="G61" s="17">
        <v>13.605</v>
      </c>
      <c r="H61" s="17">
        <v>16.346</v>
      </c>
      <c r="I61" s="17">
        <v>27.315000000000001</v>
      </c>
      <c r="J61" s="17">
        <v>34.451000000000001</v>
      </c>
      <c r="K61" s="17">
        <v>37.728000000000002</v>
      </c>
      <c r="L61" s="17">
        <v>38.197000000000003</v>
      </c>
      <c r="M61" s="14"/>
      <c r="N61" s="14"/>
      <c r="O61" s="14"/>
      <c r="P61" s="14"/>
      <c r="Q61" s="14"/>
      <c r="R61" s="14"/>
      <c r="S61" s="14"/>
      <c r="T61" s="14"/>
      <c r="U61" s="14"/>
    </row>
    <row r="62" spans="1:21">
      <c r="A62" s="15"/>
      <c r="B62" s="5"/>
      <c r="C62" s="5"/>
      <c r="D62" s="5">
        <f>D61-D60</f>
        <v>2.0180000000000007</v>
      </c>
      <c r="E62" s="5"/>
      <c r="F62" s="5">
        <f>F61-E61</f>
        <v>0.11899999999999977</v>
      </c>
      <c r="G62" s="5">
        <f>G61-E61</f>
        <v>0.79199999999999982</v>
      </c>
      <c r="H62" s="5">
        <f>H61-E61</f>
        <v>3.5329999999999995</v>
      </c>
      <c r="I62" s="5">
        <f>I61-E61</f>
        <v>14.502000000000001</v>
      </c>
      <c r="J62" s="5">
        <f>J61-E61</f>
        <v>21.637999999999998</v>
      </c>
      <c r="K62" s="5">
        <f>K61-E61</f>
        <v>24.914999999999999</v>
      </c>
      <c r="L62" s="5">
        <f>L61-E61</f>
        <v>25.384</v>
      </c>
      <c r="M62" s="14"/>
      <c r="N62" s="14"/>
      <c r="O62" s="14"/>
      <c r="P62" s="14"/>
      <c r="Q62" s="14"/>
      <c r="R62" s="14"/>
      <c r="S62" s="14"/>
      <c r="T62" s="14"/>
      <c r="U62" s="14"/>
    </row>
    <row r="63" spans="1:21">
      <c r="A63" s="15"/>
      <c r="B63" s="5"/>
      <c r="C63" s="5"/>
      <c r="D63" s="5"/>
      <c r="E63" s="5"/>
      <c r="F63" s="19">
        <f>F62/D62*100</f>
        <v>5.8969276511397295</v>
      </c>
      <c r="G63" s="19">
        <f>G62/D62*100</f>
        <v>39.246778989098097</v>
      </c>
      <c r="H63" s="19">
        <f>H62/D62*100</f>
        <v>175.07433102081259</v>
      </c>
      <c r="I63" s="19">
        <f>I62/D62*100</f>
        <v>718.63230921704644</v>
      </c>
      <c r="J63" s="19">
        <f>J62/D62*100</f>
        <v>1072.2497522299302</v>
      </c>
      <c r="K63" s="19">
        <f>K62/D62*100</f>
        <v>1234.6382556987112</v>
      </c>
      <c r="L63" s="19">
        <f>L62/D62*100</f>
        <v>1257.8790882061442</v>
      </c>
      <c r="M63" s="14"/>
      <c r="N63" s="22" t="s">
        <v>31</v>
      </c>
      <c r="O63" s="5" t="s">
        <v>69</v>
      </c>
      <c r="P63" s="5" t="s">
        <v>7</v>
      </c>
      <c r="Q63" s="14"/>
      <c r="R63" s="14"/>
      <c r="S63" s="14"/>
      <c r="T63" s="14"/>
      <c r="U63" s="14"/>
    </row>
    <row r="64" spans="1:21">
      <c r="A64" s="15"/>
      <c r="B64" s="5"/>
      <c r="C64" s="5"/>
      <c r="D64" s="5"/>
      <c r="E64" s="5"/>
      <c r="F64" s="5"/>
      <c r="G64" s="5"/>
      <c r="H64" s="5"/>
      <c r="I64" s="5"/>
      <c r="J64" s="5"/>
      <c r="K64" s="5"/>
      <c r="L64" s="5"/>
      <c r="M64" s="14"/>
      <c r="N64" s="18" t="s">
        <v>23</v>
      </c>
      <c r="O64" s="23">
        <f>O59</f>
        <v>2.754836803342811</v>
      </c>
      <c r="P64" s="23">
        <f>O60</f>
        <v>6.0339068635445265</v>
      </c>
      <c r="Q64" s="14"/>
      <c r="R64" s="14"/>
      <c r="S64" s="14"/>
      <c r="T64" s="14"/>
      <c r="U64" s="14"/>
    </row>
    <row r="65" spans="1:21">
      <c r="A65" s="15"/>
      <c r="B65" s="5" t="s">
        <v>32</v>
      </c>
      <c r="C65" s="16" t="s">
        <v>69</v>
      </c>
      <c r="D65" s="5"/>
      <c r="E65" s="5"/>
      <c r="F65" s="5"/>
      <c r="G65" s="5"/>
      <c r="H65" s="5"/>
      <c r="I65" s="5"/>
      <c r="J65" s="5"/>
      <c r="K65" s="5"/>
      <c r="L65" s="5"/>
      <c r="M65" s="14"/>
      <c r="N65" s="18" t="s">
        <v>24</v>
      </c>
      <c r="O65" s="23">
        <f>P59</f>
        <v>22.320674142205714</v>
      </c>
      <c r="P65" s="23">
        <f>P60</f>
        <v>22.115478102143975</v>
      </c>
      <c r="Q65" s="14"/>
      <c r="R65" s="14"/>
      <c r="S65" s="14"/>
      <c r="T65" s="14"/>
      <c r="U65" s="14"/>
    </row>
    <row r="66" spans="1:21" ht="15.75">
      <c r="A66" s="15"/>
      <c r="B66" s="5"/>
      <c r="C66" s="5" t="s">
        <v>21</v>
      </c>
      <c r="D66" s="17">
        <v>8.4</v>
      </c>
      <c r="E66" s="5" t="s">
        <v>22</v>
      </c>
      <c r="F66" s="18" t="s">
        <v>23</v>
      </c>
      <c r="G66" s="18" t="s">
        <v>24</v>
      </c>
      <c r="H66" s="18" t="s">
        <v>25</v>
      </c>
      <c r="I66" s="18" t="s">
        <v>26</v>
      </c>
      <c r="J66" s="18" t="s">
        <v>27</v>
      </c>
      <c r="K66" s="18" t="s">
        <v>28</v>
      </c>
      <c r="L66" s="18" t="s">
        <v>29</v>
      </c>
      <c r="M66" s="14"/>
      <c r="N66" s="18" t="s">
        <v>25</v>
      </c>
      <c r="O66" s="23">
        <f>Q59</f>
        <v>86.722936502707938</v>
      </c>
      <c r="P66" s="23">
        <f>Q60</f>
        <v>109.88684905471013</v>
      </c>
      <c r="Q66" s="14"/>
      <c r="R66" s="14"/>
      <c r="S66" s="14"/>
      <c r="T66" s="14"/>
      <c r="U66" s="14"/>
    </row>
    <row r="67" spans="1:21" ht="15.75">
      <c r="A67" s="15"/>
      <c r="B67" s="5"/>
      <c r="C67" s="5" t="s">
        <v>30</v>
      </c>
      <c r="D67" s="17">
        <v>11.285</v>
      </c>
      <c r="E67" s="17">
        <v>7.6420000000000003</v>
      </c>
      <c r="F67" s="17">
        <v>7.6749999999999998</v>
      </c>
      <c r="G67" s="17">
        <v>8.0960000000000001</v>
      </c>
      <c r="H67" s="17">
        <v>10.090999999999999</v>
      </c>
      <c r="I67" s="17">
        <v>19.295999999999999</v>
      </c>
      <c r="J67" s="17">
        <v>24.57</v>
      </c>
      <c r="K67" s="17">
        <v>25.937999999999999</v>
      </c>
      <c r="L67" s="17">
        <v>26.273</v>
      </c>
      <c r="M67" s="14"/>
      <c r="N67" s="18" t="s">
        <v>26</v>
      </c>
      <c r="O67" s="23">
        <f>R59</f>
        <v>476.68405421994419</v>
      </c>
      <c r="P67" s="23">
        <f>R60</f>
        <v>727.5914710642196</v>
      </c>
      <c r="Q67" s="14"/>
      <c r="R67" s="14"/>
      <c r="S67" s="14"/>
      <c r="T67" s="14"/>
      <c r="U67" s="14"/>
    </row>
    <row r="68" spans="1:21">
      <c r="A68" s="15"/>
      <c r="B68" s="5"/>
      <c r="C68" s="5"/>
      <c r="D68" s="5">
        <f>D67-D66</f>
        <v>2.8849999999999998</v>
      </c>
      <c r="E68" s="5"/>
      <c r="F68" s="5">
        <f>F67-E67</f>
        <v>3.2999999999999474E-2</v>
      </c>
      <c r="G68" s="5">
        <f>G67-E67</f>
        <v>0.45399999999999974</v>
      </c>
      <c r="H68" s="5">
        <f>H67-E67</f>
        <v>2.448999999999999</v>
      </c>
      <c r="I68" s="5">
        <f>I67-E67</f>
        <v>11.654</v>
      </c>
      <c r="J68" s="5">
        <f>J67-E67</f>
        <v>16.928000000000001</v>
      </c>
      <c r="K68" s="5">
        <f>K67-E67</f>
        <v>18.295999999999999</v>
      </c>
      <c r="L68" s="5">
        <f>L67-E67</f>
        <v>18.631</v>
      </c>
      <c r="M68" s="14"/>
      <c r="N68" s="18" t="s">
        <v>27</v>
      </c>
      <c r="O68" s="23">
        <f>S59</f>
        <v>795.7130081815211</v>
      </c>
      <c r="P68" s="23">
        <f>S60</f>
        <v>1069.8669647225604</v>
      </c>
      <c r="Q68" s="14"/>
      <c r="R68" s="14"/>
      <c r="S68" s="14"/>
      <c r="T68" s="14"/>
      <c r="U68" s="14"/>
    </row>
    <row r="69" spans="1:21">
      <c r="A69" s="15"/>
      <c r="B69" s="5"/>
      <c r="C69" s="5"/>
      <c r="D69" s="5"/>
      <c r="E69" s="5"/>
      <c r="F69" s="19">
        <f>F68/D68*100</f>
        <v>1.143847487001715</v>
      </c>
      <c r="G69" s="19">
        <f>G68/D68*100</f>
        <v>15.736568457538988</v>
      </c>
      <c r="H69" s="19">
        <f>H68/D68*100</f>
        <v>84.887348353552824</v>
      </c>
      <c r="I69" s="19">
        <f>I68/D68*100</f>
        <v>403.95147313691507</v>
      </c>
      <c r="J69" s="19">
        <f>J68/D68*100</f>
        <v>586.75909878682853</v>
      </c>
      <c r="K69" s="19">
        <f>K68/D68*100</f>
        <v>634.17677642980937</v>
      </c>
      <c r="L69" s="19">
        <f>L68/D68*100</f>
        <v>645.78856152513004</v>
      </c>
      <c r="M69" s="14"/>
      <c r="N69" s="18" t="s">
        <v>28</v>
      </c>
      <c r="O69" s="23">
        <f>T59</f>
        <v>830.58104911065175</v>
      </c>
      <c r="P69" s="23">
        <f>T60</f>
        <v>1192.3982417734064</v>
      </c>
      <c r="Q69" s="14"/>
      <c r="R69" s="14"/>
      <c r="S69" s="14"/>
      <c r="T69" s="14"/>
      <c r="U69" s="14"/>
    </row>
    <row r="70" spans="1:21">
      <c r="A70" s="15"/>
      <c r="B70" s="5"/>
      <c r="C70" s="5"/>
      <c r="D70" s="5"/>
      <c r="E70" s="5"/>
      <c r="F70" s="5"/>
      <c r="G70" s="5"/>
      <c r="H70" s="5"/>
      <c r="I70" s="5"/>
      <c r="J70" s="5"/>
      <c r="K70" s="5"/>
      <c r="L70" s="5"/>
      <c r="M70" s="14"/>
      <c r="N70" s="18" t="s">
        <v>29</v>
      </c>
      <c r="O70" s="23">
        <f>U59</f>
        <v>839.73658411220742</v>
      </c>
      <c r="P70" s="23">
        <f>U60</f>
        <v>1197.8082149891484</v>
      </c>
      <c r="Q70" s="14"/>
      <c r="R70" s="14"/>
      <c r="S70" s="14"/>
      <c r="T70" s="14"/>
      <c r="U70" s="14"/>
    </row>
    <row r="71" spans="1:21">
      <c r="A71" s="15"/>
      <c r="B71" s="5" t="s">
        <v>33</v>
      </c>
      <c r="C71" s="16" t="s">
        <v>20</v>
      </c>
      <c r="D71" s="5"/>
      <c r="E71" s="5"/>
      <c r="F71" s="5"/>
      <c r="G71" s="5"/>
      <c r="H71" s="5"/>
      <c r="I71" s="5"/>
      <c r="J71" s="5"/>
      <c r="K71" s="5"/>
      <c r="L71" s="5"/>
      <c r="M71" s="14"/>
      <c r="N71" s="14"/>
      <c r="O71" s="14"/>
      <c r="P71" s="14"/>
      <c r="Q71" s="14"/>
      <c r="R71" s="14"/>
      <c r="S71" s="14"/>
      <c r="T71" s="14"/>
      <c r="U71" s="14"/>
    </row>
    <row r="72" spans="1:21" ht="15.75">
      <c r="A72" s="15"/>
      <c r="B72" s="5"/>
      <c r="C72" s="5" t="s">
        <v>21</v>
      </c>
      <c r="D72" s="17">
        <v>9.0370000000000008</v>
      </c>
      <c r="E72" s="5" t="s">
        <v>22</v>
      </c>
      <c r="F72" s="18" t="s">
        <v>23</v>
      </c>
      <c r="G72" s="18" t="s">
        <v>24</v>
      </c>
      <c r="H72" s="18" t="s">
        <v>25</v>
      </c>
      <c r="I72" s="18" t="s">
        <v>26</v>
      </c>
      <c r="J72" s="18" t="s">
        <v>27</v>
      </c>
      <c r="K72" s="18" t="s">
        <v>28</v>
      </c>
      <c r="L72" s="18" t="s">
        <v>29</v>
      </c>
      <c r="M72" s="14"/>
      <c r="N72" s="14"/>
      <c r="O72" s="14"/>
      <c r="P72" s="14"/>
      <c r="Q72" s="14"/>
      <c r="R72" s="14"/>
      <c r="S72" s="14"/>
      <c r="T72" s="14"/>
      <c r="U72" s="14"/>
    </row>
    <row r="73" spans="1:21" ht="15.75">
      <c r="A73" s="15"/>
      <c r="B73" s="5"/>
      <c r="C73" s="5" t="s">
        <v>30</v>
      </c>
      <c r="D73" s="17">
        <v>10.301</v>
      </c>
      <c r="E73" s="17">
        <v>7.7380000000000004</v>
      </c>
      <c r="F73" s="17">
        <v>7.8159999999999998</v>
      </c>
      <c r="G73" s="17">
        <v>7.8010000000000002</v>
      </c>
      <c r="H73" s="17">
        <v>8.3030000000000008</v>
      </c>
      <c r="I73" s="17">
        <v>17.047999999999998</v>
      </c>
      <c r="J73" s="17">
        <v>21.231000000000002</v>
      </c>
      <c r="K73" s="17">
        <v>22.276</v>
      </c>
      <c r="L73" s="17">
        <v>22.119</v>
      </c>
      <c r="M73" s="14"/>
      <c r="N73" s="14"/>
      <c r="O73" s="14"/>
      <c r="P73" s="14"/>
      <c r="Q73" s="14"/>
      <c r="R73" s="14"/>
      <c r="S73" s="14"/>
      <c r="T73" s="14"/>
      <c r="U73" s="14"/>
    </row>
    <row r="74" spans="1:21">
      <c r="A74" s="15"/>
      <c r="B74" s="5"/>
      <c r="C74" s="5"/>
      <c r="D74" s="5">
        <f>D73-D72</f>
        <v>1.2639999999999993</v>
      </c>
      <c r="E74" s="5"/>
      <c r="F74" s="5">
        <f>F73-E73</f>
        <v>7.7999999999999403E-2</v>
      </c>
      <c r="G74" s="5">
        <f>G73-E73</f>
        <v>6.2999999999999723E-2</v>
      </c>
      <c r="H74" s="5">
        <f>H73-E73</f>
        <v>0.56500000000000039</v>
      </c>
      <c r="I74" s="5">
        <f>I73-E73</f>
        <v>9.3099999999999987</v>
      </c>
      <c r="J74" s="5">
        <f>J73-E73</f>
        <v>13.493000000000002</v>
      </c>
      <c r="K74" s="5">
        <f>K73-E73</f>
        <v>14.538</v>
      </c>
      <c r="L74" s="5">
        <f>L73-E73</f>
        <v>14.381</v>
      </c>
      <c r="M74" s="14"/>
      <c r="N74" s="14"/>
      <c r="O74" s="14"/>
      <c r="P74" s="14"/>
      <c r="Q74" s="14"/>
      <c r="R74" s="14"/>
      <c r="S74" s="14"/>
      <c r="T74" s="14"/>
      <c r="U74" s="14"/>
    </row>
    <row r="75" spans="1:21">
      <c r="A75" s="15"/>
      <c r="B75" s="5"/>
      <c r="C75" s="5"/>
      <c r="D75" s="5"/>
      <c r="E75" s="5"/>
      <c r="F75" s="19">
        <f>F74/D74*100</f>
        <v>6.1708860759493227</v>
      </c>
      <c r="G75" s="19">
        <f>G74/D74*100</f>
        <v>4.9841772151898542</v>
      </c>
      <c r="H75" s="19">
        <f>H74/D74*100</f>
        <v>44.699367088607652</v>
      </c>
      <c r="I75" s="19">
        <f>I74/D74*100</f>
        <v>736.55063291139277</v>
      </c>
      <c r="J75" s="19">
        <f>J74/D74*100</f>
        <v>1067.4841772151906</v>
      </c>
      <c r="K75" s="19">
        <f>K74/D74*100</f>
        <v>1150.1582278481019</v>
      </c>
      <c r="L75" s="19">
        <f>L74/D74*100</f>
        <v>1137.7373417721526</v>
      </c>
      <c r="M75" s="14"/>
      <c r="N75" s="14"/>
      <c r="O75" s="14"/>
      <c r="P75" s="14"/>
      <c r="Q75" s="14"/>
      <c r="R75" s="14"/>
      <c r="S75" s="14"/>
      <c r="T75" s="14"/>
      <c r="U75" s="14"/>
    </row>
    <row r="76" spans="1:21">
      <c r="A76" s="15"/>
      <c r="B76" s="5"/>
      <c r="C76" s="5"/>
      <c r="D76" s="5"/>
      <c r="E76" s="5"/>
      <c r="F76" s="5"/>
      <c r="G76" s="5"/>
      <c r="H76" s="5"/>
      <c r="I76" s="5"/>
      <c r="J76" s="5"/>
      <c r="K76" s="5"/>
      <c r="L76" s="5"/>
      <c r="M76" s="14"/>
      <c r="N76" s="14"/>
      <c r="O76" s="14"/>
      <c r="P76" s="14"/>
      <c r="Q76" s="14"/>
      <c r="R76" s="14"/>
      <c r="S76" s="14"/>
      <c r="T76" s="14"/>
      <c r="U76" s="14"/>
    </row>
    <row r="77" spans="1:21">
      <c r="A77" s="15"/>
      <c r="B77" s="5" t="s">
        <v>34</v>
      </c>
      <c r="C77" s="16" t="s">
        <v>69</v>
      </c>
      <c r="D77" s="5"/>
      <c r="E77" s="5"/>
      <c r="F77" s="5"/>
      <c r="G77" s="5"/>
      <c r="H77" s="5"/>
      <c r="I77" s="5"/>
      <c r="J77" s="5"/>
      <c r="K77" s="5"/>
      <c r="L77" s="5"/>
      <c r="M77" s="14"/>
      <c r="N77" s="14"/>
      <c r="O77" s="14"/>
      <c r="P77" s="14"/>
      <c r="Q77" s="14"/>
      <c r="R77" s="14"/>
      <c r="S77" s="14"/>
      <c r="T77" s="14"/>
      <c r="U77" s="14"/>
    </row>
    <row r="78" spans="1:21" ht="15.75">
      <c r="A78" s="15"/>
      <c r="B78" s="5"/>
      <c r="C78" s="5" t="s">
        <v>21</v>
      </c>
      <c r="D78" s="17">
        <v>10.177</v>
      </c>
      <c r="E78" s="5" t="s">
        <v>22</v>
      </c>
      <c r="F78" s="18" t="s">
        <v>23</v>
      </c>
      <c r="G78" s="18" t="s">
        <v>24</v>
      </c>
      <c r="H78" s="18" t="s">
        <v>25</v>
      </c>
      <c r="I78" s="18" t="s">
        <v>26</v>
      </c>
      <c r="J78" s="18" t="s">
        <v>27</v>
      </c>
      <c r="K78" s="18" t="s">
        <v>28</v>
      </c>
      <c r="L78" s="18" t="s">
        <v>29</v>
      </c>
      <c r="M78" s="14"/>
      <c r="N78" s="14"/>
      <c r="O78" s="14"/>
      <c r="P78" s="14"/>
      <c r="Q78" s="14"/>
      <c r="R78" s="14"/>
      <c r="S78" s="14"/>
      <c r="T78" s="14"/>
      <c r="U78" s="14"/>
    </row>
    <row r="79" spans="1:21" ht="15.75">
      <c r="A79" s="15"/>
      <c r="B79" s="5"/>
      <c r="C79" s="5" t="s">
        <v>30</v>
      </c>
      <c r="D79" s="17">
        <v>12.834</v>
      </c>
      <c r="E79" s="17">
        <v>9.7579999999999991</v>
      </c>
      <c r="F79" s="17">
        <v>9.8740000000000006</v>
      </c>
      <c r="G79" s="17">
        <v>10.526</v>
      </c>
      <c r="H79" s="17">
        <v>12.111000000000001</v>
      </c>
      <c r="I79" s="17">
        <v>24.356000000000002</v>
      </c>
      <c r="J79" s="17">
        <v>36.451999999999998</v>
      </c>
      <c r="K79" s="17">
        <v>37.045000000000002</v>
      </c>
      <c r="L79" s="17">
        <v>37.222999999999999</v>
      </c>
      <c r="M79" s="14"/>
      <c r="N79" s="14"/>
      <c r="O79" s="14"/>
      <c r="P79" s="14"/>
      <c r="Q79" s="14"/>
      <c r="R79" s="14"/>
      <c r="S79" s="14"/>
      <c r="T79" s="14"/>
      <c r="U79" s="14"/>
    </row>
    <row r="80" spans="1:21">
      <c r="A80" s="15"/>
      <c r="B80" s="5"/>
      <c r="C80" s="5"/>
      <c r="D80" s="5">
        <f>D79-D78</f>
        <v>2.657</v>
      </c>
      <c r="E80" s="5"/>
      <c r="F80" s="5">
        <f>F79-E79</f>
        <v>0.11600000000000144</v>
      </c>
      <c r="G80" s="5">
        <f>G79-E79</f>
        <v>0.76800000000000068</v>
      </c>
      <c r="H80" s="5">
        <f>H79-E79</f>
        <v>2.3530000000000015</v>
      </c>
      <c r="I80" s="5">
        <f>I79-E79</f>
        <v>14.598000000000003</v>
      </c>
      <c r="J80" s="5">
        <f>J79-E79</f>
        <v>26.693999999999999</v>
      </c>
      <c r="K80" s="5">
        <f>K79-E79</f>
        <v>27.287000000000003</v>
      </c>
      <c r="L80" s="5">
        <f>L79-E79</f>
        <v>27.465</v>
      </c>
      <c r="M80" s="14"/>
      <c r="N80" s="14"/>
      <c r="O80" s="14"/>
      <c r="P80" s="14"/>
      <c r="Q80" s="14"/>
      <c r="R80" s="14"/>
      <c r="S80" s="14"/>
      <c r="T80" s="14"/>
      <c r="U80" s="14"/>
    </row>
    <row r="81" spans="1:21">
      <c r="A81" s="15"/>
      <c r="B81" s="5"/>
      <c r="C81" s="5"/>
      <c r="D81" s="5"/>
      <c r="E81" s="5"/>
      <c r="F81" s="19">
        <f>F80/D80*100</f>
        <v>4.3658261196839074</v>
      </c>
      <c r="G81" s="19">
        <f>G80/D80*100</f>
        <v>28.904779826872439</v>
      </c>
      <c r="H81" s="19">
        <f>H80/D80*100</f>
        <v>88.558524651863053</v>
      </c>
      <c r="I81" s="19">
        <f>I80/D80*100</f>
        <v>549.4166353029733</v>
      </c>
      <c r="J81" s="19">
        <f>J80/D80*100</f>
        <v>1004.6669175762137</v>
      </c>
      <c r="K81" s="19">
        <f>K80/D80*100</f>
        <v>1026.9853217914942</v>
      </c>
      <c r="L81" s="19">
        <f>L80/D80*100</f>
        <v>1033.6846066992848</v>
      </c>
      <c r="M81" s="14"/>
      <c r="N81" s="14"/>
      <c r="O81" s="14"/>
      <c r="P81" s="14"/>
      <c r="Q81" s="14"/>
      <c r="R81" s="14"/>
      <c r="S81" s="14"/>
      <c r="T81" s="14"/>
      <c r="U81" s="14"/>
    </row>
    <row r="82" spans="1:21">
      <c r="A82" s="14"/>
      <c r="B82" s="14"/>
      <c r="C82" s="14"/>
      <c r="D82" s="14"/>
      <c r="E82" s="14"/>
      <c r="F82" s="14"/>
      <c r="G82" s="14"/>
      <c r="H82" s="14"/>
      <c r="I82" s="14"/>
      <c r="J82" s="14"/>
      <c r="K82" s="14"/>
      <c r="L82" s="14"/>
      <c r="M82" s="14"/>
      <c r="N82" s="14"/>
      <c r="O82" s="14"/>
      <c r="P82" s="14"/>
      <c r="Q82" s="14"/>
      <c r="R82" s="14"/>
      <c r="S82" s="14"/>
      <c r="T82" s="14"/>
      <c r="U82" s="14"/>
    </row>
    <row r="83" spans="1:21">
      <c r="A83" s="14"/>
      <c r="B83" s="14"/>
      <c r="C83" s="14"/>
      <c r="D83" s="14"/>
      <c r="E83" s="14"/>
      <c r="F83" s="14"/>
      <c r="G83" s="14"/>
      <c r="H83" s="14"/>
      <c r="I83" s="14"/>
      <c r="J83" s="14"/>
      <c r="K83" s="14"/>
      <c r="L83" s="14"/>
      <c r="M83" s="14"/>
      <c r="N83" s="14"/>
      <c r="O83" s="14"/>
      <c r="P83" s="14"/>
      <c r="Q83" s="14"/>
      <c r="R83" s="14"/>
      <c r="S83" s="14"/>
      <c r="T83" s="14"/>
      <c r="U83" s="14"/>
    </row>
    <row r="84" spans="1:21">
      <c r="A84" s="15" t="s">
        <v>36</v>
      </c>
      <c r="B84" s="5"/>
      <c r="C84" s="5"/>
      <c r="D84" s="5"/>
      <c r="E84" s="5"/>
      <c r="F84" s="5"/>
      <c r="G84" s="5"/>
      <c r="H84" s="5"/>
      <c r="I84" s="5"/>
      <c r="J84" s="5"/>
      <c r="K84" s="5"/>
      <c r="L84" s="5"/>
      <c r="M84" s="14"/>
      <c r="N84" s="22"/>
      <c r="O84" s="18" t="str">
        <f t="shared" ref="O84:U84" si="16">F86</f>
        <v>0.1mM10ul</v>
      </c>
      <c r="P84" s="18" t="str">
        <f t="shared" si="16"/>
        <v>0.1mM20ul</v>
      </c>
      <c r="Q84" s="18" t="str">
        <f t="shared" si="16"/>
        <v>1mM7ul</v>
      </c>
      <c r="R84" s="18" t="str">
        <f t="shared" si="16"/>
        <v>1mM20ul</v>
      </c>
      <c r="S84" s="18" t="str">
        <f t="shared" si="16"/>
        <v>10mM7ul</v>
      </c>
      <c r="T84" s="18" t="str">
        <f t="shared" si="16"/>
        <v>10mM20ul</v>
      </c>
      <c r="U84" s="18" t="str">
        <f t="shared" si="16"/>
        <v>10mM70ul</v>
      </c>
    </row>
    <row r="85" spans="1:21">
      <c r="A85" s="15"/>
      <c r="B85" s="5" t="s">
        <v>39</v>
      </c>
      <c r="C85" s="16" t="s">
        <v>69</v>
      </c>
      <c r="D85" s="5"/>
      <c r="E85" s="5"/>
      <c r="F85" s="5"/>
      <c r="G85" s="5"/>
      <c r="H85" s="5"/>
      <c r="I85" s="5"/>
      <c r="J85" s="5"/>
      <c r="K85" s="5"/>
      <c r="L85" s="5"/>
      <c r="M85" s="14"/>
      <c r="N85" s="22" t="s">
        <v>69</v>
      </c>
      <c r="O85" s="23">
        <f t="shared" ref="O85:U85" si="17">AVERAGE(F101,F89)</f>
        <v>3.5702713164538942</v>
      </c>
      <c r="P85" s="23">
        <f t="shared" si="17"/>
        <v>14.492839148318508</v>
      </c>
      <c r="Q85" s="23">
        <f t="shared" si="17"/>
        <v>84.95337199810831</v>
      </c>
      <c r="R85" s="23">
        <f t="shared" si="17"/>
        <v>234.61920809016536</v>
      </c>
      <c r="S85" s="23">
        <f t="shared" si="17"/>
        <v>458.07472035166404</v>
      </c>
      <c r="T85" s="23">
        <f t="shared" si="17"/>
        <v>532.41927483325924</v>
      </c>
      <c r="U85" s="23">
        <f t="shared" si="17"/>
        <v>538.7967040026324</v>
      </c>
    </row>
    <row r="86" spans="1:21" ht="15.75">
      <c r="A86" s="15"/>
      <c r="B86" s="5"/>
      <c r="C86" s="5" t="s">
        <v>21</v>
      </c>
      <c r="D86" s="17">
        <v>11.381</v>
      </c>
      <c r="E86" s="5" t="s">
        <v>22</v>
      </c>
      <c r="F86" s="18" t="s">
        <v>23</v>
      </c>
      <c r="G86" s="18" t="s">
        <v>24</v>
      </c>
      <c r="H86" s="18" t="s">
        <v>25</v>
      </c>
      <c r="I86" s="18" t="s">
        <v>26</v>
      </c>
      <c r="J86" s="18" t="s">
        <v>27</v>
      </c>
      <c r="K86" s="18" t="s">
        <v>28</v>
      </c>
      <c r="L86" s="18" t="s">
        <v>29</v>
      </c>
      <c r="M86" s="14"/>
      <c r="N86" s="22" t="s">
        <v>7</v>
      </c>
      <c r="O86" s="23">
        <f t="shared" ref="O86:U86" si="18">AVERAGE(F95,F107)</f>
        <v>2.0108412517776024</v>
      </c>
      <c r="P86" s="23">
        <f t="shared" si="18"/>
        <v>24.435797793079907</v>
      </c>
      <c r="Q86" s="23">
        <f t="shared" si="18"/>
        <v>163.82960789005853</v>
      </c>
      <c r="R86" s="23">
        <f t="shared" si="18"/>
        <v>438.75895207399265</v>
      </c>
      <c r="S86" s="23">
        <f t="shared" si="18"/>
        <v>676.89965083853008</v>
      </c>
      <c r="T86" s="23">
        <f t="shared" si="18"/>
        <v>802.14812478628664</v>
      </c>
      <c r="U86" s="23">
        <f t="shared" si="18"/>
        <v>803.06393515896616</v>
      </c>
    </row>
    <row r="87" spans="1:21" ht="15.75">
      <c r="A87" s="15"/>
      <c r="B87" s="5"/>
      <c r="C87" s="5" t="s">
        <v>30</v>
      </c>
      <c r="D87" s="17">
        <v>15.465999999999999</v>
      </c>
      <c r="E87" s="17">
        <v>12.288</v>
      </c>
      <c r="F87" s="17">
        <v>12.464</v>
      </c>
      <c r="G87" s="17">
        <v>12.878</v>
      </c>
      <c r="H87" s="17">
        <v>15.331</v>
      </c>
      <c r="I87" s="17">
        <v>19.923999999999999</v>
      </c>
      <c r="J87" s="17">
        <v>27.196999999999999</v>
      </c>
      <c r="K87" s="17">
        <v>31.183</v>
      </c>
      <c r="L87" s="17">
        <v>31.884</v>
      </c>
      <c r="M87" s="14"/>
      <c r="N87" s="14"/>
      <c r="O87" s="14"/>
      <c r="P87" s="14"/>
      <c r="Q87" s="14"/>
      <c r="R87" s="14"/>
      <c r="S87" s="14"/>
      <c r="T87" s="14"/>
      <c r="U87" s="14"/>
    </row>
    <row r="88" spans="1:21">
      <c r="A88" s="15"/>
      <c r="B88" s="5"/>
      <c r="C88" s="5"/>
      <c r="D88" s="5">
        <f>D87-D86</f>
        <v>4.0849999999999991</v>
      </c>
      <c r="E88" s="5"/>
      <c r="F88" s="5">
        <f>F87-E87</f>
        <v>0.17600000000000016</v>
      </c>
      <c r="G88" s="5">
        <f>G87-E87</f>
        <v>0.58999999999999986</v>
      </c>
      <c r="H88" s="5">
        <f>H87-E87</f>
        <v>3.0429999999999993</v>
      </c>
      <c r="I88" s="5">
        <f>I87-E87</f>
        <v>7.6359999999999992</v>
      </c>
      <c r="J88" s="5">
        <f>J87-E87</f>
        <v>14.908999999999999</v>
      </c>
      <c r="K88" s="5">
        <f>K87-E87</f>
        <v>18.895</v>
      </c>
      <c r="L88" s="5">
        <f>L87-E87</f>
        <v>19.596</v>
      </c>
      <c r="M88" s="14"/>
      <c r="N88" s="14"/>
      <c r="O88" s="14"/>
      <c r="P88" s="14"/>
      <c r="Q88" s="14"/>
      <c r="R88" s="14"/>
      <c r="S88" s="14"/>
      <c r="T88" s="14"/>
      <c r="U88" s="14"/>
    </row>
    <row r="89" spans="1:21">
      <c r="A89" s="15"/>
      <c r="B89" s="5"/>
      <c r="C89" s="5"/>
      <c r="D89" s="5"/>
      <c r="E89" s="5"/>
      <c r="F89" s="19">
        <f>F88/D88*100</f>
        <v>4.3084455324357451</v>
      </c>
      <c r="G89" s="19">
        <f>G88/D88*100</f>
        <v>14.443084455324357</v>
      </c>
      <c r="H89" s="19">
        <f>H88/D88*100</f>
        <v>74.492044063647484</v>
      </c>
      <c r="I89" s="19">
        <f>I88/D88*100</f>
        <v>186.9277845777234</v>
      </c>
      <c r="J89" s="19">
        <f>J88/D88*100</f>
        <v>364.96940024479812</v>
      </c>
      <c r="K89" s="19">
        <f>K88/D88*100</f>
        <v>462.54589963280301</v>
      </c>
      <c r="L89" s="19">
        <f>L88/D88*100</f>
        <v>479.7062423500613</v>
      </c>
      <c r="M89" s="14"/>
      <c r="N89" s="22" t="s">
        <v>31</v>
      </c>
      <c r="O89" s="5" t="s">
        <v>69</v>
      </c>
      <c r="P89" s="5" t="s">
        <v>7</v>
      </c>
      <c r="Q89" s="14"/>
      <c r="R89" s="14"/>
      <c r="S89" s="14"/>
      <c r="T89" s="14"/>
      <c r="U89" s="14"/>
    </row>
    <row r="90" spans="1:21">
      <c r="A90" s="15"/>
      <c r="B90" s="5"/>
      <c r="C90" s="5"/>
      <c r="D90" s="5"/>
      <c r="E90" s="5"/>
      <c r="F90" s="5"/>
      <c r="G90" s="5"/>
      <c r="H90" s="5"/>
      <c r="I90" s="5"/>
      <c r="J90" s="5"/>
      <c r="K90" s="5"/>
      <c r="L90" s="5"/>
      <c r="M90" s="14"/>
      <c r="N90" s="18" t="s">
        <v>23</v>
      </c>
      <c r="O90" s="23">
        <f>O85</f>
        <v>3.5702713164538942</v>
      </c>
      <c r="P90" s="23">
        <f>O86</f>
        <v>2.0108412517776024</v>
      </c>
      <c r="Q90" s="14"/>
      <c r="R90" s="14"/>
      <c r="S90" s="14"/>
      <c r="T90" s="14"/>
      <c r="U90" s="14"/>
    </row>
    <row r="91" spans="1:21">
      <c r="A91" s="15"/>
      <c r="B91" s="5" t="s">
        <v>40</v>
      </c>
      <c r="C91" s="16" t="s">
        <v>20</v>
      </c>
      <c r="D91" s="5"/>
      <c r="E91" s="5"/>
      <c r="F91" s="5"/>
      <c r="G91" s="5"/>
      <c r="H91" s="5"/>
      <c r="I91" s="5"/>
      <c r="J91" s="5"/>
      <c r="K91" s="5"/>
      <c r="L91" s="5"/>
      <c r="M91" s="14"/>
      <c r="N91" s="18" t="s">
        <v>24</v>
      </c>
      <c r="O91" s="23">
        <f>P85</f>
        <v>14.492839148318508</v>
      </c>
      <c r="P91" s="23">
        <f>P86</f>
        <v>24.435797793079907</v>
      </c>
      <c r="Q91" s="14"/>
      <c r="R91" s="14"/>
      <c r="S91" s="14"/>
      <c r="T91" s="14"/>
      <c r="U91" s="14"/>
    </row>
    <row r="92" spans="1:21" ht="15.75">
      <c r="A92" s="15"/>
      <c r="B92" s="5"/>
      <c r="C92" s="5" t="s">
        <v>21</v>
      </c>
      <c r="D92" s="17">
        <v>10.728</v>
      </c>
      <c r="E92" s="5" t="s">
        <v>22</v>
      </c>
      <c r="F92" s="18" t="s">
        <v>23</v>
      </c>
      <c r="G92" s="18" t="s">
        <v>24</v>
      </c>
      <c r="H92" s="18" t="s">
        <v>25</v>
      </c>
      <c r="I92" s="18" t="s">
        <v>26</v>
      </c>
      <c r="J92" s="18" t="s">
        <v>27</v>
      </c>
      <c r="K92" s="18" t="s">
        <v>28</v>
      </c>
      <c r="L92" s="18" t="s">
        <v>29</v>
      </c>
      <c r="M92" s="14"/>
      <c r="N92" s="18" t="s">
        <v>25</v>
      </c>
      <c r="O92" s="23">
        <f>Q85</f>
        <v>84.95337199810831</v>
      </c>
      <c r="P92" s="23">
        <f>Q86</f>
        <v>163.82960789005853</v>
      </c>
      <c r="Q92" s="14"/>
      <c r="R92" s="14"/>
      <c r="S92" s="14"/>
      <c r="T92" s="14"/>
      <c r="U92" s="14"/>
    </row>
    <row r="93" spans="1:21" ht="15.75">
      <c r="A93" s="15"/>
      <c r="B93" s="5"/>
      <c r="C93" s="5" t="s">
        <v>30</v>
      </c>
      <c r="D93" s="17">
        <v>13.246</v>
      </c>
      <c r="E93" s="17">
        <v>12.914</v>
      </c>
      <c r="F93" s="17">
        <v>12.914999999999999</v>
      </c>
      <c r="G93" s="17">
        <v>13.333</v>
      </c>
      <c r="H93" s="17">
        <v>16.119</v>
      </c>
      <c r="I93" s="17">
        <v>22.628</v>
      </c>
      <c r="J93" s="17">
        <v>29.161000000000001</v>
      </c>
      <c r="K93" s="17">
        <v>34.201000000000001</v>
      </c>
      <c r="L93" s="17">
        <v>34.529000000000003</v>
      </c>
      <c r="M93" s="14"/>
      <c r="N93" s="18" t="s">
        <v>26</v>
      </c>
      <c r="O93" s="23">
        <f>R85</f>
        <v>234.61920809016536</v>
      </c>
      <c r="P93" s="23">
        <f>R86</f>
        <v>438.75895207399265</v>
      </c>
      <c r="Q93" s="14"/>
      <c r="R93" s="14"/>
      <c r="S93" s="14"/>
      <c r="T93" s="14"/>
      <c r="U93" s="14"/>
    </row>
    <row r="94" spans="1:21">
      <c r="A94" s="15"/>
      <c r="B94" s="5"/>
      <c r="C94" s="5"/>
      <c r="D94" s="5">
        <f>D93-D92</f>
        <v>2.5180000000000007</v>
      </c>
      <c r="E94" s="5"/>
      <c r="F94" s="5">
        <f>F93-E93</f>
        <v>9.9999999999944578E-4</v>
      </c>
      <c r="G94" s="5">
        <f>G93-E93</f>
        <v>0.41900000000000048</v>
      </c>
      <c r="H94" s="5">
        <f>H93-E93</f>
        <v>3.2050000000000001</v>
      </c>
      <c r="I94" s="5">
        <f>I93-E93</f>
        <v>9.7140000000000004</v>
      </c>
      <c r="J94" s="5">
        <f>J93-E93</f>
        <v>16.247</v>
      </c>
      <c r="K94" s="5">
        <f>K93-E93</f>
        <v>21.286999999999999</v>
      </c>
      <c r="L94" s="5">
        <f>L93-E93</f>
        <v>21.615000000000002</v>
      </c>
      <c r="M94" s="14"/>
      <c r="N94" s="18" t="s">
        <v>27</v>
      </c>
      <c r="O94" s="23">
        <f>S85</f>
        <v>458.07472035166404</v>
      </c>
      <c r="P94" s="23">
        <f>S86</f>
        <v>676.89965083853008</v>
      </c>
      <c r="Q94" s="14"/>
      <c r="R94" s="14"/>
      <c r="S94" s="14"/>
      <c r="T94" s="14"/>
      <c r="U94" s="14"/>
    </row>
    <row r="95" spans="1:21">
      <c r="A95" s="15"/>
      <c r="B95" s="5"/>
      <c r="C95" s="5"/>
      <c r="D95" s="5"/>
      <c r="E95" s="5"/>
      <c r="F95" s="19">
        <f>F94/D94*100</f>
        <v>3.9714058776784966E-2</v>
      </c>
      <c r="G95" s="19">
        <f>G94/D94*100</f>
        <v>16.640190627482141</v>
      </c>
      <c r="H95" s="19">
        <f>H94/D94*100</f>
        <v>127.28355837966636</v>
      </c>
      <c r="I95" s="19">
        <f>I94/D94*100</f>
        <v>385.78236695790304</v>
      </c>
      <c r="J95" s="19">
        <f>J94/D94*100</f>
        <v>645.23431294678301</v>
      </c>
      <c r="K95" s="19">
        <f>K94/D94*100</f>
        <v>845.39316918189013</v>
      </c>
      <c r="L95" s="19">
        <f>L94/D94*100</f>
        <v>858.41938046068299</v>
      </c>
      <c r="M95" s="14"/>
      <c r="N95" s="18" t="s">
        <v>28</v>
      </c>
      <c r="O95" s="23">
        <f>T85</f>
        <v>532.41927483325924</v>
      </c>
      <c r="P95" s="23">
        <f>T86</f>
        <v>802.14812478628664</v>
      </c>
      <c r="Q95" s="14"/>
      <c r="R95" s="14"/>
      <c r="S95" s="14"/>
      <c r="T95" s="14"/>
      <c r="U95" s="14"/>
    </row>
    <row r="96" spans="1:21">
      <c r="A96" s="15"/>
      <c r="B96" s="5"/>
      <c r="C96" s="5"/>
      <c r="D96" s="5"/>
      <c r="E96" s="5"/>
      <c r="F96" s="5"/>
      <c r="G96" s="5"/>
      <c r="H96" s="5"/>
      <c r="I96" s="5"/>
      <c r="J96" s="5"/>
      <c r="K96" s="5"/>
      <c r="L96" s="5"/>
      <c r="M96" s="14"/>
      <c r="N96" s="18" t="s">
        <v>29</v>
      </c>
      <c r="O96" s="23">
        <f>U85</f>
        <v>538.7967040026324</v>
      </c>
      <c r="P96" s="23">
        <f>U86</f>
        <v>803.06393515896616</v>
      </c>
      <c r="Q96" s="14"/>
      <c r="R96" s="14"/>
      <c r="S96" s="14"/>
      <c r="T96" s="14"/>
      <c r="U96" s="14"/>
    </row>
    <row r="97" spans="1:21">
      <c r="A97" s="15"/>
      <c r="B97" s="5" t="s">
        <v>41</v>
      </c>
      <c r="C97" s="16" t="s">
        <v>69</v>
      </c>
      <c r="D97" s="5"/>
      <c r="E97" s="5"/>
      <c r="F97" s="5"/>
      <c r="G97" s="5"/>
      <c r="H97" s="5"/>
      <c r="I97" s="5"/>
      <c r="J97" s="5"/>
      <c r="K97" s="5"/>
      <c r="L97" s="5"/>
      <c r="M97" s="14"/>
      <c r="N97" s="14"/>
      <c r="O97" s="14"/>
      <c r="P97" s="14"/>
      <c r="Q97" s="14"/>
      <c r="R97" s="14"/>
      <c r="S97" s="14"/>
      <c r="T97" s="14"/>
      <c r="U97" s="14"/>
    </row>
    <row r="98" spans="1:21" ht="15.75">
      <c r="A98" s="15"/>
      <c r="B98" s="5"/>
      <c r="C98" s="5" t="s">
        <v>21</v>
      </c>
      <c r="D98" s="17">
        <v>10.497</v>
      </c>
      <c r="E98" s="5" t="s">
        <v>22</v>
      </c>
      <c r="F98" s="18" t="s">
        <v>23</v>
      </c>
      <c r="G98" s="18" t="s">
        <v>24</v>
      </c>
      <c r="H98" s="18" t="s">
        <v>25</v>
      </c>
      <c r="I98" s="18" t="s">
        <v>26</v>
      </c>
      <c r="J98" s="18" t="s">
        <v>27</v>
      </c>
      <c r="K98" s="18" t="s">
        <v>28</v>
      </c>
      <c r="L98" s="18" t="s">
        <v>29</v>
      </c>
      <c r="M98" s="14"/>
      <c r="N98" s="14"/>
      <c r="O98" s="14"/>
      <c r="P98" s="14"/>
      <c r="Q98" s="14"/>
      <c r="R98" s="14"/>
      <c r="S98" s="14"/>
      <c r="T98" s="14"/>
      <c r="U98" s="14"/>
    </row>
    <row r="99" spans="1:21" ht="15.75">
      <c r="A99" s="15"/>
      <c r="B99" s="5"/>
      <c r="C99" s="5" t="s">
        <v>30</v>
      </c>
      <c r="D99" s="17">
        <v>14.946</v>
      </c>
      <c r="E99" s="17">
        <v>11.363</v>
      </c>
      <c r="F99" s="17">
        <v>11.489000000000001</v>
      </c>
      <c r="G99" s="17">
        <v>12.01</v>
      </c>
      <c r="H99" s="17">
        <v>15.608000000000001</v>
      </c>
      <c r="I99" s="17">
        <v>23.922999999999998</v>
      </c>
      <c r="J99" s="17">
        <v>35.884999999999998</v>
      </c>
      <c r="K99" s="17">
        <v>38.158999999999999</v>
      </c>
      <c r="L99" s="17">
        <v>37.963000000000001</v>
      </c>
      <c r="M99" s="14"/>
      <c r="N99" s="14"/>
      <c r="O99" s="14"/>
      <c r="P99" s="14"/>
      <c r="Q99" s="14"/>
      <c r="R99" s="14"/>
      <c r="S99" s="14"/>
      <c r="T99" s="14"/>
      <c r="U99" s="14"/>
    </row>
    <row r="100" spans="1:21">
      <c r="A100" s="15"/>
      <c r="B100" s="5"/>
      <c r="C100" s="5"/>
      <c r="D100" s="5">
        <f>D99-D98</f>
        <v>4.4489999999999998</v>
      </c>
      <c r="E100" s="5"/>
      <c r="F100" s="5">
        <f>F99-E99</f>
        <v>0.12600000000000122</v>
      </c>
      <c r="G100" s="5">
        <f>G99-E99</f>
        <v>0.64700000000000024</v>
      </c>
      <c r="H100" s="5">
        <f>H99-E99</f>
        <v>4.245000000000001</v>
      </c>
      <c r="I100" s="5">
        <f>I99-E99</f>
        <v>12.559999999999999</v>
      </c>
      <c r="J100" s="5">
        <f>J99-E99</f>
        <v>24.521999999999998</v>
      </c>
      <c r="K100" s="5">
        <f>K99-E99</f>
        <v>26.795999999999999</v>
      </c>
      <c r="L100" s="5">
        <f>L99-E99</f>
        <v>26.6</v>
      </c>
      <c r="M100" s="14"/>
      <c r="N100" s="14"/>
      <c r="O100" s="14"/>
      <c r="P100" s="14"/>
      <c r="Q100" s="14"/>
      <c r="R100" s="14"/>
      <c r="S100" s="14"/>
      <c r="T100" s="14"/>
      <c r="U100" s="14"/>
    </row>
    <row r="101" spans="1:21">
      <c r="A101" s="15"/>
      <c r="B101" s="5"/>
      <c r="C101" s="5"/>
      <c r="D101" s="5"/>
      <c r="E101" s="5"/>
      <c r="F101" s="19">
        <f>F100/D100*100</f>
        <v>2.8320971004720437</v>
      </c>
      <c r="G101" s="19">
        <f>G100/D100*100</f>
        <v>14.542593841312659</v>
      </c>
      <c r="H101" s="19">
        <f>H100/D100*100</f>
        <v>95.41469993256915</v>
      </c>
      <c r="I101" s="19">
        <f>I100/D100*100</f>
        <v>282.31063160260732</v>
      </c>
      <c r="J101" s="19">
        <f>J100/D100*100</f>
        <v>551.1800404585299</v>
      </c>
      <c r="K101" s="19">
        <f>K100/D100*100</f>
        <v>602.29265003371552</v>
      </c>
      <c r="L101" s="19">
        <f>L100/D100*100</f>
        <v>597.88716565520349</v>
      </c>
      <c r="M101" s="14"/>
      <c r="N101" s="14"/>
      <c r="O101" s="14"/>
      <c r="P101" s="14"/>
      <c r="Q101" s="14"/>
      <c r="R101" s="14"/>
      <c r="S101" s="14"/>
      <c r="T101" s="14"/>
      <c r="U101" s="14"/>
    </row>
    <row r="102" spans="1:21">
      <c r="A102" s="15"/>
      <c r="B102" s="5"/>
      <c r="C102" s="5"/>
      <c r="D102" s="5"/>
      <c r="E102" s="5"/>
      <c r="F102" s="5"/>
      <c r="G102" s="5"/>
      <c r="H102" s="5"/>
      <c r="I102" s="5"/>
      <c r="J102" s="5"/>
      <c r="K102" s="5"/>
      <c r="L102" s="5"/>
      <c r="M102" s="14"/>
      <c r="N102" s="14"/>
      <c r="O102" s="14"/>
      <c r="P102" s="14"/>
      <c r="Q102" s="14"/>
      <c r="R102" s="14"/>
      <c r="S102" s="14"/>
      <c r="T102" s="14"/>
      <c r="U102" s="14"/>
    </row>
    <row r="103" spans="1:21">
      <c r="A103" s="15"/>
      <c r="B103" s="5" t="s">
        <v>42</v>
      </c>
      <c r="C103" s="16" t="s">
        <v>20</v>
      </c>
      <c r="D103" s="5"/>
      <c r="E103" s="5"/>
      <c r="F103" s="5"/>
      <c r="G103" s="5"/>
      <c r="H103" s="5"/>
      <c r="I103" s="5"/>
      <c r="J103" s="5"/>
      <c r="K103" s="5"/>
      <c r="L103" s="5"/>
      <c r="M103" s="14"/>
      <c r="N103" s="14"/>
      <c r="O103" s="14"/>
      <c r="P103" s="14"/>
      <c r="Q103" s="14"/>
      <c r="R103" s="14"/>
      <c r="S103" s="14"/>
      <c r="T103" s="14"/>
      <c r="U103" s="14"/>
    </row>
    <row r="104" spans="1:21" ht="15.75">
      <c r="A104" s="15"/>
      <c r="B104" s="5"/>
      <c r="C104" s="5" t="s">
        <v>21</v>
      </c>
      <c r="D104" s="17">
        <v>8.9949999999999992</v>
      </c>
      <c r="E104" s="5" t="s">
        <v>22</v>
      </c>
      <c r="F104" s="18" t="s">
        <v>23</v>
      </c>
      <c r="G104" s="18" t="s">
        <v>24</v>
      </c>
      <c r="H104" s="18" t="s">
        <v>25</v>
      </c>
      <c r="I104" s="18" t="s">
        <v>26</v>
      </c>
      <c r="J104" s="18" t="s">
        <v>27</v>
      </c>
      <c r="K104" s="18" t="s">
        <v>28</v>
      </c>
      <c r="L104" s="18" t="s">
        <v>29</v>
      </c>
      <c r="M104" s="14"/>
      <c r="N104" s="14"/>
      <c r="O104" s="14"/>
      <c r="P104" s="14"/>
      <c r="Q104" s="14"/>
      <c r="R104" s="14"/>
      <c r="S104" s="14"/>
      <c r="T104" s="14"/>
      <c r="U104" s="14"/>
    </row>
    <row r="105" spans="1:21" ht="15.75">
      <c r="A105" s="15"/>
      <c r="B105" s="5"/>
      <c r="C105" s="5" t="s">
        <v>30</v>
      </c>
      <c r="D105" s="17">
        <v>10.326000000000001</v>
      </c>
      <c r="E105" s="17">
        <v>8.1519999999999992</v>
      </c>
      <c r="F105" s="17">
        <v>8.2050000000000001</v>
      </c>
      <c r="G105" s="17">
        <v>8.5809999999999995</v>
      </c>
      <c r="H105" s="17">
        <v>10.819000000000001</v>
      </c>
      <c r="I105" s="17">
        <v>14.696999999999999</v>
      </c>
      <c r="J105" s="17">
        <v>17.582999999999998</v>
      </c>
      <c r="K105" s="17">
        <v>18.253</v>
      </c>
      <c r="L105" s="17">
        <v>18.103999999999999</v>
      </c>
      <c r="M105" s="14"/>
      <c r="N105" s="14"/>
      <c r="O105" s="14"/>
      <c r="P105" s="14"/>
      <c r="Q105" s="14"/>
      <c r="R105" s="14"/>
      <c r="S105" s="14"/>
      <c r="T105" s="14"/>
      <c r="U105" s="14"/>
    </row>
    <row r="106" spans="1:21">
      <c r="A106" s="15"/>
      <c r="B106" s="5"/>
      <c r="C106" s="5"/>
      <c r="D106" s="5">
        <f>D105-D104</f>
        <v>1.3310000000000013</v>
      </c>
      <c r="E106" s="5"/>
      <c r="F106" s="5">
        <f>F105-E105</f>
        <v>5.3000000000000824E-2</v>
      </c>
      <c r="G106" s="5">
        <f>G105-E105</f>
        <v>0.42900000000000027</v>
      </c>
      <c r="H106" s="5">
        <f>H105-E105</f>
        <v>2.6670000000000016</v>
      </c>
      <c r="I106" s="5">
        <f>I105-E105</f>
        <v>6.5449999999999999</v>
      </c>
      <c r="J106" s="5">
        <f>J105-E105</f>
        <v>9.4309999999999992</v>
      </c>
      <c r="K106" s="5">
        <f>K105-E105</f>
        <v>10.101000000000001</v>
      </c>
      <c r="L106" s="5">
        <f>L105-E105</f>
        <v>9.952</v>
      </c>
      <c r="M106" s="14"/>
      <c r="N106" s="14"/>
      <c r="O106" s="14"/>
      <c r="P106" s="14"/>
      <c r="Q106" s="14"/>
      <c r="R106" s="14"/>
      <c r="S106" s="14"/>
      <c r="T106" s="14"/>
      <c r="U106" s="14"/>
    </row>
    <row r="107" spans="1:21">
      <c r="A107" s="15"/>
      <c r="B107" s="5"/>
      <c r="C107" s="5"/>
      <c r="D107" s="5"/>
      <c r="E107" s="5"/>
      <c r="F107" s="19">
        <f>F106/D106*100</f>
        <v>3.98196844477842</v>
      </c>
      <c r="G107" s="19">
        <f>G106/D106*100</f>
        <v>32.231404958677672</v>
      </c>
      <c r="H107" s="19">
        <f>H106/D106*100</f>
        <v>200.37565740045071</v>
      </c>
      <c r="I107" s="19">
        <f>I106/D106*100</f>
        <v>491.7355371900822</v>
      </c>
      <c r="J107" s="19">
        <f>J106/D106*100</f>
        <v>708.56498873027726</v>
      </c>
      <c r="K107" s="19">
        <f>K106/D106*100</f>
        <v>758.90308039068304</v>
      </c>
      <c r="L107" s="19">
        <f>L106/D106*100</f>
        <v>747.70848985724945</v>
      </c>
      <c r="M107" s="14"/>
      <c r="N107" s="14"/>
      <c r="O107" s="14"/>
      <c r="P107" s="14"/>
      <c r="Q107" s="14"/>
      <c r="R107" s="14"/>
      <c r="S107" s="14"/>
      <c r="T107" s="14"/>
      <c r="U107" s="14"/>
    </row>
    <row r="108" spans="1:21">
      <c r="A108" s="14"/>
      <c r="B108" s="14"/>
      <c r="C108" s="14"/>
      <c r="D108" s="14"/>
      <c r="E108" s="14"/>
      <c r="F108" s="14"/>
      <c r="G108" s="14"/>
      <c r="H108" s="14"/>
      <c r="I108" s="14"/>
      <c r="J108" s="14"/>
      <c r="K108" s="14"/>
      <c r="L108" s="14"/>
      <c r="M108" s="14"/>
      <c r="N108" s="14"/>
      <c r="O108" s="14"/>
      <c r="P108" s="14"/>
      <c r="Q108" s="14"/>
      <c r="R108" s="14"/>
      <c r="S108" s="14"/>
      <c r="T108" s="14"/>
      <c r="U108" s="14"/>
    </row>
    <row r="109" spans="1:21">
      <c r="A109" s="14"/>
      <c r="B109" s="14"/>
      <c r="C109" s="14"/>
      <c r="D109" s="14"/>
      <c r="E109" s="14"/>
      <c r="F109" s="14"/>
      <c r="G109" s="14"/>
      <c r="H109" s="14"/>
      <c r="I109" s="14"/>
      <c r="J109" s="14"/>
      <c r="K109" s="14"/>
      <c r="L109" s="14"/>
      <c r="M109" s="14"/>
      <c r="N109" s="14"/>
      <c r="O109" s="14"/>
      <c r="P109" s="14"/>
      <c r="Q109" s="14"/>
      <c r="R109" s="14"/>
      <c r="S109" s="14"/>
      <c r="T109" s="14"/>
      <c r="U109" s="14"/>
    </row>
    <row r="110" spans="1:21">
      <c r="A110" s="15" t="s">
        <v>38</v>
      </c>
      <c r="B110" s="5"/>
      <c r="C110" s="5"/>
      <c r="D110" s="5"/>
      <c r="E110" s="5"/>
      <c r="F110" s="5"/>
      <c r="G110" s="5"/>
      <c r="H110" s="5"/>
      <c r="I110" s="5"/>
      <c r="J110" s="5"/>
      <c r="K110" s="5"/>
      <c r="L110" s="5"/>
      <c r="M110" s="14"/>
      <c r="N110" s="22"/>
      <c r="O110" s="18" t="str">
        <f t="shared" ref="O110:U110" si="19">F112</f>
        <v>0.1mM10ul</v>
      </c>
      <c r="P110" s="18" t="str">
        <f t="shared" si="19"/>
        <v>0.1mM20ul</v>
      </c>
      <c r="Q110" s="18" t="str">
        <f t="shared" si="19"/>
        <v>1mM7ul</v>
      </c>
      <c r="R110" s="18" t="str">
        <f t="shared" si="19"/>
        <v>1mM20ul</v>
      </c>
      <c r="S110" s="18" t="str">
        <f t="shared" si="19"/>
        <v>10mM7ul</v>
      </c>
      <c r="T110" s="18" t="str">
        <f t="shared" si="19"/>
        <v>10mM20ul</v>
      </c>
      <c r="U110" s="18" t="str">
        <f t="shared" si="19"/>
        <v>10mM70ul</v>
      </c>
    </row>
    <row r="111" spans="1:21">
      <c r="A111" s="15"/>
      <c r="B111" s="5" t="s">
        <v>39</v>
      </c>
      <c r="C111" s="16" t="s">
        <v>69</v>
      </c>
      <c r="D111" s="5"/>
      <c r="E111" s="5"/>
      <c r="F111" s="5"/>
      <c r="G111" s="5"/>
      <c r="H111" s="5"/>
      <c r="I111" s="5"/>
      <c r="J111" s="5"/>
      <c r="K111" s="5"/>
      <c r="L111" s="5"/>
      <c r="M111" s="14"/>
      <c r="N111" s="22" t="s">
        <v>69</v>
      </c>
      <c r="O111" s="23">
        <f t="shared" ref="O111:U111" si="20">AVERAGE(F115,F121)</f>
        <v>0.5421465609508509</v>
      </c>
      <c r="P111" s="23">
        <f t="shared" si="20"/>
        <v>2.2782349333755767</v>
      </c>
      <c r="Q111" s="23">
        <f t="shared" si="20"/>
        <v>7.6937010324286055</v>
      </c>
      <c r="R111" s="23">
        <f t="shared" si="20"/>
        <v>68.259551404189466</v>
      </c>
      <c r="S111" s="23">
        <f t="shared" si="20"/>
        <v>223.97213968575284</v>
      </c>
      <c r="T111" s="23">
        <f t="shared" si="20"/>
        <v>311.12951012357837</v>
      </c>
      <c r="U111" s="23">
        <f t="shared" si="20"/>
        <v>362.67777963190019</v>
      </c>
    </row>
    <row r="112" spans="1:21" ht="15.75">
      <c r="A112" s="15"/>
      <c r="B112" s="5"/>
      <c r="C112" s="5" t="s">
        <v>21</v>
      </c>
      <c r="D112" s="17">
        <v>9.4049999999999994</v>
      </c>
      <c r="E112" s="5" t="s">
        <v>22</v>
      </c>
      <c r="F112" s="18" t="s">
        <v>23</v>
      </c>
      <c r="G112" s="18" t="s">
        <v>24</v>
      </c>
      <c r="H112" s="18" t="s">
        <v>25</v>
      </c>
      <c r="I112" s="18" t="s">
        <v>26</v>
      </c>
      <c r="J112" s="18" t="s">
        <v>27</v>
      </c>
      <c r="K112" s="18" t="s">
        <v>28</v>
      </c>
      <c r="L112" s="18" t="s">
        <v>29</v>
      </c>
      <c r="M112" s="14"/>
      <c r="N112" s="22" t="s">
        <v>7</v>
      </c>
      <c r="O112" s="23">
        <f t="shared" ref="O112:U112" si="21">AVERAGE(F133,F127)</f>
        <v>0.83232611478675633</v>
      </c>
      <c r="P112" s="23">
        <f t="shared" si="21"/>
        <v>3.7727892998551376</v>
      </c>
      <c r="Q112" s="23">
        <f t="shared" si="21"/>
        <v>9.767231570142382</v>
      </c>
      <c r="R112" s="23">
        <f t="shared" si="21"/>
        <v>103.69010384089336</v>
      </c>
      <c r="S112" s="23">
        <f t="shared" si="21"/>
        <v>253.26238450005286</v>
      </c>
      <c r="T112" s="23">
        <f t="shared" si="21"/>
        <v>321.5514311505267</v>
      </c>
      <c r="U112" s="23">
        <f t="shared" si="21"/>
        <v>380.96579366166952</v>
      </c>
    </row>
    <row r="113" spans="1:21" ht="15.75">
      <c r="A113" s="15"/>
      <c r="B113" s="5"/>
      <c r="C113" s="5" t="s">
        <v>30</v>
      </c>
      <c r="D113" s="17">
        <v>14.62</v>
      </c>
      <c r="E113" s="17">
        <v>8.7200000000000006</v>
      </c>
      <c r="F113" s="17">
        <v>8.6869999999999994</v>
      </c>
      <c r="G113" s="17">
        <v>8.7609999999999992</v>
      </c>
      <c r="H113" s="17">
        <v>9.0370000000000008</v>
      </c>
      <c r="I113" s="17">
        <v>12.382999999999999</v>
      </c>
      <c r="J113" s="17">
        <v>21.616</v>
      </c>
      <c r="K113" s="17">
        <v>27.657</v>
      </c>
      <c r="L113" s="17">
        <v>32.033999999999999</v>
      </c>
      <c r="M113" s="14"/>
      <c r="N113" s="14"/>
      <c r="O113" s="14"/>
      <c r="P113" s="14"/>
      <c r="Q113" s="14"/>
      <c r="R113" s="14"/>
      <c r="S113" s="14"/>
      <c r="T113" s="14"/>
      <c r="U113" s="14"/>
    </row>
    <row r="114" spans="1:21">
      <c r="A114" s="15"/>
      <c r="B114" s="5"/>
      <c r="C114" s="5"/>
      <c r="D114" s="5">
        <f>D113-D112</f>
        <v>5.2149999999999999</v>
      </c>
      <c r="E114" s="5"/>
      <c r="F114" s="5">
        <f>F113-E113</f>
        <v>-3.3000000000001251E-2</v>
      </c>
      <c r="G114" s="5">
        <f>G113-E113</f>
        <v>4.0999999999998593E-2</v>
      </c>
      <c r="H114" s="5">
        <f>H113-E113</f>
        <v>0.31700000000000017</v>
      </c>
      <c r="I114" s="5">
        <f>I113-E113</f>
        <v>3.6629999999999985</v>
      </c>
      <c r="J114" s="5">
        <f>J113-E113</f>
        <v>12.895999999999999</v>
      </c>
      <c r="K114" s="5">
        <f>K113-E113</f>
        <v>18.936999999999998</v>
      </c>
      <c r="L114" s="5">
        <f>L113-E113</f>
        <v>23.314</v>
      </c>
      <c r="M114" s="14"/>
      <c r="N114" s="14"/>
      <c r="O114" s="14"/>
      <c r="P114" s="14"/>
      <c r="Q114" s="14"/>
      <c r="R114" s="14"/>
      <c r="S114" s="14"/>
      <c r="T114" s="14"/>
      <c r="U114" s="14"/>
    </row>
    <row r="115" spans="1:21">
      <c r="A115" s="15"/>
      <c r="B115" s="5"/>
      <c r="C115" s="5"/>
      <c r="D115" s="5"/>
      <c r="E115" s="5"/>
      <c r="F115" s="19">
        <f>F114/D114*100</f>
        <v>-0.63279002876320711</v>
      </c>
      <c r="G115" s="19">
        <f>G114/D114*100</f>
        <v>0.78619367209968538</v>
      </c>
      <c r="H115" s="19">
        <f>H114/D114*100</f>
        <v>6.0786193672099742</v>
      </c>
      <c r="I115" s="19">
        <f>I114/D114*100</f>
        <v>70.239693192713304</v>
      </c>
      <c r="J115" s="19">
        <f>J114/D114*100</f>
        <v>247.28667305848512</v>
      </c>
      <c r="K115" s="19">
        <f>K114/D114*100</f>
        <v>363.12559923298176</v>
      </c>
      <c r="L115" s="19">
        <f>L114/D114*100</f>
        <v>447.05656759348039</v>
      </c>
      <c r="M115" s="14"/>
      <c r="N115" s="22" t="s">
        <v>31</v>
      </c>
      <c r="O115" s="5" t="s">
        <v>69</v>
      </c>
      <c r="P115" s="5" t="s">
        <v>7</v>
      </c>
      <c r="Q115" s="14"/>
      <c r="R115" s="14"/>
      <c r="S115" s="14"/>
      <c r="T115" s="14"/>
      <c r="U115" s="14"/>
    </row>
    <row r="116" spans="1:21">
      <c r="A116" s="15"/>
      <c r="B116" s="5"/>
      <c r="C116" s="5"/>
      <c r="D116" s="5"/>
      <c r="E116" s="5"/>
      <c r="F116" s="5"/>
      <c r="G116" s="5"/>
      <c r="H116" s="5"/>
      <c r="I116" s="5"/>
      <c r="J116" s="5"/>
      <c r="K116" s="5"/>
      <c r="L116" s="5"/>
      <c r="M116" s="14"/>
      <c r="N116" s="18" t="s">
        <v>23</v>
      </c>
      <c r="O116" s="23">
        <f>O111</f>
        <v>0.5421465609508509</v>
      </c>
      <c r="P116" s="23">
        <f>O112</f>
        <v>0.83232611478675633</v>
      </c>
      <c r="Q116" s="14"/>
      <c r="R116" s="14"/>
      <c r="S116" s="14"/>
      <c r="T116" s="14"/>
      <c r="U116" s="14"/>
    </row>
    <row r="117" spans="1:21">
      <c r="A117" s="15"/>
      <c r="B117" s="5" t="s">
        <v>40</v>
      </c>
      <c r="C117" s="16" t="s">
        <v>69</v>
      </c>
      <c r="D117" s="5"/>
      <c r="E117" s="5"/>
      <c r="F117" s="5"/>
      <c r="G117" s="5"/>
      <c r="H117" s="5"/>
      <c r="I117" s="5"/>
      <c r="J117" s="5"/>
      <c r="K117" s="5"/>
      <c r="L117" s="5"/>
      <c r="M117" s="14"/>
      <c r="N117" s="18" t="s">
        <v>24</v>
      </c>
      <c r="O117" s="23">
        <f>P111</f>
        <v>2.2782349333755767</v>
      </c>
      <c r="P117" s="23">
        <f>P112</f>
        <v>3.7727892998551376</v>
      </c>
      <c r="Q117" s="14"/>
      <c r="R117" s="14"/>
      <c r="S117" s="14"/>
      <c r="T117" s="14"/>
      <c r="U117" s="14"/>
    </row>
    <row r="118" spans="1:21" ht="15.75">
      <c r="A118" s="15"/>
      <c r="B118" s="5"/>
      <c r="C118" s="5" t="s">
        <v>21</v>
      </c>
      <c r="D118" s="17">
        <v>10.798</v>
      </c>
      <c r="E118" s="5" t="s">
        <v>22</v>
      </c>
      <c r="F118" s="18" t="s">
        <v>23</v>
      </c>
      <c r="G118" s="18" t="s">
        <v>24</v>
      </c>
      <c r="H118" s="18" t="s">
        <v>25</v>
      </c>
      <c r="I118" s="18" t="s">
        <v>26</v>
      </c>
      <c r="J118" s="18" t="s">
        <v>27</v>
      </c>
      <c r="K118" s="18" t="s">
        <v>28</v>
      </c>
      <c r="L118" s="18" t="s">
        <v>29</v>
      </c>
      <c r="M118" s="14"/>
      <c r="N118" s="18" t="s">
        <v>25</v>
      </c>
      <c r="O118" s="23">
        <f>Q111</f>
        <v>7.6937010324286055</v>
      </c>
      <c r="P118" s="23">
        <f>Q112</f>
        <v>9.767231570142382</v>
      </c>
      <c r="Q118" s="14"/>
      <c r="R118" s="14"/>
      <c r="S118" s="14"/>
      <c r="T118" s="14"/>
      <c r="U118" s="14"/>
    </row>
    <row r="119" spans="1:21" ht="15.75">
      <c r="A119" s="15"/>
      <c r="B119" s="5"/>
      <c r="C119" s="5" t="s">
        <v>30</v>
      </c>
      <c r="D119" s="17">
        <v>24.484000000000002</v>
      </c>
      <c r="E119" s="17">
        <v>10.965</v>
      </c>
      <c r="F119" s="17">
        <v>11.2</v>
      </c>
      <c r="G119" s="17">
        <v>11.481</v>
      </c>
      <c r="H119" s="17">
        <v>12.239000000000001</v>
      </c>
      <c r="I119" s="17">
        <v>20.036000000000001</v>
      </c>
      <c r="J119" s="17">
        <v>38.427</v>
      </c>
      <c r="K119" s="17">
        <v>46.43</v>
      </c>
      <c r="L119" s="17">
        <v>49.052999999999997</v>
      </c>
      <c r="M119" s="14"/>
      <c r="N119" s="18" t="s">
        <v>26</v>
      </c>
      <c r="O119" s="23">
        <f>R111</f>
        <v>68.259551404189466</v>
      </c>
      <c r="P119" s="23">
        <f>R112</f>
        <v>103.69010384089336</v>
      </c>
      <c r="Q119" s="14"/>
      <c r="R119" s="14"/>
      <c r="S119" s="14"/>
      <c r="T119" s="14"/>
      <c r="U119" s="14"/>
    </row>
    <row r="120" spans="1:21">
      <c r="A120" s="15"/>
      <c r="B120" s="5"/>
      <c r="C120" s="5"/>
      <c r="D120" s="5">
        <f>D119-D118</f>
        <v>13.686000000000002</v>
      </c>
      <c r="E120" s="5"/>
      <c r="F120" s="5">
        <f>F119-E119</f>
        <v>0.23499999999999943</v>
      </c>
      <c r="G120" s="5">
        <f>G119-E119</f>
        <v>0.51600000000000001</v>
      </c>
      <c r="H120" s="5">
        <f>H119-E119</f>
        <v>1.2740000000000009</v>
      </c>
      <c r="I120" s="5">
        <f>I119-E119</f>
        <v>9.0710000000000015</v>
      </c>
      <c r="J120" s="5">
        <f>J119-E119</f>
        <v>27.462</v>
      </c>
      <c r="K120" s="5">
        <f>K119-E119</f>
        <v>35.465000000000003</v>
      </c>
      <c r="L120" s="5">
        <f>L119-E119</f>
        <v>38.087999999999994</v>
      </c>
      <c r="M120" s="14"/>
      <c r="N120" s="18" t="s">
        <v>27</v>
      </c>
      <c r="O120" s="23">
        <f>S111</f>
        <v>223.97213968575284</v>
      </c>
      <c r="P120" s="23">
        <f>S112</f>
        <v>253.26238450005286</v>
      </c>
      <c r="Q120" s="14"/>
      <c r="R120" s="14"/>
      <c r="S120" s="14"/>
      <c r="T120" s="14"/>
      <c r="U120" s="14"/>
    </row>
    <row r="121" spans="1:21">
      <c r="A121" s="15"/>
      <c r="B121" s="5"/>
      <c r="C121" s="5"/>
      <c r="D121" s="5"/>
      <c r="E121" s="5"/>
      <c r="F121" s="19">
        <f>F120/D120*100</f>
        <v>1.7170831506649089</v>
      </c>
      <c r="G121" s="19">
        <f>G120/D120*100</f>
        <v>3.7702761946514682</v>
      </c>
      <c r="H121" s="19">
        <f>H120/D120*100</f>
        <v>9.3087826976472368</v>
      </c>
      <c r="I121" s="19">
        <f>I120/D120*100</f>
        <v>66.279409615665642</v>
      </c>
      <c r="J121" s="19">
        <f>J120/D120*100</f>
        <v>200.65760631302058</v>
      </c>
      <c r="K121" s="19">
        <f>K120/D120*100</f>
        <v>259.13342101417504</v>
      </c>
      <c r="L121" s="19">
        <f>L120/D120*100</f>
        <v>278.29899167031999</v>
      </c>
      <c r="M121" s="14"/>
      <c r="N121" s="18" t="s">
        <v>28</v>
      </c>
      <c r="O121" s="23">
        <f>T111</f>
        <v>311.12951012357837</v>
      </c>
      <c r="P121" s="23">
        <f>T112</f>
        <v>321.5514311505267</v>
      </c>
      <c r="Q121" s="14"/>
      <c r="R121" s="14"/>
      <c r="S121" s="14"/>
      <c r="T121" s="14"/>
      <c r="U121" s="14"/>
    </row>
    <row r="122" spans="1:21">
      <c r="A122" s="15"/>
      <c r="B122" s="5"/>
      <c r="C122" s="5"/>
      <c r="D122" s="5"/>
      <c r="E122" s="5"/>
      <c r="F122" s="5"/>
      <c r="G122" s="5"/>
      <c r="H122" s="5"/>
      <c r="I122" s="5"/>
      <c r="J122" s="5"/>
      <c r="K122" s="5"/>
      <c r="L122" s="5"/>
      <c r="M122" s="14"/>
      <c r="N122" s="18" t="s">
        <v>29</v>
      </c>
      <c r="O122" s="23">
        <f>U111</f>
        <v>362.67777963190019</v>
      </c>
      <c r="P122" s="23">
        <f>U112</f>
        <v>380.96579366166952</v>
      </c>
      <c r="Q122" s="14"/>
      <c r="R122" s="14"/>
      <c r="S122" s="14"/>
      <c r="T122" s="14"/>
      <c r="U122" s="14"/>
    </row>
    <row r="123" spans="1:21">
      <c r="A123" s="15"/>
      <c r="B123" s="5" t="s">
        <v>41</v>
      </c>
      <c r="C123" s="16" t="s">
        <v>20</v>
      </c>
      <c r="D123" s="5"/>
      <c r="E123" s="5"/>
      <c r="F123" s="5"/>
      <c r="G123" s="5"/>
      <c r="H123" s="5"/>
      <c r="I123" s="5"/>
      <c r="J123" s="5"/>
      <c r="K123" s="5"/>
      <c r="L123" s="5"/>
      <c r="M123" s="14"/>
      <c r="N123" s="14"/>
      <c r="O123" s="14"/>
      <c r="P123" s="14"/>
      <c r="Q123" s="14"/>
      <c r="R123" s="14"/>
      <c r="S123" s="14"/>
      <c r="T123" s="14"/>
      <c r="U123" s="14"/>
    </row>
    <row r="124" spans="1:21" ht="15.75">
      <c r="A124" s="15"/>
      <c r="B124" s="5"/>
      <c r="C124" s="5" t="s">
        <v>21</v>
      </c>
      <c r="D124" s="17">
        <v>7.96</v>
      </c>
      <c r="E124" s="5" t="s">
        <v>22</v>
      </c>
      <c r="F124" s="18" t="s">
        <v>23</v>
      </c>
      <c r="G124" s="18" t="s">
        <v>24</v>
      </c>
      <c r="H124" s="18" t="s">
        <v>25</v>
      </c>
      <c r="I124" s="18" t="s">
        <v>26</v>
      </c>
      <c r="J124" s="18" t="s">
        <v>27</v>
      </c>
      <c r="K124" s="18" t="s">
        <v>28</v>
      </c>
      <c r="L124" s="18" t="s">
        <v>29</v>
      </c>
      <c r="M124" s="14"/>
      <c r="N124" s="14"/>
      <c r="O124" s="14"/>
      <c r="P124" s="14"/>
      <c r="Q124" s="14"/>
      <c r="R124" s="14"/>
      <c r="S124" s="14"/>
      <c r="T124" s="14"/>
      <c r="U124" s="14"/>
    </row>
    <row r="125" spans="1:21" ht="15.75">
      <c r="A125" s="15"/>
      <c r="B125" s="5"/>
      <c r="C125" s="5" t="s">
        <v>30</v>
      </c>
      <c r="D125" s="17">
        <v>13.007</v>
      </c>
      <c r="E125" s="17">
        <v>5.8940000000000001</v>
      </c>
      <c r="F125" s="17">
        <v>5.899</v>
      </c>
      <c r="G125" s="17">
        <v>6.0659999999999998</v>
      </c>
      <c r="H125" s="17">
        <v>6.2770000000000001</v>
      </c>
      <c r="I125" s="17">
        <v>9.0329999999999995</v>
      </c>
      <c r="J125" s="17">
        <v>18.295999999999999</v>
      </c>
      <c r="K125" s="17">
        <v>23.640999999999998</v>
      </c>
      <c r="L125" s="17">
        <v>29.460999999999999</v>
      </c>
      <c r="M125" s="14"/>
      <c r="N125" s="14"/>
      <c r="O125" s="14"/>
      <c r="P125" s="14"/>
      <c r="Q125" s="14"/>
      <c r="R125" s="14"/>
      <c r="S125" s="14"/>
      <c r="T125" s="14"/>
      <c r="U125" s="14"/>
    </row>
    <row r="126" spans="1:21">
      <c r="A126" s="15"/>
      <c r="B126" s="5"/>
      <c r="C126" s="5"/>
      <c r="D126" s="5">
        <f>D125-D124</f>
        <v>5.0469999999999997</v>
      </c>
      <c r="E126" s="5"/>
      <c r="F126" s="5">
        <f>F125-E125</f>
        <v>4.9999999999998934E-3</v>
      </c>
      <c r="G126" s="5">
        <f>G125-E125</f>
        <v>0.17199999999999971</v>
      </c>
      <c r="H126" s="5">
        <f>H125-E125</f>
        <v>0.38300000000000001</v>
      </c>
      <c r="I126" s="5">
        <f>I125-E125</f>
        <v>3.1389999999999993</v>
      </c>
      <c r="J126" s="5">
        <f>J125-E125</f>
        <v>12.401999999999999</v>
      </c>
      <c r="K126" s="5">
        <f>K125-E125</f>
        <v>17.747</v>
      </c>
      <c r="L126" s="5">
        <f>L125-E125</f>
        <v>23.567</v>
      </c>
      <c r="M126" s="14"/>
      <c r="N126" s="14"/>
      <c r="O126" s="14"/>
      <c r="P126" s="14"/>
      <c r="Q126" s="14"/>
      <c r="R126" s="14"/>
      <c r="S126" s="14"/>
      <c r="T126" s="14"/>
      <c r="U126" s="14"/>
    </row>
    <row r="127" spans="1:21">
      <c r="A127" s="15"/>
      <c r="B127" s="5"/>
      <c r="C127" s="5"/>
      <c r="D127" s="5"/>
      <c r="E127" s="5"/>
      <c r="F127" s="19">
        <f>F126/D126*100</f>
        <v>9.906875371507616E-2</v>
      </c>
      <c r="G127" s="19">
        <f>G126/D126*100</f>
        <v>3.4079651277986867</v>
      </c>
      <c r="H127" s="19">
        <f>H126/D126*100</f>
        <v>7.5886665345749966</v>
      </c>
      <c r="I127" s="19">
        <f>I126/D126*100</f>
        <v>62.195363582326124</v>
      </c>
      <c r="J127" s="19">
        <f>J126/D126*100</f>
        <v>245.73013671488013</v>
      </c>
      <c r="K127" s="19">
        <f>K126/D126*100</f>
        <v>351.63463443629877</v>
      </c>
      <c r="L127" s="19">
        <f>L126/D126*100</f>
        <v>466.95066376064995</v>
      </c>
      <c r="M127" s="14"/>
      <c r="N127" s="14"/>
      <c r="O127" s="14"/>
      <c r="P127" s="14"/>
      <c r="Q127" s="14"/>
      <c r="R127" s="14"/>
      <c r="S127" s="14"/>
      <c r="T127" s="14"/>
      <c r="U127" s="14"/>
    </row>
    <row r="128" spans="1:21">
      <c r="A128" s="15"/>
      <c r="B128" s="5"/>
      <c r="C128" s="5"/>
      <c r="D128" s="5"/>
      <c r="E128" s="5"/>
      <c r="F128" s="5"/>
      <c r="G128" s="5"/>
      <c r="H128" s="5"/>
      <c r="I128" s="5"/>
      <c r="J128" s="5"/>
      <c r="K128" s="5"/>
      <c r="L128" s="5"/>
      <c r="M128" s="14"/>
      <c r="N128" s="14"/>
      <c r="O128" s="14"/>
      <c r="P128" s="14"/>
      <c r="Q128" s="14"/>
      <c r="R128" s="14"/>
      <c r="S128" s="14"/>
      <c r="T128" s="14"/>
      <c r="U128" s="14"/>
    </row>
    <row r="129" spans="1:21">
      <c r="A129" s="15"/>
      <c r="B129" s="5" t="s">
        <v>42</v>
      </c>
      <c r="C129" s="16" t="s">
        <v>20</v>
      </c>
      <c r="D129" s="5"/>
      <c r="E129" s="5"/>
      <c r="F129" s="5"/>
      <c r="G129" s="5"/>
      <c r="H129" s="5"/>
      <c r="I129" s="5"/>
      <c r="J129" s="5"/>
      <c r="K129" s="5"/>
      <c r="L129" s="5"/>
      <c r="M129" s="14"/>
      <c r="N129" s="14"/>
      <c r="O129" s="14"/>
      <c r="P129" s="14"/>
      <c r="Q129" s="14"/>
      <c r="R129" s="14"/>
      <c r="S129" s="14"/>
      <c r="T129" s="14"/>
      <c r="U129" s="14"/>
    </row>
    <row r="130" spans="1:21" ht="15.75">
      <c r="A130" s="15"/>
      <c r="B130" s="5"/>
      <c r="C130" s="5" t="s">
        <v>21</v>
      </c>
      <c r="D130" s="17">
        <v>10.744999999999999</v>
      </c>
      <c r="E130" s="5" t="s">
        <v>22</v>
      </c>
      <c r="F130" s="18" t="s">
        <v>23</v>
      </c>
      <c r="G130" s="18" t="s">
        <v>24</v>
      </c>
      <c r="H130" s="18" t="s">
        <v>25</v>
      </c>
      <c r="I130" s="18" t="s">
        <v>26</v>
      </c>
      <c r="J130" s="18" t="s">
        <v>27</v>
      </c>
      <c r="K130" s="18" t="s">
        <v>28</v>
      </c>
      <c r="L130" s="18" t="s">
        <v>29</v>
      </c>
      <c r="M130" s="14"/>
      <c r="N130" s="14"/>
      <c r="O130" s="14"/>
      <c r="P130" s="14"/>
      <c r="Q130" s="14"/>
      <c r="R130" s="14"/>
      <c r="S130" s="14"/>
      <c r="T130" s="14"/>
      <c r="U130" s="14"/>
    </row>
    <row r="131" spans="1:21" ht="15.75">
      <c r="A131" s="15"/>
      <c r="B131" s="5"/>
      <c r="C131" s="5" t="s">
        <v>30</v>
      </c>
      <c r="D131" s="17">
        <v>25.946999999999999</v>
      </c>
      <c r="E131" s="17">
        <v>10.288</v>
      </c>
      <c r="F131" s="17">
        <v>10.526</v>
      </c>
      <c r="G131" s="17">
        <v>10.917</v>
      </c>
      <c r="H131" s="17">
        <v>12.103999999999999</v>
      </c>
      <c r="I131" s="17">
        <v>32.359000000000002</v>
      </c>
      <c r="J131" s="17">
        <v>49.933999999999997</v>
      </c>
      <c r="K131" s="17">
        <v>54.597000000000001</v>
      </c>
      <c r="L131" s="17">
        <v>55.131</v>
      </c>
      <c r="M131" s="14"/>
      <c r="N131" s="14"/>
      <c r="O131" s="14"/>
      <c r="P131" s="14"/>
      <c r="Q131" s="14"/>
      <c r="R131" s="14"/>
      <c r="S131" s="14"/>
      <c r="T131" s="14"/>
      <c r="U131" s="14"/>
    </row>
    <row r="132" spans="1:21">
      <c r="A132" s="15"/>
      <c r="B132" s="5"/>
      <c r="C132" s="5"/>
      <c r="D132" s="5">
        <f>D131-D130</f>
        <v>15.202</v>
      </c>
      <c r="E132" s="5"/>
      <c r="F132" s="5">
        <f>F131-E131</f>
        <v>0.23799999999999955</v>
      </c>
      <c r="G132" s="5">
        <f>G131-E131</f>
        <v>0.62899999999999956</v>
      </c>
      <c r="H132" s="5">
        <f>H131-E131</f>
        <v>1.8159999999999989</v>
      </c>
      <c r="I132" s="5">
        <f>I131-E131</f>
        <v>22.071000000000002</v>
      </c>
      <c r="J132" s="5">
        <f>J131-E131</f>
        <v>39.646000000000001</v>
      </c>
      <c r="K132" s="5">
        <f>K131-E131</f>
        <v>44.308999999999997</v>
      </c>
      <c r="L132" s="5">
        <f>L131-E131</f>
        <v>44.843000000000004</v>
      </c>
      <c r="M132" s="14"/>
      <c r="N132" s="14"/>
      <c r="O132" s="14"/>
      <c r="P132" s="14"/>
      <c r="Q132" s="14"/>
      <c r="R132" s="14"/>
      <c r="S132" s="14"/>
      <c r="T132" s="14"/>
      <c r="U132" s="14"/>
    </row>
    <row r="133" spans="1:21">
      <c r="A133" s="15"/>
      <c r="B133" s="5"/>
      <c r="C133" s="5"/>
      <c r="D133" s="5"/>
      <c r="E133" s="5"/>
      <c r="F133" s="19">
        <f>F132/D132*100</f>
        <v>1.5655834758584366</v>
      </c>
      <c r="G133" s="19">
        <f>G132/D132*100</f>
        <v>4.137613471911588</v>
      </c>
      <c r="H133" s="19">
        <f>H132/D132*100</f>
        <v>11.945796605709768</v>
      </c>
      <c r="I133" s="19">
        <f>I132/D132*100</f>
        <v>145.18484409946061</v>
      </c>
      <c r="J133" s="19">
        <f>J132/D132*100</f>
        <v>260.79463228522559</v>
      </c>
      <c r="K133" s="19">
        <f>K132/D132*100</f>
        <v>291.46822786475462</v>
      </c>
      <c r="L133" s="19">
        <f>L132/D132*100</f>
        <v>294.98092356268916</v>
      </c>
      <c r="M133" s="14"/>
      <c r="N133" s="14"/>
      <c r="O133" s="14"/>
      <c r="P133" s="14"/>
      <c r="Q133" s="14"/>
      <c r="R133" s="14"/>
      <c r="S133" s="14"/>
      <c r="T133" s="14"/>
      <c r="U133" s="14"/>
    </row>
    <row r="134" spans="1:21">
      <c r="A134" s="14"/>
      <c r="B134" s="14"/>
      <c r="C134" s="14"/>
      <c r="D134" s="14"/>
      <c r="E134" s="14"/>
      <c r="F134" s="14"/>
      <c r="G134" s="14"/>
      <c r="H134" s="14"/>
      <c r="I134" s="14"/>
      <c r="J134" s="14"/>
      <c r="K134" s="14"/>
      <c r="L134" s="14"/>
      <c r="M134" s="14"/>
      <c r="N134" s="14"/>
      <c r="O134" s="14"/>
      <c r="P134" s="14"/>
      <c r="Q134" s="14"/>
      <c r="R134" s="14"/>
      <c r="S134" s="14"/>
      <c r="T134" s="14"/>
      <c r="U134" s="14"/>
    </row>
    <row r="135" spans="1:21">
      <c r="A135" s="14"/>
      <c r="B135" s="14"/>
      <c r="C135" s="14"/>
      <c r="D135" s="14"/>
      <c r="E135" s="14"/>
      <c r="F135" s="14"/>
      <c r="G135" s="14"/>
      <c r="H135" s="14"/>
      <c r="I135" s="14"/>
      <c r="J135" s="14"/>
      <c r="K135" s="14"/>
      <c r="L135" s="14"/>
      <c r="M135" s="14"/>
      <c r="N135" s="14"/>
      <c r="O135" s="14"/>
      <c r="P135" s="14"/>
      <c r="Q135" s="14"/>
      <c r="R135" s="14"/>
      <c r="S135" s="14"/>
      <c r="T135" s="14"/>
      <c r="U135" s="14"/>
    </row>
    <row r="136" spans="1:21">
      <c r="A136" s="15" t="s">
        <v>43</v>
      </c>
      <c r="B136" s="5"/>
      <c r="C136" s="5"/>
      <c r="D136" s="5"/>
      <c r="E136" s="5"/>
      <c r="F136" s="5"/>
      <c r="G136" s="5"/>
      <c r="H136" s="5"/>
      <c r="I136" s="5"/>
      <c r="J136" s="5"/>
      <c r="K136" s="5"/>
      <c r="L136" s="5"/>
      <c r="M136" s="14"/>
      <c r="N136" s="22"/>
      <c r="O136" s="18" t="str">
        <f t="shared" ref="O136:U136" si="22">F138</f>
        <v>0.1mM10ul</v>
      </c>
      <c r="P136" s="18" t="str">
        <f t="shared" si="22"/>
        <v>0.1mM20ul</v>
      </c>
      <c r="Q136" s="18" t="str">
        <f t="shared" si="22"/>
        <v>1mM7ul</v>
      </c>
      <c r="R136" s="18" t="str">
        <f t="shared" si="22"/>
        <v>1mM20ul</v>
      </c>
      <c r="S136" s="18" t="str">
        <f t="shared" si="22"/>
        <v>10mM7ul</v>
      </c>
      <c r="T136" s="18" t="str">
        <f t="shared" si="22"/>
        <v>10mM20ul</v>
      </c>
      <c r="U136" s="18" t="str">
        <f t="shared" si="22"/>
        <v>10mM70ul</v>
      </c>
    </row>
    <row r="137" spans="1:21">
      <c r="A137" s="15"/>
      <c r="B137" s="5" t="s">
        <v>19</v>
      </c>
      <c r="C137" s="16" t="s">
        <v>69</v>
      </c>
      <c r="D137" s="5"/>
      <c r="E137" s="5"/>
      <c r="F137" s="5"/>
      <c r="G137" s="5"/>
      <c r="H137" s="5"/>
      <c r="I137" s="5"/>
      <c r="J137" s="5"/>
      <c r="K137" s="5"/>
      <c r="L137" s="5"/>
      <c r="M137" s="14"/>
      <c r="N137" s="22" t="s">
        <v>69</v>
      </c>
      <c r="O137" s="23">
        <f t="shared" ref="O137:U137" si="23">AVERAGE(F141,F159)</f>
        <v>2.5845531910865884</v>
      </c>
      <c r="P137" s="23">
        <f t="shared" si="23"/>
        <v>15.612902178954316</v>
      </c>
      <c r="Q137" s="23">
        <f t="shared" si="23"/>
        <v>48.520485361932316</v>
      </c>
      <c r="R137" s="23">
        <f t="shared" si="23"/>
        <v>224.88435822118097</v>
      </c>
      <c r="S137" s="23">
        <f t="shared" si="23"/>
        <v>461.6416392436243</v>
      </c>
      <c r="T137" s="23">
        <f t="shared" si="23"/>
        <v>554.85487009343137</v>
      </c>
      <c r="U137" s="23">
        <f t="shared" si="23"/>
        <v>566.49098040700449</v>
      </c>
    </row>
    <row r="138" spans="1:21" ht="15.75">
      <c r="A138" s="15"/>
      <c r="B138" s="5"/>
      <c r="C138" s="5" t="s">
        <v>21</v>
      </c>
      <c r="D138" s="17">
        <v>10.285</v>
      </c>
      <c r="E138" s="5" t="s">
        <v>22</v>
      </c>
      <c r="F138" s="18" t="s">
        <v>23</v>
      </c>
      <c r="G138" s="18" t="s">
        <v>24</v>
      </c>
      <c r="H138" s="18" t="s">
        <v>25</v>
      </c>
      <c r="I138" s="18" t="s">
        <v>26</v>
      </c>
      <c r="J138" s="18" t="s">
        <v>27</v>
      </c>
      <c r="K138" s="18" t="s">
        <v>28</v>
      </c>
      <c r="L138" s="18" t="s">
        <v>29</v>
      </c>
      <c r="M138" s="14"/>
      <c r="N138" s="22" t="s">
        <v>7</v>
      </c>
      <c r="O138" s="23">
        <f t="shared" ref="O138:U138" si="24">AVERAGE(F147,F153)</f>
        <v>4.9221086042823945</v>
      </c>
      <c r="P138" s="23">
        <f t="shared" si="24"/>
        <v>17.695545176837896</v>
      </c>
      <c r="Q138" s="23">
        <f t="shared" si="24"/>
        <v>74.510695460218443</v>
      </c>
      <c r="R138" s="23">
        <f t="shared" si="24"/>
        <v>220.99753735094021</v>
      </c>
      <c r="S138" s="23">
        <f t="shared" si="24"/>
        <v>442.58718747398689</v>
      </c>
      <c r="T138" s="23">
        <f t="shared" si="24"/>
        <v>552.35646537630987</v>
      </c>
      <c r="U138" s="23">
        <f t="shared" si="24"/>
        <v>552.59483515927127</v>
      </c>
    </row>
    <row r="139" spans="1:21" ht="15.75">
      <c r="A139" s="15"/>
      <c r="B139" s="5"/>
      <c r="C139" s="5" t="s">
        <v>30</v>
      </c>
      <c r="D139" s="17">
        <v>12.327</v>
      </c>
      <c r="E139" s="17">
        <v>13.416</v>
      </c>
      <c r="F139" s="17">
        <v>13.499000000000001</v>
      </c>
      <c r="G139" s="17">
        <v>13.891999999999999</v>
      </c>
      <c r="H139" s="17">
        <v>14.596</v>
      </c>
      <c r="I139" s="17">
        <v>19.539000000000001</v>
      </c>
      <c r="J139" s="17">
        <v>26.882999999999999</v>
      </c>
      <c r="K139" s="17">
        <v>29.861000000000001</v>
      </c>
      <c r="L139" s="17">
        <v>30.376000000000001</v>
      </c>
      <c r="M139" s="14"/>
      <c r="N139" s="14"/>
      <c r="O139" s="14"/>
      <c r="P139" s="14"/>
      <c r="Q139" s="14"/>
      <c r="R139" s="14"/>
      <c r="S139" s="14"/>
      <c r="T139" s="14"/>
      <c r="U139" s="14"/>
    </row>
    <row r="140" spans="1:21">
      <c r="A140" s="15"/>
      <c r="B140" s="5"/>
      <c r="C140" s="5"/>
      <c r="D140" s="5">
        <f>D139-D138</f>
        <v>2.0419999999999998</v>
      </c>
      <c r="E140" s="5"/>
      <c r="F140" s="5">
        <f>F139-E139</f>
        <v>8.3000000000000185E-2</v>
      </c>
      <c r="G140" s="5">
        <f>G139-E139</f>
        <v>0.47599999999999909</v>
      </c>
      <c r="H140" s="5">
        <f>H139-E139</f>
        <v>1.1799999999999997</v>
      </c>
      <c r="I140" s="5">
        <f>I139-E139</f>
        <v>6.1230000000000011</v>
      </c>
      <c r="J140" s="5">
        <f>J139-E139</f>
        <v>13.466999999999999</v>
      </c>
      <c r="K140" s="5">
        <f>K139-E139</f>
        <v>16.445</v>
      </c>
      <c r="L140" s="5">
        <f>L139-E139</f>
        <v>16.96</v>
      </c>
      <c r="M140" s="14"/>
      <c r="N140" s="14"/>
      <c r="O140" s="14"/>
      <c r="P140" s="14"/>
      <c r="Q140" s="14"/>
      <c r="R140" s="14"/>
      <c r="S140" s="14"/>
      <c r="T140" s="14"/>
      <c r="U140" s="14"/>
    </row>
    <row r="141" spans="1:21">
      <c r="A141" s="15"/>
      <c r="B141" s="5"/>
      <c r="C141" s="5"/>
      <c r="D141" s="5"/>
      <c r="E141" s="5"/>
      <c r="F141" s="19">
        <f>F140/D140*100</f>
        <v>4.0646425073457486</v>
      </c>
      <c r="G141" s="19">
        <f>G140/D140*100</f>
        <v>23.310479921645403</v>
      </c>
      <c r="H141" s="19">
        <f>H140/D140*100</f>
        <v>57.786483839373162</v>
      </c>
      <c r="I141" s="19">
        <f>I140/D140*100</f>
        <v>299.85308521057794</v>
      </c>
      <c r="J141" s="19">
        <f>J140/D140*100</f>
        <v>659.5004897159647</v>
      </c>
      <c r="K141" s="19">
        <f>K140/D140*100</f>
        <v>805.33790401567092</v>
      </c>
      <c r="L141" s="19">
        <f>L140/D140*100</f>
        <v>830.55827619980425</v>
      </c>
      <c r="M141" s="14"/>
      <c r="N141" s="22" t="s">
        <v>31</v>
      </c>
      <c r="O141" s="5" t="s">
        <v>69</v>
      </c>
      <c r="P141" s="5" t="s">
        <v>7</v>
      </c>
      <c r="Q141" s="14"/>
      <c r="R141" s="14"/>
      <c r="S141" s="14"/>
      <c r="T141" s="14"/>
      <c r="U141" s="14"/>
    </row>
    <row r="142" spans="1:21">
      <c r="A142" s="15"/>
      <c r="B142" s="5"/>
      <c r="C142" s="5"/>
      <c r="D142" s="5"/>
      <c r="E142" s="5"/>
      <c r="F142" s="5"/>
      <c r="G142" s="5"/>
      <c r="H142" s="5"/>
      <c r="I142" s="5"/>
      <c r="J142" s="5"/>
      <c r="K142" s="5"/>
      <c r="L142" s="5"/>
      <c r="M142" s="14"/>
      <c r="N142" s="18" t="s">
        <v>23</v>
      </c>
      <c r="O142" s="23">
        <f>O137</f>
        <v>2.5845531910865884</v>
      </c>
      <c r="P142" s="23">
        <f>O138</f>
        <v>4.9221086042823945</v>
      </c>
      <c r="Q142" s="14"/>
      <c r="R142" s="14"/>
      <c r="S142" s="14"/>
      <c r="T142" s="14"/>
      <c r="U142" s="14"/>
    </row>
    <row r="143" spans="1:21">
      <c r="A143" s="15"/>
      <c r="B143" s="5" t="s">
        <v>32</v>
      </c>
      <c r="C143" s="16" t="s">
        <v>20</v>
      </c>
      <c r="D143" s="5"/>
      <c r="E143" s="5"/>
      <c r="F143" s="5"/>
      <c r="G143" s="5"/>
      <c r="H143" s="5"/>
      <c r="I143" s="5"/>
      <c r="J143" s="5"/>
      <c r="K143" s="5"/>
      <c r="L143" s="5"/>
      <c r="M143" s="14"/>
      <c r="N143" s="18" t="s">
        <v>24</v>
      </c>
      <c r="O143" s="23">
        <f>P137</f>
        <v>15.612902178954316</v>
      </c>
      <c r="P143" s="23">
        <f>P138</f>
        <v>17.695545176837896</v>
      </c>
      <c r="Q143" s="14"/>
      <c r="R143" s="14"/>
      <c r="S143" s="14"/>
      <c r="T143" s="14"/>
      <c r="U143" s="14"/>
    </row>
    <row r="144" spans="1:21" ht="15.75">
      <c r="A144" s="15"/>
      <c r="B144" s="5"/>
      <c r="C144" s="5" t="s">
        <v>21</v>
      </c>
      <c r="D144" s="17">
        <v>7.9610000000000003</v>
      </c>
      <c r="E144" s="5" t="s">
        <v>22</v>
      </c>
      <c r="F144" s="18" t="s">
        <v>23</v>
      </c>
      <c r="G144" s="18" t="s">
        <v>24</v>
      </c>
      <c r="H144" s="18" t="s">
        <v>25</v>
      </c>
      <c r="I144" s="18" t="s">
        <v>26</v>
      </c>
      <c r="J144" s="18" t="s">
        <v>27</v>
      </c>
      <c r="K144" s="18" t="s">
        <v>28</v>
      </c>
      <c r="L144" s="18" t="s">
        <v>29</v>
      </c>
      <c r="M144" s="14"/>
      <c r="N144" s="18" t="s">
        <v>25</v>
      </c>
      <c r="O144" s="23">
        <f>Q137</f>
        <v>48.520485361932316</v>
      </c>
      <c r="P144" s="23">
        <f>Q138</f>
        <v>74.510695460218443</v>
      </c>
      <c r="Q144" s="14"/>
      <c r="R144" s="14"/>
      <c r="S144" s="14"/>
      <c r="T144" s="14"/>
      <c r="U144" s="14"/>
    </row>
    <row r="145" spans="1:21" ht="15.75">
      <c r="A145" s="15"/>
      <c r="B145" s="5"/>
      <c r="C145" s="5" t="s">
        <v>30</v>
      </c>
      <c r="D145" s="17">
        <v>10.962999999999999</v>
      </c>
      <c r="E145" s="17">
        <v>7.6660000000000004</v>
      </c>
      <c r="F145" s="17">
        <v>7.7539999999999996</v>
      </c>
      <c r="G145" s="17">
        <v>8.0440000000000005</v>
      </c>
      <c r="H145" s="17">
        <v>9.5139999999999993</v>
      </c>
      <c r="I145" s="17">
        <v>13.75</v>
      </c>
      <c r="J145" s="17">
        <v>20.331</v>
      </c>
      <c r="K145" s="17">
        <v>23.306000000000001</v>
      </c>
      <c r="L145" s="17">
        <v>23.31</v>
      </c>
      <c r="M145" s="14"/>
      <c r="N145" s="18" t="s">
        <v>26</v>
      </c>
      <c r="O145" s="23">
        <f>R137</f>
        <v>224.88435822118097</v>
      </c>
      <c r="P145" s="23">
        <f>R138</f>
        <v>220.99753735094021</v>
      </c>
      <c r="Q145" s="14"/>
      <c r="R145" s="14"/>
      <c r="S145" s="14"/>
      <c r="T145" s="14"/>
      <c r="U145" s="14"/>
    </row>
    <row r="146" spans="1:21">
      <c r="A146" s="15"/>
      <c r="B146" s="5"/>
      <c r="C146" s="5"/>
      <c r="D146" s="5">
        <f>D145-D144</f>
        <v>3.0019999999999989</v>
      </c>
      <c r="E146" s="5"/>
      <c r="F146" s="5">
        <f>F145-E145</f>
        <v>8.799999999999919E-2</v>
      </c>
      <c r="G146" s="5">
        <f>G145-E145</f>
        <v>0.37800000000000011</v>
      </c>
      <c r="H146" s="5">
        <f>H145-E145</f>
        <v>1.847999999999999</v>
      </c>
      <c r="I146" s="5">
        <f>I145-E145</f>
        <v>6.0839999999999996</v>
      </c>
      <c r="J146" s="5">
        <f>J145-E145</f>
        <v>12.664999999999999</v>
      </c>
      <c r="K146" s="5">
        <f>K145-E145</f>
        <v>15.64</v>
      </c>
      <c r="L146" s="5">
        <f>L145-E145</f>
        <v>15.643999999999998</v>
      </c>
      <c r="M146" s="14"/>
      <c r="N146" s="18" t="s">
        <v>27</v>
      </c>
      <c r="O146" s="23">
        <f>S137</f>
        <v>461.6416392436243</v>
      </c>
      <c r="P146" s="23">
        <f>S138</f>
        <v>442.58718747398689</v>
      </c>
      <c r="Q146" s="14"/>
      <c r="R146" s="14"/>
      <c r="S146" s="14"/>
      <c r="T146" s="14"/>
      <c r="U146" s="14"/>
    </row>
    <row r="147" spans="1:21">
      <c r="A147" s="15"/>
      <c r="B147" s="5"/>
      <c r="C147" s="5"/>
      <c r="D147" s="5"/>
      <c r="E147" s="5"/>
      <c r="F147" s="19">
        <f>F146/D146*100</f>
        <v>2.9313790806128988</v>
      </c>
      <c r="G147" s="19">
        <f>G146/D146*100</f>
        <v>12.591605596269162</v>
      </c>
      <c r="H147" s="19">
        <f>H146/D146*100</f>
        <v>61.558960692871409</v>
      </c>
      <c r="I147" s="19">
        <f>I146/D146*100</f>
        <v>202.66489007328454</v>
      </c>
      <c r="J147" s="19">
        <f>J146/D146*100</f>
        <v>421.88540972684888</v>
      </c>
      <c r="K147" s="19">
        <f>K146/D146*100</f>
        <v>520.98600932711543</v>
      </c>
      <c r="L147" s="19">
        <f>L146/D146*100</f>
        <v>521.1192538307796</v>
      </c>
      <c r="M147" s="14"/>
      <c r="N147" s="18" t="s">
        <v>28</v>
      </c>
      <c r="O147" s="23">
        <f>T137</f>
        <v>554.85487009343137</v>
      </c>
      <c r="P147" s="23">
        <f>T138</f>
        <v>552.35646537630987</v>
      </c>
      <c r="Q147" s="14"/>
      <c r="R147" s="14"/>
      <c r="S147" s="14"/>
      <c r="T147" s="14"/>
      <c r="U147" s="14"/>
    </row>
    <row r="148" spans="1:21">
      <c r="A148" s="15"/>
      <c r="B148" s="5"/>
      <c r="C148" s="5"/>
      <c r="D148" s="5"/>
      <c r="E148" s="5"/>
      <c r="F148" s="5"/>
      <c r="G148" s="5"/>
      <c r="H148" s="5"/>
      <c r="I148" s="5"/>
      <c r="J148" s="5"/>
      <c r="K148" s="5"/>
      <c r="L148" s="5"/>
      <c r="M148" s="14"/>
      <c r="N148" s="18" t="s">
        <v>29</v>
      </c>
      <c r="O148" s="23">
        <f>U137</f>
        <v>566.49098040700449</v>
      </c>
      <c r="P148" s="23">
        <f>U138</f>
        <v>552.59483515927127</v>
      </c>
      <c r="Q148" s="14"/>
      <c r="R148" s="14"/>
      <c r="S148" s="14"/>
      <c r="T148" s="14"/>
      <c r="U148" s="14"/>
    </row>
    <row r="149" spans="1:21">
      <c r="A149" s="15"/>
      <c r="B149" s="5" t="s">
        <v>33</v>
      </c>
      <c r="C149" s="16" t="s">
        <v>20</v>
      </c>
      <c r="D149" s="5"/>
      <c r="E149" s="5"/>
      <c r="F149" s="5"/>
      <c r="G149" s="5"/>
      <c r="H149" s="5"/>
      <c r="I149" s="5"/>
      <c r="J149" s="5"/>
      <c r="K149" s="5"/>
      <c r="L149" s="5"/>
      <c r="M149" s="14"/>
      <c r="N149" s="14"/>
      <c r="O149" s="14"/>
      <c r="P149" s="14"/>
      <c r="Q149" s="14"/>
      <c r="R149" s="14"/>
      <c r="S149" s="14"/>
      <c r="T149" s="14"/>
      <c r="U149" s="14"/>
    </row>
    <row r="150" spans="1:21" ht="15.75">
      <c r="A150" s="15"/>
      <c r="B150" s="5"/>
      <c r="C150" s="5" t="s">
        <v>21</v>
      </c>
      <c r="D150" s="17">
        <v>8.1189999999999998</v>
      </c>
      <c r="E150" s="5" t="s">
        <v>22</v>
      </c>
      <c r="F150" s="18" t="s">
        <v>23</v>
      </c>
      <c r="G150" s="18" t="s">
        <v>24</v>
      </c>
      <c r="H150" s="18" t="s">
        <v>25</v>
      </c>
      <c r="I150" s="18" t="s">
        <v>26</v>
      </c>
      <c r="J150" s="18" t="s">
        <v>27</v>
      </c>
      <c r="K150" s="18" t="s">
        <v>28</v>
      </c>
      <c r="L150" s="18" t="s">
        <v>29</v>
      </c>
      <c r="M150" s="14"/>
      <c r="N150" s="14"/>
      <c r="O150" s="14"/>
      <c r="P150" s="14"/>
      <c r="Q150" s="14"/>
      <c r="R150" s="14"/>
      <c r="S150" s="14"/>
      <c r="T150" s="14"/>
      <c r="U150" s="14"/>
    </row>
    <row r="151" spans="1:21" ht="15.75">
      <c r="A151" s="15"/>
      <c r="B151" s="5"/>
      <c r="C151" s="5" t="s">
        <v>30</v>
      </c>
      <c r="D151" s="17">
        <v>10.448</v>
      </c>
      <c r="E151" s="17">
        <v>9.9939999999999998</v>
      </c>
      <c r="F151" s="17">
        <v>10.154999999999999</v>
      </c>
      <c r="G151" s="17">
        <v>10.525</v>
      </c>
      <c r="H151" s="17">
        <v>12.031000000000001</v>
      </c>
      <c r="I151" s="17">
        <v>15.568</v>
      </c>
      <c r="J151" s="17">
        <v>20.783999999999999</v>
      </c>
      <c r="K151" s="17">
        <v>23.588999999999999</v>
      </c>
      <c r="L151" s="17">
        <v>23.597000000000001</v>
      </c>
      <c r="M151" s="14"/>
      <c r="N151" s="14"/>
      <c r="O151" s="14"/>
      <c r="P151" s="14"/>
      <c r="Q151" s="14"/>
      <c r="R151" s="14"/>
      <c r="S151" s="14"/>
      <c r="T151" s="14"/>
      <c r="U151" s="14"/>
    </row>
    <row r="152" spans="1:21">
      <c r="A152" s="15"/>
      <c r="B152" s="5"/>
      <c r="C152" s="5"/>
      <c r="D152" s="5">
        <f>D151-D150</f>
        <v>2.3290000000000006</v>
      </c>
      <c r="E152" s="5"/>
      <c r="F152" s="5">
        <f>F151-E151</f>
        <v>0.16099999999999959</v>
      </c>
      <c r="G152" s="5">
        <f>G151-E151</f>
        <v>0.53100000000000058</v>
      </c>
      <c r="H152" s="5">
        <f>H151-E151</f>
        <v>2.0370000000000008</v>
      </c>
      <c r="I152" s="5">
        <f>I151-E151</f>
        <v>5.5739999999999998</v>
      </c>
      <c r="J152" s="5">
        <f>J151-E151</f>
        <v>10.79</v>
      </c>
      <c r="K152" s="5">
        <f>K151-E151</f>
        <v>13.594999999999999</v>
      </c>
      <c r="L152" s="5">
        <f>L151-E151</f>
        <v>13.603000000000002</v>
      </c>
      <c r="M152" s="14"/>
      <c r="N152" s="14"/>
      <c r="O152" s="14"/>
      <c r="P152" s="14"/>
      <c r="Q152" s="14"/>
      <c r="R152" s="14"/>
      <c r="S152" s="14"/>
      <c r="T152" s="14"/>
      <c r="U152" s="14"/>
    </row>
    <row r="153" spans="1:21">
      <c r="A153" s="15"/>
      <c r="B153" s="5"/>
      <c r="C153" s="5"/>
      <c r="D153" s="5"/>
      <c r="E153" s="5"/>
      <c r="F153" s="19">
        <f>F152/D152*100</f>
        <v>6.9128381279518907</v>
      </c>
      <c r="G153" s="19">
        <f>G152/D152*100</f>
        <v>22.799484757406631</v>
      </c>
      <c r="H153" s="19">
        <f>H152/D152*100</f>
        <v>87.462430227565491</v>
      </c>
      <c r="I153" s="19">
        <f>I152/D152*100</f>
        <v>239.33018462859587</v>
      </c>
      <c r="J153" s="19">
        <f>J152/D152*100</f>
        <v>463.28896522112484</v>
      </c>
      <c r="K153" s="19">
        <f>K152/D152*100</f>
        <v>583.72692142550432</v>
      </c>
      <c r="L153" s="19">
        <f>L152/D152*100</f>
        <v>584.07041648776283</v>
      </c>
      <c r="M153" s="14"/>
      <c r="N153" s="14"/>
      <c r="O153" s="14"/>
      <c r="P153" s="14"/>
      <c r="Q153" s="14"/>
      <c r="R153" s="14"/>
      <c r="S153" s="14"/>
      <c r="T153" s="14"/>
      <c r="U153" s="14"/>
    </row>
    <row r="154" spans="1:21">
      <c r="A154" s="15"/>
      <c r="B154" s="5"/>
      <c r="C154" s="5"/>
      <c r="D154" s="5"/>
      <c r="E154" s="5"/>
      <c r="F154" s="5"/>
      <c r="G154" s="5"/>
      <c r="H154" s="5"/>
      <c r="I154" s="5"/>
      <c r="J154" s="5"/>
      <c r="K154" s="5"/>
      <c r="L154" s="5"/>
      <c r="M154" s="14"/>
      <c r="N154" s="14"/>
      <c r="O154" s="14"/>
      <c r="P154" s="14"/>
      <c r="Q154" s="14"/>
      <c r="R154" s="14"/>
      <c r="S154" s="14"/>
      <c r="T154" s="14"/>
      <c r="U154" s="14"/>
    </row>
    <row r="155" spans="1:21">
      <c r="A155" s="15"/>
      <c r="B155" s="5" t="s">
        <v>34</v>
      </c>
      <c r="C155" s="16" t="s">
        <v>69</v>
      </c>
      <c r="D155" s="5"/>
      <c r="E155" s="5"/>
      <c r="F155" s="5"/>
      <c r="G155" s="5"/>
      <c r="H155" s="5"/>
      <c r="I155" s="5"/>
      <c r="J155" s="5"/>
      <c r="K155" s="5"/>
      <c r="L155" s="5"/>
      <c r="M155" s="14"/>
      <c r="N155" s="14"/>
      <c r="O155" s="14"/>
      <c r="P155" s="14"/>
      <c r="Q155" s="14"/>
      <c r="R155" s="14"/>
      <c r="S155" s="14"/>
      <c r="T155" s="14"/>
      <c r="U155" s="14"/>
    </row>
    <row r="156" spans="1:21" ht="15.75">
      <c r="A156" s="15"/>
      <c r="B156" s="5"/>
      <c r="C156" s="5" t="s">
        <v>21</v>
      </c>
      <c r="D156" s="17">
        <v>6.8970000000000002</v>
      </c>
      <c r="E156" s="5" t="s">
        <v>22</v>
      </c>
      <c r="F156" s="18" t="s">
        <v>23</v>
      </c>
      <c r="G156" s="18" t="s">
        <v>24</v>
      </c>
      <c r="H156" s="18" t="s">
        <v>25</v>
      </c>
      <c r="I156" s="18" t="s">
        <v>26</v>
      </c>
      <c r="J156" s="18" t="s">
        <v>27</v>
      </c>
      <c r="K156" s="18" t="s">
        <v>28</v>
      </c>
      <c r="L156" s="18" t="s">
        <v>29</v>
      </c>
      <c r="M156" s="14"/>
      <c r="N156" s="14"/>
      <c r="O156" s="14"/>
      <c r="P156" s="14"/>
      <c r="Q156" s="14"/>
      <c r="R156" s="14"/>
      <c r="S156" s="14"/>
      <c r="T156" s="14"/>
      <c r="U156" s="14"/>
    </row>
    <row r="157" spans="1:21" ht="15.75">
      <c r="A157" s="15"/>
      <c r="B157" s="5"/>
      <c r="C157" s="5" t="s">
        <v>30</v>
      </c>
      <c r="D157" s="17">
        <v>13.416</v>
      </c>
      <c r="E157" s="17">
        <v>5.859</v>
      </c>
      <c r="F157" s="17">
        <v>5.931</v>
      </c>
      <c r="G157" s="17">
        <v>6.375</v>
      </c>
      <c r="H157" s="17">
        <v>8.4179999999999993</v>
      </c>
      <c r="I157" s="17">
        <v>15.632</v>
      </c>
      <c r="J157" s="17">
        <v>23.055</v>
      </c>
      <c r="K157" s="17">
        <v>25.701000000000001</v>
      </c>
      <c r="L157" s="17">
        <v>25.574000000000002</v>
      </c>
      <c r="M157" s="14"/>
      <c r="N157" s="14"/>
      <c r="O157" s="14"/>
      <c r="P157" s="14"/>
      <c r="Q157" s="14"/>
      <c r="R157" s="14"/>
      <c r="S157" s="14"/>
      <c r="T157" s="14"/>
      <c r="U157" s="14"/>
    </row>
    <row r="158" spans="1:21">
      <c r="A158" s="15"/>
      <c r="B158" s="5"/>
      <c r="C158" s="5"/>
      <c r="D158" s="5">
        <f>D157-D156</f>
        <v>6.5190000000000001</v>
      </c>
      <c r="E158" s="5"/>
      <c r="F158" s="5">
        <f>F157-E157</f>
        <v>7.2000000000000064E-2</v>
      </c>
      <c r="G158" s="5">
        <f>G157-E157</f>
        <v>0.51600000000000001</v>
      </c>
      <c r="H158" s="5">
        <f>H157-E157</f>
        <v>2.5589999999999993</v>
      </c>
      <c r="I158" s="5">
        <f>I157-E157</f>
        <v>9.7729999999999997</v>
      </c>
      <c r="J158" s="5">
        <f>J157-E157</f>
        <v>17.195999999999998</v>
      </c>
      <c r="K158" s="5">
        <f>K157-E157</f>
        <v>19.841999999999999</v>
      </c>
      <c r="L158" s="5">
        <f>L157-E157</f>
        <v>19.715000000000003</v>
      </c>
      <c r="M158" s="14"/>
      <c r="N158" s="14"/>
      <c r="O158" s="14"/>
      <c r="P158" s="14"/>
      <c r="Q158" s="14"/>
      <c r="R158" s="14"/>
      <c r="S158" s="14"/>
      <c r="T158" s="14"/>
      <c r="U158" s="14"/>
    </row>
    <row r="159" spans="1:21">
      <c r="A159" s="15"/>
      <c r="B159" s="5"/>
      <c r="C159" s="5"/>
      <c r="D159" s="5"/>
      <c r="E159" s="5"/>
      <c r="F159" s="19">
        <f>F158/D158*100</f>
        <v>1.1044638748274285</v>
      </c>
      <c r="G159" s="19">
        <f>G158/D158*100</f>
        <v>7.9153244362632309</v>
      </c>
      <c r="H159" s="19">
        <f>H158/D158*100</f>
        <v>39.254486884491477</v>
      </c>
      <c r="I159" s="19">
        <f>I158/D158*100</f>
        <v>149.915631231784</v>
      </c>
      <c r="J159" s="19">
        <f>J158/D158*100</f>
        <v>263.78278877128389</v>
      </c>
      <c r="K159" s="19">
        <f>K158/D158*100</f>
        <v>304.37183617119189</v>
      </c>
      <c r="L159" s="19">
        <f>L158/D158*100</f>
        <v>302.42368461420466</v>
      </c>
      <c r="M159" s="14"/>
      <c r="N159" s="14"/>
      <c r="O159" s="14"/>
      <c r="P159" s="14"/>
      <c r="Q159" s="14"/>
      <c r="R159" s="14"/>
      <c r="S159" s="14"/>
      <c r="T159" s="14"/>
      <c r="U159" s="14"/>
    </row>
    <row r="160" spans="1:21">
      <c r="A160" s="14"/>
      <c r="B160" s="14"/>
      <c r="C160" s="14"/>
      <c r="D160" s="14"/>
      <c r="E160" s="14"/>
      <c r="F160" s="14"/>
      <c r="G160" s="14"/>
      <c r="H160" s="14"/>
      <c r="I160" s="14"/>
      <c r="J160" s="14"/>
      <c r="K160" s="14"/>
      <c r="L160" s="14"/>
      <c r="M160" s="14"/>
      <c r="N160" s="14"/>
      <c r="O160" s="14"/>
      <c r="P160" s="14"/>
      <c r="Q160" s="14"/>
      <c r="R160" s="14"/>
      <c r="S160" s="14"/>
      <c r="T160" s="14"/>
      <c r="U160" s="14"/>
    </row>
    <row r="161" spans="1:21">
      <c r="A161" s="14"/>
      <c r="B161" s="14"/>
      <c r="C161" s="14"/>
      <c r="D161" s="14"/>
      <c r="E161" s="14"/>
      <c r="F161" s="14"/>
      <c r="G161" s="14"/>
      <c r="H161" s="14"/>
      <c r="I161" s="14"/>
      <c r="J161" s="14"/>
      <c r="K161" s="14"/>
      <c r="L161" s="14"/>
      <c r="M161" s="14"/>
      <c r="N161" s="14"/>
      <c r="O161" s="14"/>
      <c r="P161" s="14"/>
      <c r="Q161" s="14"/>
      <c r="R161" s="14"/>
      <c r="S161" s="14"/>
      <c r="T161" s="14"/>
      <c r="U161" s="14"/>
    </row>
    <row r="162" spans="1:21">
      <c r="A162" s="15" t="s">
        <v>91</v>
      </c>
      <c r="B162" s="5"/>
      <c r="C162" s="5"/>
      <c r="D162" s="5"/>
      <c r="E162" s="5"/>
      <c r="F162" s="5"/>
      <c r="G162" s="5"/>
      <c r="H162" s="5"/>
      <c r="I162" s="5"/>
      <c r="J162" s="5"/>
      <c r="K162" s="5"/>
      <c r="L162" s="5"/>
      <c r="M162" s="14"/>
      <c r="N162" s="22"/>
      <c r="O162" s="18" t="str">
        <f t="shared" ref="O162:U162" si="25">F164</f>
        <v>0.1mM10ul</v>
      </c>
      <c r="P162" s="18" t="str">
        <f t="shared" si="25"/>
        <v>0.1mM20ul</v>
      </c>
      <c r="Q162" s="18" t="str">
        <f t="shared" si="25"/>
        <v>1mM7ul</v>
      </c>
      <c r="R162" s="18" t="str">
        <f t="shared" si="25"/>
        <v>1mM20ul</v>
      </c>
      <c r="S162" s="18" t="str">
        <f t="shared" si="25"/>
        <v>10mM7ul</v>
      </c>
      <c r="T162" s="18" t="str">
        <f t="shared" si="25"/>
        <v>10mM20ul</v>
      </c>
      <c r="U162" s="18" t="str">
        <f t="shared" si="25"/>
        <v>10mM70ul</v>
      </c>
    </row>
    <row r="163" spans="1:21">
      <c r="A163" s="15"/>
      <c r="B163" s="5" t="s">
        <v>39</v>
      </c>
      <c r="C163" s="16" t="s">
        <v>69</v>
      </c>
      <c r="D163" s="5"/>
      <c r="E163" s="5"/>
      <c r="F163" s="5"/>
      <c r="G163" s="5"/>
      <c r="H163" s="5"/>
      <c r="I163" s="5"/>
      <c r="J163" s="5"/>
      <c r="K163" s="5"/>
      <c r="L163" s="5"/>
      <c r="M163" s="14"/>
      <c r="N163" s="22" t="s">
        <v>69</v>
      </c>
      <c r="O163" s="23">
        <f t="shared" ref="O163:U163" si="26">AVERAGE(F167,F185)</f>
        <v>5.0069839207406224</v>
      </c>
      <c r="P163" s="23">
        <f t="shared" si="26"/>
        <v>18.611719529455435</v>
      </c>
      <c r="Q163" s="23">
        <f t="shared" si="26"/>
        <v>81.370240608830827</v>
      </c>
      <c r="R163" s="23">
        <f t="shared" si="26"/>
        <v>185.43482447388567</v>
      </c>
      <c r="S163" s="23">
        <f t="shared" si="26"/>
        <v>314.19920415786902</v>
      </c>
      <c r="T163" s="23">
        <f t="shared" si="26"/>
        <v>340.4048005754193</v>
      </c>
      <c r="U163" s="23">
        <f t="shared" si="26"/>
        <v>354.12175456507106</v>
      </c>
    </row>
    <row r="164" spans="1:21" ht="15.75">
      <c r="A164" s="15"/>
      <c r="B164" s="5"/>
      <c r="C164" s="5" t="s">
        <v>21</v>
      </c>
      <c r="D164" s="17">
        <v>7.3979999999999997</v>
      </c>
      <c r="E164" s="5" t="s">
        <v>22</v>
      </c>
      <c r="F164" s="18" t="s">
        <v>23</v>
      </c>
      <c r="G164" s="18" t="s">
        <v>24</v>
      </c>
      <c r="H164" s="18" t="s">
        <v>25</v>
      </c>
      <c r="I164" s="18" t="s">
        <v>26</v>
      </c>
      <c r="J164" s="18" t="s">
        <v>27</v>
      </c>
      <c r="K164" s="18" t="s">
        <v>28</v>
      </c>
      <c r="L164" s="18" t="s">
        <v>29</v>
      </c>
      <c r="M164" s="14"/>
      <c r="N164" s="22" t="s">
        <v>7</v>
      </c>
      <c r="O164" s="23">
        <f t="shared" ref="O164:U164" si="27">AVERAGE(F173,F179)</f>
        <v>5.0482101597988658</v>
      </c>
      <c r="P164" s="23">
        <f t="shared" si="27"/>
        <v>16.081536730490349</v>
      </c>
      <c r="Q164" s="23">
        <f t="shared" si="27"/>
        <v>66.609303152240642</v>
      </c>
      <c r="R164" s="23">
        <f t="shared" si="27"/>
        <v>215.65501453288329</v>
      </c>
      <c r="S164" s="23">
        <f t="shared" si="27"/>
        <v>387.75682321672707</v>
      </c>
      <c r="T164" s="23">
        <f t="shared" si="27"/>
        <v>410.81809445065778</v>
      </c>
      <c r="U164" s="23">
        <f t="shared" si="27"/>
        <v>424.69562164820195</v>
      </c>
    </row>
    <row r="165" spans="1:21" ht="15.75">
      <c r="A165" s="15"/>
      <c r="B165" s="5"/>
      <c r="C165" s="5" t="s">
        <v>30</v>
      </c>
      <c r="D165" s="17">
        <v>11.066000000000001</v>
      </c>
      <c r="E165" s="17">
        <v>8.5609999999999999</v>
      </c>
      <c r="F165" s="17">
        <v>8.8689999999999998</v>
      </c>
      <c r="G165" s="17">
        <v>9.4939999999999998</v>
      </c>
      <c r="H165" s="17">
        <v>11.521000000000001</v>
      </c>
      <c r="I165" s="17">
        <v>16.187999999999999</v>
      </c>
      <c r="J165" s="17">
        <v>19.628</v>
      </c>
      <c r="K165" s="17">
        <v>20.372</v>
      </c>
      <c r="L165" s="17">
        <v>21.166</v>
      </c>
      <c r="M165" s="14"/>
      <c r="N165" s="14"/>
      <c r="O165" s="14"/>
      <c r="P165" s="14"/>
      <c r="Q165" s="14"/>
      <c r="R165" s="14"/>
      <c r="S165" s="14"/>
      <c r="T165" s="14"/>
      <c r="U165" s="14"/>
    </row>
    <row r="166" spans="1:21">
      <c r="A166" s="15"/>
      <c r="B166" s="5"/>
      <c r="C166" s="5"/>
      <c r="D166" s="5">
        <f>D165-D164</f>
        <v>3.668000000000001</v>
      </c>
      <c r="E166" s="5"/>
      <c r="F166" s="5">
        <f>F165-E165</f>
        <v>0.30799999999999983</v>
      </c>
      <c r="G166" s="5">
        <f>G165-E165</f>
        <v>0.93299999999999983</v>
      </c>
      <c r="H166" s="5">
        <f>H165-E165</f>
        <v>2.9600000000000009</v>
      </c>
      <c r="I166" s="5">
        <f>I165-E165</f>
        <v>7.6269999999999989</v>
      </c>
      <c r="J166" s="5">
        <f>J165-E165</f>
        <v>11.067</v>
      </c>
      <c r="K166" s="5">
        <f>K165-E165</f>
        <v>11.811</v>
      </c>
      <c r="L166" s="5">
        <f>L165-E165</f>
        <v>12.605</v>
      </c>
      <c r="M166" s="14"/>
      <c r="N166" s="14"/>
      <c r="O166" s="14"/>
      <c r="P166" s="14"/>
      <c r="Q166" s="14"/>
      <c r="R166" s="14"/>
      <c r="S166" s="14"/>
      <c r="T166" s="14"/>
      <c r="U166" s="14"/>
    </row>
    <row r="167" spans="1:21">
      <c r="A167" s="15"/>
      <c r="B167" s="5"/>
      <c r="C167" s="5"/>
      <c r="D167" s="5"/>
      <c r="E167" s="5"/>
      <c r="F167" s="19">
        <f>F166/D166*100</f>
        <v>8.3969465648854893</v>
      </c>
      <c r="G167" s="19">
        <f>G166/D166*100</f>
        <v>25.436205016357675</v>
      </c>
      <c r="H167" s="19">
        <f>H166/D166*100</f>
        <v>80.697928026172306</v>
      </c>
      <c r="I167" s="19">
        <f>I166/D166*100</f>
        <v>207.93347873500539</v>
      </c>
      <c r="J167" s="19">
        <f>J166/D166*100</f>
        <v>301.71755725190832</v>
      </c>
      <c r="K167" s="19">
        <f>K166/D166*100</f>
        <v>322.00109051254083</v>
      </c>
      <c r="L167" s="19">
        <f>L166/D166*100</f>
        <v>343.64776444929106</v>
      </c>
      <c r="M167" s="14"/>
      <c r="N167" s="22" t="s">
        <v>31</v>
      </c>
      <c r="O167" s="5" t="s">
        <v>69</v>
      </c>
      <c r="P167" s="5" t="s">
        <v>7</v>
      </c>
      <c r="Q167" s="14"/>
      <c r="R167" s="14"/>
      <c r="S167" s="14"/>
      <c r="T167" s="14"/>
      <c r="U167" s="14"/>
    </row>
    <row r="168" spans="1:21">
      <c r="A168" s="15"/>
      <c r="B168" s="5"/>
      <c r="C168" s="5"/>
      <c r="D168" s="5"/>
      <c r="E168" s="5"/>
      <c r="F168" s="5"/>
      <c r="G168" s="5"/>
      <c r="H168" s="5"/>
      <c r="I168" s="5"/>
      <c r="J168" s="5"/>
      <c r="K168" s="5"/>
      <c r="L168" s="5"/>
      <c r="M168" s="14"/>
      <c r="N168" s="18" t="s">
        <v>23</v>
      </c>
      <c r="O168" s="23">
        <f>O163</f>
        <v>5.0069839207406224</v>
      </c>
      <c r="P168" s="23">
        <f>O164</f>
        <v>5.0482101597988658</v>
      </c>
      <c r="Q168" s="14"/>
      <c r="R168" s="14"/>
      <c r="S168" s="14"/>
      <c r="T168" s="14"/>
      <c r="U168" s="14"/>
    </row>
    <row r="169" spans="1:21">
      <c r="A169" s="15"/>
      <c r="B169" s="5" t="s">
        <v>40</v>
      </c>
      <c r="C169" s="16" t="s">
        <v>20</v>
      </c>
      <c r="D169" s="5"/>
      <c r="E169" s="5"/>
      <c r="F169" s="5"/>
      <c r="G169" s="5"/>
      <c r="H169" s="5"/>
      <c r="I169" s="5"/>
      <c r="J169" s="5"/>
      <c r="K169" s="5"/>
      <c r="L169" s="5"/>
      <c r="M169" s="14"/>
      <c r="N169" s="18" t="s">
        <v>24</v>
      </c>
      <c r="O169" s="23">
        <f>P163</f>
        <v>18.611719529455435</v>
      </c>
      <c r="P169" s="23">
        <f>P164</f>
        <v>16.081536730490349</v>
      </c>
      <c r="Q169" s="14"/>
      <c r="R169" s="14"/>
      <c r="S169" s="14"/>
      <c r="T169" s="14"/>
      <c r="U169" s="14"/>
    </row>
    <row r="170" spans="1:21" ht="15.75">
      <c r="A170" s="15"/>
      <c r="B170" s="5"/>
      <c r="C170" s="5" t="s">
        <v>21</v>
      </c>
      <c r="D170" s="17">
        <v>6.1180000000000003</v>
      </c>
      <c r="E170" s="5" t="s">
        <v>22</v>
      </c>
      <c r="F170" s="18" t="s">
        <v>23</v>
      </c>
      <c r="G170" s="18" t="s">
        <v>24</v>
      </c>
      <c r="H170" s="18" t="s">
        <v>25</v>
      </c>
      <c r="I170" s="18" t="s">
        <v>26</v>
      </c>
      <c r="J170" s="18" t="s">
        <v>27</v>
      </c>
      <c r="K170" s="18" t="s">
        <v>28</v>
      </c>
      <c r="L170" s="18" t="s">
        <v>29</v>
      </c>
      <c r="M170" s="14"/>
      <c r="N170" s="18" t="s">
        <v>25</v>
      </c>
      <c r="O170" s="23">
        <f>Q163</f>
        <v>81.370240608830827</v>
      </c>
      <c r="P170" s="23">
        <f>Q164</f>
        <v>66.609303152240642</v>
      </c>
      <c r="Q170" s="14"/>
      <c r="R170" s="14"/>
      <c r="S170" s="14"/>
      <c r="T170" s="14"/>
      <c r="U170" s="14"/>
    </row>
    <row r="171" spans="1:21" ht="15.75">
      <c r="A171" s="15"/>
      <c r="B171" s="5"/>
      <c r="C171" s="5" t="s">
        <v>30</v>
      </c>
      <c r="D171" s="17">
        <v>10.8</v>
      </c>
      <c r="E171" s="17">
        <v>7.8620000000000001</v>
      </c>
      <c r="F171" s="17">
        <v>8.1820000000000004</v>
      </c>
      <c r="G171" s="17">
        <v>8.6489999999999991</v>
      </c>
      <c r="H171" s="17">
        <v>10.788</v>
      </c>
      <c r="I171" s="17">
        <v>16.323</v>
      </c>
      <c r="J171" s="17">
        <v>22.907</v>
      </c>
      <c r="K171" s="17">
        <v>23.733000000000001</v>
      </c>
      <c r="L171" s="17">
        <v>24.552</v>
      </c>
      <c r="M171" s="14"/>
      <c r="N171" s="18" t="s">
        <v>26</v>
      </c>
      <c r="O171" s="23">
        <f>R163</f>
        <v>185.43482447388567</v>
      </c>
      <c r="P171" s="23">
        <f>R164</f>
        <v>215.65501453288329</v>
      </c>
      <c r="Q171" s="14"/>
      <c r="R171" s="14"/>
      <c r="S171" s="14"/>
      <c r="T171" s="14"/>
      <c r="U171" s="14"/>
    </row>
    <row r="172" spans="1:21">
      <c r="A172" s="15"/>
      <c r="B172" s="5"/>
      <c r="C172" s="5"/>
      <c r="D172" s="5">
        <f>D171-D170</f>
        <v>4.6820000000000004</v>
      </c>
      <c r="E172" s="5"/>
      <c r="F172" s="5">
        <f>F171-E171</f>
        <v>0.32000000000000028</v>
      </c>
      <c r="G172" s="5">
        <f>G171-E171</f>
        <v>0.78699999999999903</v>
      </c>
      <c r="H172" s="5">
        <f>H171-E171</f>
        <v>2.9260000000000002</v>
      </c>
      <c r="I172" s="5">
        <f>I171-E171</f>
        <v>8.4610000000000003</v>
      </c>
      <c r="J172" s="5">
        <f>J171-E171</f>
        <v>15.045</v>
      </c>
      <c r="K172" s="5">
        <f>K171-E171</f>
        <v>15.871</v>
      </c>
      <c r="L172" s="5">
        <f>L171-E171</f>
        <v>16.689999999999998</v>
      </c>
      <c r="M172" s="14"/>
      <c r="N172" s="18" t="s">
        <v>27</v>
      </c>
      <c r="O172" s="23">
        <f>S163</f>
        <v>314.19920415786902</v>
      </c>
      <c r="P172" s="23">
        <f>S164</f>
        <v>387.75682321672707</v>
      </c>
      <c r="Q172" s="14"/>
      <c r="R172" s="14"/>
      <c r="S172" s="14"/>
      <c r="T172" s="14"/>
      <c r="U172" s="14"/>
    </row>
    <row r="173" spans="1:21">
      <c r="A173" s="15"/>
      <c r="B173" s="5"/>
      <c r="C173" s="5"/>
      <c r="D173" s="5"/>
      <c r="E173" s="5"/>
      <c r="F173" s="19">
        <f>F172/D172*100</f>
        <v>6.8346860316104294</v>
      </c>
      <c r="G173" s="19">
        <f>G172/D172*100</f>
        <v>16.809055958991863</v>
      </c>
      <c r="H173" s="19">
        <f>H172/D172*100</f>
        <v>62.494660401537807</v>
      </c>
      <c r="I173" s="19">
        <f>I172/D172*100</f>
        <v>180.71337035454934</v>
      </c>
      <c r="J173" s="19">
        <f>J172/D172*100</f>
        <v>321.33703545493375</v>
      </c>
      <c r="K173" s="19">
        <f>K172/D172*100</f>
        <v>338.97906877402818</v>
      </c>
      <c r="L173" s="19">
        <f>L172/D172*100</f>
        <v>356.47159333618106</v>
      </c>
      <c r="M173" s="14"/>
      <c r="N173" s="18" t="s">
        <v>28</v>
      </c>
      <c r="O173" s="23">
        <f>T163</f>
        <v>340.4048005754193</v>
      </c>
      <c r="P173" s="23">
        <f>T164</f>
        <v>410.81809445065778</v>
      </c>
      <c r="Q173" s="14"/>
      <c r="R173" s="14"/>
      <c r="S173" s="14"/>
      <c r="T173" s="14"/>
      <c r="U173" s="14"/>
    </row>
    <row r="174" spans="1:21">
      <c r="A174" s="15"/>
      <c r="B174" s="5"/>
      <c r="C174" s="5"/>
      <c r="D174" s="5"/>
      <c r="E174" s="5"/>
      <c r="F174" s="5"/>
      <c r="G174" s="5"/>
      <c r="H174" s="5"/>
      <c r="I174" s="5"/>
      <c r="J174" s="5"/>
      <c r="K174" s="5"/>
      <c r="L174" s="5"/>
      <c r="M174" s="14"/>
      <c r="N174" s="18" t="s">
        <v>29</v>
      </c>
      <c r="O174" s="23">
        <f>U163</f>
        <v>354.12175456507106</v>
      </c>
      <c r="P174" s="23">
        <f>U164</f>
        <v>424.69562164820195</v>
      </c>
      <c r="Q174" s="14"/>
      <c r="R174" s="14"/>
      <c r="S174" s="14"/>
      <c r="T174" s="14"/>
      <c r="U174" s="14"/>
    </row>
    <row r="175" spans="1:21">
      <c r="A175" s="15"/>
      <c r="B175" s="5" t="s">
        <v>41</v>
      </c>
      <c r="C175" s="16" t="s">
        <v>20</v>
      </c>
      <c r="D175" s="5"/>
      <c r="E175" s="5"/>
      <c r="F175" s="5"/>
      <c r="G175" s="5"/>
      <c r="H175" s="5"/>
      <c r="I175" s="5"/>
      <c r="J175" s="5"/>
      <c r="K175" s="5"/>
      <c r="L175" s="5"/>
      <c r="M175" s="14"/>
      <c r="N175" s="14"/>
      <c r="O175" s="14"/>
      <c r="P175" s="14"/>
      <c r="Q175" s="14"/>
      <c r="R175" s="14"/>
      <c r="S175" s="14"/>
      <c r="T175" s="14"/>
      <c r="U175" s="14"/>
    </row>
    <row r="176" spans="1:21" ht="15.75">
      <c r="A176" s="15"/>
      <c r="B176" s="5"/>
      <c r="C176" s="5" t="s">
        <v>21</v>
      </c>
      <c r="D176" s="17">
        <v>8.3079999999999998</v>
      </c>
      <c r="E176" s="5" t="s">
        <v>22</v>
      </c>
      <c r="F176" s="18" t="s">
        <v>23</v>
      </c>
      <c r="G176" s="18" t="s">
        <v>24</v>
      </c>
      <c r="H176" s="18" t="s">
        <v>25</v>
      </c>
      <c r="I176" s="18" t="s">
        <v>26</v>
      </c>
      <c r="J176" s="18" t="s">
        <v>27</v>
      </c>
      <c r="K176" s="18" t="s">
        <v>28</v>
      </c>
      <c r="L176" s="18" t="s">
        <v>29</v>
      </c>
      <c r="M176" s="14"/>
      <c r="N176" s="14"/>
      <c r="O176" s="14"/>
      <c r="P176" s="14"/>
      <c r="Q176" s="14"/>
      <c r="R176" s="14"/>
      <c r="S176" s="14"/>
      <c r="T176" s="14"/>
      <c r="U176" s="14"/>
    </row>
    <row r="177" spans="1:21" ht="15.75">
      <c r="A177" s="15"/>
      <c r="B177" s="5"/>
      <c r="C177" s="5" t="s">
        <v>30</v>
      </c>
      <c r="D177" s="17">
        <v>9.5649999999999995</v>
      </c>
      <c r="E177" s="17">
        <v>7.484</v>
      </c>
      <c r="F177" s="17">
        <v>7.5250000000000004</v>
      </c>
      <c r="G177" s="17">
        <v>7.6769999999999996</v>
      </c>
      <c r="H177" s="17">
        <v>8.3729999999999993</v>
      </c>
      <c r="I177" s="17">
        <v>10.634</v>
      </c>
      <c r="J177" s="17">
        <v>13.193</v>
      </c>
      <c r="K177" s="17">
        <v>13.551</v>
      </c>
      <c r="L177" s="17">
        <v>13.68</v>
      </c>
      <c r="M177" s="14"/>
      <c r="N177" s="14"/>
      <c r="O177" s="14"/>
      <c r="P177" s="14"/>
      <c r="Q177" s="14"/>
      <c r="R177" s="14"/>
      <c r="S177" s="14"/>
      <c r="T177" s="14"/>
      <c r="U177" s="14"/>
    </row>
    <row r="178" spans="1:21">
      <c r="A178" s="15"/>
      <c r="B178" s="5"/>
      <c r="C178" s="5"/>
      <c r="D178" s="5">
        <f>D177-D176</f>
        <v>1.2569999999999997</v>
      </c>
      <c r="E178" s="5"/>
      <c r="F178" s="5">
        <f>F177-E177</f>
        <v>4.1000000000000369E-2</v>
      </c>
      <c r="G178" s="5">
        <f>G177-E177</f>
        <v>0.19299999999999962</v>
      </c>
      <c r="H178" s="5">
        <f>H177-E177</f>
        <v>0.88899999999999935</v>
      </c>
      <c r="I178" s="5">
        <f>I177-E177</f>
        <v>3.1500000000000004</v>
      </c>
      <c r="J178" s="5">
        <f>J177-E177</f>
        <v>5.7089999999999996</v>
      </c>
      <c r="K178" s="5">
        <f>K177-E177</f>
        <v>6.0670000000000002</v>
      </c>
      <c r="L178" s="5">
        <f>L177-E177</f>
        <v>6.1959999999999997</v>
      </c>
      <c r="M178" s="14"/>
      <c r="N178" s="14"/>
      <c r="O178" s="14"/>
      <c r="P178" s="14"/>
      <c r="Q178" s="14"/>
      <c r="R178" s="14"/>
      <c r="S178" s="14"/>
      <c r="T178" s="14"/>
      <c r="U178" s="14"/>
    </row>
    <row r="179" spans="1:21">
      <c r="A179" s="15"/>
      <c r="B179" s="5"/>
      <c r="C179" s="5"/>
      <c r="D179" s="5"/>
      <c r="E179" s="5"/>
      <c r="F179" s="19">
        <f>F178/D178*100</f>
        <v>3.2617342879873017</v>
      </c>
      <c r="G179" s="19">
        <f>G178/D178*100</f>
        <v>15.354017501988837</v>
      </c>
      <c r="H179" s="19">
        <f>H178/D178*100</f>
        <v>70.723945902943484</v>
      </c>
      <c r="I179" s="19">
        <f>I178/D178*100</f>
        <v>250.59665871121726</v>
      </c>
      <c r="J179" s="19">
        <f>J178/D178*100</f>
        <v>454.17661097852039</v>
      </c>
      <c r="K179" s="19">
        <f>K178/D178*100</f>
        <v>482.65712012728733</v>
      </c>
      <c r="L179" s="19">
        <f>L178/D178*100</f>
        <v>492.91964996022284</v>
      </c>
      <c r="M179" s="14"/>
      <c r="N179" s="14"/>
      <c r="O179" s="14"/>
      <c r="P179" s="14"/>
      <c r="Q179" s="14"/>
      <c r="R179" s="14"/>
      <c r="S179" s="14"/>
      <c r="T179" s="14"/>
      <c r="U179" s="14"/>
    </row>
    <row r="180" spans="1:21">
      <c r="A180" s="15"/>
      <c r="B180" s="5"/>
      <c r="C180" s="5"/>
      <c r="D180" s="5"/>
      <c r="E180" s="5"/>
      <c r="F180" s="5"/>
      <c r="G180" s="5"/>
      <c r="H180" s="5"/>
      <c r="I180" s="5"/>
      <c r="J180" s="5"/>
      <c r="K180" s="5"/>
      <c r="L180" s="5"/>
      <c r="M180" s="14"/>
      <c r="N180" s="14"/>
      <c r="O180" s="14"/>
      <c r="P180" s="14"/>
      <c r="Q180" s="14"/>
      <c r="R180" s="14"/>
      <c r="S180" s="14"/>
      <c r="T180" s="14"/>
      <c r="U180" s="14"/>
    </row>
    <row r="181" spans="1:21">
      <c r="A181" s="15"/>
      <c r="B181" s="5" t="s">
        <v>42</v>
      </c>
      <c r="C181" s="16" t="s">
        <v>69</v>
      </c>
      <c r="D181" s="5"/>
      <c r="E181" s="5"/>
      <c r="F181" s="5"/>
      <c r="G181" s="5"/>
      <c r="H181" s="5"/>
      <c r="I181" s="5"/>
      <c r="J181" s="5"/>
      <c r="K181" s="5"/>
      <c r="L181" s="5"/>
      <c r="M181" s="14"/>
      <c r="N181" s="14"/>
      <c r="O181" s="14"/>
      <c r="P181" s="14"/>
      <c r="Q181" s="14"/>
      <c r="R181" s="14"/>
      <c r="S181" s="14"/>
      <c r="T181" s="14"/>
      <c r="U181" s="14"/>
    </row>
    <row r="182" spans="1:21" ht="15.75">
      <c r="A182" s="15"/>
      <c r="B182" s="5"/>
      <c r="C182" s="5" t="s">
        <v>21</v>
      </c>
      <c r="D182" s="17">
        <v>7.7320000000000002</v>
      </c>
      <c r="E182" s="5" t="s">
        <v>22</v>
      </c>
      <c r="F182" s="18" t="s">
        <v>23</v>
      </c>
      <c r="G182" s="18" t="s">
        <v>24</v>
      </c>
      <c r="H182" s="18" t="s">
        <v>25</v>
      </c>
      <c r="I182" s="18" t="s">
        <v>26</v>
      </c>
      <c r="J182" s="18" t="s">
        <v>27</v>
      </c>
      <c r="K182" s="18" t="s">
        <v>28</v>
      </c>
      <c r="L182" s="18" t="s">
        <v>29</v>
      </c>
      <c r="M182" s="14"/>
      <c r="N182" s="14"/>
      <c r="O182" s="14"/>
      <c r="P182" s="14"/>
      <c r="Q182" s="14"/>
      <c r="R182" s="14"/>
      <c r="S182" s="14"/>
      <c r="T182" s="14"/>
      <c r="U182" s="14"/>
    </row>
    <row r="183" spans="1:21" ht="15.75">
      <c r="A183" s="15"/>
      <c r="B183" s="5"/>
      <c r="C183" s="5" t="s">
        <v>30</v>
      </c>
      <c r="D183" s="17">
        <v>10.082000000000001</v>
      </c>
      <c r="E183" s="17">
        <v>6.8769999999999998</v>
      </c>
      <c r="F183" s="17">
        <v>6.915</v>
      </c>
      <c r="G183" s="17">
        <v>7.1539999999999999</v>
      </c>
      <c r="H183" s="17">
        <v>8.8049999999999997</v>
      </c>
      <c r="I183" s="17">
        <v>10.706</v>
      </c>
      <c r="J183" s="17">
        <v>14.554</v>
      </c>
      <c r="K183" s="17">
        <v>15.308999999999999</v>
      </c>
      <c r="L183" s="17">
        <v>15.445</v>
      </c>
      <c r="M183" s="14"/>
      <c r="N183" s="14"/>
      <c r="O183" s="14"/>
      <c r="P183" s="14"/>
      <c r="Q183" s="14"/>
      <c r="R183" s="14"/>
      <c r="S183" s="14"/>
      <c r="T183" s="14"/>
      <c r="U183" s="14"/>
    </row>
    <row r="184" spans="1:21">
      <c r="A184" s="15"/>
      <c r="B184" s="5"/>
      <c r="C184" s="5"/>
      <c r="D184" s="5">
        <f>D183-D182</f>
        <v>2.3500000000000005</v>
      </c>
      <c r="E184" s="5"/>
      <c r="F184" s="5">
        <f>F183-E183</f>
        <v>3.8000000000000256E-2</v>
      </c>
      <c r="G184" s="5">
        <f>G183-E183</f>
        <v>0.27700000000000014</v>
      </c>
      <c r="H184" s="5">
        <f>H183-E183</f>
        <v>1.9279999999999999</v>
      </c>
      <c r="I184" s="5">
        <f>I183-E183</f>
        <v>3.8289999999999997</v>
      </c>
      <c r="J184" s="5">
        <f>J183-E183</f>
        <v>7.6770000000000005</v>
      </c>
      <c r="K184" s="5">
        <f>K183-E183</f>
        <v>8.4319999999999986</v>
      </c>
      <c r="L184" s="5">
        <f>L183-E183</f>
        <v>8.5680000000000014</v>
      </c>
      <c r="M184" s="14"/>
      <c r="N184" s="14"/>
      <c r="O184" s="14"/>
      <c r="P184" s="14"/>
      <c r="Q184" s="14"/>
      <c r="R184" s="14"/>
      <c r="S184" s="14"/>
      <c r="T184" s="14"/>
      <c r="U184" s="14"/>
    </row>
    <row r="185" spans="1:21">
      <c r="A185" s="15"/>
      <c r="B185" s="5"/>
      <c r="C185" s="5"/>
      <c r="D185" s="5"/>
      <c r="E185" s="5"/>
      <c r="F185" s="19">
        <f>F184/D184*100</f>
        <v>1.617021276595755</v>
      </c>
      <c r="G185" s="19">
        <f>G184/D184*100</f>
        <v>11.787234042553195</v>
      </c>
      <c r="H185" s="19">
        <f>H184/D184*100</f>
        <v>82.042553191489347</v>
      </c>
      <c r="I185" s="19">
        <f>I184/D184*100</f>
        <v>162.93617021276592</v>
      </c>
      <c r="J185" s="19">
        <f>J184/D184*100</f>
        <v>326.68085106382972</v>
      </c>
      <c r="K185" s="19">
        <f>K184/D184*100</f>
        <v>358.80851063829778</v>
      </c>
      <c r="L185" s="19">
        <f>L184/D184*100</f>
        <v>364.59574468085106</v>
      </c>
      <c r="M185" s="14"/>
      <c r="N185" s="14"/>
      <c r="O185" s="14"/>
      <c r="P185" s="14"/>
      <c r="Q185" s="14"/>
      <c r="R185" s="14"/>
      <c r="S185" s="14"/>
      <c r="T185" s="14"/>
      <c r="U185" s="14"/>
    </row>
    <row r="186" spans="1:21">
      <c r="A186" s="14"/>
      <c r="B186" s="14"/>
      <c r="C186" s="14"/>
      <c r="D186" s="14"/>
      <c r="E186" s="14"/>
      <c r="F186" s="14"/>
      <c r="G186" s="14"/>
      <c r="H186" s="14"/>
      <c r="I186" s="14"/>
      <c r="J186" s="14"/>
      <c r="K186" s="14"/>
      <c r="L186" s="14"/>
      <c r="M186" s="14"/>
      <c r="N186" s="14"/>
      <c r="O186" s="14"/>
      <c r="P186" s="14"/>
      <c r="Q186" s="14"/>
      <c r="R186" s="14"/>
      <c r="S186" s="14"/>
      <c r="T186" s="14"/>
      <c r="U186" s="14"/>
    </row>
    <row r="187" spans="1:21">
      <c r="A187" s="14"/>
      <c r="B187" s="14"/>
      <c r="C187" s="14"/>
      <c r="D187" s="14"/>
      <c r="E187" s="14"/>
      <c r="F187" s="14"/>
      <c r="G187" s="14"/>
      <c r="H187" s="14"/>
      <c r="I187" s="14"/>
      <c r="J187" s="14"/>
      <c r="K187" s="14"/>
      <c r="L187" s="14"/>
      <c r="M187" s="14"/>
      <c r="N187" s="14"/>
      <c r="O187" s="14"/>
      <c r="P187" s="14"/>
      <c r="Q187" s="14"/>
      <c r="R187" s="14"/>
      <c r="S187" s="14"/>
      <c r="T187" s="14"/>
      <c r="U187" s="14"/>
    </row>
    <row r="188" spans="1:21">
      <c r="A188" s="15" t="s">
        <v>92</v>
      </c>
      <c r="B188" s="5"/>
      <c r="C188" s="5"/>
      <c r="D188" s="5"/>
      <c r="E188" s="5"/>
      <c r="F188" s="5"/>
      <c r="G188" s="5"/>
      <c r="H188" s="5"/>
      <c r="I188" s="5"/>
      <c r="J188" s="5"/>
      <c r="K188" s="5"/>
      <c r="L188" s="5"/>
      <c r="M188" s="14"/>
      <c r="N188" s="22"/>
      <c r="O188" s="18" t="str">
        <f t="shared" ref="O188:U188" si="28">F190</f>
        <v>0.1mM10ul</v>
      </c>
      <c r="P188" s="18" t="str">
        <f t="shared" si="28"/>
        <v>0.1mM20ul</v>
      </c>
      <c r="Q188" s="18" t="str">
        <f t="shared" si="28"/>
        <v>1mM7ul</v>
      </c>
      <c r="R188" s="18" t="str">
        <f t="shared" si="28"/>
        <v>1mM20ul</v>
      </c>
      <c r="S188" s="18" t="str">
        <f t="shared" si="28"/>
        <v>10mM7ul</v>
      </c>
      <c r="T188" s="18" t="str">
        <f t="shared" si="28"/>
        <v>10mM20ul</v>
      </c>
      <c r="U188" s="18" t="str">
        <f t="shared" si="28"/>
        <v>10mM70ul</v>
      </c>
    </row>
    <row r="189" spans="1:21">
      <c r="A189" s="15"/>
      <c r="B189" s="5" t="s">
        <v>19</v>
      </c>
      <c r="C189" s="16" t="s">
        <v>20</v>
      </c>
      <c r="D189" s="5"/>
      <c r="E189" s="5"/>
      <c r="F189" s="5"/>
      <c r="G189" s="5"/>
      <c r="H189" s="5"/>
      <c r="I189" s="5"/>
      <c r="J189" s="5"/>
      <c r="K189" s="5"/>
      <c r="L189" s="5"/>
      <c r="M189" s="14"/>
      <c r="N189" s="22" t="s">
        <v>69</v>
      </c>
      <c r="O189" s="23">
        <f t="shared" ref="O189:U189" si="29">AVERAGE(F199,F211)</f>
        <v>2.178552611854752</v>
      </c>
      <c r="P189" s="23">
        <f t="shared" si="29"/>
        <v>8.1302741918416821</v>
      </c>
      <c r="Q189" s="23">
        <f t="shared" si="29"/>
        <v>110.19043304587063</v>
      </c>
      <c r="R189" s="23">
        <f t="shared" si="29"/>
        <v>328.59079050050264</v>
      </c>
      <c r="S189" s="23">
        <f t="shared" si="29"/>
        <v>688.50144888718432</v>
      </c>
      <c r="T189" s="23">
        <f t="shared" si="29"/>
        <v>841.91994636527181</v>
      </c>
      <c r="U189" s="23">
        <f t="shared" si="29"/>
        <v>854.53909790928185</v>
      </c>
    </row>
    <row r="190" spans="1:21" ht="15.75">
      <c r="A190" s="15"/>
      <c r="B190" s="5"/>
      <c r="C190" s="5" t="s">
        <v>21</v>
      </c>
      <c r="D190" s="17">
        <v>9.7780000000000005</v>
      </c>
      <c r="E190" s="5" t="s">
        <v>22</v>
      </c>
      <c r="F190" s="18" t="s">
        <v>23</v>
      </c>
      <c r="G190" s="18" t="s">
        <v>24</v>
      </c>
      <c r="H190" s="18" t="s">
        <v>25</v>
      </c>
      <c r="I190" s="18" t="s">
        <v>26</v>
      </c>
      <c r="J190" s="18" t="s">
        <v>27</v>
      </c>
      <c r="K190" s="18" t="s">
        <v>28</v>
      </c>
      <c r="L190" s="18" t="s">
        <v>29</v>
      </c>
      <c r="M190" s="14"/>
      <c r="N190" s="22" t="s">
        <v>7</v>
      </c>
      <c r="O190" s="23">
        <f t="shared" ref="O190:U190" si="30">AVERAGE(F193,F205)</f>
        <v>-0.22765091063987297</v>
      </c>
      <c r="P190" s="23">
        <f t="shared" si="30"/>
        <v>9.6607838435587414</v>
      </c>
      <c r="Q190" s="23">
        <f t="shared" si="30"/>
        <v>234.89660265878888</v>
      </c>
      <c r="R190" s="23">
        <f t="shared" si="30"/>
        <v>749.62880405215026</v>
      </c>
      <c r="S190" s="23">
        <f t="shared" si="30"/>
        <v>997.86833989784179</v>
      </c>
      <c r="T190" s="23">
        <f t="shared" si="30"/>
        <v>1163.5792047684631</v>
      </c>
      <c r="U190" s="23">
        <f t="shared" si="30"/>
        <v>1188.1855153893471</v>
      </c>
    </row>
    <row r="191" spans="1:21" ht="15.75">
      <c r="A191" s="15"/>
      <c r="B191" s="5"/>
      <c r="C191" s="5" t="s">
        <v>30</v>
      </c>
      <c r="D191" s="17">
        <v>11.132</v>
      </c>
      <c r="E191" s="17">
        <v>6.5709999999999997</v>
      </c>
      <c r="F191" s="17">
        <v>6.5229999999999997</v>
      </c>
      <c r="G191" s="17">
        <v>6.65</v>
      </c>
      <c r="H191" s="17">
        <v>11.577999999999999</v>
      </c>
      <c r="I191" s="17">
        <v>18.902999999999999</v>
      </c>
      <c r="J191" s="17">
        <v>22.831</v>
      </c>
      <c r="K191" s="17">
        <v>24.893999999999998</v>
      </c>
      <c r="L191" s="17">
        <v>25.731000000000002</v>
      </c>
      <c r="M191" s="14"/>
      <c r="N191" s="14"/>
      <c r="O191" s="14"/>
      <c r="P191" s="14"/>
      <c r="Q191" s="14"/>
      <c r="R191" s="14"/>
      <c r="S191" s="14"/>
      <c r="T191" s="14"/>
      <c r="U191" s="14"/>
    </row>
    <row r="192" spans="1:21">
      <c r="A192" s="15"/>
      <c r="B192" s="5"/>
      <c r="C192" s="5"/>
      <c r="D192" s="5">
        <f>D191-D190</f>
        <v>1.3539999999999992</v>
      </c>
      <c r="E192" s="5"/>
      <c r="F192" s="5">
        <f>F191-E191</f>
        <v>-4.8000000000000043E-2</v>
      </c>
      <c r="G192" s="5">
        <f>G191-E191</f>
        <v>7.9000000000000625E-2</v>
      </c>
      <c r="H192" s="5">
        <f>H191-E191</f>
        <v>5.0069999999999997</v>
      </c>
      <c r="I192" s="5">
        <f>I191-E191</f>
        <v>12.331999999999999</v>
      </c>
      <c r="J192" s="5">
        <f>J191-E191</f>
        <v>16.259999999999998</v>
      </c>
      <c r="K192" s="5">
        <f>K191-E191</f>
        <v>18.323</v>
      </c>
      <c r="L192" s="5">
        <f>L191-E191</f>
        <v>19.160000000000004</v>
      </c>
      <c r="M192" s="14"/>
      <c r="N192" s="14"/>
      <c r="O192" s="14"/>
      <c r="P192" s="14"/>
      <c r="Q192" s="14"/>
      <c r="R192" s="14"/>
      <c r="S192" s="14"/>
      <c r="T192" s="14"/>
      <c r="U192" s="14"/>
    </row>
    <row r="193" spans="1:21">
      <c r="A193" s="15"/>
      <c r="B193" s="5"/>
      <c r="C193" s="5"/>
      <c r="D193" s="5"/>
      <c r="E193" s="5"/>
      <c r="F193" s="19">
        <f>F192/D192*100</f>
        <v>-3.5450516986706107</v>
      </c>
      <c r="G193" s="19">
        <f>G192/D192*100</f>
        <v>5.8345642540620881</v>
      </c>
      <c r="H193" s="19">
        <f>H192/D192*100</f>
        <v>369.79320531757776</v>
      </c>
      <c r="I193" s="19">
        <f>I192/D192*100</f>
        <v>910.7828655834569</v>
      </c>
      <c r="J193" s="19">
        <f>J192/D192*100</f>
        <v>1200.8862629246682</v>
      </c>
      <c r="K193" s="19">
        <f>K192/D192*100</f>
        <v>1353.2496307237823</v>
      </c>
      <c r="L193" s="19">
        <f>L192/D192*100</f>
        <v>1415.0664697193513</v>
      </c>
      <c r="M193" s="14"/>
      <c r="N193" s="22" t="s">
        <v>31</v>
      </c>
      <c r="O193" s="5" t="s">
        <v>69</v>
      </c>
      <c r="P193" s="5" t="s">
        <v>7</v>
      </c>
      <c r="Q193" s="14"/>
      <c r="R193" s="14"/>
      <c r="S193" s="14"/>
      <c r="T193" s="14"/>
      <c r="U193" s="14"/>
    </row>
    <row r="194" spans="1:21">
      <c r="A194" s="15"/>
      <c r="B194" s="5"/>
      <c r="C194" s="5"/>
      <c r="D194" s="5"/>
      <c r="E194" s="5"/>
      <c r="F194" s="5"/>
      <c r="G194" s="5"/>
      <c r="H194" s="5"/>
      <c r="I194" s="5"/>
      <c r="J194" s="5"/>
      <c r="K194" s="5"/>
      <c r="L194" s="5"/>
      <c r="M194" s="14"/>
      <c r="N194" s="18" t="s">
        <v>23</v>
      </c>
      <c r="O194" s="23">
        <f>O189</f>
        <v>2.178552611854752</v>
      </c>
      <c r="P194" s="23">
        <f>O190</f>
        <v>-0.22765091063987297</v>
      </c>
      <c r="Q194" s="14"/>
      <c r="R194" s="14"/>
      <c r="S194" s="14"/>
      <c r="T194" s="14"/>
      <c r="U194" s="14"/>
    </row>
    <row r="195" spans="1:21">
      <c r="A195" s="15"/>
      <c r="B195" s="5" t="s">
        <v>32</v>
      </c>
      <c r="C195" s="16" t="s">
        <v>69</v>
      </c>
      <c r="D195" s="5"/>
      <c r="E195" s="5"/>
      <c r="F195" s="5"/>
      <c r="G195" s="5"/>
      <c r="H195" s="5"/>
      <c r="I195" s="5"/>
      <c r="J195" s="5"/>
      <c r="K195" s="5"/>
      <c r="L195" s="5"/>
      <c r="M195" s="14"/>
      <c r="N195" s="18" t="s">
        <v>24</v>
      </c>
      <c r="O195" s="23">
        <f>P189</f>
        <v>8.1302741918416821</v>
      </c>
      <c r="P195" s="23">
        <f>P190</f>
        <v>9.6607838435587414</v>
      </c>
      <c r="Q195" s="14"/>
      <c r="R195" s="14"/>
      <c r="S195" s="14"/>
      <c r="T195" s="14"/>
      <c r="U195" s="14"/>
    </row>
    <row r="196" spans="1:21" ht="15.75">
      <c r="A196" s="15"/>
      <c r="B196" s="5"/>
      <c r="C196" s="5" t="s">
        <v>21</v>
      </c>
      <c r="D196" s="17">
        <v>10.986000000000001</v>
      </c>
      <c r="E196" s="5" t="s">
        <v>22</v>
      </c>
      <c r="F196" s="18" t="s">
        <v>23</v>
      </c>
      <c r="G196" s="18" t="s">
        <v>24</v>
      </c>
      <c r="H196" s="18" t="s">
        <v>25</v>
      </c>
      <c r="I196" s="18" t="s">
        <v>26</v>
      </c>
      <c r="J196" s="18" t="s">
        <v>27</v>
      </c>
      <c r="K196" s="18" t="s">
        <v>28</v>
      </c>
      <c r="L196" s="18" t="s">
        <v>29</v>
      </c>
      <c r="M196" s="14"/>
      <c r="N196" s="18" t="s">
        <v>25</v>
      </c>
      <c r="O196" s="23">
        <f>Q189</f>
        <v>110.19043304587063</v>
      </c>
      <c r="P196" s="23">
        <f>Q190</f>
        <v>234.89660265878888</v>
      </c>
      <c r="Q196" s="14"/>
      <c r="R196" s="14"/>
      <c r="S196" s="14"/>
      <c r="T196" s="14"/>
      <c r="U196" s="14"/>
    </row>
    <row r="197" spans="1:21" ht="15.75">
      <c r="A197" s="15"/>
      <c r="B197" s="5"/>
      <c r="C197" s="5" t="s">
        <v>30</v>
      </c>
      <c r="D197" s="17">
        <v>13.61</v>
      </c>
      <c r="E197" s="17">
        <v>8.6630000000000003</v>
      </c>
      <c r="F197" s="17">
        <v>8.7279999999999998</v>
      </c>
      <c r="G197" s="17">
        <v>8.8249999999999993</v>
      </c>
      <c r="H197" s="17">
        <v>12.243</v>
      </c>
      <c r="I197" s="17">
        <v>19.059999999999999</v>
      </c>
      <c r="J197" s="17">
        <v>27.602</v>
      </c>
      <c r="K197" s="17">
        <v>32.463999999999999</v>
      </c>
      <c r="L197" s="17">
        <v>32.631999999999998</v>
      </c>
      <c r="M197" s="14"/>
      <c r="N197" s="18" t="s">
        <v>26</v>
      </c>
      <c r="O197" s="23">
        <f>R189</f>
        <v>328.59079050050264</v>
      </c>
      <c r="P197" s="23">
        <f>R190</f>
        <v>749.62880405215026</v>
      </c>
      <c r="Q197" s="14"/>
      <c r="R197" s="14"/>
      <c r="S197" s="14"/>
      <c r="T197" s="14"/>
      <c r="U197" s="14"/>
    </row>
    <row r="198" spans="1:21">
      <c r="A198" s="15"/>
      <c r="B198" s="5"/>
      <c r="C198" s="5"/>
      <c r="D198" s="5">
        <f>D197-D196</f>
        <v>2.6239999999999988</v>
      </c>
      <c r="E198" s="5"/>
      <c r="F198" s="5">
        <f>F197-E197</f>
        <v>6.4999999999999503E-2</v>
      </c>
      <c r="G198" s="5">
        <f>G197-E197</f>
        <v>0.16199999999999903</v>
      </c>
      <c r="H198" s="5">
        <f>H197-E197</f>
        <v>3.58</v>
      </c>
      <c r="I198" s="5">
        <f>I197-E197</f>
        <v>10.396999999999998</v>
      </c>
      <c r="J198" s="5">
        <f>J197-E197</f>
        <v>18.939</v>
      </c>
      <c r="K198" s="5">
        <f>K197-E197</f>
        <v>23.800999999999998</v>
      </c>
      <c r="L198" s="5">
        <f>L197-E197</f>
        <v>23.968999999999998</v>
      </c>
      <c r="M198" s="14"/>
      <c r="N198" s="18" t="s">
        <v>27</v>
      </c>
      <c r="O198" s="23">
        <f>S189</f>
        <v>688.50144888718432</v>
      </c>
      <c r="P198" s="23">
        <f>S190</f>
        <v>997.86833989784179</v>
      </c>
      <c r="Q198" s="14"/>
      <c r="R198" s="14"/>
      <c r="S198" s="14"/>
      <c r="T198" s="14"/>
      <c r="U198" s="14"/>
    </row>
    <row r="199" spans="1:21">
      <c r="A199" s="15"/>
      <c r="B199" s="5"/>
      <c r="C199" s="5"/>
      <c r="D199" s="5"/>
      <c r="E199" s="5"/>
      <c r="F199" s="19">
        <f>F198/D198*100</f>
        <v>2.4771341463414456</v>
      </c>
      <c r="G199" s="19">
        <f>G198/D198*100</f>
        <v>6.1737804878048443</v>
      </c>
      <c r="H199" s="19">
        <f>H198/D198*100</f>
        <v>136.43292682926835</v>
      </c>
      <c r="I199" s="19">
        <f>I198/D198*100</f>
        <v>396.2271341463416</v>
      </c>
      <c r="J199" s="19">
        <f>J198/D198*100</f>
        <v>721.76067073170771</v>
      </c>
      <c r="K199" s="19">
        <f>K198/D198*100</f>
        <v>907.05030487804913</v>
      </c>
      <c r="L199" s="19">
        <f>L198/D198*100</f>
        <v>913.45274390243935</v>
      </c>
      <c r="M199" s="14"/>
      <c r="N199" s="18" t="s">
        <v>28</v>
      </c>
      <c r="O199" s="23">
        <f>T189</f>
        <v>841.91994636527181</v>
      </c>
      <c r="P199" s="23">
        <f>T190</f>
        <v>1163.5792047684631</v>
      </c>
      <c r="Q199" s="14"/>
      <c r="R199" s="14"/>
      <c r="S199" s="14"/>
      <c r="T199" s="14"/>
      <c r="U199" s="14"/>
    </row>
    <row r="200" spans="1:21">
      <c r="A200" s="15"/>
      <c r="B200" s="5"/>
      <c r="C200" s="5"/>
      <c r="D200" s="5"/>
      <c r="E200" s="5"/>
      <c r="F200" s="5"/>
      <c r="G200" s="5"/>
      <c r="H200" s="5"/>
      <c r="I200" s="5"/>
      <c r="J200" s="5"/>
      <c r="K200" s="5"/>
      <c r="L200" s="5"/>
      <c r="M200" s="14"/>
      <c r="N200" s="18" t="s">
        <v>29</v>
      </c>
      <c r="O200" s="23">
        <f>U189</f>
        <v>854.53909790928185</v>
      </c>
      <c r="P200" s="23">
        <f>U190</f>
        <v>1188.1855153893471</v>
      </c>
      <c r="Q200" s="14"/>
      <c r="R200" s="14"/>
      <c r="S200" s="14"/>
      <c r="T200" s="14"/>
      <c r="U200" s="14"/>
    </row>
    <row r="201" spans="1:21">
      <c r="A201" s="15"/>
      <c r="B201" s="5" t="s">
        <v>33</v>
      </c>
      <c r="C201" s="16" t="s">
        <v>20</v>
      </c>
      <c r="D201" s="5"/>
      <c r="E201" s="5"/>
      <c r="F201" s="5"/>
      <c r="G201" s="5"/>
      <c r="H201" s="5"/>
      <c r="I201" s="5"/>
      <c r="J201" s="5"/>
      <c r="K201" s="5"/>
      <c r="L201" s="5"/>
      <c r="M201" s="14"/>
      <c r="N201" s="14"/>
      <c r="O201" s="14"/>
      <c r="P201" s="14"/>
      <c r="Q201" s="14"/>
      <c r="R201" s="14"/>
      <c r="S201" s="14"/>
      <c r="T201" s="14"/>
      <c r="U201" s="14"/>
    </row>
    <row r="202" spans="1:21" ht="15.75">
      <c r="A202" s="15"/>
      <c r="B202" s="5"/>
      <c r="C202" s="5" t="s">
        <v>21</v>
      </c>
      <c r="D202" s="17">
        <v>8.4459999999999997</v>
      </c>
      <c r="E202" s="5" t="s">
        <v>22</v>
      </c>
      <c r="F202" s="18" t="s">
        <v>23</v>
      </c>
      <c r="G202" s="18" t="s">
        <v>24</v>
      </c>
      <c r="H202" s="18" t="s">
        <v>25</v>
      </c>
      <c r="I202" s="18" t="s">
        <v>26</v>
      </c>
      <c r="J202" s="18" t="s">
        <v>27</v>
      </c>
      <c r="K202" s="18" t="s">
        <v>28</v>
      </c>
      <c r="L202" s="18" t="s">
        <v>29</v>
      </c>
      <c r="M202" s="14"/>
      <c r="N202" s="14"/>
      <c r="O202" s="14"/>
      <c r="P202" s="14"/>
      <c r="Q202" s="14"/>
      <c r="R202" s="14"/>
      <c r="S202" s="14"/>
      <c r="T202" s="14"/>
      <c r="U202" s="14"/>
    </row>
    <row r="203" spans="1:21" ht="15.75">
      <c r="A203" s="15"/>
      <c r="B203" s="5"/>
      <c r="C203" s="5" t="s">
        <v>30</v>
      </c>
      <c r="D203" s="17">
        <v>10.484999999999999</v>
      </c>
      <c r="E203" s="17">
        <v>6.0220000000000002</v>
      </c>
      <c r="F203" s="17">
        <v>6.085</v>
      </c>
      <c r="G203" s="17">
        <v>6.2969999999999997</v>
      </c>
      <c r="H203" s="17">
        <v>8.0609999999999999</v>
      </c>
      <c r="I203" s="17">
        <v>18.021000000000001</v>
      </c>
      <c r="J203" s="17">
        <v>22.228999999999999</v>
      </c>
      <c r="K203" s="17">
        <v>25.88</v>
      </c>
      <c r="L203" s="17">
        <v>25.623000000000001</v>
      </c>
      <c r="M203" s="14"/>
      <c r="N203" s="14"/>
      <c r="O203" s="14"/>
      <c r="P203" s="14"/>
      <c r="Q203" s="14"/>
      <c r="R203" s="14"/>
      <c r="S203" s="14"/>
      <c r="T203" s="14"/>
      <c r="U203" s="14"/>
    </row>
    <row r="204" spans="1:21">
      <c r="A204" s="15"/>
      <c r="B204" s="5"/>
      <c r="C204" s="5"/>
      <c r="D204" s="5">
        <f>D203-D202</f>
        <v>2.0389999999999997</v>
      </c>
      <c r="E204" s="5"/>
      <c r="F204" s="5">
        <f>F203-E203</f>
        <v>6.2999999999999723E-2</v>
      </c>
      <c r="G204" s="5">
        <f>G203-E203</f>
        <v>0.27499999999999947</v>
      </c>
      <c r="H204" s="5">
        <f>H203-E203</f>
        <v>2.0389999999999997</v>
      </c>
      <c r="I204" s="5">
        <f>I203-E203</f>
        <v>11.999000000000001</v>
      </c>
      <c r="J204" s="5">
        <f>J203-E203</f>
        <v>16.207000000000001</v>
      </c>
      <c r="K204" s="5">
        <f>K203-E203</f>
        <v>19.857999999999997</v>
      </c>
      <c r="L204" s="5">
        <f>L203-E203</f>
        <v>19.600999999999999</v>
      </c>
      <c r="M204" s="14"/>
      <c r="N204" s="14"/>
      <c r="O204" s="14"/>
      <c r="P204" s="14"/>
      <c r="Q204" s="14"/>
      <c r="R204" s="14"/>
      <c r="S204" s="14"/>
      <c r="T204" s="14"/>
      <c r="U204" s="14"/>
    </row>
    <row r="205" spans="1:21">
      <c r="A205" s="15"/>
      <c r="B205" s="5"/>
      <c r="C205" s="5"/>
      <c r="D205" s="5"/>
      <c r="E205" s="5"/>
      <c r="F205" s="19">
        <f>F204/D204*100</f>
        <v>3.0897498773908647</v>
      </c>
      <c r="G205" s="19">
        <f>G204/D204*100</f>
        <v>13.487003433055394</v>
      </c>
      <c r="H205" s="19">
        <f>H204/D204*100</f>
        <v>100</v>
      </c>
      <c r="I205" s="19">
        <f>I204/D204*100</f>
        <v>588.47474252084362</v>
      </c>
      <c r="J205" s="19">
        <f>J204/D204*100</f>
        <v>794.85041687101534</v>
      </c>
      <c r="K205" s="19">
        <f>K204/D204*100</f>
        <v>973.90877881314373</v>
      </c>
      <c r="L205" s="19">
        <f>L204/D204*100</f>
        <v>961.30456105934297</v>
      </c>
      <c r="M205" s="14"/>
      <c r="N205" s="14"/>
      <c r="O205" s="14"/>
      <c r="P205" s="14"/>
      <c r="Q205" s="14"/>
      <c r="R205" s="14"/>
      <c r="S205" s="14"/>
      <c r="T205" s="14"/>
      <c r="U205" s="14"/>
    </row>
    <row r="206" spans="1:21">
      <c r="A206" s="15"/>
      <c r="B206" s="5"/>
      <c r="C206" s="5"/>
      <c r="D206" s="5"/>
      <c r="E206" s="5"/>
      <c r="F206" s="5"/>
      <c r="G206" s="5"/>
      <c r="H206" s="5"/>
      <c r="I206" s="5"/>
      <c r="J206" s="5"/>
      <c r="K206" s="5"/>
      <c r="L206" s="5"/>
      <c r="M206" s="14"/>
      <c r="N206" s="14"/>
      <c r="O206" s="14"/>
      <c r="P206" s="14"/>
      <c r="Q206" s="14"/>
      <c r="R206" s="14"/>
      <c r="S206" s="14"/>
      <c r="T206" s="14"/>
      <c r="U206" s="14"/>
    </row>
    <row r="207" spans="1:21">
      <c r="A207" s="15"/>
      <c r="B207" s="5" t="s">
        <v>34</v>
      </c>
      <c r="C207" s="16" t="s">
        <v>69</v>
      </c>
      <c r="D207" s="5"/>
      <c r="E207" s="5"/>
      <c r="F207" s="5"/>
      <c r="G207" s="5"/>
      <c r="H207" s="5"/>
      <c r="I207" s="5"/>
      <c r="J207" s="5"/>
      <c r="K207" s="5"/>
      <c r="L207" s="5"/>
      <c r="M207" s="14"/>
      <c r="N207" s="14"/>
      <c r="O207" s="14"/>
      <c r="P207" s="14"/>
      <c r="Q207" s="14"/>
      <c r="R207" s="14"/>
      <c r="S207" s="14"/>
      <c r="T207" s="14"/>
      <c r="U207" s="14"/>
    </row>
    <row r="208" spans="1:21" ht="15.75">
      <c r="A208" s="15"/>
      <c r="B208" s="5"/>
      <c r="C208" s="5" t="s">
        <v>21</v>
      </c>
      <c r="D208" s="17">
        <v>10.036</v>
      </c>
      <c r="E208" s="5" t="s">
        <v>22</v>
      </c>
      <c r="F208" s="18" t="s">
        <v>23</v>
      </c>
      <c r="G208" s="18" t="s">
        <v>24</v>
      </c>
      <c r="H208" s="18" t="s">
        <v>25</v>
      </c>
      <c r="I208" s="18" t="s">
        <v>26</v>
      </c>
      <c r="J208" s="18" t="s">
        <v>27</v>
      </c>
      <c r="K208" s="18" t="s">
        <v>28</v>
      </c>
      <c r="L208" s="18" t="s">
        <v>29</v>
      </c>
      <c r="M208" s="14"/>
      <c r="N208" s="14"/>
      <c r="O208" s="14"/>
      <c r="P208" s="14"/>
      <c r="Q208" s="14"/>
      <c r="R208" s="14"/>
      <c r="S208" s="14"/>
      <c r="T208" s="14"/>
      <c r="U208" s="14"/>
    </row>
    <row r="209" spans="1:21" ht="15.75">
      <c r="A209" s="15"/>
      <c r="B209" s="5"/>
      <c r="C209" s="5" t="s">
        <v>30</v>
      </c>
      <c r="D209" s="17">
        <v>12.802</v>
      </c>
      <c r="E209" s="17">
        <v>7.2629999999999999</v>
      </c>
      <c r="F209" s="17">
        <v>7.3150000000000004</v>
      </c>
      <c r="G209" s="17">
        <v>7.5419999999999998</v>
      </c>
      <c r="H209" s="17">
        <v>9.5850000000000009</v>
      </c>
      <c r="I209" s="17">
        <v>14.481</v>
      </c>
      <c r="J209" s="17">
        <v>25.387</v>
      </c>
      <c r="K209" s="17">
        <v>28.748999999999999</v>
      </c>
      <c r="L209" s="17">
        <v>29.27</v>
      </c>
      <c r="M209" s="14"/>
      <c r="N209" s="14"/>
      <c r="O209" s="14"/>
      <c r="P209" s="14"/>
      <c r="Q209" s="14"/>
      <c r="R209" s="14"/>
      <c r="S209" s="14"/>
      <c r="T209" s="14"/>
      <c r="U209" s="14"/>
    </row>
    <row r="210" spans="1:21">
      <c r="A210" s="15"/>
      <c r="B210" s="5"/>
      <c r="C210" s="5"/>
      <c r="D210" s="5">
        <f>D209-D208</f>
        <v>2.766</v>
      </c>
      <c r="E210" s="5"/>
      <c r="F210" s="5">
        <f>F209-E209</f>
        <v>5.200000000000049E-2</v>
      </c>
      <c r="G210" s="5">
        <f>G209-E209</f>
        <v>0.27899999999999991</v>
      </c>
      <c r="H210" s="5">
        <f>H209-E209</f>
        <v>2.322000000000001</v>
      </c>
      <c r="I210" s="5">
        <f>I209-E209</f>
        <v>7.218</v>
      </c>
      <c r="J210" s="5">
        <f>J209-E209</f>
        <v>18.124000000000002</v>
      </c>
      <c r="K210" s="5">
        <f>K209-E209</f>
        <v>21.485999999999997</v>
      </c>
      <c r="L210" s="5">
        <f>L209-E209</f>
        <v>22.006999999999998</v>
      </c>
      <c r="M210" s="14"/>
      <c r="N210" s="14"/>
      <c r="O210" s="14"/>
      <c r="P210" s="14"/>
      <c r="Q210" s="14"/>
      <c r="R210" s="14"/>
      <c r="S210" s="14"/>
      <c r="T210" s="14"/>
      <c r="U210" s="14"/>
    </row>
    <row r="211" spans="1:21">
      <c r="A211" s="15"/>
      <c r="B211" s="5"/>
      <c r="C211" s="5"/>
      <c r="D211" s="5"/>
      <c r="E211" s="5"/>
      <c r="F211" s="19">
        <f>F210/D210*100</f>
        <v>1.8799710773680582</v>
      </c>
      <c r="G211" s="19">
        <f>G210/D210*100</f>
        <v>10.086767895878522</v>
      </c>
      <c r="H211" s="19">
        <f>H210/D210*100</f>
        <v>83.947939262472914</v>
      </c>
      <c r="I211" s="19">
        <f>I210/D210*100</f>
        <v>260.95444685466373</v>
      </c>
      <c r="J211" s="19">
        <f>J210/D210*100</f>
        <v>655.24222704266094</v>
      </c>
      <c r="K211" s="19">
        <f>K210/D210*100</f>
        <v>776.78958785249449</v>
      </c>
      <c r="L211" s="19">
        <f>L210/D210*100</f>
        <v>795.62545191612435</v>
      </c>
      <c r="M211" s="14"/>
      <c r="N211" s="14"/>
      <c r="O211" s="14"/>
      <c r="P211" s="14"/>
      <c r="Q211" s="14"/>
      <c r="R211" s="14"/>
      <c r="S211" s="14"/>
      <c r="T211" s="14"/>
      <c r="U211" s="14"/>
    </row>
    <row r="212" spans="1:21">
      <c r="A212" s="14"/>
      <c r="B212" s="14"/>
      <c r="C212" s="14"/>
      <c r="D212" s="14"/>
      <c r="E212" s="14"/>
      <c r="F212" s="14"/>
      <c r="G212" s="14"/>
      <c r="H212" s="14"/>
      <c r="I212" s="14"/>
      <c r="J212" s="14"/>
      <c r="K212" s="14"/>
      <c r="L212" s="14"/>
      <c r="M212" s="14"/>
      <c r="N212" s="14"/>
      <c r="O212" s="14"/>
      <c r="P212" s="14"/>
      <c r="Q212" s="14"/>
      <c r="R212" s="14"/>
      <c r="S212" s="14"/>
      <c r="T212" s="14"/>
      <c r="U212" s="14"/>
    </row>
    <row r="213" spans="1:21">
      <c r="A213" s="14"/>
      <c r="B213" s="14"/>
      <c r="C213" s="14"/>
      <c r="D213" s="14"/>
      <c r="E213" s="14"/>
      <c r="F213" s="14"/>
      <c r="G213" s="14"/>
      <c r="H213" s="14"/>
      <c r="I213" s="14"/>
      <c r="J213" s="14"/>
      <c r="K213" s="14"/>
      <c r="L213" s="14"/>
      <c r="M213" s="14"/>
      <c r="N213" s="14"/>
      <c r="O213" s="14"/>
      <c r="P213" s="14"/>
      <c r="Q213" s="14"/>
      <c r="R213" s="14"/>
      <c r="S213" s="14"/>
      <c r="T213" s="14"/>
      <c r="U213" s="14"/>
    </row>
    <row r="214" spans="1:21">
      <c r="A214" s="15" t="s">
        <v>93</v>
      </c>
      <c r="B214" s="5"/>
      <c r="C214" s="5"/>
      <c r="D214" s="5"/>
      <c r="E214" s="5"/>
      <c r="F214" s="5"/>
      <c r="G214" s="5"/>
      <c r="H214" s="5"/>
      <c r="I214" s="5"/>
      <c r="J214" s="5"/>
      <c r="K214" s="5"/>
      <c r="L214" s="5"/>
      <c r="M214" s="14"/>
      <c r="N214" s="22"/>
      <c r="O214" s="18" t="str">
        <f t="shared" ref="O214:U214" si="31">F216</f>
        <v>0.1mM10ul</v>
      </c>
      <c r="P214" s="18" t="str">
        <f t="shared" si="31"/>
        <v>0.1mM20ul</v>
      </c>
      <c r="Q214" s="18" t="str">
        <f t="shared" si="31"/>
        <v>1mM7ul</v>
      </c>
      <c r="R214" s="18" t="str">
        <f t="shared" si="31"/>
        <v>1mM20ul</v>
      </c>
      <c r="S214" s="18" t="str">
        <f t="shared" si="31"/>
        <v>10mM7ul</v>
      </c>
      <c r="T214" s="18" t="str">
        <f t="shared" si="31"/>
        <v>10mM20ul</v>
      </c>
      <c r="U214" s="18" t="str">
        <f t="shared" si="31"/>
        <v>10mM70ul</v>
      </c>
    </row>
    <row r="215" spans="1:21">
      <c r="A215" s="15"/>
      <c r="B215" s="5" t="s">
        <v>19</v>
      </c>
      <c r="C215" s="16" t="s">
        <v>69</v>
      </c>
      <c r="D215" s="5"/>
      <c r="E215" s="5"/>
      <c r="F215" s="5"/>
      <c r="G215" s="5"/>
      <c r="H215" s="5"/>
      <c r="I215" s="5"/>
      <c r="J215" s="5"/>
      <c r="K215" s="5"/>
      <c r="L215" s="5"/>
      <c r="M215" s="14"/>
      <c r="N215" s="22" t="s">
        <v>69</v>
      </c>
      <c r="O215" s="23">
        <f t="shared" ref="O215:U215" si="32">AVERAGE(F219,F231)</f>
        <v>1.0004273047751293</v>
      </c>
      <c r="P215" s="23">
        <f t="shared" si="32"/>
        <v>25.679414592458066</v>
      </c>
      <c r="Q215" s="23">
        <f t="shared" si="32"/>
        <v>101.95759000106827</v>
      </c>
      <c r="R215" s="23">
        <f t="shared" si="32"/>
        <v>275.18160452943062</v>
      </c>
      <c r="S215" s="23">
        <f t="shared" si="32"/>
        <v>428.2790300181606</v>
      </c>
      <c r="T215" s="23">
        <f t="shared" si="32"/>
        <v>504.12028629419945</v>
      </c>
      <c r="U215" s="23">
        <f t="shared" si="32"/>
        <v>505.2005661788271</v>
      </c>
    </row>
    <row r="216" spans="1:21" ht="15.75">
      <c r="A216" s="15"/>
      <c r="B216" s="5"/>
      <c r="C216" s="5" t="s">
        <v>21</v>
      </c>
      <c r="D216" s="17">
        <v>8.3149999999999995</v>
      </c>
      <c r="E216" s="5" t="s">
        <v>22</v>
      </c>
      <c r="F216" s="18" t="s">
        <v>23</v>
      </c>
      <c r="G216" s="18" t="s">
        <v>24</v>
      </c>
      <c r="H216" s="18" t="s">
        <v>25</v>
      </c>
      <c r="I216" s="18" t="s">
        <v>26</v>
      </c>
      <c r="J216" s="18" t="s">
        <v>27</v>
      </c>
      <c r="K216" s="18" t="s">
        <v>28</v>
      </c>
      <c r="L216" s="18" t="s">
        <v>29</v>
      </c>
      <c r="M216" s="14"/>
      <c r="N216" s="22" t="s">
        <v>7</v>
      </c>
      <c r="O216" s="23">
        <f t="shared" ref="O216:U216" si="33">AVERAGE(F225,F237)</f>
        <v>1.640290782934986</v>
      </c>
      <c r="P216" s="23">
        <f t="shared" si="33"/>
        <v>21.684714655833069</v>
      </c>
      <c r="Q216" s="23">
        <f t="shared" si="33"/>
        <v>95.109114845757787</v>
      </c>
      <c r="R216" s="23">
        <f t="shared" si="33"/>
        <v>228.21850096807731</v>
      </c>
      <c r="S216" s="23">
        <f t="shared" si="33"/>
        <v>348.47050124340285</v>
      </c>
      <c r="T216" s="23">
        <f t="shared" si="33"/>
        <v>414.28954155662609</v>
      </c>
      <c r="U216" s="23">
        <f t="shared" si="33"/>
        <v>414.31817976541589</v>
      </c>
    </row>
    <row r="217" spans="1:21" ht="15.75">
      <c r="A217" s="15"/>
      <c r="B217" s="5"/>
      <c r="C217" s="5" t="s">
        <v>30</v>
      </c>
      <c r="D217" s="17">
        <v>10.35</v>
      </c>
      <c r="E217" s="17">
        <v>7.2779999999999996</v>
      </c>
      <c r="F217" s="17">
        <v>7.3339999999999996</v>
      </c>
      <c r="G217" s="17">
        <v>7.6289999999999996</v>
      </c>
      <c r="H217" s="17">
        <v>9.0459999999999994</v>
      </c>
      <c r="I217" s="17">
        <v>13.355</v>
      </c>
      <c r="J217" s="17">
        <v>17.539000000000001</v>
      </c>
      <c r="K217" s="17">
        <v>19.675000000000001</v>
      </c>
      <c r="L217" s="17">
        <v>19.614000000000001</v>
      </c>
      <c r="M217" s="14"/>
      <c r="N217" s="14"/>
      <c r="O217" s="14"/>
      <c r="P217" s="14"/>
      <c r="Q217" s="14"/>
      <c r="R217" s="14"/>
      <c r="S217" s="14"/>
      <c r="T217" s="14"/>
      <c r="U217" s="14"/>
    </row>
    <row r="218" spans="1:21">
      <c r="A218" s="15"/>
      <c r="B218" s="5"/>
      <c r="C218" s="5"/>
      <c r="D218" s="5">
        <f>D217-D216</f>
        <v>2.0350000000000001</v>
      </c>
      <c r="E218" s="5"/>
      <c r="F218" s="5">
        <f>F217-E217</f>
        <v>5.600000000000005E-2</v>
      </c>
      <c r="G218" s="5">
        <f>G217-E217</f>
        <v>0.35099999999999998</v>
      </c>
      <c r="H218" s="5">
        <f>H217-E217</f>
        <v>1.7679999999999998</v>
      </c>
      <c r="I218" s="5">
        <f>I217-E217</f>
        <v>6.0770000000000008</v>
      </c>
      <c r="J218" s="5">
        <f>J217-E217</f>
        <v>10.261000000000003</v>
      </c>
      <c r="K218" s="5">
        <f>K217-E217</f>
        <v>12.397000000000002</v>
      </c>
      <c r="L218" s="5">
        <f>L217-E217</f>
        <v>12.336000000000002</v>
      </c>
      <c r="M218" s="14"/>
      <c r="N218" s="14"/>
      <c r="O218" s="14"/>
      <c r="P218" s="14"/>
      <c r="Q218" s="14"/>
      <c r="R218" s="14"/>
      <c r="S218" s="14"/>
      <c r="T218" s="14"/>
      <c r="U218" s="14"/>
    </row>
    <row r="219" spans="1:21">
      <c r="A219" s="15"/>
      <c r="B219" s="5"/>
      <c r="C219" s="5"/>
      <c r="D219" s="5"/>
      <c r="E219" s="5"/>
      <c r="F219" s="19">
        <f>F218/D218*100</f>
        <v>2.7518427518427542</v>
      </c>
      <c r="G219" s="19">
        <f>G218/D218*100</f>
        <v>17.248157248157245</v>
      </c>
      <c r="H219" s="19">
        <f>H218/D218*100</f>
        <v>86.879606879606868</v>
      </c>
      <c r="I219" s="19">
        <f>I218/D218*100</f>
        <v>298.62407862407861</v>
      </c>
      <c r="J219" s="19">
        <f>J218/D218*100</f>
        <v>504.22604422604434</v>
      </c>
      <c r="K219" s="19">
        <f>K218/D218*100</f>
        <v>609.18918918918928</v>
      </c>
      <c r="L219" s="19">
        <f>L218/D218*100</f>
        <v>606.19164619164621</v>
      </c>
      <c r="M219" s="14"/>
      <c r="N219" s="22" t="s">
        <v>31</v>
      </c>
      <c r="O219" s="5" t="s">
        <v>69</v>
      </c>
      <c r="P219" s="5" t="s">
        <v>7</v>
      </c>
      <c r="Q219" s="14"/>
      <c r="R219" s="14"/>
      <c r="S219" s="14"/>
      <c r="T219" s="14"/>
      <c r="U219" s="14"/>
    </row>
    <row r="220" spans="1:21">
      <c r="A220" s="15"/>
      <c r="B220" s="5"/>
      <c r="C220" s="5"/>
      <c r="D220" s="5"/>
      <c r="E220" s="5"/>
      <c r="F220" s="5"/>
      <c r="G220" s="5"/>
      <c r="H220" s="5"/>
      <c r="I220" s="5"/>
      <c r="J220" s="5"/>
      <c r="K220" s="5"/>
      <c r="L220" s="5"/>
      <c r="M220" s="14"/>
      <c r="N220" s="18" t="s">
        <v>23</v>
      </c>
      <c r="O220" s="23">
        <f>O215</f>
        <v>1.0004273047751293</v>
      </c>
      <c r="P220" s="23">
        <f>O216</f>
        <v>1.640290782934986</v>
      </c>
      <c r="Q220" s="14"/>
      <c r="R220" s="14"/>
      <c r="S220" s="14"/>
      <c r="T220" s="14"/>
      <c r="U220" s="14"/>
    </row>
    <row r="221" spans="1:21">
      <c r="A221" s="15"/>
      <c r="B221" s="5" t="s">
        <v>32</v>
      </c>
      <c r="C221" s="16" t="s">
        <v>20</v>
      </c>
      <c r="D221" s="5"/>
      <c r="E221" s="5"/>
      <c r="F221" s="5"/>
      <c r="G221" s="5"/>
      <c r="H221" s="5"/>
      <c r="I221" s="5"/>
      <c r="J221" s="5"/>
      <c r="K221" s="5"/>
      <c r="L221" s="5"/>
      <c r="M221" s="14"/>
      <c r="N221" s="18" t="s">
        <v>24</v>
      </c>
      <c r="O221" s="23">
        <f>P215</f>
        <v>25.679414592458066</v>
      </c>
      <c r="P221" s="23">
        <f>P216</f>
        <v>21.684714655833069</v>
      </c>
      <c r="Q221" s="14"/>
      <c r="R221" s="14"/>
      <c r="S221" s="14"/>
      <c r="T221" s="14"/>
      <c r="U221" s="14"/>
    </row>
    <row r="222" spans="1:21" ht="15.75">
      <c r="A222" s="15"/>
      <c r="B222" s="5"/>
      <c r="C222" s="5" t="s">
        <v>21</v>
      </c>
      <c r="D222" s="17">
        <v>8.9420000000000002</v>
      </c>
      <c r="E222" s="5" t="s">
        <v>22</v>
      </c>
      <c r="F222" s="18" t="s">
        <v>23</v>
      </c>
      <c r="G222" s="18" t="s">
        <v>24</v>
      </c>
      <c r="H222" s="18" t="s">
        <v>25</v>
      </c>
      <c r="I222" s="18" t="s">
        <v>26</v>
      </c>
      <c r="J222" s="18" t="s">
        <v>27</v>
      </c>
      <c r="K222" s="18" t="s">
        <v>28</v>
      </c>
      <c r="L222" s="18" t="s">
        <v>29</v>
      </c>
      <c r="M222" s="14"/>
      <c r="N222" s="18" t="s">
        <v>25</v>
      </c>
      <c r="O222" s="23">
        <f>Q215</f>
        <v>101.95759000106827</v>
      </c>
      <c r="P222" s="23">
        <f>Q216</f>
        <v>95.109114845757787</v>
      </c>
      <c r="Q222" s="14"/>
      <c r="R222" s="14"/>
      <c r="S222" s="14"/>
      <c r="T222" s="14"/>
      <c r="U222" s="14"/>
    </row>
    <row r="223" spans="1:21" ht="15.75">
      <c r="A223" s="15"/>
      <c r="B223" s="5"/>
      <c r="C223" s="5" t="s">
        <v>30</v>
      </c>
      <c r="D223" s="17">
        <v>13.586</v>
      </c>
      <c r="E223" s="17">
        <v>9.1259999999999994</v>
      </c>
      <c r="F223" s="17">
        <v>9.1649999999999991</v>
      </c>
      <c r="G223" s="17">
        <v>10.130000000000001</v>
      </c>
      <c r="H223" s="17">
        <v>13.44</v>
      </c>
      <c r="I223" s="17">
        <v>20.065999999999999</v>
      </c>
      <c r="J223" s="17">
        <v>27.879000000000001</v>
      </c>
      <c r="K223" s="17">
        <v>32.244999999999997</v>
      </c>
      <c r="L223" s="17">
        <v>32.292999999999999</v>
      </c>
      <c r="M223" s="14"/>
      <c r="N223" s="18" t="s">
        <v>26</v>
      </c>
      <c r="O223" s="23">
        <f>R215</f>
        <v>275.18160452943062</v>
      </c>
      <c r="P223" s="23">
        <f>R216</f>
        <v>228.21850096807731</v>
      </c>
      <c r="Q223" s="14"/>
      <c r="R223" s="14"/>
      <c r="S223" s="14"/>
      <c r="T223" s="14"/>
      <c r="U223" s="14"/>
    </row>
    <row r="224" spans="1:21">
      <c r="A224" s="15"/>
      <c r="B224" s="5"/>
      <c r="C224" s="5"/>
      <c r="D224" s="5">
        <f>D223-D222</f>
        <v>4.6440000000000001</v>
      </c>
      <c r="E224" s="5"/>
      <c r="F224" s="5">
        <f>F223-E223</f>
        <v>3.8999999999999702E-2</v>
      </c>
      <c r="G224" s="5">
        <f>G223-E223</f>
        <v>1.0040000000000013</v>
      </c>
      <c r="H224" s="5">
        <f>H223-E223</f>
        <v>4.3140000000000001</v>
      </c>
      <c r="I224" s="5">
        <f>I223-E223</f>
        <v>10.94</v>
      </c>
      <c r="J224" s="5">
        <f>J223-E223</f>
        <v>18.753</v>
      </c>
      <c r="K224" s="5">
        <f>K223-E223</f>
        <v>23.119</v>
      </c>
      <c r="L224" s="5">
        <f>L223-E223</f>
        <v>23.167000000000002</v>
      </c>
      <c r="M224" s="14"/>
      <c r="N224" s="18" t="s">
        <v>27</v>
      </c>
      <c r="O224" s="23">
        <f>S215</f>
        <v>428.2790300181606</v>
      </c>
      <c r="P224" s="23">
        <f>S216</f>
        <v>348.47050124340285</v>
      </c>
      <c r="Q224" s="14"/>
      <c r="R224" s="14"/>
      <c r="S224" s="14"/>
      <c r="T224" s="14"/>
      <c r="U224" s="14"/>
    </row>
    <row r="225" spans="1:21">
      <c r="A225" s="15"/>
      <c r="B225" s="5"/>
      <c r="C225" s="5"/>
      <c r="D225" s="5"/>
      <c r="E225" s="5"/>
      <c r="F225" s="19">
        <f>F224/D224*100</f>
        <v>0.83979328165374034</v>
      </c>
      <c r="G225" s="19">
        <f>G224/D224*100</f>
        <v>21.619293712316999</v>
      </c>
      <c r="H225" s="19">
        <f>H224/D224*100</f>
        <v>92.894056847545215</v>
      </c>
      <c r="I225" s="19">
        <f>I224/D224*100</f>
        <v>235.57278208440997</v>
      </c>
      <c r="J225" s="19">
        <f>J224/D224*100</f>
        <v>403.81136950904397</v>
      </c>
      <c r="K225" s="19">
        <f>K224/D224*100</f>
        <v>497.8251507321275</v>
      </c>
      <c r="L225" s="19">
        <f>L224/D224*100</f>
        <v>498.8587424633937</v>
      </c>
      <c r="M225" s="14"/>
      <c r="N225" s="18" t="s">
        <v>28</v>
      </c>
      <c r="O225" s="23">
        <f>T215</f>
        <v>504.12028629419945</v>
      </c>
      <c r="P225" s="23">
        <f>T216</f>
        <v>414.28954155662609</v>
      </c>
      <c r="Q225" s="14"/>
      <c r="R225" s="14"/>
      <c r="S225" s="14"/>
      <c r="T225" s="14"/>
      <c r="U225" s="14"/>
    </row>
    <row r="226" spans="1:21">
      <c r="A226" s="15"/>
      <c r="B226" s="5"/>
      <c r="C226" s="5"/>
      <c r="D226" s="5"/>
      <c r="E226" s="5"/>
      <c r="F226" s="5"/>
      <c r="G226" s="5"/>
      <c r="H226" s="5"/>
      <c r="I226" s="5"/>
      <c r="J226" s="5"/>
      <c r="K226" s="5"/>
      <c r="L226" s="5"/>
      <c r="M226" s="14"/>
      <c r="N226" s="18" t="s">
        <v>29</v>
      </c>
      <c r="O226" s="23">
        <f>U215</f>
        <v>505.2005661788271</v>
      </c>
      <c r="P226" s="23">
        <f>U216</f>
        <v>414.31817976541589</v>
      </c>
      <c r="Q226" s="14"/>
      <c r="R226" s="14"/>
      <c r="S226" s="14"/>
      <c r="T226" s="14"/>
      <c r="U226" s="14"/>
    </row>
    <row r="227" spans="1:21">
      <c r="A227" s="15"/>
      <c r="B227" s="5" t="s">
        <v>33</v>
      </c>
      <c r="C227" s="16" t="s">
        <v>69</v>
      </c>
      <c r="D227" s="5"/>
      <c r="E227" s="5"/>
      <c r="F227" s="5"/>
      <c r="G227" s="5"/>
      <c r="H227" s="5"/>
      <c r="I227" s="5"/>
      <c r="J227" s="5"/>
      <c r="K227" s="5"/>
      <c r="L227" s="5"/>
      <c r="M227" s="14"/>
      <c r="N227" s="14"/>
      <c r="O227" s="14"/>
      <c r="P227" s="14"/>
      <c r="Q227" s="14"/>
      <c r="R227" s="14"/>
      <c r="S227" s="14"/>
      <c r="T227" s="14"/>
      <c r="U227" s="14"/>
    </row>
    <row r="228" spans="1:21" ht="15.75">
      <c r="A228" s="15"/>
      <c r="B228" s="5"/>
      <c r="C228" s="5" t="s">
        <v>21</v>
      </c>
      <c r="D228" s="17">
        <v>11.39</v>
      </c>
      <c r="E228" s="5" t="s">
        <v>22</v>
      </c>
      <c r="F228" s="18" t="s">
        <v>23</v>
      </c>
      <c r="G228" s="18" t="s">
        <v>24</v>
      </c>
      <c r="H228" s="18" t="s">
        <v>25</v>
      </c>
      <c r="I228" s="18" t="s">
        <v>26</v>
      </c>
      <c r="J228" s="18" t="s">
        <v>27</v>
      </c>
      <c r="K228" s="18" t="s">
        <v>28</v>
      </c>
      <c r="L228" s="18" t="s">
        <v>29</v>
      </c>
      <c r="M228" s="14"/>
      <c r="N228" s="14"/>
      <c r="O228" s="14"/>
      <c r="P228" s="14"/>
      <c r="Q228" s="14"/>
      <c r="R228" s="14"/>
      <c r="S228" s="14"/>
      <c r="T228" s="14"/>
      <c r="U228" s="14"/>
    </row>
    <row r="229" spans="1:21" ht="15.75">
      <c r="A229" s="15"/>
      <c r="B229" s="5"/>
      <c r="C229" s="5" t="s">
        <v>30</v>
      </c>
      <c r="D229" s="17">
        <v>16.45</v>
      </c>
      <c r="E229" s="17">
        <v>11.916</v>
      </c>
      <c r="F229" s="17">
        <v>11.878</v>
      </c>
      <c r="G229" s="17">
        <v>13.641999999999999</v>
      </c>
      <c r="H229" s="17">
        <v>17.838000000000001</v>
      </c>
      <c r="I229" s="17">
        <v>24.654</v>
      </c>
      <c r="J229" s="17">
        <v>29.744</v>
      </c>
      <c r="K229" s="17">
        <v>32.107999999999997</v>
      </c>
      <c r="L229" s="17">
        <v>32.369</v>
      </c>
      <c r="M229" s="14"/>
      <c r="N229" s="14"/>
      <c r="O229" s="14"/>
      <c r="P229" s="14"/>
      <c r="Q229" s="14"/>
      <c r="R229" s="14"/>
      <c r="S229" s="14"/>
      <c r="T229" s="14"/>
      <c r="U229" s="14"/>
    </row>
    <row r="230" spans="1:21">
      <c r="A230" s="15"/>
      <c r="B230" s="5"/>
      <c r="C230" s="5"/>
      <c r="D230" s="5">
        <f>D229-D228</f>
        <v>5.0599999999999987</v>
      </c>
      <c r="E230" s="5"/>
      <c r="F230" s="5">
        <f>F229-E229</f>
        <v>-3.8000000000000256E-2</v>
      </c>
      <c r="G230" s="5">
        <f>G229-E229</f>
        <v>1.7259999999999991</v>
      </c>
      <c r="H230" s="5">
        <f>H229-E229</f>
        <v>5.9220000000000006</v>
      </c>
      <c r="I230" s="5">
        <f>I229-E229</f>
        <v>12.738</v>
      </c>
      <c r="J230" s="5">
        <f>J229-E229</f>
        <v>17.827999999999999</v>
      </c>
      <c r="K230" s="5">
        <f>K229-E229</f>
        <v>20.191999999999997</v>
      </c>
      <c r="L230" s="5">
        <f>L229-E229</f>
        <v>20.452999999999999</v>
      </c>
      <c r="M230" s="14"/>
      <c r="N230" s="14"/>
      <c r="O230" s="14"/>
      <c r="P230" s="14"/>
      <c r="Q230" s="14"/>
      <c r="R230" s="14"/>
      <c r="S230" s="14"/>
      <c r="T230" s="14"/>
      <c r="U230" s="14"/>
    </row>
    <row r="231" spans="1:21">
      <c r="A231" s="15"/>
      <c r="B231" s="5"/>
      <c r="C231" s="5"/>
      <c r="D231" s="5"/>
      <c r="E231" s="5"/>
      <c r="F231" s="19">
        <f>F230/D230*100</f>
        <v>-0.75098814229249533</v>
      </c>
      <c r="G231" s="19">
        <f>G230/D230*100</f>
        <v>34.110671936758884</v>
      </c>
      <c r="H231" s="19">
        <f>H230/D230*100</f>
        <v>117.03557312252968</v>
      </c>
      <c r="I231" s="19">
        <f>I230/D230*100</f>
        <v>251.73913043478265</v>
      </c>
      <c r="J231" s="19">
        <f>J230/D230*100</f>
        <v>352.3320158102768</v>
      </c>
      <c r="K231" s="19">
        <f>K230/D230*100</f>
        <v>399.05138339920956</v>
      </c>
      <c r="L231" s="19">
        <f>L230/D230*100</f>
        <v>404.20948616600799</v>
      </c>
      <c r="M231" s="14"/>
      <c r="N231" s="14"/>
      <c r="O231" s="14"/>
      <c r="P231" s="14"/>
      <c r="Q231" s="14"/>
      <c r="R231" s="14"/>
      <c r="S231" s="14"/>
      <c r="T231" s="14"/>
      <c r="U231" s="14"/>
    </row>
    <row r="232" spans="1:21">
      <c r="A232" s="15"/>
      <c r="B232" s="5"/>
      <c r="C232" s="5"/>
      <c r="D232" s="5"/>
      <c r="E232" s="5"/>
      <c r="F232" s="5"/>
      <c r="G232" s="5"/>
      <c r="H232" s="5"/>
      <c r="I232" s="5"/>
      <c r="J232" s="5"/>
      <c r="K232" s="5"/>
      <c r="L232" s="5"/>
      <c r="M232" s="14"/>
      <c r="N232" s="14"/>
      <c r="O232" s="14"/>
      <c r="P232" s="14"/>
      <c r="Q232" s="14"/>
      <c r="R232" s="14"/>
      <c r="S232" s="14"/>
      <c r="T232" s="14"/>
      <c r="U232" s="14"/>
    </row>
    <row r="233" spans="1:21">
      <c r="A233" s="15"/>
      <c r="B233" s="5" t="s">
        <v>34</v>
      </c>
      <c r="C233" s="16" t="s">
        <v>20</v>
      </c>
      <c r="D233" s="5"/>
      <c r="E233" s="5"/>
      <c r="F233" s="5"/>
      <c r="G233" s="5"/>
      <c r="H233" s="5"/>
      <c r="I233" s="5"/>
      <c r="J233" s="5"/>
      <c r="K233" s="5"/>
      <c r="L233" s="5"/>
      <c r="M233" s="14"/>
      <c r="N233" s="14"/>
      <c r="O233" s="14"/>
      <c r="P233" s="14"/>
      <c r="Q233" s="14"/>
      <c r="R233" s="14"/>
      <c r="S233" s="14"/>
      <c r="T233" s="14"/>
      <c r="U233" s="14"/>
    </row>
    <row r="234" spans="1:21" ht="15.75">
      <c r="A234" s="15"/>
      <c r="B234" s="5"/>
      <c r="C234" s="5" t="s">
        <v>21</v>
      </c>
      <c r="D234" s="17">
        <v>10.648999999999999</v>
      </c>
      <c r="E234" s="5" t="s">
        <v>22</v>
      </c>
      <c r="F234" s="18" t="s">
        <v>23</v>
      </c>
      <c r="G234" s="18" t="s">
        <v>24</v>
      </c>
      <c r="H234" s="18" t="s">
        <v>25</v>
      </c>
      <c r="I234" s="18" t="s">
        <v>26</v>
      </c>
      <c r="J234" s="18" t="s">
        <v>27</v>
      </c>
      <c r="K234" s="18" t="s">
        <v>28</v>
      </c>
      <c r="L234" s="18" t="s">
        <v>29</v>
      </c>
      <c r="M234" s="14"/>
      <c r="N234" s="14"/>
      <c r="O234" s="14"/>
      <c r="P234" s="14"/>
      <c r="Q234" s="14"/>
      <c r="R234" s="14"/>
      <c r="S234" s="14"/>
      <c r="T234" s="14"/>
      <c r="U234" s="14"/>
    </row>
    <row r="235" spans="1:21" ht="15.75">
      <c r="A235" s="15"/>
      <c r="B235" s="5"/>
      <c r="C235" s="5" t="s">
        <v>30</v>
      </c>
      <c r="D235" s="17">
        <v>16.18</v>
      </c>
      <c r="E235" s="17">
        <v>10.343999999999999</v>
      </c>
      <c r="F235" s="17">
        <v>10.478999999999999</v>
      </c>
      <c r="G235" s="17">
        <v>11.547000000000001</v>
      </c>
      <c r="H235" s="17">
        <v>15.727</v>
      </c>
      <c r="I235" s="17">
        <v>22.56</v>
      </c>
      <c r="J235" s="17">
        <v>26.556999999999999</v>
      </c>
      <c r="K235" s="17">
        <v>28.638000000000002</v>
      </c>
      <c r="L235" s="17">
        <v>28.584</v>
      </c>
      <c r="M235" s="14"/>
      <c r="N235" s="14"/>
      <c r="O235" s="14"/>
      <c r="P235" s="14"/>
      <c r="Q235" s="14"/>
      <c r="R235" s="14"/>
      <c r="S235" s="14"/>
      <c r="T235" s="14"/>
      <c r="U235" s="14"/>
    </row>
    <row r="236" spans="1:21">
      <c r="A236" s="15"/>
      <c r="B236" s="5"/>
      <c r="C236" s="5"/>
      <c r="D236" s="5">
        <f>D235-D234</f>
        <v>5.5310000000000006</v>
      </c>
      <c r="E236" s="5"/>
      <c r="F236" s="5">
        <f>F235-E235</f>
        <v>0.13499999999999979</v>
      </c>
      <c r="G236" s="5">
        <f>G235-E235</f>
        <v>1.2030000000000012</v>
      </c>
      <c r="H236" s="5">
        <f>H235-E235</f>
        <v>5.3830000000000009</v>
      </c>
      <c r="I236" s="5">
        <f>I235-E235</f>
        <v>12.215999999999999</v>
      </c>
      <c r="J236" s="5">
        <f>J235-E235</f>
        <v>16.213000000000001</v>
      </c>
      <c r="K236" s="5">
        <f>K235-E235</f>
        <v>18.294000000000004</v>
      </c>
      <c r="L236" s="5">
        <f>L235-E235</f>
        <v>18.240000000000002</v>
      </c>
      <c r="M236" s="14"/>
      <c r="N236" s="14"/>
      <c r="O236" s="14"/>
      <c r="P236" s="14"/>
      <c r="Q236" s="14"/>
      <c r="R236" s="14"/>
      <c r="S236" s="14"/>
      <c r="T236" s="14"/>
      <c r="U236" s="14"/>
    </row>
    <row r="237" spans="1:21">
      <c r="A237" s="15"/>
      <c r="B237" s="5"/>
      <c r="C237" s="5"/>
      <c r="D237" s="5"/>
      <c r="E237" s="5"/>
      <c r="F237" s="19">
        <f>F236/D236*100</f>
        <v>2.4407882842162318</v>
      </c>
      <c r="G237" s="19">
        <f>G236/D236*100</f>
        <v>21.750135599349143</v>
      </c>
      <c r="H237" s="19">
        <f>H236/D236*100</f>
        <v>97.324172843970359</v>
      </c>
      <c r="I237" s="19">
        <f>I236/D236*100</f>
        <v>220.86421985174468</v>
      </c>
      <c r="J237" s="19">
        <f>J236/D236*100</f>
        <v>293.12963297776167</v>
      </c>
      <c r="K237" s="19">
        <f>K236/D236*100</f>
        <v>330.75393238112463</v>
      </c>
      <c r="L237" s="19">
        <f>L236/D236*100</f>
        <v>329.77761706743809</v>
      </c>
      <c r="M237" s="14"/>
      <c r="N237" s="14"/>
      <c r="O237" s="14"/>
      <c r="P237" s="14"/>
      <c r="Q237" s="14"/>
      <c r="R237" s="14"/>
      <c r="S237" s="14"/>
      <c r="T237" s="14"/>
      <c r="U237" s="14"/>
    </row>
    <row r="238" spans="1:21">
      <c r="A238" s="14"/>
      <c r="B238" s="14"/>
      <c r="C238" s="14"/>
      <c r="D238" s="14"/>
      <c r="E238" s="14"/>
      <c r="F238" s="14"/>
      <c r="G238" s="14"/>
      <c r="H238" s="14"/>
      <c r="I238" s="14"/>
      <c r="J238" s="14"/>
      <c r="K238" s="14"/>
      <c r="L238" s="14"/>
      <c r="M238" s="14"/>
      <c r="N238" s="14"/>
      <c r="O238" s="14"/>
      <c r="P238" s="14"/>
      <c r="Q238" s="14"/>
      <c r="R238" s="14"/>
      <c r="S238" s="14"/>
      <c r="T238" s="14"/>
      <c r="U238" s="14"/>
    </row>
    <row r="239" spans="1:21">
      <c r="A239" s="14"/>
      <c r="B239" s="14"/>
      <c r="C239" s="14"/>
      <c r="D239" s="14"/>
      <c r="E239" s="14"/>
      <c r="F239" s="14"/>
      <c r="G239" s="14"/>
      <c r="H239" s="14"/>
      <c r="I239" s="14"/>
      <c r="J239" s="14"/>
      <c r="K239" s="14"/>
      <c r="L239" s="14"/>
      <c r="M239" s="14"/>
      <c r="N239" s="14"/>
      <c r="O239" s="14"/>
      <c r="P239" s="14"/>
      <c r="Q239" s="14"/>
      <c r="R239" s="14"/>
      <c r="S239" s="14"/>
      <c r="T239" s="14"/>
      <c r="U239" s="14"/>
    </row>
    <row r="240" spans="1:21">
      <c r="A240" s="15" t="s">
        <v>94</v>
      </c>
      <c r="B240" s="5"/>
      <c r="C240" s="5"/>
      <c r="D240" s="5"/>
      <c r="E240" s="5"/>
      <c r="F240" s="5"/>
      <c r="G240" s="5"/>
      <c r="H240" s="5"/>
      <c r="I240" s="5"/>
      <c r="J240" s="5"/>
      <c r="K240" s="5"/>
      <c r="L240" s="5"/>
      <c r="M240" s="14"/>
      <c r="N240" s="22"/>
      <c r="O240" s="18" t="str">
        <f t="shared" ref="O240:U240" si="34">F242</f>
        <v>0.1mM10ul</v>
      </c>
      <c r="P240" s="18" t="str">
        <f t="shared" si="34"/>
        <v>0.1mM20ul</v>
      </c>
      <c r="Q240" s="18" t="str">
        <f t="shared" si="34"/>
        <v>1mM7ul</v>
      </c>
      <c r="R240" s="18" t="str">
        <f t="shared" si="34"/>
        <v>1mM20ul</v>
      </c>
      <c r="S240" s="18" t="str">
        <f t="shared" si="34"/>
        <v>10mM7ul</v>
      </c>
      <c r="T240" s="18" t="str">
        <f t="shared" si="34"/>
        <v>10mM20ul</v>
      </c>
      <c r="U240" s="18" t="str">
        <f t="shared" si="34"/>
        <v>10mM70ul</v>
      </c>
    </row>
    <row r="241" spans="1:21">
      <c r="A241" s="15"/>
      <c r="B241" s="5" t="s">
        <v>39</v>
      </c>
      <c r="C241" s="16" t="s">
        <v>69</v>
      </c>
      <c r="D241" s="5"/>
      <c r="E241" s="5"/>
      <c r="F241" s="5"/>
      <c r="G241" s="5"/>
      <c r="H241" s="5"/>
      <c r="I241" s="5"/>
      <c r="J241" s="5"/>
      <c r="K241" s="5"/>
      <c r="L241" s="5"/>
      <c r="M241" s="14"/>
      <c r="N241" s="22" t="s">
        <v>69</v>
      </c>
      <c r="O241" s="23">
        <f t="shared" ref="O241:U241" si="35">F251</f>
        <v>0.36529680365296252</v>
      </c>
      <c r="P241" s="23">
        <f t="shared" si="35"/>
        <v>8.545335942596207</v>
      </c>
      <c r="Q241" s="23">
        <f t="shared" si="35"/>
        <v>39.765166340508799</v>
      </c>
      <c r="R241" s="23">
        <f t="shared" si="35"/>
        <v>119.73907371167643</v>
      </c>
      <c r="S241" s="23">
        <f t="shared" si="35"/>
        <v>246.56229615133722</v>
      </c>
      <c r="T241" s="23">
        <f t="shared" si="35"/>
        <v>302.79191128506199</v>
      </c>
      <c r="U241" s="23">
        <f t="shared" si="35"/>
        <v>288.71493803000652</v>
      </c>
    </row>
    <row r="242" spans="1:21" ht="15.75">
      <c r="A242" s="15"/>
      <c r="B242" s="5"/>
      <c r="C242" s="5" t="s">
        <v>21</v>
      </c>
      <c r="D242" s="17"/>
      <c r="E242" s="5" t="s">
        <v>22</v>
      </c>
      <c r="F242" s="18" t="s">
        <v>23</v>
      </c>
      <c r="G242" s="18" t="s">
        <v>24</v>
      </c>
      <c r="H242" s="18" t="s">
        <v>25</v>
      </c>
      <c r="I242" s="18" t="s">
        <v>26</v>
      </c>
      <c r="J242" s="18" t="s">
        <v>27</v>
      </c>
      <c r="K242" s="18" t="s">
        <v>28</v>
      </c>
      <c r="L242" s="18" t="s">
        <v>29</v>
      </c>
      <c r="M242" s="14"/>
      <c r="N242" s="22" t="s">
        <v>7</v>
      </c>
      <c r="O242" s="23">
        <f t="shared" ref="O242:U242" si="36">AVERAGE(F257,F263)</f>
        <v>0.296382921463066</v>
      </c>
      <c r="P242" s="23">
        <f t="shared" si="36"/>
        <v>36.378315840290355</v>
      </c>
      <c r="Q242" s="23">
        <f t="shared" si="36"/>
        <v>137.02410877038199</v>
      </c>
      <c r="R242" s="23">
        <f t="shared" si="36"/>
        <v>312.2693026920698</v>
      </c>
      <c r="S242" s="23">
        <f t="shared" si="36"/>
        <v>368.2514448060507</v>
      </c>
      <c r="T242" s="23">
        <f t="shared" si="36"/>
        <v>376.34280954085284</v>
      </c>
      <c r="U242" s="23">
        <f t="shared" si="36"/>
        <v>363.11260331438376</v>
      </c>
    </row>
    <row r="243" spans="1:21" ht="15.75">
      <c r="A243" s="15"/>
      <c r="B243" s="5"/>
      <c r="C243" s="5" t="s">
        <v>30</v>
      </c>
      <c r="D243" s="17"/>
      <c r="E243" s="17"/>
      <c r="F243" s="17"/>
      <c r="G243" s="17"/>
      <c r="H243" s="17"/>
      <c r="I243" s="17"/>
      <c r="J243" s="17"/>
      <c r="K243" s="17"/>
      <c r="L243" s="17"/>
      <c r="M243" s="14"/>
      <c r="N243" s="14"/>
      <c r="O243" s="14"/>
      <c r="P243" s="14"/>
      <c r="Q243" s="14"/>
      <c r="R243" s="14"/>
      <c r="S243" s="14"/>
      <c r="T243" s="14"/>
      <c r="U243" s="14"/>
    </row>
    <row r="244" spans="1:21">
      <c r="A244" s="15"/>
      <c r="B244" s="5"/>
      <c r="C244" s="5"/>
      <c r="D244" s="5"/>
      <c r="E244" s="5"/>
      <c r="F244" s="5"/>
      <c r="G244" s="5"/>
      <c r="H244" s="5"/>
      <c r="I244" s="5"/>
      <c r="J244" s="5"/>
      <c r="K244" s="5"/>
      <c r="L244" s="5"/>
      <c r="M244" s="14"/>
      <c r="N244" s="14"/>
      <c r="O244" s="14"/>
      <c r="P244" s="14"/>
      <c r="Q244" s="14"/>
      <c r="R244" s="14"/>
      <c r="S244" s="14"/>
      <c r="T244" s="14"/>
      <c r="U244" s="14"/>
    </row>
    <row r="245" spans="1:21">
      <c r="A245" s="15"/>
      <c r="B245" s="5"/>
      <c r="C245" s="5"/>
      <c r="D245" s="5"/>
      <c r="E245" s="5"/>
      <c r="F245" s="19"/>
      <c r="G245" s="19"/>
      <c r="H245" s="19"/>
      <c r="I245" s="19"/>
      <c r="J245" s="19"/>
      <c r="K245" s="19"/>
      <c r="L245" s="19"/>
      <c r="M245" s="14"/>
      <c r="N245" s="22" t="s">
        <v>31</v>
      </c>
      <c r="O245" s="5" t="s">
        <v>69</v>
      </c>
      <c r="P245" s="5" t="s">
        <v>7</v>
      </c>
      <c r="Q245" s="14"/>
      <c r="R245" s="14"/>
      <c r="S245" s="14"/>
      <c r="T245" s="14"/>
      <c r="U245" s="14"/>
    </row>
    <row r="246" spans="1:21">
      <c r="A246" s="15"/>
      <c r="B246" s="5"/>
      <c r="C246" s="5"/>
      <c r="D246" s="5"/>
      <c r="E246" s="5"/>
      <c r="F246" s="5"/>
      <c r="G246" s="5"/>
      <c r="H246" s="5"/>
      <c r="I246" s="5"/>
      <c r="J246" s="5"/>
      <c r="K246" s="5"/>
      <c r="L246" s="5"/>
      <c r="M246" s="14"/>
      <c r="N246" s="18" t="s">
        <v>23</v>
      </c>
      <c r="O246" s="23">
        <f>O241</f>
        <v>0.36529680365296252</v>
      </c>
      <c r="P246" s="23">
        <f>O242</f>
        <v>0.296382921463066</v>
      </c>
      <c r="Q246" s="14"/>
      <c r="R246" s="14"/>
      <c r="S246" s="14"/>
      <c r="T246" s="14"/>
      <c r="U246" s="14"/>
    </row>
    <row r="247" spans="1:21">
      <c r="A247" s="15"/>
      <c r="B247" s="5" t="s">
        <v>40</v>
      </c>
      <c r="C247" s="16" t="s">
        <v>69</v>
      </c>
      <c r="D247" s="5"/>
      <c r="E247" s="5"/>
      <c r="F247" s="5"/>
      <c r="G247" s="5"/>
      <c r="H247" s="5"/>
      <c r="I247" s="5"/>
      <c r="J247" s="5"/>
      <c r="K247" s="5"/>
      <c r="L247" s="5"/>
      <c r="M247" s="14"/>
      <c r="N247" s="18" t="s">
        <v>24</v>
      </c>
      <c r="O247" s="23">
        <f>P241</f>
        <v>8.545335942596207</v>
      </c>
      <c r="P247" s="23">
        <f>P242</f>
        <v>36.378315840290355</v>
      </c>
      <c r="Q247" s="14"/>
      <c r="R247" s="14"/>
      <c r="S247" s="14"/>
      <c r="T247" s="14"/>
      <c r="U247" s="14"/>
    </row>
    <row r="248" spans="1:21" ht="15.75">
      <c r="A248" s="15"/>
      <c r="B248" s="5"/>
      <c r="C248" s="5" t="s">
        <v>21</v>
      </c>
      <c r="D248" s="17">
        <v>6.3369999999999997</v>
      </c>
      <c r="E248" s="5" t="s">
        <v>22</v>
      </c>
      <c r="F248" s="18" t="s">
        <v>23</v>
      </c>
      <c r="G248" s="18" t="s">
        <v>24</v>
      </c>
      <c r="H248" s="18" t="s">
        <v>25</v>
      </c>
      <c r="I248" s="18" t="s">
        <v>26</v>
      </c>
      <c r="J248" s="18" t="s">
        <v>27</v>
      </c>
      <c r="K248" s="18" t="s">
        <v>28</v>
      </c>
      <c r="L248" s="18" t="s">
        <v>29</v>
      </c>
      <c r="M248" s="14"/>
      <c r="N248" s="18" t="s">
        <v>25</v>
      </c>
      <c r="O248" s="23">
        <f>Q241</f>
        <v>39.765166340508799</v>
      </c>
      <c r="P248" s="23">
        <f>Q242</f>
        <v>137.02410877038199</v>
      </c>
      <c r="Q248" s="14"/>
      <c r="R248" s="14"/>
      <c r="S248" s="14"/>
      <c r="T248" s="14"/>
      <c r="U248" s="14"/>
    </row>
    <row r="249" spans="1:21" ht="15.75">
      <c r="A249" s="15"/>
      <c r="B249" s="5"/>
      <c r="C249" s="5" t="s">
        <v>30</v>
      </c>
      <c r="D249" s="17">
        <v>14.002000000000001</v>
      </c>
      <c r="E249" s="17">
        <v>7.24</v>
      </c>
      <c r="F249" s="17">
        <v>7.2679999999999998</v>
      </c>
      <c r="G249" s="17">
        <v>7.8949999999999996</v>
      </c>
      <c r="H249" s="17">
        <v>10.288</v>
      </c>
      <c r="I249" s="17">
        <v>16.417999999999999</v>
      </c>
      <c r="J249" s="17">
        <v>26.138999999999999</v>
      </c>
      <c r="K249" s="17">
        <v>30.449000000000002</v>
      </c>
      <c r="L249" s="17">
        <v>29.37</v>
      </c>
      <c r="M249" s="14"/>
      <c r="N249" s="18" t="s">
        <v>26</v>
      </c>
      <c r="O249" s="23">
        <f>R241</f>
        <v>119.73907371167643</v>
      </c>
      <c r="P249" s="23">
        <f>R242</f>
        <v>312.2693026920698</v>
      </c>
      <c r="Q249" s="14"/>
      <c r="R249" s="14"/>
      <c r="S249" s="14"/>
      <c r="T249" s="14"/>
      <c r="U249" s="14"/>
    </row>
    <row r="250" spans="1:21">
      <c r="A250" s="15"/>
      <c r="B250" s="5"/>
      <c r="C250" s="5"/>
      <c r="D250" s="5">
        <f>D249-D248</f>
        <v>7.6650000000000009</v>
      </c>
      <c r="E250" s="5"/>
      <c r="F250" s="5">
        <f>F249-E249</f>
        <v>2.7999999999999581E-2</v>
      </c>
      <c r="G250" s="5">
        <f>G249-E249</f>
        <v>0.65499999999999936</v>
      </c>
      <c r="H250" s="5">
        <f>H249-E249</f>
        <v>3.048</v>
      </c>
      <c r="I250" s="5">
        <f>I249-E249</f>
        <v>9.177999999999999</v>
      </c>
      <c r="J250" s="5">
        <f>J249-E249</f>
        <v>18.899000000000001</v>
      </c>
      <c r="K250" s="5">
        <f>K249-E249</f>
        <v>23.209000000000003</v>
      </c>
      <c r="L250" s="5">
        <f>L249-E249</f>
        <v>22.130000000000003</v>
      </c>
      <c r="M250" s="14"/>
      <c r="N250" s="18" t="s">
        <v>27</v>
      </c>
      <c r="O250" s="23">
        <f>S241</f>
        <v>246.56229615133722</v>
      </c>
      <c r="P250" s="23">
        <f>S242</f>
        <v>368.2514448060507</v>
      </c>
      <c r="Q250" s="14"/>
      <c r="R250" s="14"/>
      <c r="S250" s="14"/>
      <c r="T250" s="14"/>
      <c r="U250" s="14"/>
    </row>
    <row r="251" spans="1:21">
      <c r="A251" s="15"/>
      <c r="B251" s="5"/>
      <c r="C251" s="5"/>
      <c r="D251" s="5"/>
      <c r="E251" s="5"/>
      <c r="F251" s="19">
        <f>F250/D250*100</f>
        <v>0.36529680365296252</v>
      </c>
      <c r="G251" s="19">
        <f>G250/D250*100</f>
        <v>8.545335942596207</v>
      </c>
      <c r="H251" s="19">
        <f>H250/D250*100</f>
        <v>39.765166340508799</v>
      </c>
      <c r="I251" s="19">
        <f>I250/D250*100</f>
        <v>119.73907371167643</v>
      </c>
      <c r="J251" s="19">
        <f>J250/D250*100</f>
        <v>246.56229615133722</v>
      </c>
      <c r="K251" s="19">
        <f>K250/D250*100</f>
        <v>302.79191128506199</v>
      </c>
      <c r="L251" s="19">
        <f>L250/D250*100</f>
        <v>288.71493803000652</v>
      </c>
      <c r="M251" s="14"/>
      <c r="N251" s="18" t="s">
        <v>28</v>
      </c>
      <c r="O251" s="23">
        <f>T241</f>
        <v>302.79191128506199</v>
      </c>
      <c r="P251" s="23">
        <f>T242</f>
        <v>376.34280954085284</v>
      </c>
      <c r="Q251" s="14"/>
      <c r="R251" s="14"/>
      <c r="S251" s="14"/>
      <c r="T251" s="14"/>
      <c r="U251" s="14"/>
    </row>
    <row r="252" spans="1:21">
      <c r="A252" s="15"/>
      <c r="B252" s="5"/>
      <c r="C252" s="5"/>
      <c r="D252" s="5"/>
      <c r="E252" s="5"/>
      <c r="F252" s="5"/>
      <c r="G252" s="5"/>
      <c r="H252" s="5"/>
      <c r="I252" s="5"/>
      <c r="J252" s="5"/>
      <c r="K252" s="5"/>
      <c r="L252" s="5"/>
      <c r="M252" s="14"/>
      <c r="N252" s="18" t="s">
        <v>29</v>
      </c>
      <c r="O252" s="23">
        <f>U241</f>
        <v>288.71493803000652</v>
      </c>
      <c r="P252" s="23">
        <f>U242</f>
        <v>363.11260331438376</v>
      </c>
      <c r="Q252" s="14"/>
      <c r="R252" s="14"/>
      <c r="S252" s="14"/>
      <c r="T252" s="14"/>
      <c r="U252" s="14"/>
    </row>
    <row r="253" spans="1:21">
      <c r="A253" s="15"/>
      <c r="B253" s="5" t="s">
        <v>41</v>
      </c>
      <c r="C253" s="16" t="s">
        <v>20</v>
      </c>
      <c r="D253" s="5"/>
      <c r="E253" s="5"/>
      <c r="F253" s="5"/>
      <c r="G253" s="5"/>
      <c r="H253" s="5"/>
      <c r="I253" s="5"/>
      <c r="J253" s="5"/>
      <c r="K253" s="5"/>
      <c r="L253" s="5"/>
      <c r="M253" s="14"/>
      <c r="N253" s="14"/>
      <c r="O253" s="14"/>
      <c r="P253" s="14"/>
      <c r="Q253" s="14"/>
      <c r="R253" s="14"/>
      <c r="S253" s="14"/>
      <c r="T253" s="14"/>
      <c r="U253" s="14"/>
    </row>
    <row r="254" spans="1:21" ht="15.75">
      <c r="A254" s="15"/>
      <c r="B254" s="5"/>
      <c r="C254" s="5" t="s">
        <v>21</v>
      </c>
      <c r="D254" s="17">
        <v>9.3620000000000001</v>
      </c>
      <c r="E254" s="5" t="s">
        <v>22</v>
      </c>
      <c r="F254" s="18" t="s">
        <v>23</v>
      </c>
      <c r="G254" s="18" t="s">
        <v>24</v>
      </c>
      <c r="H254" s="18" t="s">
        <v>25</v>
      </c>
      <c r="I254" s="18" t="s">
        <v>26</v>
      </c>
      <c r="J254" s="18" t="s">
        <v>27</v>
      </c>
      <c r="K254" s="18" t="s">
        <v>28</v>
      </c>
      <c r="L254" s="18" t="s">
        <v>29</v>
      </c>
      <c r="M254" s="14"/>
      <c r="N254" s="14"/>
      <c r="O254" s="14"/>
      <c r="P254" s="14"/>
      <c r="Q254" s="14"/>
      <c r="R254" s="14"/>
      <c r="S254" s="14"/>
      <c r="T254" s="14"/>
      <c r="U254" s="14"/>
    </row>
    <row r="255" spans="1:21" ht="15.75">
      <c r="A255" s="15"/>
      <c r="B255" s="5"/>
      <c r="C255" s="5" t="s">
        <v>30</v>
      </c>
      <c r="D255" s="17">
        <v>11.263999999999999</v>
      </c>
      <c r="E255" s="17">
        <v>9.8249999999999993</v>
      </c>
      <c r="F255" s="17">
        <v>9.8070000000000004</v>
      </c>
      <c r="G255" s="17">
        <v>10.349</v>
      </c>
      <c r="H255" s="17">
        <v>12.234999999999999</v>
      </c>
      <c r="I255" s="17">
        <v>16.05</v>
      </c>
      <c r="J255" s="17">
        <v>17.28</v>
      </c>
      <c r="K255" s="17">
        <v>17.349</v>
      </c>
      <c r="L255" s="17">
        <v>17.238</v>
      </c>
      <c r="M255" s="14"/>
      <c r="N255" s="14"/>
      <c r="O255" s="14"/>
      <c r="P255" s="14"/>
      <c r="Q255" s="14"/>
      <c r="R255" s="14"/>
      <c r="S255" s="14"/>
      <c r="T255" s="14"/>
      <c r="U255" s="14"/>
    </row>
    <row r="256" spans="1:21">
      <c r="A256" s="15"/>
      <c r="B256" s="5"/>
      <c r="C256" s="5"/>
      <c r="D256" s="5">
        <f>D255-D254</f>
        <v>1.9019999999999992</v>
      </c>
      <c r="E256" s="5"/>
      <c r="F256" s="5">
        <f>F255-E255</f>
        <v>-1.7999999999998906E-2</v>
      </c>
      <c r="G256" s="5">
        <f>G255-E255</f>
        <v>0.52400000000000091</v>
      </c>
      <c r="H256" s="5">
        <f>H255-E255</f>
        <v>2.41</v>
      </c>
      <c r="I256" s="5">
        <f>I255-E255</f>
        <v>6.2250000000000014</v>
      </c>
      <c r="J256" s="5">
        <f>J255-E255</f>
        <v>7.4550000000000018</v>
      </c>
      <c r="K256" s="5">
        <f>K255-E255</f>
        <v>7.5240000000000009</v>
      </c>
      <c r="L256" s="5">
        <f>L255-E255</f>
        <v>7.4130000000000003</v>
      </c>
      <c r="M256" s="14"/>
      <c r="N256" s="14"/>
      <c r="O256" s="14"/>
      <c r="P256" s="14"/>
      <c r="Q256" s="14"/>
      <c r="R256" s="14"/>
      <c r="S256" s="14"/>
      <c r="T256" s="14"/>
      <c r="U256" s="14"/>
    </row>
    <row r="257" spans="1:21">
      <c r="A257" s="15"/>
      <c r="B257" s="5"/>
      <c r="C257" s="5"/>
      <c r="D257" s="5"/>
      <c r="E257" s="5"/>
      <c r="F257" s="19">
        <f>F256/D256*100</f>
        <v>-0.94637223974757689</v>
      </c>
      <c r="G257" s="19">
        <f>G256/D256*100</f>
        <v>27.549947423764515</v>
      </c>
      <c r="H257" s="19">
        <f>H256/D256*100</f>
        <v>126.70872765509995</v>
      </c>
      <c r="I257" s="19">
        <f>I256/D256*100</f>
        <v>327.28706624605695</v>
      </c>
      <c r="J257" s="19">
        <f>J256/D256*100</f>
        <v>391.95583596214539</v>
      </c>
      <c r="K257" s="19">
        <f>K256/D256*100</f>
        <v>395.58359621451126</v>
      </c>
      <c r="L257" s="19">
        <f>L256/D256*100</f>
        <v>389.74763406940076</v>
      </c>
      <c r="M257" s="14"/>
      <c r="N257" s="14"/>
      <c r="O257" s="14"/>
      <c r="P257" s="14"/>
      <c r="Q257" s="14"/>
      <c r="R257" s="14"/>
      <c r="S257" s="14"/>
      <c r="T257" s="14"/>
      <c r="U257" s="14"/>
    </row>
    <row r="258" spans="1:21">
      <c r="A258" s="15"/>
      <c r="B258" s="5"/>
      <c r="C258" s="5"/>
      <c r="D258" s="5"/>
      <c r="E258" s="5"/>
      <c r="F258" s="5"/>
      <c r="G258" s="5"/>
      <c r="H258" s="5"/>
      <c r="I258" s="5"/>
      <c r="J258" s="5"/>
      <c r="K258" s="5"/>
      <c r="L258" s="5"/>
      <c r="M258" s="14"/>
      <c r="N258" s="14"/>
      <c r="O258" s="14"/>
      <c r="P258" s="14"/>
      <c r="Q258" s="14"/>
      <c r="R258" s="14"/>
      <c r="S258" s="14"/>
      <c r="T258" s="14"/>
      <c r="U258" s="14"/>
    </row>
    <row r="259" spans="1:21">
      <c r="A259" s="15"/>
      <c r="B259" s="5" t="s">
        <v>42</v>
      </c>
      <c r="C259" s="16" t="s">
        <v>20</v>
      </c>
      <c r="D259" s="5"/>
      <c r="E259" s="5"/>
      <c r="F259" s="5"/>
      <c r="G259" s="5"/>
      <c r="H259" s="5"/>
      <c r="I259" s="5"/>
      <c r="J259" s="5"/>
      <c r="K259" s="5"/>
      <c r="L259" s="5"/>
      <c r="M259" s="14"/>
      <c r="N259" s="14"/>
      <c r="O259" s="14"/>
      <c r="P259" s="14"/>
      <c r="Q259" s="14"/>
      <c r="R259" s="14"/>
      <c r="S259" s="14"/>
      <c r="T259" s="14"/>
      <c r="U259" s="14"/>
    </row>
    <row r="260" spans="1:21" ht="15.75">
      <c r="A260" s="15"/>
      <c r="B260" s="5"/>
      <c r="C260" s="5" t="s">
        <v>21</v>
      </c>
      <c r="D260" s="17">
        <v>8.2210000000000001</v>
      </c>
      <c r="E260" s="5" t="s">
        <v>22</v>
      </c>
      <c r="F260" s="18" t="s">
        <v>23</v>
      </c>
      <c r="G260" s="18" t="s">
        <v>24</v>
      </c>
      <c r="H260" s="18" t="s">
        <v>25</v>
      </c>
      <c r="I260" s="18" t="s">
        <v>26</v>
      </c>
      <c r="J260" s="18" t="s">
        <v>27</v>
      </c>
      <c r="K260" s="18" t="s">
        <v>28</v>
      </c>
      <c r="L260" s="18" t="s">
        <v>29</v>
      </c>
      <c r="M260" s="14"/>
      <c r="N260" s="14"/>
      <c r="O260" s="14"/>
      <c r="P260" s="14"/>
      <c r="Q260" s="14"/>
      <c r="R260" s="14"/>
      <c r="S260" s="14"/>
      <c r="T260" s="14"/>
      <c r="U260" s="14"/>
    </row>
    <row r="261" spans="1:21" ht="15.75">
      <c r="A261" s="15"/>
      <c r="B261" s="5"/>
      <c r="C261" s="5" t="s">
        <v>30</v>
      </c>
      <c r="D261" s="17">
        <v>12.769</v>
      </c>
      <c r="E261" s="17">
        <v>9.1999999999999993</v>
      </c>
      <c r="F261" s="17">
        <v>9.27</v>
      </c>
      <c r="G261" s="17">
        <v>11.256</v>
      </c>
      <c r="H261" s="17">
        <v>15.901</v>
      </c>
      <c r="I261" s="17">
        <v>22.719000000000001</v>
      </c>
      <c r="J261" s="17">
        <v>24.87</v>
      </c>
      <c r="K261" s="17">
        <v>25.440999999999999</v>
      </c>
      <c r="L261" s="17">
        <v>24.503</v>
      </c>
      <c r="M261" s="14"/>
      <c r="N261" s="14"/>
      <c r="O261" s="14"/>
      <c r="P261" s="14"/>
      <c r="Q261" s="14"/>
      <c r="R261" s="14"/>
      <c r="S261" s="14"/>
      <c r="T261" s="14"/>
      <c r="U261" s="14"/>
    </row>
    <row r="262" spans="1:21">
      <c r="A262" s="15"/>
      <c r="B262" s="5"/>
      <c r="C262" s="5"/>
      <c r="D262" s="5">
        <f>D261-D260</f>
        <v>4.548</v>
      </c>
      <c r="E262" s="5"/>
      <c r="F262" s="5">
        <f>F261-E261</f>
        <v>7.0000000000000284E-2</v>
      </c>
      <c r="G262" s="5">
        <f>G261-E261</f>
        <v>2.0560000000000009</v>
      </c>
      <c r="H262" s="5">
        <f>H261-E261</f>
        <v>6.7010000000000005</v>
      </c>
      <c r="I262" s="5">
        <f>I261-E261</f>
        <v>13.519000000000002</v>
      </c>
      <c r="J262" s="5">
        <f>J261-E261</f>
        <v>15.670000000000002</v>
      </c>
      <c r="K262" s="5">
        <f>K261-E261</f>
        <v>16.241</v>
      </c>
      <c r="L262" s="5">
        <f>L261-E261</f>
        <v>15.303000000000001</v>
      </c>
      <c r="M262" s="14"/>
      <c r="N262" s="14"/>
      <c r="O262" s="14"/>
      <c r="P262" s="14"/>
      <c r="Q262" s="14"/>
      <c r="R262" s="14"/>
      <c r="S262" s="14"/>
      <c r="T262" s="14"/>
      <c r="U262" s="14"/>
    </row>
    <row r="263" spans="1:21">
      <c r="A263" s="15"/>
      <c r="B263" s="5"/>
      <c r="C263" s="5"/>
      <c r="D263" s="5"/>
      <c r="E263" s="5"/>
      <c r="F263" s="19">
        <f>F262/D262*100</f>
        <v>1.5391380826737089</v>
      </c>
      <c r="G263" s="19">
        <f>G262/D262*100</f>
        <v>45.206684256816203</v>
      </c>
      <c r="H263" s="19">
        <f>H262/D262*100</f>
        <v>147.33948988566402</v>
      </c>
      <c r="I263" s="19">
        <f>I262/D262*100</f>
        <v>297.25153913808271</v>
      </c>
      <c r="J263" s="19">
        <f>J262/D262*100</f>
        <v>344.54705364995607</v>
      </c>
      <c r="K263" s="19">
        <f>K262/D262*100</f>
        <v>357.10202286719436</v>
      </c>
      <c r="L263" s="19">
        <f>L262/D262*100</f>
        <v>336.47757255936676</v>
      </c>
      <c r="M263" s="14"/>
      <c r="N263" s="14"/>
      <c r="O263" s="14"/>
      <c r="P263" s="14"/>
      <c r="Q263" s="14"/>
      <c r="R263" s="14"/>
      <c r="S263" s="14"/>
      <c r="T263" s="14"/>
      <c r="U263" s="14"/>
    </row>
    <row r="264" spans="1:21">
      <c r="A264" s="14"/>
      <c r="B264" s="14"/>
      <c r="C264" s="14"/>
      <c r="D264" s="14"/>
      <c r="E264" s="14"/>
      <c r="F264" s="14"/>
      <c r="G264" s="14"/>
      <c r="H264" s="14"/>
      <c r="I264" s="14"/>
      <c r="J264" s="14"/>
      <c r="K264" s="14"/>
      <c r="L264" s="14"/>
      <c r="M264" s="14"/>
      <c r="N264" s="14"/>
      <c r="O264" s="14"/>
      <c r="P264" s="14"/>
      <c r="Q264" s="14"/>
      <c r="R264" s="14"/>
      <c r="S264" s="14"/>
      <c r="T264" s="14"/>
      <c r="U264" s="14"/>
    </row>
    <row r="265" spans="1:21">
      <c r="A265" s="14"/>
      <c r="B265" s="14"/>
      <c r="C265" s="14"/>
      <c r="D265" s="14"/>
      <c r="E265" s="14"/>
      <c r="F265" s="14"/>
      <c r="G265" s="14"/>
      <c r="H265" s="14"/>
      <c r="I265" s="14"/>
      <c r="J265" s="14"/>
      <c r="K265" s="14"/>
      <c r="L265" s="14"/>
      <c r="M265" s="14"/>
      <c r="N265" s="14"/>
      <c r="O265" s="14"/>
      <c r="P265" s="14"/>
      <c r="Q265" s="14"/>
      <c r="R265" s="14"/>
      <c r="S265" s="14"/>
      <c r="T265" s="14"/>
      <c r="U265" s="14"/>
    </row>
    <row r="266" spans="1:21">
      <c r="A266" s="15" t="s">
        <v>95</v>
      </c>
      <c r="B266" s="5"/>
      <c r="C266" s="5"/>
      <c r="D266" s="5"/>
      <c r="E266" s="5"/>
      <c r="F266" s="5"/>
      <c r="G266" s="5"/>
      <c r="H266" s="5"/>
      <c r="I266" s="5"/>
      <c r="J266" s="5"/>
      <c r="K266" s="5"/>
      <c r="L266" s="5"/>
      <c r="M266" s="14"/>
      <c r="N266" s="22"/>
      <c r="O266" s="18" t="str">
        <f t="shared" ref="O266:U266" si="37">F268</f>
        <v>0.1mM10ul</v>
      </c>
      <c r="P266" s="18" t="str">
        <f t="shared" si="37"/>
        <v>0.1mM20ul</v>
      </c>
      <c r="Q266" s="18" t="str">
        <f t="shared" si="37"/>
        <v>1mM7ul</v>
      </c>
      <c r="R266" s="18" t="str">
        <f t="shared" si="37"/>
        <v>1mM20ul</v>
      </c>
      <c r="S266" s="18" t="str">
        <f t="shared" si="37"/>
        <v>10mM7ul</v>
      </c>
      <c r="T266" s="18" t="str">
        <f t="shared" si="37"/>
        <v>10mM20ul</v>
      </c>
      <c r="U266" s="18" t="str">
        <f t="shared" si="37"/>
        <v>10mM70ul</v>
      </c>
    </row>
    <row r="267" spans="1:21">
      <c r="A267" s="15"/>
      <c r="B267" s="5" t="s">
        <v>39</v>
      </c>
      <c r="C267" s="16" t="s">
        <v>20</v>
      </c>
      <c r="D267" s="5"/>
      <c r="E267" s="5"/>
      <c r="F267" s="5"/>
      <c r="G267" s="5"/>
      <c r="H267" s="5"/>
      <c r="I267" s="5"/>
      <c r="J267" s="5"/>
      <c r="K267" s="5"/>
      <c r="L267" s="5"/>
      <c r="M267" s="14"/>
      <c r="N267" s="22" t="s">
        <v>69</v>
      </c>
      <c r="O267" s="23">
        <f t="shared" ref="O267:U267" si="38">AVERAGE(F277,F289)</f>
        <v>2.1267646498726185</v>
      </c>
      <c r="P267" s="23">
        <f t="shared" si="38"/>
        <v>40.922787473096832</v>
      </c>
      <c r="Q267" s="23">
        <f t="shared" si="38"/>
        <v>137.79815800914798</v>
      </c>
      <c r="R267" s="23">
        <f t="shared" si="38"/>
        <v>377.07979639829978</v>
      </c>
      <c r="S267" s="23">
        <f t="shared" si="38"/>
        <v>492.72836473682503</v>
      </c>
      <c r="T267" s="23">
        <f t="shared" si="38"/>
        <v>527.0196123609029</v>
      </c>
      <c r="U267" s="23">
        <f t="shared" si="38"/>
        <v>541.80596576516359</v>
      </c>
    </row>
    <row r="268" spans="1:21" ht="15.75">
      <c r="A268" s="15"/>
      <c r="B268" s="5"/>
      <c r="C268" s="5" t="s">
        <v>21</v>
      </c>
      <c r="D268" s="17">
        <v>6.6959999999999997</v>
      </c>
      <c r="E268" s="5" t="s">
        <v>22</v>
      </c>
      <c r="F268" s="18" t="s">
        <v>23</v>
      </c>
      <c r="G268" s="18" t="s">
        <v>24</v>
      </c>
      <c r="H268" s="18" t="s">
        <v>25</v>
      </c>
      <c r="I268" s="18" t="s">
        <v>26</v>
      </c>
      <c r="J268" s="18" t="s">
        <v>27</v>
      </c>
      <c r="K268" s="18" t="s">
        <v>28</v>
      </c>
      <c r="L268" s="18" t="s">
        <v>29</v>
      </c>
      <c r="M268" s="14"/>
      <c r="N268" s="22" t="s">
        <v>7</v>
      </c>
      <c r="O268" s="23">
        <f t="shared" ref="O268:U268" si="39">AVERAGE(F271,F283)</f>
        <v>6.522382179192415</v>
      </c>
      <c r="P268" s="23">
        <f t="shared" si="39"/>
        <v>60.733255557342083</v>
      </c>
      <c r="Q268" s="23">
        <f t="shared" si="39"/>
        <v>183.21692505397462</v>
      </c>
      <c r="R268" s="23">
        <f t="shared" si="39"/>
        <v>428.51397328940885</v>
      </c>
      <c r="S268" s="23">
        <f t="shared" si="39"/>
        <v>654.19600654447504</v>
      </c>
      <c r="T268" s="23">
        <f t="shared" si="39"/>
        <v>752.34532355998817</v>
      </c>
      <c r="U268" s="23">
        <f t="shared" si="39"/>
        <v>796.61922985812498</v>
      </c>
    </row>
    <row r="269" spans="1:21" ht="15.75">
      <c r="A269" s="15"/>
      <c r="B269" s="5"/>
      <c r="C269" s="5" t="s">
        <v>30</v>
      </c>
      <c r="D269" s="17">
        <v>7.625</v>
      </c>
      <c r="E269" s="17">
        <v>7.6230000000000002</v>
      </c>
      <c r="F269" s="17">
        <v>7.7229999999999999</v>
      </c>
      <c r="G269" s="17">
        <v>8.5250000000000004</v>
      </c>
      <c r="H269" s="17">
        <v>9.9789999999999992</v>
      </c>
      <c r="I269" s="17">
        <v>13.007</v>
      </c>
      <c r="J269" s="17">
        <v>15.75</v>
      </c>
      <c r="K269" s="17">
        <v>17.183</v>
      </c>
      <c r="L269" s="17">
        <v>17.891999999999999</v>
      </c>
      <c r="M269" s="14"/>
      <c r="N269" s="14"/>
      <c r="O269" s="14"/>
      <c r="P269" s="14"/>
      <c r="Q269" s="14"/>
      <c r="R269" s="14"/>
      <c r="S269" s="14"/>
      <c r="T269" s="14"/>
      <c r="U269" s="14"/>
    </row>
    <row r="270" spans="1:21">
      <c r="A270" s="15"/>
      <c r="B270" s="5"/>
      <c r="C270" s="5"/>
      <c r="D270" s="5">
        <f>D269-D268</f>
        <v>0.92900000000000027</v>
      </c>
      <c r="E270" s="5"/>
      <c r="F270" s="5">
        <f>F269-E269</f>
        <v>9.9999999999999645E-2</v>
      </c>
      <c r="G270" s="5">
        <f>G269-E269</f>
        <v>0.90200000000000014</v>
      </c>
      <c r="H270" s="5">
        <f>H269-E269</f>
        <v>2.355999999999999</v>
      </c>
      <c r="I270" s="5">
        <f>I269-E269</f>
        <v>5.3839999999999995</v>
      </c>
      <c r="J270" s="5">
        <f>J269-E269</f>
        <v>8.1269999999999989</v>
      </c>
      <c r="K270" s="5">
        <f>K269-E269</f>
        <v>9.5599999999999987</v>
      </c>
      <c r="L270" s="5">
        <f>L269-E269</f>
        <v>10.268999999999998</v>
      </c>
      <c r="M270" s="14"/>
      <c r="N270" s="14"/>
      <c r="O270" s="14"/>
      <c r="P270" s="14"/>
      <c r="Q270" s="14"/>
      <c r="R270" s="14"/>
      <c r="S270" s="14"/>
      <c r="T270" s="14"/>
      <c r="U270" s="14"/>
    </row>
    <row r="271" spans="1:21">
      <c r="A271" s="15"/>
      <c r="B271" s="5"/>
      <c r="C271" s="5"/>
      <c r="D271" s="5"/>
      <c r="E271" s="5"/>
      <c r="F271" s="19">
        <f>F270/D270*100</f>
        <v>10.76426264800857</v>
      </c>
      <c r="G271" s="19">
        <f>G270/D270*100</f>
        <v>97.093649085037654</v>
      </c>
      <c r="H271" s="19">
        <f>H270/D270*100</f>
        <v>253.60602798708268</v>
      </c>
      <c r="I271" s="19">
        <f>I270/D270*100</f>
        <v>579.54790096878344</v>
      </c>
      <c r="J271" s="19">
        <f>J270/D270*100</f>
        <v>874.81162540365938</v>
      </c>
      <c r="K271" s="19">
        <f>K270/D270*100</f>
        <v>1029.0635091496229</v>
      </c>
      <c r="L271" s="19">
        <f>L270/D270*100</f>
        <v>1105.3821313240037</v>
      </c>
      <c r="M271" s="14"/>
      <c r="N271" s="22" t="s">
        <v>31</v>
      </c>
      <c r="O271" s="5" t="s">
        <v>69</v>
      </c>
      <c r="P271" s="5" t="s">
        <v>7</v>
      </c>
      <c r="Q271" s="14"/>
      <c r="R271" s="14"/>
      <c r="S271" s="14"/>
      <c r="T271" s="14"/>
      <c r="U271" s="14"/>
    </row>
    <row r="272" spans="1:21">
      <c r="A272" s="15"/>
      <c r="B272" s="5"/>
      <c r="C272" s="5"/>
      <c r="D272" s="5"/>
      <c r="E272" s="5"/>
      <c r="F272" s="5"/>
      <c r="G272" s="5"/>
      <c r="H272" s="5"/>
      <c r="I272" s="5"/>
      <c r="J272" s="5"/>
      <c r="K272" s="5"/>
      <c r="L272" s="5"/>
      <c r="M272" s="14"/>
      <c r="N272" s="18" t="s">
        <v>23</v>
      </c>
      <c r="O272" s="23">
        <f>O267</f>
        <v>2.1267646498726185</v>
      </c>
      <c r="P272" s="23">
        <f>O268</f>
        <v>6.522382179192415</v>
      </c>
      <c r="Q272" s="14"/>
      <c r="R272" s="14"/>
      <c r="S272" s="14"/>
      <c r="T272" s="14"/>
      <c r="U272" s="14"/>
    </row>
    <row r="273" spans="1:21">
      <c r="A273" s="15"/>
      <c r="B273" s="5" t="s">
        <v>40</v>
      </c>
      <c r="C273" s="16" t="s">
        <v>69</v>
      </c>
      <c r="D273" s="5"/>
      <c r="E273" s="5"/>
      <c r="F273" s="5"/>
      <c r="G273" s="5"/>
      <c r="H273" s="5"/>
      <c r="I273" s="5"/>
      <c r="J273" s="5"/>
      <c r="K273" s="5"/>
      <c r="L273" s="5"/>
      <c r="M273" s="14"/>
      <c r="N273" s="18" t="s">
        <v>24</v>
      </c>
      <c r="O273" s="23">
        <f>P267</f>
        <v>40.922787473096832</v>
      </c>
      <c r="P273" s="23">
        <f>P268</f>
        <v>60.733255557342083</v>
      </c>
      <c r="Q273" s="14"/>
      <c r="R273" s="14"/>
      <c r="S273" s="14"/>
      <c r="T273" s="14"/>
      <c r="U273" s="14"/>
    </row>
    <row r="274" spans="1:21" ht="15.75">
      <c r="A274" s="15"/>
      <c r="B274" s="5"/>
      <c r="C274" s="5" t="s">
        <v>21</v>
      </c>
      <c r="D274" s="17">
        <v>6.524</v>
      </c>
      <c r="E274" s="5" t="s">
        <v>22</v>
      </c>
      <c r="F274" s="18" t="s">
        <v>23</v>
      </c>
      <c r="G274" s="18" t="s">
        <v>24</v>
      </c>
      <c r="H274" s="18" t="s">
        <v>25</v>
      </c>
      <c r="I274" s="18" t="s">
        <v>26</v>
      </c>
      <c r="J274" s="18" t="s">
        <v>27</v>
      </c>
      <c r="K274" s="18" t="s">
        <v>28</v>
      </c>
      <c r="L274" s="18" t="s">
        <v>29</v>
      </c>
      <c r="M274" s="14"/>
      <c r="N274" s="18" t="s">
        <v>25</v>
      </c>
      <c r="O274" s="23">
        <f>Q267</f>
        <v>137.79815800914798</v>
      </c>
      <c r="P274" s="23">
        <f>Q268</f>
        <v>183.21692505397462</v>
      </c>
      <c r="Q274" s="14"/>
      <c r="R274" s="14"/>
      <c r="S274" s="14"/>
      <c r="T274" s="14"/>
      <c r="U274" s="14"/>
    </row>
    <row r="275" spans="1:21" ht="15.75">
      <c r="A275" s="15"/>
      <c r="B275" s="5"/>
      <c r="C275" s="5" t="s">
        <v>30</v>
      </c>
      <c r="D275" s="17">
        <v>9.7720000000000002</v>
      </c>
      <c r="E275" s="17">
        <v>9.2170000000000005</v>
      </c>
      <c r="F275" s="17">
        <v>9.3670000000000009</v>
      </c>
      <c r="G275" s="17">
        <v>10.339</v>
      </c>
      <c r="H275" s="17">
        <v>13.631</v>
      </c>
      <c r="I275" s="17">
        <v>22.398</v>
      </c>
      <c r="J275" s="17">
        <v>26.55</v>
      </c>
      <c r="K275" s="17">
        <v>27.702000000000002</v>
      </c>
      <c r="L275" s="17">
        <v>28.059000000000001</v>
      </c>
      <c r="M275" s="14"/>
      <c r="N275" s="18" t="s">
        <v>26</v>
      </c>
      <c r="O275" s="23">
        <f>R267</f>
        <v>377.07979639829978</v>
      </c>
      <c r="P275" s="23">
        <f>R268</f>
        <v>428.51397328940885</v>
      </c>
      <c r="Q275" s="14"/>
      <c r="R275" s="14"/>
      <c r="S275" s="14"/>
      <c r="T275" s="14"/>
      <c r="U275" s="14"/>
    </row>
    <row r="276" spans="1:21">
      <c r="A276" s="15"/>
      <c r="B276" s="5"/>
      <c r="C276" s="5"/>
      <c r="D276" s="5">
        <f>D275-D274</f>
        <v>3.2480000000000002</v>
      </c>
      <c r="E276" s="5"/>
      <c r="F276" s="5">
        <f>F275-E275</f>
        <v>0.15000000000000036</v>
      </c>
      <c r="G276" s="5">
        <f>G275-E275</f>
        <v>1.1219999999999999</v>
      </c>
      <c r="H276" s="5">
        <f>H275-E275</f>
        <v>4.4139999999999997</v>
      </c>
      <c r="I276" s="5">
        <f>I275-E275</f>
        <v>13.180999999999999</v>
      </c>
      <c r="J276" s="5">
        <f>J275-E275</f>
        <v>17.332999999999998</v>
      </c>
      <c r="K276" s="5">
        <f>K275-E275</f>
        <v>18.484999999999999</v>
      </c>
      <c r="L276" s="5">
        <f>L275-E275</f>
        <v>18.841999999999999</v>
      </c>
      <c r="M276" s="14"/>
      <c r="N276" s="18" t="s">
        <v>27</v>
      </c>
      <c r="O276" s="23">
        <f>S267</f>
        <v>492.72836473682503</v>
      </c>
      <c r="P276" s="23">
        <f>S268</f>
        <v>654.19600654447504</v>
      </c>
      <c r="Q276" s="14"/>
      <c r="R276" s="14"/>
      <c r="S276" s="14"/>
      <c r="T276" s="14"/>
      <c r="U276" s="14"/>
    </row>
    <row r="277" spans="1:21">
      <c r="A277" s="15"/>
      <c r="B277" s="5"/>
      <c r="C277" s="5"/>
      <c r="D277" s="5"/>
      <c r="E277" s="5"/>
      <c r="F277" s="19">
        <f>F276/D276*100</f>
        <v>4.6182266009852322</v>
      </c>
      <c r="G277" s="19">
        <f>G276/D276*100</f>
        <v>34.544334975369452</v>
      </c>
      <c r="H277" s="19">
        <f>H276/D276*100</f>
        <v>135.89901477832512</v>
      </c>
      <c r="I277" s="19">
        <f>I276/D276*100</f>
        <v>405.81896551724139</v>
      </c>
      <c r="J277" s="19">
        <f>J276/D276*100</f>
        <v>533.65147783251223</v>
      </c>
      <c r="K277" s="19">
        <f>K276/D276*100</f>
        <v>569.11945812807869</v>
      </c>
      <c r="L277" s="19">
        <f>L276/D276*100</f>
        <v>580.11083743842357</v>
      </c>
      <c r="M277" s="14"/>
      <c r="N277" s="18" t="s">
        <v>28</v>
      </c>
      <c r="O277" s="23">
        <f>T267</f>
        <v>527.0196123609029</v>
      </c>
      <c r="P277" s="23">
        <f>T268</f>
        <v>752.34532355998817</v>
      </c>
      <c r="Q277" s="14"/>
      <c r="R277" s="14"/>
      <c r="S277" s="14"/>
      <c r="T277" s="14"/>
      <c r="U277" s="14"/>
    </row>
    <row r="278" spans="1:21">
      <c r="A278" s="15"/>
      <c r="B278" s="5"/>
      <c r="C278" s="5"/>
      <c r="D278" s="5"/>
      <c r="E278" s="5"/>
      <c r="F278" s="5"/>
      <c r="G278" s="5"/>
      <c r="H278" s="5"/>
      <c r="I278" s="5"/>
      <c r="J278" s="5"/>
      <c r="K278" s="5"/>
      <c r="L278" s="5"/>
      <c r="M278" s="14"/>
      <c r="N278" s="18" t="s">
        <v>29</v>
      </c>
      <c r="O278" s="23">
        <f>U267</f>
        <v>541.80596576516359</v>
      </c>
      <c r="P278" s="23">
        <f>U268</f>
        <v>796.61922985812498</v>
      </c>
      <c r="Q278" s="14"/>
      <c r="R278" s="14"/>
      <c r="S278" s="14"/>
      <c r="T278" s="14"/>
      <c r="U278" s="14"/>
    </row>
    <row r="279" spans="1:21">
      <c r="A279" s="15"/>
      <c r="B279" s="5" t="s">
        <v>41</v>
      </c>
      <c r="C279" s="16" t="s">
        <v>20</v>
      </c>
      <c r="D279" s="5"/>
      <c r="E279" s="5"/>
      <c r="F279" s="5"/>
      <c r="G279" s="5"/>
      <c r="H279" s="5"/>
      <c r="I279" s="5"/>
      <c r="J279" s="5"/>
      <c r="K279" s="5"/>
      <c r="L279" s="5"/>
      <c r="M279" s="14"/>
      <c r="N279" s="14"/>
      <c r="O279" s="14"/>
      <c r="P279" s="14"/>
      <c r="Q279" s="14"/>
      <c r="R279" s="14"/>
      <c r="S279" s="14"/>
      <c r="T279" s="14"/>
      <c r="U279" s="14"/>
    </row>
    <row r="280" spans="1:21" ht="15.75">
      <c r="A280" s="15"/>
      <c r="B280" s="5"/>
      <c r="C280" s="5" t="s">
        <v>21</v>
      </c>
      <c r="D280" s="17">
        <v>6.6689999999999996</v>
      </c>
      <c r="E280" s="5" t="s">
        <v>22</v>
      </c>
      <c r="F280" s="18" t="s">
        <v>23</v>
      </c>
      <c r="G280" s="18" t="s">
        <v>24</v>
      </c>
      <c r="H280" s="18" t="s">
        <v>25</v>
      </c>
      <c r="I280" s="18" t="s">
        <v>26</v>
      </c>
      <c r="J280" s="18" t="s">
        <v>27</v>
      </c>
      <c r="K280" s="18" t="s">
        <v>28</v>
      </c>
      <c r="L280" s="18" t="s">
        <v>29</v>
      </c>
      <c r="M280" s="14"/>
      <c r="N280" s="14"/>
      <c r="O280" s="14"/>
      <c r="P280" s="14"/>
      <c r="Q280" s="14"/>
      <c r="R280" s="14"/>
      <c r="S280" s="14"/>
      <c r="T280" s="14"/>
      <c r="U280" s="14"/>
    </row>
    <row r="281" spans="1:21" ht="15.75">
      <c r="A281" s="15"/>
      <c r="B281" s="5"/>
      <c r="C281" s="5" t="s">
        <v>30</v>
      </c>
      <c r="D281" s="17">
        <v>10.177</v>
      </c>
      <c r="E281" s="17">
        <v>7.9470000000000001</v>
      </c>
      <c r="F281" s="17">
        <v>8.0269999999999992</v>
      </c>
      <c r="G281" s="17">
        <v>8.8019999999999996</v>
      </c>
      <c r="H281" s="17">
        <v>11.904999999999999</v>
      </c>
      <c r="I281" s="17">
        <v>17.681000000000001</v>
      </c>
      <c r="J281" s="17">
        <v>23.157</v>
      </c>
      <c r="K281" s="17">
        <v>24.632000000000001</v>
      </c>
      <c r="L281" s="17">
        <v>25.061</v>
      </c>
      <c r="M281" s="14"/>
      <c r="N281" s="14"/>
      <c r="O281" s="14"/>
      <c r="P281" s="14"/>
      <c r="Q281" s="14"/>
      <c r="R281" s="14"/>
      <c r="S281" s="14"/>
      <c r="T281" s="14"/>
      <c r="U281" s="14"/>
    </row>
    <row r="282" spans="1:21">
      <c r="A282" s="15"/>
      <c r="B282" s="5"/>
      <c r="C282" s="5"/>
      <c r="D282" s="5">
        <f>D281-D280</f>
        <v>3.508</v>
      </c>
      <c r="E282" s="5"/>
      <c r="F282" s="5">
        <f>F281-E281</f>
        <v>7.9999999999999183E-2</v>
      </c>
      <c r="G282" s="5">
        <f>G281-E281</f>
        <v>0.85499999999999954</v>
      </c>
      <c r="H282" s="5">
        <f>H281-E281</f>
        <v>3.9579999999999993</v>
      </c>
      <c r="I282" s="5">
        <f>I281-E281</f>
        <v>9.7340000000000018</v>
      </c>
      <c r="J282" s="5">
        <f>J281-E281</f>
        <v>15.21</v>
      </c>
      <c r="K282" s="5">
        <f>K281-E281</f>
        <v>16.685000000000002</v>
      </c>
      <c r="L282" s="5">
        <f>L281-E281</f>
        <v>17.114000000000001</v>
      </c>
      <c r="M282" s="14"/>
      <c r="N282" s="14"/>
      <c r="O282" s="14"/>
      <c r="P282" s="14"/>
      <c r="Q282" s="14"/>
      <c r="R282" s="14"/>
      <c r="S282" s="14"/>
      <c r="T282" s="14"/>
      <c r="U282" s="14"/>
    </row>
    <row r="283" spans="1:21">
      <c r="A283" s="15"/>
      <c r="B283" s="5"/>
      <c r="C283" s="5"/>
      <c r="D283" s="5"/>
      <c r="E283" s="5"/>
      <c r="F283" s="19">
        <f>F282/D282*100</f>
        <v>2.2805017103762597</v>
      </c>
      <c r="G283" s="19">
        <f>G282/D282*100</f>
        <v>24.372862029646509</v>
      </c>
      <c r="H283" s="19">
        <f>H282/D282*100</f>
        <v>112.82782212086657</v>
      </c>
      <c r="I283" s="19">
        <f>I282/D282*100</f>
        <v>277.48004561003427</v>
      </c>
      <c r="J283" s="19">
        <f>J282/D282*100</f>
        <v>433.58038768529082</v>
      </c>
      <c r="K283" s="19">
        <f>K282/D282*100</f>
        <v>475.62713797035354</v>
      </c>
      <c r="L283" s="19">
        <f>L282/D282*100</f>
        <v>487.85632839224633</v>
      </c>
      <c r="M283" s="14"/>
      <c r="N283" s="14"/>
      <c r="O283" s="14"/>
      <c r="P283" s="14"/>
      <c r="Q283" s="14"/>
      <c r="R283" s="14"/>
      <c r="S283" s="14"/>
      <c r="T283" s="14"/>
      <c r="U283" s="14"/>
    </row>
    <row r="284" spans="1:21">
      <c r="A284" s="15"/>
      <c r="B284" s="5"/>
      <c r="C284" s="5"/>
      <c r="D284" s="5"/>
      <c r="E284" s="5"/>
      <c r="F284" s="5"/>
      <c r="G284" s="5"/>
      <c r="H284" s="5"/>
      <c r="I284" s="5"/>
      <c r="J284" s="5"/>
      <c r="K284" s="5"/>
      <c r="L284" s="5"/>
      <c r="M284" s="14"/>
      <c r="N284" s="14"/>
      <c r="O284" s="14"/>
      <c r="P284" s="14"/>
      <c r="Q284" s="14"/>
      <c r="R284" s="14"/>
      <c r="S284" s="14"/>
      <c r="T284" s="14"/>
      <c r="U284" s="14"/>
    </row>
    <row r="285" spans="1:21">
      <c r="A285" s="15"/>
      <c r="B285" s="5" t="s">
        <v>42</v>
      </c>
      <c r="C285" s="16" t="s">
        <v>69</v>
      </c>
      <c r="D285" s="5"/>
      <c r="E285" s="5"/>
      <c r="F285" s="5"/>
      <c r="G285" s="5"/>
      <c r="H285" s="5"/>
      <c r="I285" s="5"/>
      <c r="J285" s="5"/>
      <c r="K285" s="5"/>
      <c r="L285" s="5"/>
      <c r="M285" s="14"/>
      <c r="N285" s="14"/>
      <c r="O285" s="14"/>
      <c r="P285" s="14"/>
      <c r="Q285" s="14"/>
      <c r="R285" s="14"/>
      <c r="S285" s="14"/>
      <c r="T285" s="14"/>
      <c r="U285" s="14"/>
    </row>
    <row r="286" spans="1:21" ht="15.75">
      <c r="A286" s="15"/>
      <c r="B286" s="5"/>
      <c r="C286" s="5" t="s">
        <v>21</v>
      </c>
      <c r="D286" s="17">
        <v>6.9960000000000004</v>
      </c>
      <c r="E286" s="5" t="s">
        <v>22</v>
      </c>
      <c r="F286" s="18" t="s">
        <v>23</v>
      </c>
      <c r="G286" s="18" t="s">
        <v>24</v>
      </c>
      <c r="H286" s="18" t="s">
        <v>25</v>
      </c>
      <c r="I286" s="18" t="s">
        <v>26</v>
      </c>
      <c r="J286" s="18" t="s">
        <v>27</v>
      </c>
      <c r="K286" s="18" t="s">
        <v>28</v>
      </c>
      <c r="L286" s="18" t="s">
        <v>29</v>
      </c>
      <c r="M286" s="14"/>
      <c r="N286" s="14"/>
      <c r="O286" s="14"/>
      <c r="P286" s="14"/>
      <c r="Q286" s="14"/>
      <c r="R286" s="14"/>
      <c r="S286" s="14"/>
      <c r="T286" s="14"/>
      <c r="U286" s="14"/>
    </row>
    <row r="287" spans="1:21" ht="15.75">
      <c r="A287" s="15"/>
      <c r="B287" s="5"/>
      <c r="C287" s="5" t="s">
        <v>30</v>
      </c>
      <c r="D287" s="17">
        <v>12.48</v>
      </c>
      <c r="E287" s="17">
        <v>10.624000000000001</v>
      </c>
      <c r="F287" s="17">
        <v>10.603999999999999</v>
      </c>
      <c r="G287" s="17">
        <v>13.218</v>
      </c>
      <c r="H287" s="17">
        <v>18.285</v>
      </c>
      <c r="I287" s="17">
        <v>29.727</v>
      </c>
      <c r="J287" s="17">
        <v>35.401000000000003</v>
      </c>
      <c r="K287" s="17">
        <v>37.216999999999999</v>
      </c>
      <c r="L287" s="17">
        <v>38.235999999999997</v>
      </c>
      <c r="M287" s="14"/>
      <c r="N287" s="14"/>
      <c r="O287" s="14"/>
      <c r="P287" s="14"/>
      <c r="Q287" s="14"/>
      <c r="R287" s="14"/>
      <c r="S287" s="14"/>
      <c r="T287" s="14"/>
      <c r="U287" s="14"/>
    </row>
    <row r="288" spans="1:21">
      <c r="A288" s="15"/>
      <c r="B288" s="5"/>
      <c r="C288" s="5"/>
      <c r="D288" s="5">
        <f>D287-D286</f>
        <v>5.484</v>
      </c>
      <c r="E288" s="5"/>
      <c r="F288" s="5">
        <f>F287-E287</f>
        <v>-2.000000000000135E-2</v>
      </c>
      <c r="G288" s="5">
        <f>G287-E287</f>
        <v>2.5939999999999994</v>
      </c>
      <c r="H288" s="5">
        <f>H287-E287</f>
        <v>7.6609999999999996</v>
      </c>
      <c r="I288" s="5">
        <f>I287-E287</f>
        <v>19.103000000000002</v>
      </c>
      <c r="J288" s="5">
        <f>J287-E287</f>
        <v>24.777000000000001</v>
      </c>
      <c r="K288" s="5">
        <f>K287-E287</f>
        <v>26.592999999999996</v>
      </c>
      <c r="L288" s="5">
        <f>L287-E287</f>
        <v>27.611999999999995</v>
      </c>
      <c r="M288" s="14"/>
      <c r="N288" s="14"/>
      <c r="O288" s="14"/>
      <c r="P288" s="14"/>
      <c r="Q288" s="14"/>
      <c r="R288" s="14"/>
      <c r="S288" s="14"/>
      <c r="T288" s="14"/>
      <c r="U288" s="14"/>
    </row>
    <row r="289" spans="1:21">
      <c r="A289" s="15"/>
      <c r="B289" s="5"/>
      <c r="C289" s="5"/>
      <c r="D289" s="5"/>
      <c r="E289" s="5"/>
      <c r="F289" s="19">
        <f>F288/D288*100</f>
        <v>-0.36469730123999544</v>
      </c>
      <c r="G289" s="19">
        <f>G288/D288*100</f>
        <v>47.301239970824206</v>
      </c>
      <c r="H289" s="19">
        <f>H288/D288*100</f>
        <v>139.69730123997081</v>
      </c>
      <c r="I289" s="19">
        <f>I288/D288*100</f>
        <v>348.34062727935816</v>
      </c>
      <c r="J289" s="19">
        <f>J288/D288*100</f>
        <v>451.80525164113783</v>
      </c>
      <c r="K289" s="19">
        <f>K288/D288*100</f>
        <v>484.91976659372716</v>
      </c>
      <c r="L289" s="19">
        <f>L288/D288*100</f>
        <v>503.50109409190367</v>
      </c>
      <c r="M289" s="14"/>
      <c r="N289" s="14"/>
      <c r="O289" s="14"/>
      <c r="P289" s="14"/>
      <c r="Q289" s="14"/>
      <c r="R289" s="14"/>
      <c r="S289" s="14"/>
      <c r="T289" s="14"/>
      <c r="U289" s="14"/>
    </row>
    <row r="290" spans="1:21">
      <c r="A290" s="14"/>
      <c r="B290" s="14"/>
      <c r="C290" s="14"/>
      <c r="D290" s="14"/>
      <c r="E290" s="14"/>
      <c r="F290" s="14"/>
      <c r="G290" s="14"/>
      <c r="H290" s="14"/>
      <c r="I290" s="14"/>
      <c r="J290" s="14"/>
      <c r="K290" s="14"/>
      <c r="L290" s="14"/>
      <c r="M290" s="14"/>
      <c r="N290" s="14"/>
      <c r="O290" s="14"/>
      <c r="P290" s="14"/>
      <c r="Q290" s="14"/>
      <c r="R290" s="14"/>
      <c r="S290" s="14"/>
      <c r="T290" s="14"/>
      <c r="U290" s="14"/>
    </row>
  </sheetData>
  <mergeCells count="5">
    <mergeCell ref="B1:D1"/>
    <mergeCell ref="B2:G2"/>
    <mergeCell ref="A3:F3"/>
    <mergeCell ref="A4:E4"/>
    <mergeCell ref="A5:D5"/>
  </mergeCells>
  <phoneticPr fontId="12" type="noConversion"/>
  <dataValidations count="2">
    <dataValidation type="list" allowBlank="1" showInputMessage="1" showErrorMessage="1" sqref="C33 C39 C45 C51 C59 C65 C71 C77 C85 C91 C97 C103 C111 C117 C123 C129 C137 C143 C149 C155 C163 C169 C175 C181 C189 C195 C201 C207 C215 C221 C227 C233 C241 C247 C253 C259 C267 C273 C279 C285">
      <formula1>"Control,HS38"</formula1>
    </dataValidation>
    <dataValidation type="list" allowBlank="1" showInputMessage="1" showErrorMessage="1" sqref="C32 C1:C5 C34:C38 C40:C44 C46:C50 C52:C58 C60:C64 C66:C70 C72:C76 C78:C84 C86:C90 C92:C96 C98:C102 C104:C110 C112:C116 C118:C122 C124:C128 C130:C136 C138:C142 C144:C148 C150:C154 C156:C162 C164:C168 C170:C174 C176:C180 C182:C188 C190:C194 C196:C200 C202:C206 C208:C214 C216:C220 C222:C226 C228:C232 C234:C240 C242:C246 C248:C252 C254:C258 C260:C266 C268:C272 C274:C278 C280:C284 C286:C290">
      <formula1>"GF 109203X,Control"</formula1>
    </dataValidation>
  </dataValidations>
  <pageMargins left="0.75" right="0.75" top="1" bottom="1" header="0.5" footer="0.5"/>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52"/>
  <sheetViews>
    <sheetView topLeftCell="I1" workbookViewId="0">
      <selection activeCell="A18" sqref="A18"/>
    </sheetView>
  </sheetViews>
  <sheetFormatPr baseColWidth="10" defaultColWidth="8.7109375" defaultRowHeight="15"/>
  <cols>
    <col min="1" max="27" width="9.5703125" style="1" customWidth="1"/>
    <col min="28" max="16384" width="8.7109375" style="1"/>
  </cols>
  <sheetData>
    <row r="1" spans="1:14" ht="15.75">
      <c r="A1" s="2" t="s">
        <v>0</v>
      </c>
      <c r="B1" s="63" t="s">
        <v>100</v>
      </c>
      <c r="C1" s="64"/>
      <c r="D1" s="64"/>
      <c r="E1" s="2"/>
      <c r="F1" s="2"/>
      <c r="G1" s="2"/>
    </row>
    <row r="2" spans="1:14" ht="15.75">
      <c r="A2" s="2" t="s">
        <v>2</v>
      </c>
      <c r="B2" s="65" t="s">
        <v>101</v>
      </c>
      <c r="C2" s="66"/>
      <c r="D2" s="66"/>
      <c r="E2" s="66"/>
      <c r="F2" s="66"/>
      <c r="G2" s="66"/>
    </row>
    <row r="3" spans="1:14">
      <c r="A3" s="67" t="s">
        <v>102</v>
      </c>
      <c r="B3" s="67"/>
      <c r="C3" s="67"/>
      <c r="D3" s="67"/>
      <c r="E3" s="67"/>
      <c r="F3" s="67"/>
      <c r="G3" s="2"/>
    </row>
    <row r="4" spans="1:14">
      <c r="A4" s="67" t="s">
        <v>68</v>
      </c>
      <c r="B4" s="67"/>
      <c r="C4" s="67"/>
      <c r="D4" s="67"/>
      <c r="E4" s="67"/>
      <c r="F4" s="2"/>
      <c r="G4" s="2"/>
    </row>
    <row r="5" spans="1:14">
      <c r="A5" s="67" t="s">
        <v>55</v>
      </c>
      <c r="B5" s="67"/>
      <c r="C5" s="67"/>
      <c r="D5" s="67"/>
      <c r="E5" s="2"/>
      <c r="F5" s="2"/>
      <c r="G5" s="2"/>
    </row>
    <row r="8" spans="1:14">
      <c r="A8" s="3" t="s">
        <v>7</v>
      </c>
      <c r="B8" s="3" t="s">
        <v>56</v>
      </c>
      <c r="C8" s="3" t="s">
        <v>9</v>
      </c>
      <c r="D8" s="3" t="s">
        <v>10</v>
      </c>
      <c r="E8" s="3" t="s">
        <v>11</v>
      </c>
      <c r="F8" s="3" t="s">
        <v>12</v>
      </c>
      <c r="G8" s="3" t="s">
        <v>13</v>
      </c>
      <c r="H8" s="3" t="s">
        <v>85</v>
      </c>
      <c r="I8" s="3" t="s">
        <v>86</v>
      </c>
      <c r="J8" s="3" t="s">
        <v>87</v>
      </c>
      <c r="K8" s="3" t="s">
        <v>88</v>
      </c>
      <c r="L8" s="3"/>
      <c r="M8" s="3" t="s">
        <v>14</v>
      </c>
      <c r="N8" s="3" t="s">
        <v>15</v>
      </c>
    </row>
    <row r="9" spans="1:14">
      <c r="A9" s="3"/>
      <c r="B9" s="3"/>
      <c r="C9" s="3"/>
      <c r="D9" s="3"/>
      <c r="E9" s="3"/>
      <c r="F9" s="3"/>
      <c r="G9" s="3"/>
      <c r="H9" s="3"/>
      <c r="I9" s="3"/>
      <c r="J9" s="3"/>
      <c r="K9" s="3"/>
      <c r="L9" s="3"/>
      <c r="M9" s="3"/>
      <c r="N9" s="3"/>
    </row>
    <row r="10" spans="1:14">
      <c r="A10" s="3"/>
      <c r="B10" s="3">
        <v>2</v>
      </c>
      <c r="C10" s="3">
        <v>18.0579919064904</v>
      </c>
      <c r="D10" s="3">
        <v>-1.98986876997353</v>
      </c>
      <c r="E10" s="3">
        <v>1.5795695111632</v>
      </c>
      <c r="F10" s="3">
        <v>1.62516240670239</v>
      </c>
      <c r="G10" s="3">
        <v>13.680513647093001</v>
      </c>
      <c r="H10" s="3">
        <v>-0.81496488356476604</v>
      </c>
      <c r="I10" s="3">
        <v>1.72866828383897</v>
      </c>
      <c r="J10" s="3">
        <v>21.544276457883399</v>
      </c>
      <c r="K10" s="3">
        <v>2.2205971090471901</v>
      </c>
      <c r="L10" s="3"/>
      <c r="M10" s="3">
        <f t="shared" ref="M10:M14" si="0">AVERAGE(C10:K10)</f>
        <v>6.4035495187422509</v>
      </c>
      <c r="N10" s="3">
        <f t="shared" ref="N10:N14" si="1">STDEV(C10:K10)</f>
        <v>8.8461406783848169</v>
      </c>
    </row>
    <row r="11" spans="1:14">
      <c r="A11" s="3"/>
      <c r="B11" s="3">
        <v>4</v>
      </c>
      <c r="C11" s="3">
        <v>36.676682240014799</v>
      </c>
      <c r="D11" s="3">
        <v>1.5037057183653399</v>
      </c>
      <c r="E11" s="3">
        <v>3.9865239209955998</v>
      </c>
      <c r="F11" s="3">
        <v>8.9177674789665193</v>
      </c>
      <c r="G11" s="3">
        <v>29.581886878270598</v>
      </c>
      <c r="H11" s="3">
        <v>6.8725421364187502</v>
      </c>
      <c r="I11" s="3">
        <v>6.2575608035089001</v>
      </c>
      <c r="J11" s="3">
        <v>31.8034557235421</v>
      </c>
      <c r="K11" s="3">
        <v>18.824798921735301</v>
      </c>
      <c r="L11" s="3"/>
      <c r="M11" s="3">
        <f t="shared" si="0"/>
        <v>16.047213757979765</v>
      </c>
      <c r="N11" s="3">
        <f t="shared" si="1"/>
        <v>13.474750742424323</v>
      </c>
    </row>
    <row r="12" spans="1:14">
      <c r="A12" s="3"/>
      <c r="B12" s="3">
        <v>8</v>
      </c>
      <c r="C12" s="3">
        <v>80.3218588440986</v>
      </c>
      <c r="D12" s="3">
        <v>27.2647378799211</v>
      </c>
      <c r="E12" s="3">
        <v>9.7523514670081894</v>
      </c>
      <c r="F12" s="3">
        <v>17.258706056695601</v>
      </c>
      <c r="G12" s="3">
        <v>86.403671383776796</v>
      </c>
      <c r="H12" s="3">
        <v>23.780115511981499</v>
      </c>
      <c r="I12" s="3">
        <v>18.560807537343099</v>
      </c>
      <c r="J12" s="3">
        <v>80.723542116630696</v>
      </c>
      <c r="K12" s="3">
        <v>69.356263666355304</v>
      </c>
      <c r="L12" s="3"/>
      <c r="M12" s="3">
        <f t="shared" si="0"/>
        <v>45.935783829312321</v>
      </c>
      <c r="N12" s="3">
        <f t="shared" si="1"/>
        <v>32.208782905461895</v>
      </c>
    </row>
    <row r="13" spans="1:14">
      <c r="A13" s="3"/>
      <c r="B13" s="3">
        <v>16</v>
      </c>
      <c r="C13" s="3">
        <v>158.048497374531</v>
      </c>
      <c r="D13" s="3">
        <v>61.153022370299801</v>
      </c>
      <c r="E13" s="3">
        <v>33.1579936260067</v>
      </c>
      <c r="F13" s="3">
        <v>43.513601414128097</v>
      </c>
      <c r="G13" s="3">
        <v>259.21162464605402</v>
      </c>
      <c r="H13" s="3">
        <v>64.691640594926</v>
      </c>
      <c r="I13" s="3">
        <v>50.997841390889697</v>
      </c>
      <c r="J13" s="3">
        <v>200.48596112311</v>
      </c>
      <c r="K13" s="3">
        <v>182.88581657843</v>
      </c>
      <c r="L13" s="3"/>
      <c r="M13" s="3">
        <f t="shared" si="0"/>
        <v>117.12733323537503</v>
      </c>
      <c r="N13" s="3">
        <f t="shared" si="1"/>
        <v>83.562022663768047</v>
      </c>
    </row>
    <row r="14" spans="1:14">
      <c r="A14" s="3"/>
      <c r="B14" s="3">
        <v>32</v>
      </c>
      <c r="C14" s="3">
        <v>144.42065986997099</v>
      </c>
      <c r="D14" s="3">
        <v>48.671720949207902</v>
      </c>
      <c r="E14" s="3">
        <v>53.246179295609103</v>
      </c>
      <c r="F14" s="3">
        <v>65.544642191863204</v>
      </c>
      <c r="G14" s="3">
        <v>349.81454798281902</v>
      </c>
      <c r="H14" s="3">
        <v>76.233129871173105</v>
      </c>
      <c r="I14" s="3">
        <v>59.956164184898697</v>
      </c>
      <c r="J14" s="3">
        <v>205.83153347732201</v>
      </c>
      <c r="K14" s="3">
        <v>223.195173733064</v>
      </c>
      <c r="L14" s="3"/>
      <c r="M14" s="3">
        <f t="shared" si="0"/>
        <v>136.32375017288089</v>
      </c>
      <c r="N14" s="3">
        <f t="shared" si="1"/>
        <v>104.31873683679551</v>
      </c>
    </row>
    <row r="15" spans="1:14">
      <c r="A15" s="3"/>
      <c r="B15" s="3"/>
      <c r="C15" s="3"/>
      <c r="D15" s="3"/>
      <c r="E15" s="3"/>
      <c r="F15" s="3"/>
      <c r="G15" s="3"/>
      <c r="H15" s="3"/>
      <c r="I15" s="3"/>
      <c r="J15" s="3"/>
      <c r="K15" s="3"/>
      <c r="L15" s="3"/>
      <c r="M15" s="3"/>
      <c r="N15" s="3"/>
    </row>
    <row r="16" spans="1:14">
      <c r="A16" s="3"/>
      <c r="B16" s="3"/>
      <c r="C16" s="3"/>
      <c r="D16" s="3"/>
      <c r="E16" s="3"/>
      <c r="F16" s="3"/>
      <c r="G16" s="3"/>
      <c r="H16" s="3"/>
      <c r="I16" s="3"/>
      <c r="J16" s="3"/>
      <c r="K16" s="3"/>
      <c r="L16" s="3"/>
      <c r="M16" s="3"/>
      <c r="N16" s="3"/>
    </row>
    <row r="17" spans="1:27">
      <c r="A17" s="3" t="s">
        <v>69</v>
      </c>
      <c r="B17" s="3" t="s">
        <v>56</v>
      </c>
      <c r="C17" s="3" t="s">
        <v>9</v>
      </c>
      <c r="D17" s="3" t="s">
        <v>10</v>
      </c>
      <c r="E17" s="3" t="s">
        <v>11</v>
      </c>
      <c r="F17" s="3" t="s">
        <v>12</v>
      </c>
      <c r="G17" s="3" t="s">
        <v>13</v>
      </c>
      <c r="H17" s="3" t="s">
        <v>85</v>
      </c>
      <c r="I17" s="3" t="s">
        <v>86</v>
      </c>
      <c r="J17" s="3" t="s">
        <v>87</v>
      </c>
      <c r="K17" s="3" t="s">
        <v>88</v>
      </c>
      <c r="L17" s="3"/>
      <c r="M17" s="3" t="s">
        <v>14</v>
      </c>
      <c r="N17" s="3" t="s">
        <v>15</v>
      </c>
      <c r="P17" s="3" t="s">
        <v>103</v>
      </c>
      <c r="Z17" s="3" t="s">
        <v>14</v>
      </c>
      <c r="AA17" s="3" t="s">
        <v>15</v>
      </c>
    </row>
    <row r="18" spans="1:27">
      <c r="A18" s="3"/>
      <c r="B18" s="3"/>
      <c r="C18" s="3"/>
      <c r="D18" s="3"/>
      <c r="E18" s="3"/>
      <c r="F18" s="3"/>
      <c r="G18" s="3"/>
      <c r="H18" s="3"/>
      <c r="I18" s="3"/>
      <c r="J18" s="3"/>
      <c r="K18" s="3"/>
      <c r="L18" s="3"/>
      <c r="M18" s="3"/>
      <c r="N18" s="3"/>
      <c r="Z18" s="3"/>
      <c r="AA18" s="3"/>
    </row>
    <row r="19" spans="1:27">
      <c r="A19" s="3"/>
      <c r="B19" s="3">
        <v>2</v>
      </c>
      <c r="C19" s="3">
        <v>19.318411689994701</v>
      </c>
      <c r="D19" s="3">
        <v>0.32628909418381902</v>
      </c>
      <c r="E19" s="3">
        <v>1.47212019369965</v>
      </c>
      <c r="F19" s="3">
        <v>5.4144872855595098E-2</v>
      </c>
      <c r="G19" s="3">
        <v>11.7262731018083</v>
      </c>
      <c r="H19" s="3">
        <v>2.0571984707063899</v>
      </c>
      <c r="I19" s="3">
        <v>0.62933346497203801</v>
      </c>
      <c r="J19" s="3">
        <v>3.2004828949842699</v>
      </c>
      <c r="K19" s="3">
        <v>2.9069930247393798</v>
      </c>
      <c r="L19" s="3"/>
      <c r="M19" s="3">
        <f t="shared" ref="M19:M23" si="2">AVERAGE(C19:K19)</f>
        <v>4.6323607564382367</v>
      </c>
      <c r="N19" s="3">
        <f t="shared" ref="N19:N23" si="3">STDEV(C19:K19)</f>
        <v>6.549579900193355</v>
      </c>
      <c r="P19" s="1">
        <f>100-C19/C10*100</f>
        <v>-6.979844658426714</v>
      </c>
      <c r="Q19" s="1">
        <f t="shared" ref="Q19:W23" si="4">100-D19/D10*100</f>
        <v>116.39751822368464</v>
      </c>
      <c r="R19" s="1">
        <f t="shared" si="4"/>
        <v>6.8024431153032339</v>
      </c>
      <c r="S19" s="1">
        <f t="shared" si="4"/>
        <v>96.668340798907579</v>
      </c>
      <c r="T19" s="1">
        <f>100-G19/G10*100</f>
        <v>14.284847745464305</v>
      </c>
      <c r="U19" s="1">
        <f>100-H19/H10*100</f>
        <v>352.42786679444725</v>
      </c>
      <c r="V19" s="1">
        <f>100-I19/I10*100</f>
        <v>63.594318768061456</v>
      </c>
      <c r="W19" s="1">
        <f>100-J19/J10*100</f>
        <v>85.144625760624407</v>
      </c>
      <c r="X19" s="1">
        <f>100-K19/K10*100</f>
        <v>-30.910421025753152</v>
      </c>
      <c r="Z19" s="3">
        <f t="shared" ref="Z19:Z23" si="5">AVERAGE(P19:X19)</f>
        <v>77.492188391368117</v>
      </c>
      <c r="AA19" s="3">
        <f t="shared" ref="AA19:AA23" si="6">STDEV(P19:X19)</f>
        <v>114.89209363679336</v>
      </c>
    </row>
    <row r="20" spans="1:27">
      <c r="A20" s="3"/>
      <c r="B20" s="3">
        <v>4</v>
      </c>
      <c r="C20" s="3">
        <v>42.189836176225903</v>
      </c>
      <c r="D20" s="3">
        <v>4.5100479014584396</v>
      </c>
      <c r="E20" s="3">
        <v>4.9211267875491798</v>
      </c>
      <c r="F20" s="3">
        <v>0.99497683571142304</v>
      </c>
      <c r="G20" s="3">
        <v>22.8580798630923</v>
      </c>
      <c r="H20" s="3">
        <v>6.0216630562835904</v>
      </c>
      <c r="I20" s="3">
        <v>2.894077479676</v>
      </c>
      <c r="J20" s="3">
        <v>2.0374219984624</v>
      </c>
      <c r="K20" s="3">
        <v>12.925966212004401</v>
      </c>
      <c r="L20" s="3"/>
      <c r="M20" s="3">
        <f t="shared" si="2"/>
        <v>11.039244034495958</v>
      </c>
      <c r="N20" s="3">
        <f t="shared" si="3"/>
        <v>13.542090464075132</v>
      </c>
      <c r="P20" s="1">
        <f t="shared" ref="P20:P23" si="7">100-C20/C11*100</f>
        <v>-15.031768413872967</v>
      </c>
      <c r="Q20" s="1">
        <f t="shared" si="4"/>
        <v>-199.92889209474163</v>
      </c>
      <c r="R20" s="1">
        <f t="shared" si="4"/>
        <v>-23.444055148681286</v>
      </c>
      <c r="S20" s="1">
        <f t="shared" si="4"/>
        <v>88.842758705492386</v>
      </c>
      <c r="T20" s="1">
        <f t="shared" si="4"/>
        <v>22.729473082115248</v>
      </c>
      <c r="U20" s="1">
        <f t="shared" si="4"/>
        <v>12.380849229373354</v>
      </c>
      <c r="V20" s="1">
        <f t="shared" si="4"/>
        <v>53.750709412952752</v>
      </c>
      <c r="W20" s="1">
        <f t="shared" si="4"/>
        <v>93.593708758654728</v>
      </c>
      <c r="X20" s="1">
        <f t="shared" ref="X20:X23" si="8">100-K20/K11*100</f>
        <v>31.335435423536182</v>
      </c>
      <c r="Z20" s="3">
        <f t="shared" si="5"/>
        <v>7.1364687727587528</v>
      </c>
      <c r="AA20" s="3">
        <f t="shared" si="6"/>
        <v>87.665955294946244</v>
      </c>
    </row>
    <row r="21" spans="1:27">
      <c r="A21" s="3"/>
      <c r="B21" s="3">
        <v>8</v>
      </c>
      <c r="C21" s="3">
        <v>102.512461324038</v>
      </c>
      <c r="D21" s="3">
        <v>26.4670520927477</v>
      </c>
      <c r="E21" s="3">
        <v>9.3162665792406791</v>
      </c>
      <c r="F21" s="3">
        <v>12.361847735713701</v>
      </c>
      <c r="G21" s="3">
        <v>57.537697195732001</v>
      </c>
      <c r="H21" s="3">
        <v>14.102690560532199</v>
      </c>
      <c r="I21" s="3">
        <v>9.7084858812943899</v>
      </c>
      <c r="J21" s="3">
        <v>36.276911284138201</v>
      </c>
      <c r="K21" s="3">
        <v>75.451262579635895</v>
      </c>
      <c r="L21" s="3"/>
      <c r="M21" s="3">
        <f t="shared" si="2"/>
        <v>38.192741692563644</v>
      </c>
      <c r="N21" s="3">
        <f t="shared" si="3"/>
        <v>33.416654733408407</v>
      </c>
      <c r="P21" s="1">
        <f t="shared" si="7"/>
        <v>-27.627102757930984</v>
      </c>
      <c r="Q21" s="1">
        <f t="shared" si="4"/>
        <v>2.9257049551936092</v>
      </c>
      <c r="R21" s="1">
        <f t="shared" si="4"/>
        <v>4.4715870756172791</v>
      </c>
      <c r="S21" s="1">
        <f t="shared" si="4"/>
        <v>28.373264512968163</v>
      </c>
      <c r="T21" s="1">
        <f t="shared" si="4"/>
        <v>33.408272733957787</v>
      </c>
      <c r="U21" s="1">
        <f t="shared" si="4"/>
        <v>40.695449719633935</v>
      </c>
      <c r="V21" s="1">
        <f t="shared" si="4"/>
        <v>47.693623449510113</v>
      </c>
      <c r="W21" s="1">
        <f t="shared" si="4"/>
        <v>55.060307894164595</v>
      </c>
      <c r="X21" s="1">
        <f t="shared" si="8"/>
        <v>-8.787957411606186</v>
      </c>
      <c r="Z21" s="3">
        <f t="shared" si="5"/>
        <v>19.579238907945367</v>
      </c>
      <c r="AA21" s="3">
        <f t="shared" si="6"/>
        <v>28.068029308298488</v>
      </c>
    </row>
    <row r="22" spans="1:27">
      <c r="A22" s="3"/>
      <c r="B22" s="3">
        <v>16</v>
      </c>
      <c r="C22" s="3">
        <v>189.09144916671201</v>
      </c>
      <c r="D22" s="3">
        <v>62.235206738006198</v>
      </c>
      <c r="E22" s="3">
        <v>21.213660617810302</v>
      </c>
      <c r="F22" s="3">
        <v>55.004455322433202</v>
      </c>
      <c r="G22" s="3">
        <v>200.88956818908801</v>
      </c>
      <c r="H22" s="3">
        <v>29.483010907937299</v>
      </c>
      <c r="I22" s="3">
        <v>30.583143825079599</v>
      </c>
      <c r="J22" s="3">
        <v>127.586402580654</v>
      </c>
      <c r="K22" s="3">
        <v>161.63153513197199</v>
      </c>
      <c r="L22" s="3"/>
      <c r="M22" s="3">
        <f t="shared" si="2"/>
        <v>97.524270275521403</v>
      </c>
      <c r="N22" s="3">
        <f t="shared" si="3"/>
        <v>72.516976866688069</v>
      </c>
      <c r="P22" s="1">
        <f t="shared" si="7"/>
        <v>-19.641409002844142</v>
      </c>
      <c r="Q22" s="1">
        <f t="shared" si="4"/>
        <v>-1.7696334960411946</v>
      </c>
      <c r="R22" s="1">
        <f t="shared" si="4"/>
        <v>36.022484179586002</v>
      </c>
      <c r="S22" s="1">
        <f t="shared" si="4"/>
        <v>-26.407499114918636</v>
      </c>
      <c r="T22" s="1">
        <f t="shared" si="4"/>
        <v>22.499784311989515</v>
      </c>
      <c r="U22" s="1">
        <f t="shared" si="4"/>
        <v>54.425315795361421</v>
      </c>
      <c r="V22" s="1">
        <f t="shared" si="4"/>
        <v>40.030513074729868</v>
      </c>
      <c r="W22" s="1">
        <f t="shared" si="4"/>
        <v>36.361428069116243</v>
      </c>
      <c r="X22" s="1">
        <f t="shared" si="8"/>
        <v>11.621612787749001</v>
      </c>
      <c r="Z22" s="3">
        <f t="shared" si="5"/>
        <v>17.01584406719201</v>
      </c>
      <c r="AA22" s="3">
        <f t="shared" si="6"/>
        <v>28.075910466047667</v>
      </c>
    </row>
    <row r="23" spans="1:27">
      <c r="A23" s="3"/>
      <c r="B23" s="3">
        <v>32</v>
      </c>
      <c r="C23" s="3">
        <v>235.52518284938401</v>
      </c>
      <c r="D23" s="3">
        <v>74.648745722311602</v>
      </c>
      <c r="E23" s="3">
        <v>31.857280626060898</v>
      </c>
      <c r="F23" s="3">
        <v>66.465582549501505</v>
      </c>
      <c r="G23" s="3">
        <v>287.70433542381397</v>
      </c>
      <c r="H23" s="3">
        <v>37.142556919103903</v>
      </c>
      <c r="I23" s="3">
        <v>45.3606764291305</v>
      </c>
      <c r="J23" s="3">
        <v>142.51812607936</v>
      </c>
      <c r="K23" s="3">
        <v>167.953579353252</v>
      </c>
      <c r="L23" s="3"/>
      <c r="M23" s="3">
        <f t="shared" si="2"/>
        <v>121.01956288354648</v>
      </c>
      <c r="N23" s="3">
        <f t="shared" si="3"/>
        <v>93.137171542138191</v>
      </c>
      <c r="P23" s="1">
        <f t="shared" si="7"/>
        <v>-63.082749422027916</v>
      </c>
      <c r="Q23" s="1">
        <f t="shared" si="4"/>
        <v>-53.371905218252721</v>
      </c>
      <c r="R23" s="1">
        <f t="shared" si="4"/>
        <v>40.169828056211387</v>
      </c>
      <c r="S23" s="1">
        <f t="shared" si="4"/>
        <v>-1.4050581814796033</v>
      </c>
      <c r="T23" s="1">
        <f t="shared" si="4"/>
        <v>17.75518282963337</v>
      </c>
      <c r="U23" s="1">
        <f t="shared" si="4"/>
        <v>51.277670244064005</v>
      </c>
      <c r="V23" s="1">
        <f t="shared" si="4"/>
        <v>24.343598284168408</v>
      </c>
      <c r="W23" s="1">
        <f t="shared" si="4"/>
        <v>30.759819124088537</v>
      </c>
      <c r="X23" s="1">
        <f t="shared" si="8"/>
        <v>24.750353448896519</v>
      </c>
      <c r="Z23" s="3">
        <f t="shared" si="5"/>
        <v>7.9107487961446639</v>
      </c>
      <c r="AA23" s="3">
        <f t="shared" si="6"/>
        <v>40.274629926871611</v>
      </c>
    </row>
    <row r="24" spans="1:27">
      <c r="A24" s="3"/>
      <c r="B24" s="3"/>
      <c r="C24" s="3"/>
      <c r="D24" s="3"/>
      <c r="E24" s="3"/>
      <c r="F24" s="3"/>
      <c r="G24" s="3"/>
      <c r="H24" s="3"/>
      <c r="I24" s="3"/>
      <c r="J24" s="3"/>
      <c r="K24" s="3"/>
      <c r="L24" s="3"/>
      <c r="M24" s="3"/>
      <c r="N24" s="3"/>
    </row>
    <row r="25" spans="1:27">
      <c r="A25" s="3"/>
      <c r="B25" s="3"/>
      <c r="C25" s="3"/>
      <c r="D25" s="3"/>
      <c r="E25" s="3"/>
      <c r="F25" s="3"/>
      <c r="G25" s="3"/>
      <c r="H25" s="3"/>
      <c r="I25" s="3"/>
      <c r="J25" s="3"/>
      <c r="K25" s="3"/>
      <c r="L25" s="3"/>
      <c r="M25" s="3"/>
      <c r="N25" s="3"/>
    </row>
    <row r="26" spans="1:27">
      <c r="A26" s="3"/>
      <c r="B26" s="3"/>
      <c r="C26" s="3"/>
      <c r="D26" s="3"/>
      <c r="E26" s="3"/>
      <c r="F26" s="3"/>
      <c r="G26" s="3"/>
      <c r="H26" s="3"/>
      <c r="I26" s="3"/>
      <c r="J26" s="3"/>
      <c r="K26" s="3"/>
      <c r="L26" s="3"/>
      <c r="M26" s="3"/>
      <c r="N26" s="3"/>
    </row>
    <row r="27" spans="1:27">
      <c r="A27" s="3"/>
      <c r="B27" s="3"/>
      <c r="C27" s="3"/>
      <c r="D27" s="3"/>
      <c r="E27" s="3"/>
      <c r="F27" s="3"/>
      <c r="G27" s="3"/>
      <c r="H27" s="3"/>
      <c r="I27" s="3"/>
      <c r="J27" s="3"/>
      <c r="K27" s="3"/>
      <c r="L27" s="3"/>
      <c r="M27" s="3"/>
      <c r="N27" s="3"/>
    </row>
    <row r="28" spans="1:27">
      <c r="A28" s="4" t="s">
        <v>18</v>
      </c>
      <c r="B28" s="6"/>
      <c r="C28" s="6"/>
      <c r="D28" s="6"/>
      <c r="E28" s="6"/>
      <c r="F28" s="6"/>
      <c r="G28" s="6"/>
      <c r="H28" s="6"/>
      <c r="I28" s="6"/>
      <c r="J28" s="6"/>
      <c r="K28" s="14"/>
      <c r="L28" s="12"/>
      <c r="M28" s="9" t="str">
        <f t="shared" ref="M28:Q28" si="9">F30</f>
        <v>2HZ</v>
      </c>
      <c r="N28" s="9" t="str">
        <f t="shared" si="9"/>
        <v>4HZ</v>
      </c>
      <c r="O28" s="9" t="str">
        <f t="shared" si="9"/>
        <v>8HZ</v>
      </c>
      <c r="P28" s="9" t="str">
        <f t="shared" si="9"/>
        <v>16HZ</v>
      </c>
      <c r="Q28" s="9" t="str">
        <f t="shared" si="9"/>
        <v>32HZ</v>
      </c>
    </row>
    <row r="29" spans="1:27">
      <c r="A29" s="4"/>
      <c r="B29" s="6" t="s">
        <v>19</v>
      </c>
      <c r="C29" s="7" t="s">
        <v>69</v>
      </c>
      <c r="D29" s="6"/>
      <c r="E29" s="6"/>
      <c r="F29" s="6"/>
      <c r="G29" s="6"/>
      <c r="H29" s="6"/>
      <c r="I29" s="6"/>
      <c r="J29" s="6"/>
      <c r="K29" s="14"/>
      <c r="L29" s="12" t="s">
        <v>69</v>
      </c>
      <c r="M29" s="13">
        <f t="shared" ref="M29:Q29" si="10">AVERAGE(F33,F45)</f>
        <v>19.318411689994619</v>
      </c>
      <c r="N29" s="13">
        <f t="shared" si="10"/>
        <v>42.189836176225853</v>
      </c>
      <c r="O29" s="13">
        <f t="shared" si="10"/>
        <v>102.51246132403826</v>
      </c>
      <c r="P29" s="13">
        <f t="shared" si="10"/>
        <v>189.09144916671181</v>
      </c>
      <c r="Q29" s="13">
        <f t="shared" si="10"/>
        <v>235.52518284938469</v>
      </c>
    </row>
    <row r="30" spans="1:27" ht="15.75">
      <c r="A30" s="4"/>
      <c r="B30" s="6"/>
      <c r="C30" s="6" t="s">
        <v>21</v>
      </c>
      <c r="D30" s="8">
        <v>8.6430000000000007</v>
      </c>
      <c r="E30" s="6" t="s">
        <v>22</v>
      </c>
      <c r="F30" s="9" t="s">
        <v>57</v>
      </c>
      <c r="G30" s="9" t="s">
        <v>58</v>
      </c>
      <c r="H30" s="9" t="s">
        <v>59</v>
      </c>
      <c r="I30" s="9" t="s">
        <v>60</v>
      </c>
      <c r="J30" s="9" t="s">
        <v>61</v>
      </c>
      <c r="K30" s="14"/>
      <c r="L30" s="12" t="s">
        <v>7</v>
      </c>
      <c r="M30" s="13">
        <f t="shared" ref="M30:Q30" si="11">AVERAGE(F39,F51)</f>
        <v>18.057991906490443</v>
      </c>
      <c r="N30" s="13">
        <f t="shared" si="11"/>
        <v>36.676682240014827</v>
      </c>
      <c r="O30" s="13">
        <f t="shared" si="11"/>
        <v>80.321858844098642</v>
      </c>
      <c r="P30" s="13">
        <f t="shared" si="11"/>
        <v>158.04849737453034</v>
      </c>
      <c r="Q30" s="13">
        <f t="shared" si="11"/>
        <v>144.42065986997125</v>
      </c>
    </row>
    <row r="31" spans="1:27" ht="15.75">
      <c r="A31" s="4"/>
      <c r="B31" s="6"/>
      <c r="C31" s="6" t="s">
        <v>30</v>
      </c>
      <c r="D31" s="8">
        <v>11.18</v>
      </c>
      <c r="E31" s="8">
        <v>6.9039999999999999</v>
      </c>
      <c r="F31" s="8">
        <v>7.4059999999999997</v>
      </c>
      <c r="G31" s="8">
        <v>8.2729999999999997</v>
      </c>
      <c r="H31" s="8">
        <v>10.801</v>
      </c>
      <c r="I31" s="8">
        <v>13.929</v>
      </c>
      <c r="J31" s="8">
        <v>15.221</v>
      </c>
      <c r="K31" s="14"/>
      <c r="L31" s="11"/>
      <c r="M31" s="11"/>
      <c r="N31" s="11"/>
      <c r="O31" s="11"/>
      <c r="P31" s="11"/>
      <c r="Q31" s="11"/>
    </row>
    <row r="32" spans="1:27">
      <c r="A32" s="4"/>
      <c r="B32" s="6"/>
      <c r="C32" s="6"/>
      <c r="D32" s="6">
        <f>D31-D30</f>
        <v>2.536999999999999</v>
      </c>
      <c r="E32" s="6"/>
      <c r="F32" s="6">
        <f>F31-E31</f>
        <v>0.50199999999999978</v>
      </c>
      <c r="G32" s="6">
        <f>G31-E31</f>
        <v>1.3689999999999998</v>
      </c>
      <c r="H32" s="6">
        <f>H31-E31</f>
        <v>3.8970000000000002</v>
      </c>
      <c r="I32" s="6">
        <f>I31-E31</f>
        <v>7.0250000000000004</v>
      </c>
      <c r="J32" s="6">
        <f>J31-E31</f>
        <v>8.3170000000000002</v>
      </c>
      <c r="K32" s="14"/>
      <c r="L32" s="11"/>
      <c r="M32" s="11"/>
      <c r="N32" s="11"/>
      <c r="O32" s="11"/>
      <c r="P32" s="11"/>
      <c r="Q32" s="11"/>
    </row>
    <row r="33" spans="1:17">
      <c r="A33" s="4"/>
      <c r="B33" s="6"/>
      <c r="C33" s="6"/>
      <c r="D33" s="6"/>
      <c r="E33" s="6"/>
      <c r="F33" s="10">
        <f>F32/D32*100</f>
        <v>19.787150177374851</v>
      </c>
      <c r="G33" s="10">
        <f>G32/D32*100</f>
        <v>53.961371698856929</v>
      </c>
      <c r="H33" s="10">
        <f>H32/D32*100</f>
        <v>153.60662199448174</v>
      </c>
      <c r="I33" s="10">
        <f>I32/D32*100</f>
        <v>276.90185258178963</v>
      </c>
      <c r="J33" s="10">
        <f>J32/D32*100</f>
        <v>327.82814347654721</v>
      </c>
      <c r="K33" s="14"/>
      <c r="L33" s="12" t="s">
        <v>31</v>
      </c>
      <c r="M33" s="6" t="s">
        <v>69</v>
      </c>
      <c r="N33" s="6" t="s">
        <v>7</v>
      </c>
      <c r="O33" s="11"/>
      <c r="P33" s="11"/>
      <c r="Q33" s="11"/>
    </row>
    <row r="34" spans="1:17">
      <c r="A34" s="4"/>
      <c r="B34" s="6"/>
      <c r="C34" s="6"/>
      <c r="D34" s="6"/>
      <c r="E34" s="6"/>
      <c r="F34" s="6"/>
      <c r="G34" s="6"/>
      <c r="H34" s="6"/>
      <c r="I34" s="6"/>
      <c r="J34" s="6"/>
      <c r="K34" s="14"/>
      <c r="L34" s="9" t="s">
        <v>57</v>
      </c>
      <c r="M34" s="13">
        <f>M29</f>
        <v>19.318411689994619</v>
      </c>
      <c r="N34" s="13">
        <f>M30</f>
        <v>18.057991906490443</v>
      </c>
      <c r="O34" s="11"/>
      <c r="P34" s="11"/>
      <c r="Q34" s="11"/>
    </row>
    <row r="35" spans="1:17">
      <c r="A35" s="4"/>
      <c r="B35" s="6" t="s">
        <v>32</v>
      </c>
      <c r="C35" s="7" t="s">
        <v>20</v>
      </c>
      <c r="D35" s="6"/>
      <c r="E35" s="6"/>
      <c r="F35" s="6"/>
      <c r="G35" s="6"/>
      <c r="H35" s="6"/>
      <c r="I35" s="6"/>
      <c r="J35" s="6"/>
      <c r="K35" s="14"/>
      <c r="L35" s="9" t="s">
        <v>58</v>
      </c>
      <c r="M35" s="13">
        <f>N29</f>
        <v>42.189836176225853</v>
      </c>
      <c r="N35" s="13">
        <f>N30</f>
        <v>36.676682240014827</v>
      </c>
      <c r="O35" s="11"/>
      <c r="P35" s="11" t="s">
        <v>62</v>
      </c>
      <c r="Q35" s="11"/>
    </row>
    <row r="36" spans="1:17" ht="15.75">
      <c r="A36" s="4"/>
      <c r="B36" s="6"/>
      <c r="C36" s="6" t="s">
        <v>21</v>
      </c>
      <c r="D36" s="8">
        <v>12.425000000000001</v>
      </c>
      <c r="E36" s="6" t="s">
        <v>22</v>
      </c>
      <c r="F36" s="9" t="s">
        <v>57</v>
      </c>
      <c r="G36" s="9" t="s">
        <v>58</v>
      </c>
      <c r="H36" s="9" t="s">
        <v>59</v>
      </c>
      <c r="I36" s="9" t="s">
        <v>60</v>
      </c>
      <c r="J36" s="9" t="s">
        <v>61</v>
      </c>
      <c r="K36" s="14"/>
      <c r="L36" s="9" t="s">
        <v>59</v>
      </c>
      <c r="M36" s="13">
        <f>O29</f>
        <v>102.51246132403826</v>
      </c>
      <c r="N36" s="13">
        <f>O30</f>
        <v>80.321858844098642</v>
      </c>
      <c r="O36" s="11"/>
      <c r="P36" s="11"/>
      <c r="Q36" s="11"/>
    </row>
    <row r="37" spans="1:17" ht="15.75">
      <c r="A37" s="4"/>
      <c r="B37" s="6"/>
      <c r="C37" s="6" t="s">
        <v>30</v>
      </c>
      <c r="D37" s="8">
        <v>13.763999999999999</v>
      </c>
      <c r="E37" s="8">
        <v>7.0970000000000004</v>
      </c>
      <c r="F37" s="8">
        <v>7.3710000000000004</v>
      </c>
      <c r="G37" s="8">
        <v>7.6680000000000001</v>
      </c>
      <c r="H37" s="8">
        <v>8.125</v>
      </c>
      <c r="I37" s="8">
        <v>9.1349999999999998</v>
      </c>
      <c r="J37" s="8">
        <v>9</v>
      </c>
      <c r="K37" s="14"/>
      <c r="L37" s="9" t="s">
        <v>60</v>
      </c>
      <c r="M37" s="13">
        <f>P29</f>
        <v>189.09144916671181</v>
      </c>
      <c r="N37" s="13">
        <f>P30</f>
        <v>158.04849737453034</v>
      </c>
      <c r="O37" s="11"/>
      <c r="P37" s="11"/>
      <c r="Q37" s="11"/>
    </row>
    <row r="38" spans="1:17">
      <c r="A38" s="4"/>
      <c r="B38" s="6"/>
      <c r="C38" s="6"/>
      <c r="D38" s="6">
        <f>D37-D36</f>
        <v>1.3389999999999986</v>
      </c>
      <c r="E38" s="6"/>
      <c r="F38" s="6">
        <f>F37-E37</f>
        <v>0.27400000000000002</v>
      </c>
      <c r="G38" s="6">
        <f>G37-E37</f>
        <v>0.57099999999999973</v>
      </c>
      <c r="H38" s="6">
        <f>H37-E37</f>
        <v>1.0279999999999996</v>
      </c>
      <c r="I38" s="6">
        <f>I37-E37</f>
        <v>2.0379999999999994</v>
      </c>
      <c r="J38" s="6">
        <f>J37-E37</f>
        <v>1.9029999999999996</v>
      </c>
      <c r="K38" s="14"/>
      <c r="L38" s="9" t="s">
        <v>61</v>
      </c>
      <c r="M38" s="13">
        <f>Q29</f>
        <v>235.52518284938469</v>
      </c>
      <c r="N38" s="13">
        <f>Q30</f>
        <v>144.42065986997125</v>
      </c>
      <c r="O38" s="11"/>
      <c r="P38" s="11"/>
      <c r="Q38" s="11"/>
    </row>
    <row r="39" spans="1:17">
      <c r="A39" s="4"/>
      <c r="B39" s="6"/>
      <c r="C39" s="6"/>
      <c r="D39" s="6"/>
      <c r="E39" s="6"/>
      <c r="F39" s="10">
        <f>F38/D38*100</f>
        <v>20.463032113517574</v>
      </c>
      <c r="G39" s="10">
        <f>G38/D38*100</f>
        <v>42.643764002987325</v>
      </c>
      <c r="H39" s="10">
        <f>H38/D38*100</f>
        <v>76.773711725168084</v>
      </c>
      <c r="I39" s="10">
        <f>I38/D38*100</f>
        <v>152.20313666915618</v>
      </c>
      <c r="J39" s="10">
        <f>J38/D38*100</f>
        <v>142.12098581030631</v>
      </c>
      <c r="K39" s="14"/>
      <c r="L39" s="14"/>
      <c r="M39" s="14"/>
      <c r="N39" s="14"/>
      <c r="O39" s="11"/>
      <c r="P39" s="11"/>
      <c r="Q39" s="11"/>
    </row>
    <row r="40" spans="1:17">
      <c r="A40" s="4"/>
      <c r="B40" s="6"/>
      <c r="C40" s="6"/>
      <c r="D40" s="6"/>
      <c r="E40" s="6"/>
      <c r="F40" s="6"/>
      <c r="G40" s="6"/>
      <c r="H40" s="6"/>
      <c r="I40" s="6"/>
      <c r="J40" s="6"/>
      <c r="K40" s="14"/>
      <c r="L40" s="11"/>
      <c r="M40" s="11"/>
      <c r="N40" s="11"/>
      <c r="O40" s="11"/>
      <c r="P40" s="11"/>
      <c r="Q40" s="11"/>
    </row>
    <row r="41" spans="1:17">
      <c r="A41" s="6"/>
      <c r="B41" s="6" t="s">
        <v>33</v>
      </c>
      <c r="C41" s="7" t="s">
        <v>69</v>
      </c>
      <c r="D41" s="6"/>
      <c r="E41" s="6"/>
      <c r="F41" s="6"/>
      <c r="G41" s="6"/>
      <c r="H41" s="6"/>
      <c r="I41" s="6"/>
      <c r="J41" s="6"/>
      <c r="K41" s="14"/>
      <c r="L41" s="11"/>
      <c r="M41" s="11"/>
      <c r="N41" s="11"/>
      <c r="O41" s="11"/>
      <c r="P41" s="11"/>
      <c r="Q41" s="11"/>
    </row>
    <row r="42" spans="1:17" ht="15.75">
      <c r="A42" s="6"/>
      <c r="B42" s="6"/>
      <c r="C42" s="6" t="s">
        <v>21</v>
      </c>
      <c r="D42" s="8">
        <v>6.5739999999999998</v>
      </c>
      <c r="E42" s="6" t="s">
        <v>22</v>
      </c>
      <c r="F42" s="9" t="s">
        <v>57</v>
      </c>
      <c r="G42" s="9" t="s">
        <v>58</v>
      </c>
      <c r="H42" s="9" t="s">
        <v>59</v>
      </c>
      <c r="I42" s="9" t="s">
        <v>60</v>
      </c>
      <c r="J42" s="9" t="s">
        <v>61</v>
      </c>
      <c r="K42" s="14"/>
      <c r="L42" s="11"/>
      <c r="M42" s="11"/>
      <c r="N42" s="11"/>
      <c r="O42" s="11"/>
      <c r="P42" s="11"/>
      <c r="Q42" s="11"/>
    </row>
    <row r="43" spans="1:17" ht="15.75">
      <c r="A43" s="6"/>
      <c r="B43" s="6"/>
      <c r="C43" s="6" t="s">
        <v>30</v>
      </c>
      <c r="D43" s="8">
        <v>21.873999999999999</v>
      </c>
      <c r="E43" s="8">
        <v>6.7140000000000004</v>
      </c>
      <c r="F43" s="8">
        <v>9.5980000000000008</v>
      </c>
      <c r="G43" s="8">
        <v>11.368</v>
      </c>
      <c r="H43" s="8">
        <v>14.581</v>
      </c>
      <c r="I43" s="8">
        <v>22.21</v>
      </c>
      <c r="J43" s="8">
        <v>28.626999999999999</v>
      </c>
      <c r="K43" s="14"/>
      <c r="L43" s="11"/>
      <c r="M43" s="11"/>
      <c r="N43" s="11"/>
      <c r="O43" s="11"/>
      <c r="P43" s="11"/>
      <c r="Q43" s="11"/>
    </row>
    <row r="44" spans="1:17">
      <c r="A44" s="6"/>
      <c r="B44" s="6"/>
      <c r="C44" s="6"/>
      <c r="D44" s="6">
        <f>D43-D42</f>
        <v>15.299999999999999</v>
      </c>
      <c r="E44" s="6"/>
      <c r="F44" s="6">
        <f>F43-E43</f>
        <v>2.8840000000000003</v>
      </c>
      <c r="G44" s="6">
        <f>G43-E43</f>
        <v>4.6539999999999999</v>
      </c>
      <c r="H44" s="6">
        <f>H43-E43</f>
        <v>7.8669999999999991</v>
      </c>
      <c r="I44" s="6">
        <f>I43-E43</f>
        <v>15.496</v>
      </c>
      <c r="J44" s="6">
        <f>J43-E43</f>
        <v>21.912999999999997</v>
      </c>
      <c r="K44" s="14"/>
      <c r="L44" s="11"/>
      <c r="M44" s="11"/>
      <c r="N44" s="11"/>
      <c r="O44" s="11"/>
      <c r="P44" s="11"/>
      <c r="Q44" s="11"/>
    </row>
    <row r="45" spans="1:17">
      <c r="A45" s="6"/>
      <c r="B45" s="6"/>
      <c r="C45" s="6"/>
      <c r="D45" s="6"/>
      <c r="E45" s="6"/>
      <c r="F45" s="10">
        <f>F44/D44*100</f>
        <v>18.849673202614383</v>
      </c>
      <c r="G45" s="10">
        <f>G44/D44*100</f>
        <v>30.41830065359477</v>
      </c>
      <c r="H45" s="10">
        <f>H44/D44*100</f>
        <v>51.41830065359477</v>
      </c>
      <c r="I45" s="10">
        <f>I44/D44*100</f>
        <v>101.281045751634</v>
      </c>
      <c r="J45" s="10">
        <f>J44/D44*100</f>
        <v>143.2222222222222</v>
      </c>
      <c r="K45" s="14"/>
      <c r="L45" s="11"/>
      <c r="M45" s="11"/>
      <c r="N45" s="11"/>
      <c r="O45" s="11"/>
      <c r="P45" s="11"/>
      <c r="Q45" s="11"/>
    </row>
    <row r="46" spans="1:17">
      <c r="A46" s="6"/>
      <c r="B46" s="6"/>
      <c r="C46" s="6"/>
      <c r="D46" s="6"/>
      <c r="E46" s="6"/>
      <c r="F46" s="6"/>
      <c r="G46" s="6"/>
      <c r="H46" s="6"/>
      <c r="I46" s="6"/>
      <c r="J46" s="6"/>
      <c r="K46" s="14"/>
      <c r="L46" s="11"/>
      <c r="M46" s="11"/>
      <c r="N46" s="11"/>
      <c r="O46" s="11"/>
      <c r="P46" s="11"/>
      <c r="Q46" s="11"/>
    </row>
    <row r="47" spans="1:17">
      <c r="A47" s="6"/>
      <c r="B47" s="6" t="s">
        <v>34</v>
      </c>
      <c r="C47" s="7" t="s">
        <v>20</v>
      </c>
      <c r="D47" s="6"/>
      <c r="E47" s="6"/>
      <c r="F47" s="6"/>
      <c r="G47" s="6"/>
      <c r="H47" s="6"/>
      <c r="I47" s="6"/>
      <c r="J47" s="6"/>
      <c r="K47" s="14"/>
      <c r="L47" s="11"/>
      <c r="M47" s="11"/>
      <c r="N47" s="11"/>
      <c r="O47" s="11"/>
      <c r="P47" s="11"/>
      <c r="Q47" s="11"/>
    </row>
    <row r="48" spans="1:17" ht="15.75">
      <c r="A48" s="4"/>
      <c r="B48" s="6"/>
      <c r="C48" s="6" t="s">
        <v>21</v>
      </c>
      <c r="D48" s="8">
        <v>9.7449999999999992</v>
      </c>
      <c r="E48" s="6" t="s">
        <v>22</v>
      </c>
      <c r="F48" s="9" t="s">
        <v>57</v>
      </c>
      <c r="G48" s="9" t="s">
        <v>58</v>
      </c>
      <c r="H48" s="9" t="s">
        <v>59</v>
      </c>
      <c r="I48" s="9" t="s">
        <v>60</v>
      </c>
      <c r="J48" s="9" t="s">
        <v>61</v>
      </c>
      <c r="K48" s="14"/>
      <c r="L48" s="11"/>
      <c r="M48" s="11"/>
      <c r="N48" s="11"/>
      <c r="O48" s="11"/>
      <c r="P48" s="11"/>
      <c r="Q48" s="11"/>
    </row>
    <row r="49" spans="1:17" ht="15.75">
      <c r="A49" s="4"/>
      <c r="B49" s="6"/>
      <c r="C49" s="6" t="s">
        <v>30</v>
      </c>
      <c r="D49" s="8">
        <v>13.099</v>
      </c>
      <c r="E49" s="8">
        <v>7.8890000000000002</v>
      </c>
      <c r="F49" s="8">
        <v>8.4139999999999997</v>
      </c>
      <c r="G49" s="8">
        <v>8.9190000000000005</v>
      </c>
      <c r="H49" s="8">
        <v>10.702</v>
      </c>
      <c r="I49" s="8">
        <v>13.385999999999999</v>
      </c>
      <c r="J49" s="8">
        <v>12.81</v>
      </c>
      <c r="K49" s="14"/>
      <c r="L49" s="11"/>
      <c r="M49" s="11"/>
      <c r="N49" s="11"/>
      <c r="O49" s="11"/>
      <c r="P49" s="11"/>
      <c r="Q49" s="11"/>
    </row>
    <row r="50" spans="1:17">
      <c r="A50" s="4"/>
      <c r="B50" s="6"/>
      <c r="C50" s="6"/>
      <c r="D50" s="6">
        <f>D49-D48</f>
        <v>3.354000000000001</v>
      </c>
      <c r="E50" s="6"/>
      <c r="F50" s="6">
        <f>F49-E49</f>
        <v>0.52499999999999947</v>
      </c>
      <c r="G50" s="6">
        <f>G49-E49</f>
        <v>1.0300000000000002</v>
      </c>
      <c r="H50" s="6">
        <f>H49-E49</f>
        <v>2.8129999999999997</v>
      </c>
      <c r="I50" s="6">
        <f>I49-E49</f>
        <v>5.496999999999999</v>
      </c>
      <c r="J50" s="6">
        <f>J49-E49</f>
        <v>4.9210000000000003</v>
      </c>
      <c r="K50" s="14"/>
      <c r="L50" s="11"/>
      <c r="M50" s="11"/>
      <c r="N50" s="11"/>
      <c r="O50" s="11"/>
      <c r="P50" s="11"/>
      <c r="Q50" s="11"/>
    </row>
    <row r="51" spans="1:17">
      <c r="A51" s="4"/>
      <c r="B51" s="6"/>
      <c r="C51" s="6"/>
      <c r="D51" s="6"/>
      <c r="E51" s="6"/>
      <c r="F51" s="10">
        <f>F50/D50*100</f>
        <v>15.652951699463308</v>
      </c>
      <c r="G51" s="10">
        <f>G50/D50*100</f>
        <v>30.709600477042336</v>
      </c>
      <c r="H51" s="10">
        <f>H50/D50*100</f>
        <v>83.870005963029186</v>
      </c>
      <c r="I51" s="10">
        <f>I50/D50*100</f>
        <v>163.8938580799045</v>
      </c>
      <c r="J51" s="10">
        <f>J50/D50*100</f>
        <v>146.72033392963621</v>
      </c>
      <c r="K51" s="14"/>
      <c r="L51" s="11"/>
      <c r="M51" s="11"/>
      <c r="N51" s="11"/>
      <c r="O51" s="11"/>
      <c r="P51" s="11"/>
      <c r="Q51" s="11"/>
    </row>
    <row r="52" spans="1:17">
      <c r="A52" s="11"/>
      <c r="B52" s="11"/>
      <c r="C52" s="11"/>
      <c r="D52" s="11"/>
      <c r="E52" s="11"/>
      <c r="F52" s="11"/>
      <c r="G52" s="11"/>
      <c r="H52" s="11"/>
      <c r="I52" s="11"/>
      <c r="J52" s="11"/>
      <c r="K52" s="14"/>
      <c r="L52" s="11"/>
      <c r="M52" s="11"/>
      <c r="N52" s="11"/>
      <c r="O52" s="11"/>
      <c r="P52" s="11"/>
      <c r="Q52" s="11"/>
    </row>
    <row r="53" spans="1:17">
      <c r="A53" s="11"/>
      <c r="B53" s="11"/>
      <c r="C53" s="11"/>
      <c r="D53" s="11"/>
      <c r="E53" s="11"/>
      <c r="F53" s="11"/>
      <c r="G53" s="11"/>
      <c r="H53" s="11"/>
      <c r="I53" s="11"/>
      <c r="J53" s="11"/>
      <c r="K53" s="14"/>
      <c r="L53" s="11"/>
      <c r="M53" s="11"/>
      <c r="N53" s="11"/>
      <c r="O53" s="11"/>
      <c r="P53" s="11"/>
      <c r="Q53" s="11"/>
    </row>
    <row r="54" spans="1:17">
      <c r="A54" s="4" t="s">
        <v>35</v>
      </c>
      <c r="B54" s="6"/>
      <c r="C54" s="6"/>
      <c r="D54" s="6"/>
      <c r="E54" s="6"/>
      <c r="F54" s="6"/>
      <c r="G54" s="6"/>
      <c r="H54" s="6"/>
      <c r="I54" s="6"/>
      <c r="J54" s="6"/>
      <c r="K54" s="14"/>
      <c r="L54" s="12"/>
      <c r="M54" s="9" t="str">
        <f t="shared" ref="M54:Q54" si="12">F56</f>
        <v>2HZ</v>
      </c>
      <c r="N54" s="9" t="str">
        <f t="shared" si="12"/>
        <v>4HZ</v>
      </c>
      <c r="O54" s="9" t="str">
        <f t="shared" si="12"/>
        <v>8HZ</v>
      </c>
      <c r="P54" s="9" t="str">
        <f t="shared" si="12"/>
        <v>16HZ</v>
      </c>
      <c r="Q54" s="9" t="str">
        <f t="shared" si="12"/>
        <v>32HZ</v>
      </c>
    </row>
    <row r="55" spans="1:17">
      <c r="A55" s="4"/>
      <c r="B55" s="6" t="s">
        <v>39</v>
      </c>
      <c r="C55" s="7" t="s">
        <v>20</v>
      </c>
      <c r="D55" s="6"/>
      <c r="E55" s="6"/>
      <c r="F55" s="6"/>
      <c r="G55" s="6"/>
      <c r="H55" s="6"/>
      <c r="I55" s="6"/>
      <c r="J55" s="6"/>
      <c r="K55" s="14"/>
      <c r="L55" s="12" t="s">
        <v>69</v>
      </c>
      <c r="M55" s="13">
        <f t="shared" ref="M55:Q55" si="13">AVERAGE(F65,F71)</f>
        <v>0.32628909418381968</v>
      </c>
      <c r="N55" s="13">
        <f t="shared" si="13"/>
        <v>4.5100479014584351</v>
      </c>
      <c r="O55" s="13">
        <f t="shared" si="13"/>
        <v>26.467052092747654</v>
      </c>
      <c r="P55" s="13">
        <f t="shared" si="13"/>
        <v>62.235206738006227</v>
      </c>
      <c r="Q55" s="13">
        <f t="shared" si="13"/>
        <v>74.648745722311617</v>
      </c>
    </row>
    <row r="56" spans="1:17" ht="15.75">
      <c r="A56" s="4"/>
      <c r="B56" s="6"/>
      <c r="C56" s="6" t="s">
        <v>21</v>
      </c>
      <c r="D56" s="8">
        <v>8.4459999999999997</v>
      </c>
      <c r="E56" s="6" t="s">
        <v>22</v>
      </c>
      <c r="F56" s="9" t="s">
        <v>57</v>
      </c>
      <c r="G56" s="9" t="s">
        <v>58</v>
      </c>
      <c r="H56" s="9" t="s">
        <v>59</v>
      </c>
      <c r="I56" s="9" t="s">
        <v>60</v>
      </c>
      <c r="J56" s="9" t="s">
        <v>61</v>
      </c>
      <c r="K56" s="14"/>
      <c r="L56" s="12" t="s">
        <v>7</v>
      </c>
      <c r="M56" s="13">
        <f t="shared" ref="M56:Q56" si="14">AVERAGE(F59,F77)</f>
        <v>-1.9898687699735227</v>
      </c>
      <c r="N56" s="13">
        <f t="shared" si="14"/>
        <v>1.5037057183653368</v>
      </c>
      <c r="O56" s="13">
        <f t="shared" si="14"/>
        <v>27.264737879921071</v>
      </c>
      <c r="P56" s="13">
        <f t="shared" si="14"/>
        <v>61.15302237029978</v>
      </c>
      <c r="Q56" s="13">
        <f t="shared" si="14"/>
        <v>48.671720949207838</v>
      </c>
    </row>
    <row r="57" spans="1:17" ht="15.75">
      <c r="A57" s="4"/>
      <c r="B57" s="6"/>
      <c r="C57" s="6" t="s">
        <v>30</v>
      </c>
      <c r="D57" s="8">
        <v>12.266</v>
      </c>
      <c r="E57" s="8">
        <v>12.441000000000001</v>
      </c>
      <c r="F57" s="8">
        <v>12.222</v>
      </c>
      <c r="G57" s="8">
        <v>12.35</v>
      </c>
      <c r="H57" s="8">
        <v>13.827</v>
      </c>
      <c r="I57" s="8">
        <v>15.532999999999999</v>
      </c>
      <c r="J57" s="8">
        <v>13.679</v>
      </c>
      <c r="K57" s="14"/>
      <c r="L57" s="11"/>
      <c r="M57" s="11"/>
      <c r="N57" s="11"/>
      <c r="O57" s="11"/>
      <c r="P57" s="11"/>
      <c r="Q57" s="11"/>
    </row>
    <row r="58" spans="1:17">
      <c r="A58" s="4"/>
      <c r="B58" s="6"/>
      <c r="C58" s="6"/>
      <c r="D58" s="6">
        <f>D57-D56</f>
        <v>3.8200000000000003</v>
      </c>
      <c r="E58" s="6"/>
      <c r="F58" s="6">
        <f>F57-E57</f>
        <v>-0.21900000000000119</v>
      </c>
      <c r="G58" s="6">
        <f>G57-E57</f>
        <v>-9.100000000000108E-2</v>
      </c>
      <c r="H58" s="6">
        <f>H57-E57</f>
        <v>1.3859999999999992</v>
      </c>
      <c r="I58" s="6">
        <f>I57-E57</f>
        <v>3.0919999999999987</v>
      </c>
      <c r="J58" s="6">
        <f>J57-E57</f>
        <v>1.2379999999999995</v>
      </c>
      <c r="K58" s="14"/>
      <c r="L58" s="11"/>
      <c r="M58" s="11"/>
      <c r="N58" s="11"/>
      <c r="O58" s="11"/>
      <c r="P58" s="11"/>
      <c r="Q58" s="11"/>
    </row>
    <row r="59" spans="1:17">
      <c r="A59" s="4"/>
      <c r="B59" s="6"/>
      <c r="C59" s="6"/>
      <c r="D59" s="6"/>
      <c r="E59" s="6"/>
      <c r="F59" s="10">
        <f>F58/D58*100</f>
        <v>-5.7329842931937485</v>
      </c>
      <c r="G59" s="10">
        <f>G58/D58*100</f>
        <v>-2.3821989528796093</v>
      </c>
      <c r="H59" s="10">
        <f>H58/D58*100</f>
        <v>36.282722513088984</v>
      </c>
      <c r="I59" s="10">
        <f>I58/D58*100</f>
        <v>80.942408376963314</v>
      </c>
      <c r="J59" s="10">
        <f>J58/D58*100</f>
        <v>32.408376963350769</v>
      </c>
      <c r="K59" s="14"/>
      <c r="L59" s="12" t="s">
        <v>31</v>
      </c>
      <c r="M59" s="6" t="s">
        <v>69</v>
      </c>
      <c r="N59" s="6" t="s">
        <v>7</v>
      </c>
      <c r="O59" s="11"/>
      <c r="P59" s="11"/>
      <c r="Q59" s="11"/>
    </row>
    <row r="60" spans="1:17">
      <c r="A60" s="4"/>
      <c r="B60" s="6"/>
      <c r="C60" s="6"/>
      <c r="D60" s="6"/>
      <c r="E60" s="6"/>
      <c r="F60" s="6"/>
      <c r="G60" s="6"/>
      <c r="H60" s="6"/>
      <c r="I60" s="6"/>
      <c r="J60" s="6"/>
      <c r="K60" s="14"/>
      <c r="L60" s="9" t="s">
        <v>57</v>
      </c>
      <c r="M60" s="13">
        <f>M55</f>
        <v>0.32628909418381968</v>
      </c>
      <c r="N60" s="13">
        <f>M56</f>
        <v>-1.9898687699735227</v>
      </c>
      <c r="O60" s="11"/>
      <c r="P60" s="11"/>
      <c r="Q60" s="11"/>
    </row>
    <row r="61" spans="1:17">
      <c r="A61" s="4"/>
      <c r="B61" s="6" t="s">
        <v>40</v>
      </c>
      <c r="C61" s="7" t="s">
        <v>69</v>
      </c>
      <c r="D61" s="6"/>
      <c r="E61" s="6"/>
      <c r="F61" s="6"/>
      <c r="G61" s="6"/>
      <c r="H61" s="6"/>
      <c r="I61" s="6"/>
      <c r="J61" s="6"/>
      <c r="K61" s="14"/>
      <c r="L61" s="9" t="s">
        <v>58</v>
      </c>
      <c r="M61" s="13">
        <f>N55</f>
        <v>4.5100479014584351</v>
      </c>
      <c r="N61" s="13">
        <f>N56</f>
        <v>1.5037057183653368</v>
      </c>
      <c r="O61" s="11"/>
      <c r="P61" s="11"/>
      <c r="Q61" s="11"/>
    </row>
    <row r="62" spans="1:17" ht="15.75">
      <c r="A62" s="4"/>
      <c r="B62" s="6"/>
      <c r="C62" s="6" t="s">
        <v>21</v>
      </c>
      <c r="D62" s="8">
        <v>9.6389999999999993</v>
      </c>
      <c r="E62" s="6" t="s">
        <v>22</v>
      </c>
      <c r="F62" s="9" t="s">
        <v>57</v>
      </c>
      <c r="G62" s="9" t="s">
        <v>58</v>
      </c>
      <c r="H62" s="9" t="s">
        <v>59</v>
      </c>
      <c r="I62" s="9" t="s">
        <v>60</v>
      </c>
      <c r="J62" s="9" t="s">
        <v>61</v>
      </c>
      <c r="K62" s="14"/>
      <c r="L62" s="9" t="s">
        <v>59</v>
      </c>
      <c r="M62" s="13">
        <f>O55</f>
        <v>26.467052092747654</v>
      </c>
      <c r="N62" s="13">
        <f>O56</f>
        <v>27.264737879921071</v>
      </c>
      <c r="O62" s="11"/>
      <c r="P62" s="11"/>
      <c r="Q62" s="11"/>
    </row>
    <row r="63" spans="1:17" ht="15.75">
      <c r="A63" s="4"/>
      <c r="B63" s="6"/>
      <c r="C63" s="6" t="s">
        <v>30</v>
      </c>
      <c r="D63" s="8">
        <v>18.071999999999999</v>
      </c>
      <c r="E63" s="8">
        <v>8.9629999999999992</v>
      </c>
      <c r="F63" s="8">
        <v>8.9499999999999993</v>
      </c>
      <c r="G63" s="8">
        <v>9.4190000000000005</v>
      </c>
      <c r="H63" s="8">
        <v>12.087</v>
      </c>
      <c r="I63" s="8">
        <v>15.144</v>
      </c>
      <c r="J63" s="8">
        <v>16.370999999999999</v>
      </c>
      <c r="K63" s="14"/>
      <c r="L63" s="9" t="s">
        <v>60</v>
      </c>
      <c r="M63" s="13">
        <f>P55</f>
        <v>62.235206738006227</v>
      </c>
      <c r="N63" s="13">
        <f>P56</f>
        <v>61.15302237029978</v>
      </c>
      <c r="O63" s="11"/>
      <c r="P63" s="11"/>
      <c r="Q63" s="11"/>
    </row>
    <row r="64" spans="1:17">
      <c r="A64" s="4"/>
      <c r="B64" s="6"/>
      <c r="C64" s="6"/>
      <c r="D64" s="6">
        <f>D63-D62</f>
        <v>8.4329999999999998</v>
      </c>
      <c r="E64" s="6"/>
      <c r="F64" s="6">
        <f>F63-E63</f>
        <v>-1.2999999999999901E-2</v>
      </c>
      <c r="G64" s="6">
        <f>G63-E63</f>
        <v>0.45600000000000129</v>
      </c>
      <c r="H64" s="6">
        <f>H63-E63</f>
        <v>3.1240000000000006</v>
      </c>
      <c r="I64" s="6">
        <f>I63-E63</f>
        <v>6.1810000000000009</v>
      </c>
      <c r="J64" s="6">
        <f>J63-E63</f>
        <v>7.4079999999999995</v>
      </c>
      <c r="K64" s="14"/>
      <c r="L64" s="9" t="s">
        <v>61</v>
      </c>
      <c r="M64" s="13">
        <f>Q55</f>
        <v>74.648745722311617</v>
      </c>
      <c r="N64" s="13">
        <f>Q56</f>
        <v>48.671720949207838</v>
      </c>
      <c r="O64" s="11"/>
      <c r="P64" s="11"/>
      <c r="Q64" s="11"/>
    </row>
    <row r="65" spans="1:17">
      <c r="A65" s="4"/>
      <c r="B65" s="6"/>
      <c r="C65" s="6"/>
      <c r="D65" s="6"/>
      <c r="E65" s="6"/>
      <c r="F65" s="10">
        <f>F64/D64*100</f>
        <v>-0.15415629076247955</v>
      </c>
      <c r="G65" s="10">
        <f>G64/D64*100</f>
        <v>5.4073283528993397</v>
      </c>
      <c r="H65" s="10">
        <f>H64/D64*100</f>
        <v>37.044942487845375</v>
      </c>
      <c r="I65" s="10">
        <f>I64/D64*100</f>
        <v>73.295387169453349</v>
      </c>
      <c r="J65" s="10">
        <f>J64/D64*100</f>
        <v>87.84536938218902</v>
      </c>
      <c r="K65" s="14"/>
      <c r="L65" s="14"/>
      <c r="M65" s="14"/>
      <c r="N65" s="14"/>
      <c r="O65" s="11"/>
      <c r="P65" s="11"/>
      <c r="Q65" s="11"/>
    </row>
    <row r="66" spans="1:17">
      <c r="A66" s="4"/>
      <c r="B66" s="6"/>
      <c r="C66" s="6"/>
      <c r="D66" s="6"/>
      <c r="E66" s="6"/>
      <c r="F66" s="6"/>
      <c r="G66" s="6"/>
      <c r="H66" s="6"/>
      <c r="I66" s="6"/>
      <c r="J66" s="6"/>
      <c r="K66" s="14"/>
      <c r="L66" s="11"/>
      <c r="M66" s="11"/>
      <c r="N66" s="11"/>
      <c r="O66" s="11"/>
      <c r="P66" s="11"/>
      <c r="Q66" s="11"/>
    </row>
    <row r="67" spans="1:17">
      <c r="A67" s="6"/>
      <c r="B67" s="6" t="s">
        <v>41</v>
      </c>
      <c r="C67" s="7" t="s">
        <v>69</v>
      </c>
      <c r="D67" s="6"/>
      <c r="E67" s="6"/>
      <c r="F67" s="6"/>
      <c r="G67" s="6"/>
      <c r="H67" s="6"/>
      <c r="I67" s="6"/>
      <c r="J67" s="6"/>
      <c r="K67" s="14"/>
      <c r="L67" s="11"/>
      <c r="M67" s="11"/>
      <c r="N67" s="11"/>
      <c r="O67" s="11"/>
      <c r="P67" s="11"/>
      <c r="Q67" s="11"/>
    </row>
    <row r="68" spans="1:17" ht="15.75">
      <c r="A68" s="6"/>
      <c r="B68" s="6"/>
      <c r="C68" s="6" t="s">
        <v>21</v>
      </c>
      <c r="D68" s="8">
        <v>8.7620000000000005</v>
      </c>
      <c r="E68" s="6" t="s">
        <v>22</v>
      </c>
      <c r="F68" s="9" t="s">
        <v>57</v>
      </c>
      <c r="G68" s="9" t="s">
        <v>58</v>
      </c>
      <c r="H68" s="9" t="s">
        <v>59</v>
      </c>
      <c r="I68" s="9" t="s">
        <v>60</v>
      </c>
      <c r="J68" s="9" t="s">
        <v>61</v>
      </c>
      <c r="K68" s="14"/>
      <c r="L68" s="11"/>
      <c r="M68" s="11"/>
      <c r="N68" s="11"/>
      <c r="O68" s="11"/>
      <c r="P68" s="11"/>
      <c r="Q68" s="11"/>
    </row>
    <row r="69" spans="1:17" ht="15.75">
      <c r="A69" s="6"/>
      <c r="B69" s="6"/>
      <c r="C69" s="6" t="s">
        <v>30</v>
      </c>
      <c r="D69" s="8">
        <v>11.613</v>
      </c>
      <c r="E69" s="8">
        <v>9.2170000000000005</v>
      </c>
      <c r="F69" s="8">
        <v>9.24</v>
      </c>
      <c r="G69" s="8">
        <v>9.32</v>
      </c>
      <c r="H69" s="8">
        <v>9.67</v>
      </c>
      <c r="I69" s="8">
        <v>10.676</v>
      </c>
      <c r="J69" s="8">
        <v>10.968999999999999</v>
      </c>
      <c r="K69" s="14"/>
      <c r="L69" s="11"/>
      <c r="M69" s="11"/>
      <c r="N69" s="11"/>
      <c r="O69" s="11"/>
      <c r="P69" s="11"/>
      <c r="Q69" s="11"/>
    </row>
    <row r="70" spans="1:17">
      <c r="A70" s="6"/>
      <c r="B70" s="6"/>
      <c r="C70" s="6"/>
      <c r="D70" s="6">
        <f>D69-D68</f>
        <v>2.8509999999999991</v>
      </c>
      <c r="E70" s="6"/>
      <c r="F70" s="6">
        <f>F69-E69</f>
        <v>2.2999999999999687E-2</v>
      </c>
      <c r="G70" s="6">
        <f>G69-E69</f>
        <v>0.10299999999999976</v>
      </c>
      <c r="H70" s="6">
        <f>H69-E69</f>
        <v>0.4529999999999994</v>
      </c>
      <c r="I70" s="6">
        <f>I69-E69</f>
        <v>1.4589999999999996</v>
      </c>
      <c r="J70" s="6">
        <f>J69-E69</f>
        <v>1.7519999999999989</v>
      </c>
      <c r="K70" s="14"/>
      <c r="L70" s="11"/>
      <c r="M70" s="11"/>
      <c r="N70" s="11"/>
      <c r="O70" s="11"/>
      <c r="P70" s="11"/>
      <c r="Q70" s="11"/>
    </row>
    <row r="71" spans="1:17">
      <c r="A71" s="6"/>
      <c r="B71" s="6"/>
      <c r="C71" s="6"/>
      <c r="D71" s="6"/>
      <c r="E71" s="6"/>
      <c r="F71" s="10">
        <f>F70/D70*100</f>
        <v>0.80673447913011898</v>
      </c>
      <c r="G71" s="10">
        <f>G70/D70*100</f>
        <v>3.6127674500175302</v>
      </c>
      <c r="H71" s="10">
        <f>H70/D70*100</f>
        <v>15.88916169764993</v>
      </c>
      <c r="I71" s="10">
        <f>I70/D70*100</f>
        <v>51.175026306559104</v>
      </c>
      <c r="J71" s="10">
        <f>J70/D70*100</f>
        <v>61.452122062434213</v>
      </c>
      <c r="K71" s="14"/>
      <c r="L71" s="11"/>
      <c r="M71" s="11"/>
      <c r="N71" s="11"/>
      <c r="O71" s="11"/>
      <c r="P71" s="11"/>
      <c r="Q71" s="11"/>
    </row>
    <row r="72" spans="1:17">
      <c r="A72" s="6"/>
      <c r="B72" s="6"/>
      <c r="C72" s="6"/>
      <c r="D72" s="6"/>
      <c r="E72" s="6"/>
      <c r="F72" s="6"/>
      <c r="G72" s="6"/>
      <c r="H72" s="6"/>
      <c r="I72" s="6"/>
      <c r="J72" s="6"/>
      <c r="K72" s="14"/>
      <c r="L72" s="11"/>
      <c r="M72" s="11"/>
      <c r="N72" s="11"/>
      <c r="O72" s="11"/>
      <c r="P72" s="11"/>
      <c r="Q72" s="11"/>
    </row>
    <row r="73" spans="1:17">
      <c r="A73" s="6"/>
      <c r="B73" s="6" t="s">
        <v>42</v>
      </c>
      <c r="C73" s="7" t="s">
        <v>7</v>
      </c>
      <c r="D73" s="6"/>
      <c r="E73" s="6"/>
      <c r="F73" s="6"/>
      <c r="G73" s="6"/>
      <c r="H73" s="6"/>
      <c r="I73" s="6"/>
      <c r="J73" s="6"/>
      <c r="K73" s="14"/>
      <c r="L73" s="11"/>
      <c r="M73" s="11"/>
      <c r="N73" s="11"/>
      <c r="O73" s="11"/>
      <c r="P73" s="11"/>
      <c r="Q73" s="11"/>
    </row>
    <row r="74" spans="1:17" ht="15.75">
      <c r="A74" s="4"/>
      <c r="B74" s="6"/>
      <c r="C74" s="6" t="s">
        <v>21</v>
      </c>
      <c r="D74" s="8">
        <v>9.1679999999999993</v>
      </c>
      <c r="E74" s="6" t="s">
        <v>22</v>
      </c>
      <c r="F74" s="9" t="s">
        <v>57</v>
      </c>
      <c r="G74" s="9" t="s">
        <v>58</v>
      </c>
      <c r="H74" s="9" t="s">
        <v>59</v>
      </c>
      <c r="I74" s="9" t="s">
        <v>60</v>
      </c>
      <c r="J74" s="9" t="s">
        <v>61</v>
      </c>
      <c r="K74" s="14"/>
      <c r="L74" s="11"/>
      <c r="M74" s="11"/>
      <c r="N74" s="11"/>
      <c r="O74" s="11"/>
      <c r="P74" s="11"/>
      <c r="Q74" s="11"/>
    </row>
    <row r="75" spans="1:17" ht="15.75">
      <c r="A75" s="4"/>
      <c r="B75" s="6"/>
      <c r="C75" s="6" t="s">
        <v>30</v>
      </c>
      <c r="D75" s="8">
        <v>10.708</v>
      </c>
      <c r="E75" s="8">
        <v>11.848000000000001</v>
      </c>
      <c r="F75" s="8">
        <v>11.875</v>
      </c>
      <c r="G75" s="8">
        <v>11.930999999999999</v>
      </c>
      <c r="H75" s="8">
        <v>12.129</v>
      </c>
      <c r="I75" s="8">
        <v>12.484999999999999</v>
      </c>
      <c r="J75" s="8">
        <v>12.848000000000001</v>
      </c>
      <c r="K75" s="14"/>
      <c r="L75" s="11"/>
      <c r="M75" s="11"/>
      <c r="N75" s="11"/>
      <c r="O75" s="11"/>
      <c r="P75" s="11"/>
      <c r="Q75" s="11"/>
    </row>
    <row r="76" spans="1:17">
      <c r="A76" s="4"/>
      <c r="B76" s="6"/>
      <c r="C76" s="6"/>
      <c r="D76" s="6">
        <f>D75-D74</f>
        <v>1.5400000000000009</v>
      </c>
      <c r="E76" s="6"/>
      <c r="F76" s="6">
        <f>F75-E75</f>
        <v>2.6999999999999247E-2</v>
      </c>
      <c r="G76" s="6">
        <f>G75-E75</f>
        <v>8.2999999999998408E-2</v>
      </c>
      <c r="H76" s="6">
        <f>H75-E75</f>
        <v>0.28099999999999881</v>
      </c>
      <c r="I76" s="6">
        <f>I75-E75</f>
        <v>0.63699999999999868</v>
      </c>
      <c r="J76" s="6">
        <f>J75-E75</f>
        <v>1</v>
      </c>
      <c r="K76" s="14"/>
      <c r="L76" s="11"/>
      <c r="M76" s="11"/>
      <c r="N76" s="11"/>
      <c r="O76" s="11"/>
      <c r="P76" s="11"/>
      <c r="Q76" s="11"/>
    </row>
    <row r="77" spans="1:17">
      <c r="A77" s="4"/>
      <c r="B77" s="6"/>
      <c r="C77" s="6"/>
      <c r="D77" s="6"/>
      <c r="E77" s="6"/>
      <c r="F77" s="10">
        <f>F76/D76*100</f>
        <v>1.7532467532467031</v>
      </c>
      <c r="G77" s="10">
        <f>G76/D76*100</f>
        <v>5.3896103896102829</v>
      </c>
      <c r="H77" s="10">
        <f>H76/D76*100</f>
        <v>18.246753246753158</v>
      </c>
      <c r="I77" s="10">
        <f>I76/D76*100</f>
        <v>41.363636363636253</v>
      </c>
      <c r="J77" s="10">
        <f>J76/D76*100</f>
        <v>64.935064935064901</v>
      </c>
      <c r="K77" s="14"/>
      <c r="L77" s="11"/>
      <c r="M77" s="11"/>
      <c r="N77" s="11"/>
      <c r="O77" s="11"/>
      <c r="P77" s="11"/>
      <c r="Q77" s="11"/>
    </row>
    <row r="78" spans="1:17">
      <c r="A78" s="11"/>
      <c r="B78" s="11"/>
      <c r="C78" s="11"/>
      <c r="D78" s="11"/>
      <c r="E78" s="11"/>
      <c r="F78" s="11"/>
      <c r="G78" s="11"/>
      <c r="H78" s="11"/>
      <c r="I78" s="11"/>
      <c r="J78" s="11"/>
      <c r="K78" s="11"/>
      <c r="L78" s="11"/>
      <c r="M78" s="11"/>
      <c r="N78" s="11"/>
      <c r="O78" s="11"/>
      <c r="P78" s="11"/>
      <c r="Q78" s="11"/>
    </row>
    <row r="79" spans="1:17">
      <c r="A79" s="4" t="s">
        <v>36</v>
      </c>
      <c r="B79" s="6"/>
      <c r="C79" s="6"/>
      <c r="D79" s="6"/>
      <c r="E79" s="6"/>
      <c r="F79" s="6"/>
      <c r="G79" s="6"/>
      <c r="H79" s="6"/>
      <c r="I79" s="6"/>
      <c r="J79" s="6"/>
      <c r="K79" s="11"/>
      <c r="L79" s="12"/>
      <c r="M79" s="9" t="str">
        <f t="shared" ref="M79:Q79" si="15">F81</f>
        <v>2HZ</v>
      </c>
      <c r="N79" s="9" t="str">
        <f t="shared" si="15"/>
        <v>4HZ</v>
      </c>
      <c r="O79" s="9" t="str">
        <f t="shared" si="15"/>
        <v>8HZ</v>
      </c>
      <c r="P79" s="9" t="str">
        <f t="shared" si="15"/>
        <v>16HZ</v>
      </c>
      <c r="Q79" s="9" t="str">
        <f t="shared" si="15"/>
        <v>32HZ</v>
      </c>
    </row>
    <row r="80" spans="1:17">
      <c r="A80" s="4"/>
      <c r="B80" s="6" t="s">
        <v>19</v>
      </c>
      <c r="C80" s="7" t="s">
        <v>20</v>
      </c>
      <c r="D80" s="6"/>
      <c r="E80" s="6"/>
      <c r="F80" s="6"/>
      <c r="G80" s="6"/>
      <c r="H80" s="6"/>
      <c r="I80" s="6"/>
      <c r="J80" s="6"/>
      <c r="K80" s="11"/>
      <c r="L80" s="12" t="s">
        <v>69</v>
      </c>
      <c r="M80" s="13">
        <f t="shared" ref="M80:Q80" si="16">AVERAGE(F90,F102)</f>
        <v>1.472120193699652</v>
      </c>
      <c r="N80" s="13">
        <f t="shared" si="16"/>
        <v>4.9211267875491771</v>
      </c>
      <c r="O80" s="13">
        <f t="shared" si="16"/>
        <v>9.3162665792406791</v>
      </c>
      <c r="P80" s="13">
        <f t="shared" si="16"/>
        <v>21.213660617810298</v>
      </c>
      <c r="Q80" s="13">
        <f t="shared" si="16"/>
        <v>31.857280626060891</v>
      </c>
    </row>
    <row r="81" spans="1:17" ht="15.75">
      <c r="A81" s="4"/>
      <c r="B81" s="6"/>
      <c r="C81" s="6" t="s">
        <v>21</v>
      </c>
      <c r="D81" s="8">
        <v>6.0309999999999997</v>
      </c>
      <c r="E81" s="6" t="s">
        <v>22</v>
      </c>
      <c r="F81" s="9" t="s">
        <v>57</v>
      </c>
      <c r="G81" s="9" t="s">
        <v>58</v>
      </c>
      <c r="H81" s="9" t="s">
        <v>59</v>
      </c>
      <c r="I81" s="9" t="s">
        <v>60</v>
      </c>
      <c r="J81" s="9" t="s">
        <v>61</v>
      </c>
      <c r="K81" s="11"/>
      <c r="L81" s="12" t="s">
        <v>7</v>
      </c>
      <c r="M81" s="13">
        <f t="shared" ref="M81:Q81" si="17">AVERAGE(F96,F84)</f>
        <v>1.579569511163204</v>
      </c>
      <c r="N81" s="13">
        <f t="shared" si="17"/>
        <v>3.9865239209956034</v>
      </c>
      <c r="O81" s="13">
        <f t="shared" si="17"/>
        <v>9.7523514670081859</v>
      </c>
      <c r="P81" s="13">
        <f t="shared" si="17"/>
        <v>33.157993626006714</v>
      </c>
      <c r="Q81" s="13">
        <f t="shared" si="17"/>
        <v>53.246179295609124</v>
      </c>
    </row>
    <row r="82" spans="1:17" ht="15.75">
      <c r="A82" s="4"/>
      <c r="B82" s="6"/>
      <c r="C82" s="6" t="s">
        <v>30</v>
      </c>
      <c r="D82" s="8">
        <v>26.29</v>
      </c>
      <c r="E82" s="8">
        <v>2.9000000000000001E-2</v>
      </c>
      <c r="F82" s="8">
        <v>0.48699999999999999</v>
      </c>
      <c r="G82" s="8">
        <v>1.071</v>
      </c>
      <c r="H82" s="8">
        <v>2.093</v>
      </c>
      <c r="I82" s="8">
        <v>6.367</v>
      </c>
      <c r="J82" s="8">
        <v>10.333</v>
      </c>
      <c r="K82" s="11"/>
      <c r="L82" s="11"/>
      <c r="M82" s="11"/>
      <c r="N82" s="11"/>
      <c r="O82" s="11"/>
      <c r="P82" s="11"/>
      <c r="Q82" s="11"/>
    </row>
    <row r="83" spans="1:17">
      <c r="A83" s="4"/>
      <c r="B83" s="6"/>
      <c r="C83" s="6"/>
      <c r="D83" s="6">
        <f>D82-D81</f>
        <v>20.259</v>
      </c>
      <c r="E83" s="6"/>
      <c r="F83" s="6">
        <f>F82-E82</f>
        <v>0.45799999999999996</v>
      </c>
      <c r="G83" s="6">
        <f>G82-E82</f>
        <v>1.042</v>
      </c>
      <c r="H83" s="6">
        <f>H82-E82</f>
        <v>2.0640000000000001</v>
      </c>
      <c r="I83" s="6">
        <f>I82-E82</f>
        <v>6.3380000000000001</v>
      </c>
      <c r="J83" s="6">
        <f>J82-E82</f>
        <v>10.304</v>
      </c>
      <c r="K83" s="11"/>
      <c r="L83" s="11"/>
      <c r="M83" s="11"/>
      <c r="N83" s="11"/>
      <c r="O83" s="11"/>
      <c r="P83" s="11"/>
      <c r="Q83" s="11"/>
    </row>
    <row r="84" spans="1:17">
      <c r="A84" s="4"/>
      <c r="B84" s="6"/>
      <c r="C84" s="6"/>
      <c r="D84" s="6"/>
      <c r="E84" s="6"/>
      <c r="F84" s="10">
        <f>F83/D83*100</f>
        <v>2.2607236290043931</v>
      </c>
      <c r="G84" s="10">
        <f>G83/D83*100</f>
        <v>5.143393059874624</v>
      </c>
      <c r="H84" s="10">
        <f>H83/D83*100</f>
        <v>10.188064563897527</v>
      </c>
      <c r="I84" s="10">
        <f>I83/D83*100</f>
        <v>31.284861049410139</v>
      </c>
      <c r="J84" s="10">
        <f>J83/D83*100</f>
        <v>50.861345574806258</v>
      </c>
      <c r="K84" s="11"/>
      <c r="L84" s="12" t="s">
        <v>31</v>
      </c>
      <c r="M84" s="6" t="s">
        <v>69</v>
      </c>
      <c r="N84" s="6" t="s">
        <v>7</v>
      </c>
      <c r="O84" s="11"/>
      <c r="P84" s="11"/>
      <c r="Q84" s="11"/>
    </row>
    <row r="85" spans="1:17">
      <c r="A85" s="4"/>
      <c r="B85" s="6"/>
      <c r="C85" s="6"/>
      <c r="D85" s="6"/>
      <c r="E85" s="6"/>
      <c r="F85" s="6"/>
      <c r="G85" s="6"/>
      <c r="H85" s="6"/>
      <c r="I85" s="6"/>
      <c r="J85" s="6"/>
      <c r="K85" s="11"/>
      <c r="L85" s="9" t="s">
        <v>57</v>
      </c>
      <c r="M85" s="13">
        <f>M80</f>
        <v>1.472120193699652</v>
      </c>
      <c r="N85" s="13">
        <f>M81</f>
        <v>1.579569511163204</v>
      </c>
      <c r="O85" s="11"/>
      <c r="P85" s="11"/>
      <c r="Q85" s="11"/>
    </row>
    <row r="86" spans="1:17">
      <c r="A86" s="4"/>
      <c r="B86" s="6" t="s">
        <v>32</v>
      </c>
      <c r="C86" s="7" t="s">
        <v>69</v>
      </c>
      <c r="D86" s="6"/>
      <c r="E86" s="6"/>
      <c r="F86" s="6"/>
      <c r="G86" s="6"/>
      <c r="H86" s="6"/>
      <c r="I86" s="6"/>
      <c r="J86" s="6"/>
      <c r="K86" s="11"/>
      <c r="L86" s="9" t="s">
        <v>58</v>
      </c>
      <c r="M86" s="13">
        <f>N80</f>
        <v>4.9211267875491771</v>
      </c>
      <c r="N86" s="13">
        <f>N81</f>
        <v>3.9865239209956034</v>
      </c>
      <c r="O86" s="11"/>
      <c r="P86" s="11"/>
      <c r="Q86" s="11"/>
    </row>
    <row r="87" spans="1:17" ht="15.75">
      <c r="A87" s="4"/>
      <c r="B87" s="6"/>
      <c r="C87" s="6" t="s">
        <v>21</v>
      </c>
      <c r="D87" s="8">
        <v>6.0090000000000003</v>
      </c>
      <c r="E87" s="6" t="s">
        <v>22</v>
      </c>
      <c r="F87" s="9" t="s">
        <v>57</v>
      </c>
      <c r="G87" s="9" t="s">
        <v>58</v>
      </c>
      <c r="H87" s="9" t="s">
        <v>59</v>
      </c>
      <c r="I87" s="9" t="s">
        <v>60</v>
      </c>
      <c r="J87" s="9" t="s">
        <v>61</v>
      </c>
      <c r="K87" s="11"/>
      <c r="L87" s="9" t="s">
        <v>59</v>
      </c>
      <c r="M87" s="13">
        <f>O80</f>
        <v>9.3162665792406791</v>
      </c>
      <c r="N87" s="13">
        <f>O81</f>
        <v>9.7523514670081859</v>
      </c>
      <c r="O87" s="11"/>
      <c r="P87" s="11"/>
      <c r="Q87" s="11"/>
    </row>
    <row r="88" spans="1:17" ht="15.75">
      <c r="A88" s="4"/>
      <c r="B88" s="6"/>
      <c r="C88" s="6" t="s">
        <v>30</v>
      </c>
      <c r="D88" s="8">
        <v>39.296999999999997</v>
      </c>
      <c r="E88" s="8">
        <v>0.64700000000000002</v>
      </c>
      <c r="F88" s="8">
        <v>1.6379999999999999</v>
      </c>
      <c r="G88" s="8">
        <v>3.5819999999999999</v>
      </c>
      <c r="H88" s="8">
        <v>4.6159999999999997</v>
      </c>
      <c r="I88" s="8">
        <v>5.61</v>
      </c>
      <c r="J88" s="8">
        <v>6.5720000000000001</v>
      </c>
      <c r="K88" s="11"/>
      <c r="L88" s="9" t="s">
        <v>60</v>
      </c>
      <c r="M88" s="13">
        <f>P80</f>
        <v>21.213660617810298</v>
      </c>
      <c r="N88" s="13">
        <f>P81</f>
        <v>33.157993626006714</v>
      </c>
      <c r="O88" s="11"/>
      <c r="P88" s="11"/>
      <c r="Q88" s="11"/>
    </row>
    <row r="89" spans="1:17">
      <c r="A89" s="4"/>
      <c r="B89" s="6"/>
      <c r="C89" s="6"/>
      <c r="D89" s="6">
        <f>D88-D87</f>
        <v>33.287999999999997</v>
      </c>
      <c r="E89" s="6"/>
      <c r="F89" s="6">
        <f>F88-E88</f>
        <v>0.99099999999999988</v>
      </c>
      <c r="G89" s="6">
        <f>G88-E88</f>
        <v>2.9349999999999996</v>
      </c>
      <c r="H89" s="6">
        <f>H88-E88</f>
        <v>3.9689999999999994</v>
      </c>
      <c r="I89" s="6">
        <f>I88-E88</f>
        <v>4.9630000000000001</v>
      </c>
      <c r="J89" s="6">
        <f>J88-E88</f>
        <v>5.9249999999999998</v>
      </c>
      <c r="K89" s="11"/>
      <c r="L89" s="9" t="s">
        <v>61</v>
      </c>
      <c r="M89" s="13">
        <f>Q80</f>
        <v>31.857280626060891</v>
      </c>
      <c r="N89" s="13">
        <f>Q81</f>
        <v>53.246179295609124</v>
      </c>
      <c r="O89" s="11"/>
      <c r="P89" s="11"/>
      <c r="Q89" s="11"/>
    </row>
    <row r="90" spans="1:17">
      <c r="A90" s="4"/>
      <c r="B90" s="6"/>
      <c r="C90" s="6"/>
      <c r="D90" s="6"/>
      <c r="E90" s="6"/>
      <c r="F90" s="10">
        <f>F89/D89*100</f>
        <v>2.9770487863494353</v>
      </c>
      <c r="G90" s="10">
        <f>G89/D89*100</f>
        <v>8.8169911079067536</v>
      </c>
      <c r="H90" s="10">
        <f>H89/D89*100</f>
        <v>11.923215573179524</v>
      </c>
      <c r="I90" s="10">
        <f>I89/D89*100</f>
        <v>14.909276616198031</v>
      </c>
      <c r="J90" s="10">
        <f>J89/D89*100</f>
        <v>17.799206921413123</v>
      </c>
      <c r="K90" s="11"/>
      <c r="L90" s="11"/>
      <c r="M90" s="11"/>
      <c r="N90" s="11"/>
      <c r="O90" s="11"/>
      <c r="P90" s="11"/>
      <c r="Q90" s="11"/>
    </row>
    <row r="91" spans="1:17">
      <c r="A91" s="4"/>
      <c r="B91" s="6"/>
      <c r="C91" s="6"/>
      <c r="D91" s="6"/>
      <c r="E91" s="6"/>
      <c r="F91" s="6"/>
      <c r="G91" s="6"/>
      <c r="H91" s="6"/>
      <c r="I91" s="6"/>
      <c r="J91" s="6"/>
      <c r="K91" s="11"/>
      <c r="L91" s="11"/>
      <c r="M91" s="11"/>
      <c r="N91" s="11"/>
      <c r="O91" s="11"/>
      <c r="P91" s="11"/>
      <c r="Q91" s="11"/>
    </row>
    <row r="92" spans="1:17">
      <c r="A92" s="6"/>
      <c r="B92" s="6" t="s">
        <v>33</v>
      </c>
      <c r="C92" s="7" t="s">
        <v>20</v>
      </c>
      <c r="D92" s="6"/>
      <c r="E92" s="6"/>
      <c r="F92" s="6"/>
      <c r="G92" s="6"/>
      <c r="H92" s="6"/>
      <c r="I92" s="6"/>
      <c r="J92" s="6"/>
      <c r="K92" s="11"/>
      <c r="L92" s="11"/>
      <c r="M92" s="11"/>
      <c r="N92" s="11"/>
      <c r="O92" s="11"/>
      <c r="P92" s="11"/>
      <c r="Q92" s="11"/>
    </row>
    <row r="93" spans="1:17" ht="15.75">
      <c r="A93" s="6"/>
      <c r="B93" s="6"/>
      <c r="C93" s="6" t="s">
        <v>21</v>
      </c>
      <c r="D93" s="8">
        <v>6.66</v>
      </c>
      <c r="E93" s="6" t="s">
        <v>22</v>
      </c>
      <c r="F93" s="9" t="s">
        <v>57</v>
      </c>
      <c r="G93" s="9" t="s">
        <v>58</v>
      </c>
      <c r="H93" s="9" t="s">
        <v>59</v>
      </c>
      <c r="I93" s="9" t="s">
        <v>60</v>
      </c>
      <c r="J93" s="9" t="s">
        <v>61</v>
      </c>
      <c r="K93" s="11"/>
      <c r="L93" s="11"/>
      <c r="M93" s="11"/>
      <c r="N93" s="11"/>
      <c r="O93" s="11"/>
      <c r="P93" s="11"/>
      <c r="Q93" s="11"/>
    </row>
    <row r="94" spans="1:17" ht="15.75">
      <c r="A94" s="6"/>
      <c r="B94" s="6"/>
      <c r="C94" s="6" t="s">
        <v>30</v>
      </c>
      <c r="D94" s="8">
        <v>20.795999999999999</v>
      </c>
      <c r="E94" s="8">
        <v>0.94</v>
      </c>
      <c r="F94" s="8">
        <v>1.0669999999999999</v>
      </c>
      <c r="G94" s="8">
        <v>1.34</v>
      </c>
      <c r="H94" s="8">
        <v>2.2570000000000001</v>
      </c>
      <c r="I94" s="8">
        <v>5.8920000000000003</v>
      </c>
      <c r="J94" s="8">
        <v>8.8040000000000003</v>
      </c>
      <c r="K94" s="11"/>
      <c r="L94" s="11"/>
      <c r="M94" s="11"/>
      <c r="N94" s="11"/>
      <c r="O94" s="11"/>
      <c r="P94" s="11"/>
      <c r="Q94" s="11"/>
    </row>
    <row r="95" spans="1:17">
      <c r="A95" s="6"/>
      <c r="B95" s="6"/>
      <c r="C95" s="6"/>
      <c r="D95" s="6">
        <f>D94-D93</f>
        <v>14.135999999999999</v>
      </c>
      <c r="E95" s="6"/>
      <c r="F95" s="6">
        <f>F94-E94</f>
        <v>0.127</v>
      </c>
      <c r="G95" s="6">
        <f>G94-E94</f>
        <v>0.40000000000000013</v>
      </c>
      <c r="H95" s="6">
        <f>H94-E94</f>
        <v>1.3170000000000002</v>
      </c>
      <c r="I95" s="6">
        <f>I94-E94</f>
        <v>4.952</v>
      </c>
      <c r="J95" s="6">
        <f>J94-E94</f>
        <v>7.8640000000000008</v>
      </c>
      <c r="K95" s="11"/>
      <c r="L95" s="11"/>
      <c r="M95" s="11"/>
      <c r="N95" s="11"/>
      <c r="O95" s="11"/>
      <c r="P95" s="11"/>
      <c r="Q95" s="11"/>
    </row>
    <row r="96" spans="1:17">
      <c r="A96" s="6"/>
      <c r="B96" s="6"/>
      <c r="C96" s="6"/>
      <c r="D96" s="6"/>
      <c r="E96" s="6"/>
      <c r="F96" s="10">
        <f>F95/D95*100</f>
        <v>0.8984153933220147</v>
      </c>
      <c r="G96" s="10">
        <f>G95/D95*100</f>
        <v>2.8296547821165827</v>
      </c>
      <c r="H96" s="10">
        <f>H95/D95*100</f>
        <v>9.3166383701188469</v>
      </c>
      <c r="I96" s="10">
        <f>I95/D95*100</f>
        <v>35.031126202603282</v>
      </c>
      <c r="J96" s="10">
        <f>J95/D95*100</f>
        <v>55.631013016411998</v>
      </c>
      <c r="K96" s="11"/>
      <c r="L96" s="11"/>
      <c r="M96" s="11"/>
      <c r="N96" s="11"/>
      <c r="O96" s="11"/>
      <c r="P96" s="11"/>
      <c r="Q96" s="11"/>
    </row>
    <row r="97" spans="1:17">
      <c r="A97" s="6"/>
      <c r="B97" s="6"/>
      <c r="C97" s="6"/>
      <c r="D97" s="6"/>
      <c r="E97" s="6"/>
      <c r="F97" s="6"/>
      <c r="G97" s="6"/>
      <c r="H97" s="6"/>
      <c r="I97" s="6"/>
      <c r="J97" s="6"/>
      <c r="K97" s="11"/>
      <c r="L97" s="11"/>
      <c r="M97" s="11"/>
      <c r="N97" s="11"/>
      <c r="O97" s="11"/>
      <c r="P97" s="11"/>
      <c r="Q97" s="11"/>
    </row>
    <row r="98" spans="1:17">
      <c r="A98" s="6"/>
      <c r="B98" s="6" t="s">
        <v>34</v>
      </c>
      <c r="C98" s="7" t="s">
        <v>69</v>
      </c>
      <c r="D98" s="6"/>
      <c r="E98" s="6"/>
      <c r="F98" s="6"/>
      <c r="G98" s="6"/>
      <c r="H98" s="6"/>
      <c r="I98" s="6"/>
      <c r="J98" s="6"/>
      <c r="K98" s="11"/>
      <c r="L98" s="11"/>
      <c r="M98" s="11"/>
      <c r="N98" s="11"/>
      <c r="O98" s="11"/>
      <c r="P98" s="11"/>
      <c r="Q98" s="11"/>
    </row>
    <row r="99" spans="1:17" ht="15.75">
      <c r="A99" s="4"/>
      <c r="B99" s="6"/>
      <c r="C99" s="6" t="s">
        <v>21</v>
      </c>
      <c r="D99" s="8">
        <v>5.96</v>
      </c>
      <c r="E99" s="6" t="s">
        <v>22</v>
      </c>
      <c r="F99" s="9" t="s">
        <v>57</v>
      </c>
      <c r="G99" s="9" t="s">
        <v>58</v>
      </c>
      <c r="H99" s="9" t="s">
        <v>59</v>
      </c>
      <c r="I99" s="9" t="s">
        <v>60</v>
      </c>
      <c r="J99" s="9" t="s">
        <v>61</v>
      </c>
      <c r="K99" s="11"/>
      <c r="L99" s="11"/>
      <c r="M99" s="11"/>
      <c r="N99" s="11"/>
      <c r="O99" s="11"/>
      <c r="P99" s="11"/>
      <c r="Q99" s="11"/>
    </row>
    <row r="100" spans="1:17" ht="15.75">
      <c r="A100" s="4"/>
      <c r="B100" s="6"/>
      <c r="C100" s="6" t="s">
        <v>30</v>
      </c>
      <c r="D100" s="8">
        <v>18.152000000000001</v>
      </c>
      <c r="E100" s="8">
        <v>1.78</v>
      </c>
      <c r="F100" s="8">
        <v>1.776</v>
      </c>
      <c r="G100" s="8">
        <v>1.905</v>
      </c>
      <c r="H100" s="8">
        <v>2.5979999999999999</v>
      </c>
      <c r="I100" s="8">
        <v>5.1349999999999998</v>
      </c>
      <c r="J100" s="8">
        <v>7.3780000000000001</v>
      </c>
      <c r="K100" s="11"/>
      <c r="L100" s="11"/>
      <c r="M100" s="11"/>
      <c r="N100" s="11"/>
      <c r="O100" s="11"/>
      <c r="P100" s="11"/>
      <c r="Q100" s="11"/>
    </row>
    <row r="101" spans="1:17">
      <c r="A101" s="4"/>
      <c r="B101" s="6"/>
      <c r="C101" s="6"/>
      <c r="D101" s="6">
        <f>D100-D99</f>
        <v>12.192</v>
      </c>
      <c r="E101" s="6"/>
      <c r="F101" s="6">
        <f>F100-E100</f>
        <v>-4.0000000000000036E-3</v>
      </c>
      <c r="G101" s="6">
        <f>G100-E100</f>
        <v>0.125</v>
      </c>
      <c r="H101" s="6">
        <f>H100-E100</f>
        <v>0.81799999999999984</v>
      </c>
      <c r="I101" s="6">
        <f>I100-E100</f>
        <v>3.3549999999999995</v>
      </c>
      <c r="J101" s="6">
        <f>J100-E100</f>
        <v>5.5979999999999999</v>
      </c>
      <c r="K101" s="11"/>
      <c r="L101" s="11"/>
      <c r="M101" s="11"/>
      <c r="N101" s="11"/>
      <c r="O101" s="11"/>
      <c r="P101" s="11"/>
      <c r="Q101" s="11"/>
    </row>
    <row r="102" spans="1:17">
      <c r="A102" s="4"/>
      <c r="B102" s="6"/>
      <c r="C102" s="6"/>
      <c r="D102" s="6"/>
      <c r="E102" s="6"/>
      <c r="F102" s="10">
        <f>F101/D101*100</f>
        <v>-3.2808398950131261E-2</v>
      </c>
      <c r="G102" s="10">
        <f>G101/D101*100</f>
        <v>1.0252624671916011</v>
      </c>
      <c r="H102" s="10">
        <f>H101/D101*100</f>
        <v>6.7093175853018359</v>
      </c>
      <c r="I102" s="10">
        <f>I101/D101*100</f>
        <v>27.518044619422565</v>
      </c>
      <c r="J102" s="10">
        <f>J101/D101*100</f>
        <v>45.915354330708659</v>
      </c>
      <c r="K102" s="11"/>
      <c r="L102" s="11"/>
      <c r="M102" s="11"/>
      <c r="N102" s="11"/>
      <c r="O102" s="11"/>
      <c r="P102" s="11"/>
      <c r="Q102" s="11"/>
    </row>
    <row r="103" spans="1:17">
      <c r="A103" s="11"/>
      <c r="B103" s="11"/>
      <c r="C103" s="11"/>
      <c r="D103" s="11"/>
      <c r="E103" s="11"/>
      <c r="F103" s="11"/>
      <c r="G103" s="11"/>
      <c r="H103" s="11"/>
      <c r="I103" s="11"/>
      <c r="J103" s="11"/>
      <c r="K103" s="11"/>
      <c r="L103" s="11"/>
      <c r="M103" s="11"/>
      <c r="N103" s="11"/>
      <c r="O103" s="11"/>
      <c r="P103" s="11"/>
      <c r="Q103" s="11"/>
    </row>
    <row r="104" spans="1:17">
      <c r="A104" s="4" t="s">
        <v>38</v>
      </c>
      <c r="B104" s="6"/>
      <c r="C104" s="6"/>
      <c r="D104" s="6"/>
      <c r="E104" s="6"/>
      <c r="F104" s="6"/>
      <c r="G104" s="6"/>
      <c r="H104" s="6"/>
      <c r="I104" s="6"/>
      <c r="J104" s="6"/>
      <c r="K104" s="11"/>
      <c r="L104" s="12"/>
      <c r="M104" s="9" t="str">
        <f t="shared" ref="M104:Q104" si="18">F106</f>
        <v>2HZ</v>
      </c>
      <c r="N104" s="9" t="str">
        <f t="shared" si="18"/>
        <v>4HZ</v>
      </c>
      <c r="O104" s="9" t="str">
        <f t="shared" si="18"/>
        <v>8HZ</v>
      </c>
      <c r="P104" s="9" t="str">
        <f t="shared" si="18"/>
        <v>16HZ</v>
      </c>
      <c r="Q104" s="9" t="str">
        <f t="shared" si="18"/>
        <v>32HZ</v>
      </c>
    </row>
    <row r="105" spans="1:17">
      <c r="A105" s="4"/>
      <c r="B105" s="6" t="s">
        <v>19</v>
      </c>
      <c r="C105" s="7" t="s">
        <v>69</v>
      </c>
      <c r="D105" s="6"/>
      <c r="E105" s="6"/>
      <c r="F105" s="6"/>
      <c r="G105" s="6"/>
      <c r="H105" s="6"/>
      <c r="I105" s="6"/>
      <c r="J105" s="6"/>
      <c r="K105" s="11"/>
      <c r="L105" s="12" t="s">
        <v>69</v>
      </c>
      <c r="M105" s="13">
        <f t="shared" ref="M105:Q105" si="19">AVERAGE(F121,F109)</f>
        <v>5.414487285559455E-2</v>
      </c>
      <c r="N105" s="13">
        <f t="shared" si="19"/>
        <v>0.99497683571142326</v>
      </c>
      <c r="O105" s="13">
        <f t="shared" si="19"/>
        <v>12.361847735713656</v>
      </c>
      <c r="P105" s="13">
        <f t="shared" si="19"/>
        <v>55.004455322433209</v>
      </c>
      <c r="Q105" s="13">
        <f t="shared" si="19"/>
        <v>66.465582549501505</v>
      </c>
    </row>
    <row r="106" spans="1:17" ht="15.75">
      <c r="A106" s="4"/>
      <c r="B106" s="6"/>
      <c r="C106" s="6" t="s">
        <v>21</v>
      </c>
      <c r="D106" s="8">
        <v>8.0340000000000007</v>
      </c>
      <c r="E106" s="6" t="s">
        <v>22</v>
      </c>
      <c r="F106" s="9" t="s">
        <v>57</v>
      </c>
      <c r="G106" s="9" t="s">
        <v>58</v>
      </c>
      <c r="H106" s="9" t="s">
        <v>59</v>
      </c>
      <c r="I106" s="9" t="s">
        <v>60</v>
      </c>
      <c r="J106" s="9" t="s">
        <v>61</v>
      </c>
      <c r="K106" s="11"/>
      <c r="L106" s="12" t="s">
        <v>7</v>
      </c>
      <c r="M106" s="13">
        <f t="shared" ref="M106:Q106" si="20">AVERAGE(F127,F115)</f>
        <v>1.6251624067023953</v>
      </c>
      <c r="N106" s="13">
        <f t="shared" si="20"/>
        <v>8.9177674789665176</v>
      </c>
      <c r="O106" s="13">
        <f t="shared" si="20"/>
        <v>17.258706056695573</v>
      </c>
      <c r="P106" s="13">
        <f t="shared" si="20"/>
        <v>43.513601414128132</v>
      </c>
      <c r="Q106" s="13">
        <f t="shared" si="20"/>
        <v>65.544642191863204</v>
      </c>
    </row>
    <row r="107" spans="1:17" ht="15.75">
      <c r="A107" s="4"/>
      <c r="B107" s="6"/>
      <c r="C107" s="6" t="s">
        <v>30</v>
      </c>
      <c r="D107" s="8">
        <v>22.19</v>
      </c>
      <c r="E107" s="8">
        <v>7.8609999999999998</v>
      </c>
      <c r="F107" s="8">
        <v>8.0239999999999991</v>
      </c>
      <c r="G107" s="8">
        <v>8.27</v>
      </c>
      <c r="H107" s="8">
        <v>9.1</v>
      </c>
      <c r="I107" s="8">
        <v>14.465</v>
      </c>
      <c r="J107" s="8">
        <v>15.763</v>
      </c>
      <c r="K107" s="11"/>
      <c r="L107" s="11"/>
      <c r="M107" s="11"/>
      <c r="N107" s="11"/>
      <c r="O107" s="11"/>
      <c r="P107" s="11"/>
      <c r="Q107" s="11"/>
    </row>
    <row r="108" spans="1:17">
      <c r="A108" s="4"/>
      <c r="B108" s="6"/>
      <c r="C108" s="6"/>
      <c r="D108" s="6">
        <f>D107-D106</f>
        <v>14.156000000000001</v>
      </c>
      <c r="E108" s="6"/>
      <c r="F108" s="6">
        <f>F107-E107</f>
        <v>0.16299999999999937</v>
      </c>
      <c r="G108" s="6">
        <f>G107-E107</f>
        <v>0.40899999999999981</v>
      </c>
      <c r="H108" s="6">
        <f>H107-E107</f>
        <v>1.2389999999999999</v>
      </c>
      <c r="I108" s="6">
        <f>I107-E107</f>
        <v>6.6040000000000001</v>
      </c>
      <c r="J108" s="6">
        <f>J107-E107</f>
        <v>7.9020000000000001</v>
      </c>
      <c r="K108" s="11"/>
      <c r="L108" s="11"/>
      <c r="M108" s="11"/>
      <c r="N108" s="11"/>
      <c r="O108" s="11"/>
      <c r="P108" s="11"/>
      <c r="Q108" s="11"/>
    </row>
    <row r="109" spans="1:17">
      <c r="A109" s="4"/>
      <c r="B109" s="6"/>
      <c r="C109" s="6"/>
      <c r="D109" s="6"/>
      <c r="E109" s="6"/>
      <c r="F109" s="10">
        <f>F108/D108*100</f>
        <v>1.1514552133370963</v>
      </c>
      <c r="G109" s="10">
        <f>G108/D108*100</f>
        <v>2.8892342469624173</v>
      </c>
      <c r="H109" s="10">
        <f>H108/D108*100</f>
        <v>8.7524724498445874</v>
      </c>
      <c r="I109" s="10">
        <f>I108/D108*100</f>
        <v>46.651596496185363</v>
      </c>
      <c r="J109" s="10">
        <f>J108/D108*100</f>
        <v>55.820853348403496</v>
      </c>
      <c r="K109" s="11"/>
      <c r="L109" s="12" t="s">
        <v>31</v>
      </c>
      <c r="M109" s="6" t="s">
        <v>69</v>
      </c>
      <c r="N109" s="6" t="s">
        <v>7</v>
      </c>
      <c r="O109" s="11"/>
      <c r="P109" s="11"/>
      <c r="Q109" s="11"/>
    </row>
    <row r="110" spans="1:17">
      <c r="A110" s="4"/>
      <c r="B110" s="6"/>
      <c r="C110" s="6"/>
      <c r="D110" s="6"/>
      <c r="E110" s="6"/>
      <c r="F110" s="6"/>
      <c r="G110" s="6"/>
      <c r="H110" s="6"/>
      <c r="I110" s="6"/>
      <c r="J110" s="6"/>
      <c r="K110" s="11"/>
      <c r="L110" s="9" t="s">
        <v>57</v>
      </c>
      <c r="M110" s="13">
        <f>M105</f>
        <v>5.414487285559455E-2</v>
      </c>
      <c r="N110" s="13">
        <f>M106</f>
        <v>1.6251624067023953</v>
      </c>
      <c r="O110" s="11"/>
      <c r="P110" s="11"/>
      <c r="Q110" s="11"/>
    </row>
    <row r="111" spans="1:17">
      <c r="A111" s="4"/>
      <c r="B111" s="6" t="s">
        <v>32</v>
      </c>
      <c r="C111" s="7" t="s">
        <v>20</v>
      </c>
      <c r="D111" s="6"/>
      <c r="E111" s="6"/>
      <c r="F111" s="6"/>
      <c r="G111" s="6"/>
      <c r="H111" s="6"/>
      <c r="I111" s="6"/>
      <c r="J111" s="6"/>
      <c r="K111" s="11"/>
      <c r="L111" s="9" t="s">
        <v>58</v>
      </c>
      <c r="M111" s="13">
        <f>N105</f>
        <v>0.99497683571142326</v>
      </c>
      <c r="N111" s="13">
        <f>N106</f>
        <v>8.9177674789665176</v>
      </c>
      <c r="O111" s="11"/>
      <c r="P111" s="11"/>
      <c r="Q111" s="11"/>
    </row>
    <row r="112" spans="1:17" ht="15.75">
      <c r="A112" s="4"/>
      <c r="B112" s="6"/>
      <c r="C112" s="6" t="s">
        <v>21</v>
      </c>
      <c r="D112" s="8">
        <v>11.189</v>
      </c>
      <c r="E112" s="6" t="s">
        <v>22</v>
      </c>
      <c r="F112" s="9" t="s">
        <v>57</v>
      </c>
      <c r="G112" s="9" t="s">
        <v>58</v>
      </c>
      <c r="H112" s="9" t="s">
        <v>59</v>
      </c>
      <c r="I112" s="9" t="s">
        <v>60</v>
      </c>
      <c r="J112" s="9" t="s">
        <v>61</v>
      </c>
      <c r="K112" s="11"/>
      <c r="L112" s="9" t="s">
        <v>59</v>
      </c>
      <c r="M112" s="13">
        <f>O105</f>
        <v>12.361847735713656</v>
      </c>
      <c r="N112" s="13">
        <f>O106</f>
        <v>17.258706056695573</v>
      </c>
      <c r="O112" s="11"/>
      <c r="P112" s="11"/>
      <c r="Q112" s="11"/>
    </row>
    <row r="113" spans="1:17" ht="15.75">
      <c r="A113" s="4"/>
      <c r="B113" s="6"/>
      <c r="C113" s="6" t="s">
        <v>30</v>
      </c>
      <c r="D113" s="8">
        <v>13.448</v>
      </c>
      <c r="E113" s="8">
        <v>5.7649999999999997</v>
      </c>
      <c r="F113" s="8">
        <v>5.8109999999999999</v>
      </c>
      <c r="G113" s="8">
        <v>5.9989999999999997</v>
      </c>
      <c r="H113" s="8">
        <v>6.19</v>
      </c>
      <c r="I113" s="8">
        <v>6.8789999999999996</v>
      </c>
      <c r="J113" s="8">
        <v>7.1909999999999998</v>
      </c>
      <c r="K113" s="11"/>
      <c r="L113" s="9" t="s">
        <v>60</v>
      </c>
      <c r="M113" s="13">
        <f>P105</f>
        <v>55.004455322433209</v>
      </c>
      <c r="N113" s="13">
        <f>P106</f>
        <v>43.513601414128132</v>
      </c>
      <c r="O113" s="11"/>
      <c r="P113" s="11"/>
      <c r="Q113" s="11"/>
    </row>
    <row r="114" spans="1:17">
      <c r="A114" s="4"/>
      <c r="B114" s="6"/>
      <c r="C114" s="6"/>
      <c r="D114" s="6">
        <f>D113-D112</f>
        <v>2.2590000000000003</v>
      </c>
      <c r="E114" s="6"/>
      <c r="F114" s="6">
        <f>F113-E113</f>
        <v>4.6000000000000263E-2</v>
      </c>
      <c r="G114" s="6">
        <f>G113-E113</f>
        <v>0.23399999999999999</v>
      </c>
      <c r="H114" s="6">
        <f>H113-E113</f>
        <v>0.42500000000000071</v>
      </c>
      <c r="I114" s="6">
        <f>I113-E113</f>
        <v>1.1139999999999999</v>
      </c>
      <c r="J114" s="6">
        <f>J113-E113</f>
        <v>1.4260000000000002</v>
      </c>
      <c r="K114" s="11"/>
      <c r="L114" s="9" t="s">
        <v>61</v>
      </c>
      <c r="M114" s="13">
        <f>Q105</f>
        <v>66.465582549501505</v>
      </c>
      <c r="N114" s="13">
        <f>Q106</f>
        <v>65.544642191863204</v>
      </c>
      <c r="O114" s="11"/>
      <c r="P114" s="11"/>
      <c r="Q114" s="11"/>
    </row>
    <row r="115" spans="1:17">
      <c r="A115" s="4"/>
      <c r="B115" s="6"/>
      <c r="C115" s="6"/>
      <c r="D115" s="6"/>
      <c r="E115" s="6"/>
      <c r="F115" s="10">
        <f>F114/D114*100</f>
        <v>2.0362992474546373</v>
      </c>
      <c r="G115" s="10">
        <f>G114/D114*100</f>
        <v>10.358565737051791</v>
      </c>
      <c r="H115" s="10">
        <f>H114/D114*100</f>
        <v>18.813634351482985</v>
      </c>
      <c r="I115" s="10">
        <f>I114/D114*100</f>
        <v>49.313855688357663</v>
      </c>
      <c r="J115" s="10">
        <f>J114/D114*100</f>
        <v>63.125276671093403</v>
      </c>
      <c r="K115" s="11"/>
      <c r="L115" s="11"/>
      <c r="M115" s="11"/>
      <c r="N115" s="11"/>
      <c r="O115" s="11"/>
      <c r="P115" s="11"/>
      <c r="Q115" s="11"/>
    </row>
    <row r="116" spans="1:17">
      <c r="A116" s="4"/>
      <c r="B116" s="6"/>
      <c r="C116" s="6"/>
      <c r="D116" s="6"/>
      <c r="E116" s="6"/>
      <c r="F116" s="6"/>
      <c r="G116" s="6"/>
      <c r="H116" s="6"/>
      <c r="I116" s="6"/>
      <c r="J116" s="6"/>
      <c r="K116" s="11"/>
      <c r="L116" s="11"/>
      <c r="M116" s="11"/>
      <c r="N116" s="11"/>
      <c r="O116" s="11"/>
      <c r="P116" s="11"/>
      <c r="Q116" s="11"/>
    </row>
    <row r="117" spans="1:17">
      <c r="A117" s="6"/>
      <c r="B117" s="6" t="s">
        <v>33</v>
      </c>
      <c r="C117" s="7" t="s">
        <v>69</v>
      </c>
      <c r="D117" s="6"/>
      <c r="E117" s="6"/>
      <c r="F117" s="6"/>
      <c r="G117" s="6"/>
      <c r="H117" s="6"/>
      <c r="I117" s="6"/>
      <c r="J117" s="6"/>
      <c r="K117" s="11"/>
      <c r="L117" s="11"/>
      <c r="M117" s="11"/>
      <c r="N117" s="11"/>
      <c r="O117" s="11"/>
      <c r="P117" s="11"/>
      <c r="Q117" s="11"/>
    </row>
    <row r="118" spans="1:17" ht="15.75">
      <c r="A118" s="6"/>
      <c r="B118" s="6"/>
      <c r="C118" s="6" t="s">
        <v>21</v>
      </c>
      <c r="D118" s="8">
        <v>10.304</v>
      </c>
      <c r="E118" s="6" t="s">
        <v>22</v>
      </c>
      <c r="F118" s="9" t="s">
        <v>57</v>
      </c>
      <c r="G118" s="9" t="s">
        <v>58</v>
      </c>
      <c r="H118" s="9" t="s">
        <v>59</v>
      </c>
      <c r="I118" s="9" t="s">
        <v>60</v>
      </c>
      <c r="J118" s="9" t="s">
        <v>61</v>
      </c>
      <c r="K118" s="11"/>
      <c r="L118" s="11"/>
      <c r="M118" s="11"/>
      <c r="N118" s="11"/>
      <c r="O118" s="11"/>
      <c r="P118" s="11"/>
      <c r="Q118" s="11"/>
    </row>
    <row r="119" spans="1:17" ht="15.75">
      <c r="A119" s="6"/>
      <c r="B119" s="6"/>
      <c r="C119" s="6" t="s">
        <v>30</v>
      </c>
      <c r="D119" s="8">
        <v>18.643999999999998</v>
      </c>
      <c r="E119" s="8">
        <v>8.0150000000000006</v>
      </c>
      <c r="F119" s="8">
        <v>7.9279999999999999</v>
      </c>
      <c r="G119" s="8">
        <v>7.94</v>
      </c>
      <c r="H119" s="8">
        <v>9.3469999999999995</v>
      </c>
      <c r="I119" s="8">
        <v>13.298999999999999</v>
      </c>
      <c r="J119" s="8">
        <v>14.446</v>
      </c>
      <c r="K119" s="11"/>
      <c r="L119" s="11"/>
      <c r="M119" s="11"/>
      <c r="N119" s="11"/>
      <c r="O119" s="11"/>
      <c r="P119" s="11"/>
      <c r="Q119" s="11"/>
    </row>
    <row r="120" spans="1:17">
      <c r="A120" s="6"/>
      <c r="B120" s="6"/>
      <c r="C120" s="6"/>
      <c r="D120" s="6">
        <f>D119-D118</f>
        <v>8.3399999999999981</v>
      </c>
      <c r="E120" s="6"/>
      <c r="F120" s="6">
        <f>F119-E119</f>
        <v>-8.7000000000000632E-2</v>
      </c>
      <c r="G120" s="6">
        <f>G119-E119</f>
        <v>-7.5000000000000178E-2</v>
      </c>
      <c r="H120" s="6">
        <f>H119-E119</f>
        <v>1.331999999999999</v>
      </c>
      <c r="I120" s="6">
        <f>I119-E119</f>
        <v>5.2839999999999989</v>
      </c>
      <c r="J120" s="6">
        <f>J119-E119</f>
        <v>6.4309999999999992</v>
      </c>
      <c r="K120" s="11"/>
      <c r="L120" s="11"/>
      <c r="M120" s="11"/>
      <c r="N120" s="11"/>
      <c r="O120" s="11"/>
      <c r="P120" s="11"/>
      <c r="Q120" s="11"/>
    </row>
    <row r="121" spans="1:17">
      <c r="A121" s="6"/>
      <c r="B121" s="6"/>
      <c r="C121" s="6"/>
      <c r="D121" s="6"/>
      <c r="E121" s="6"/>
      <c r="F121" s="10">
        <f>F120/D120*100</f>
        <v>-1.0431654676259072</v>
      </c>
      <c r="G121" s="10">
        <f>G120/D120*100</f>
        <v>-0.89928057553957075</v>
      </c>
      <c r="H121" s="10">
        <f>H120/D120*100</f>
        <v>15.971223021582725</v>
      </c>
      <c r="I121" s="10">
        <f>I120/D120*100</f>
        <v>63.357314148681056</v>
      </c>
      <c r="J121" s="10">
        <f>J120/D120*100</f>
        <v>77.110311750599521</v>
      </c>
      <c r="K121" s="11"/>
      <c r="L121" s="11"/>
      <c r="M121" s="11"/>
      <c r="N121" s="11"/>
      <c r="O121" s="11"/>
      <c r="P121" s="11"/>
      <c r="Q121" s="11"/>
    </row>
    <row r="122" spans="1:17">
      <c r="A122" s="6"/>
      <c r="B122" s="6"/>
      <c r="C122" s="6"/>
      <c r="D122" s="6"/>
      <c r="E122" s="6"/>
      <c r="F122" s="6"/>
      <c r="G122" s="6"/>
      <c r="H122" s="6"/>
      <c r="I122" s="6"/>
      <c r="J122" s="6"/>
      <c r="K122" s="11"/>
      <c r="L122" s="11"/>
      <c r="M122" s="11"/>
      <c r="N122" s="11"/>
      <c r="O122" s="11"/>
      <c r="P122" s="11"/>
      <c r="Q122" s="11"/>
    </row>
    <row r="123" spans="1:17">
      <c r="A123" s="6"/>
      <c r="B123" s="6" t="s">
        <v>34</v>
      </c>
      <c r="C123" s="7" t="s">
        <v>20</v>
      </c>
      <c r="D123" s="6"/>
      <c r="E123" s="6"/>
      <c r="F123" s="6"/>
      <c r="G123" s="6"/>
      <c r="H123" s="6"/>
      <c r="I123" s="6"/>
      <c r="J123" s="6"/>
      <c r="K123" s="11"/>
      <c r="L123" s="11"/>
      <c r="M123" s="11"/>
      <c r="N123" s="11"/>
      <c r="O123" s="11"/>
      <c r="P123" s="11"/>
      <c r="Q123" s="11"/>
    </row>
    <row r="124" spans="1:17" ht="15.75">
      <c r="A124" s="4"/>
      <c r="B124" s="6"/>
      <c r="C124" s="6" t="s">
        <v>21</v>
      </c>
      <c r="D124" s="8">
        <v>8.1590000000000007</v>
      </c>
      <c r="E124" s="6" t="s">
        <v>22</v>
      </c>
      <c r="F124" s="9" t="s">
        <v>57</v>
      </c>
      <c r="G124" s="9" t="s">
        <v>58</v>
      </c>
      <c r="H124" s="9" t="s">
        <v>59</v>
      </c>
      <c r="I124" s="9" t="s">
        <v>60</v>
      </c>
      <c r="J124" s="9" t="s">
        <v>61</v>
      </c>
      <c r="K124" s="11"/>
      <c r="L124" s="11"/>
      <c r="M124" s="11"/>
      <c r="N124" s="11"/>
      <c r="O124" s="11"/>
      <c r="P124" s="11"/>
      <c r="Q124" s="11"/>
    </row>
    <row r="125" spans="1:17" ht="15.75">
      <c r="A125" s="4"/>
      <c r="B125" s="6"/>
      <c r="C125" s="6" t="s">
        <v>30</v>
      </c>
      <c r="D125" s="8">
        <v>22.161999999999999</v>
      </c>
      <c r="E125" s="8">
        <v>5.3129999999999997</v>
      </c>
      <c r="F125" s="8">
        <v>5.4829999999999997</v>
      </c>
      <c r="G125" s="8">
        <v>6.36</v>
      </c>
      <c r="H125" s="8">
        <v>7.5119999999999996</v>
      </c>
      <c r="I125" s="8">
        <v>10.593999999999999</v>
      </c>
      <c r="J125" s="8">
        <v>14.83</v>
      </c>
      <c r="K125" s="11"/>
      <c r="L125" s="11"/>
      <c r="M125" s="11"/>
      <c r="N125" s="11"/>
      <c r="O125" s="11"/>
      <c r="P125" s="11"/>
      <c r="Q125" s="11"/>
    </row>
    <row r="126" spans="1:17">
      <c r="A126" s="4"/>
      <c r="B126" s="6"/>
      <c r="C126" s="6"/>
      <c r="D126" s="6">
        <f>D125-D124</f>
        <v>14.002999999999998</v>
      </c>
      <c r="E126" s="6"/>
      <c r="F126" s="6">
        <f>F125-E125</f>
        <v>0.16999999999999993</v>
      </c>
      <c r="G126" s="6">
        <f>G125-E125</f>
        <v>1.0470000000000006</v>
      </c>
      <c r="H126" s="6">
        <f>H125-E125</f>
        <v>2.1989999999999998</v>
      </c>
      <c r="I126" s="6">
        <f>I125-E125</f>
        <v>5.2809999999999997</v>
      </c>
      <c r="J126" s="6">
        <f>J125-E125</f>
        <v>9.5169999999999995</v>
      </c>
      <c r="K126" s="11"/>
      <c r="L126" s="11"/>
      <c r="M126" s="11"/>
      <c r="N126" s="11"/>
      <c r="O126" s="11"/>
      <c r="P126" s="11"/>
      <c r="Q126" s="11"/>
    </row>
    <row r="127" spans="1:17">
      <c r="A127" s="4"/>
      <c r="B127" s="6"/>
      <c r="C127" s="6"/>
      <c r="D127" s="6"/>
      <c r="E127" s="6"/>
      <c r="F127" s="10">
        <f>F126/D126*100</f>
        <v>1.2140255659501533</v>
      </c>
      <c r="G127" s="10">
        <f>G126/D126*100</f>
        <v>7.4769692208812453</v>
      </c>
      <c r="H127" s="10">
        <f>H126/D126*100</f>
        <v>15.703777761908164</v>
      </c>
      <c r="I127" s="10">
        <f>I126/D126*100</f>
        <v>37.713347139898595</v>
      </c>
      <c r="J127" s="10">
        <f>J126/D126*100</f>
        <v>67.964007712633006</v>
      </c>
      <c r="K127" s="11"/>
      <c r="L127" s="11"/>
      <c r="M127" s="11"/>
      <c r="N127" s="11"/>
      <c r="O127" s="11"/>
      <c r="P127" s="11"/>
      <c r="Q127" s="11"/>
    </row>
    <row r="128" spans="1:17">
      <c r="A128" s="11"/>
      <c r="B128" s="11"/>
      <c r="C128" s="11"/>
      <c r="D128" s="11"/>
      <c r="E128" s="11"/>
      <c r="F128" s="11"/>
      <c r="G128" s="11"/>
      <c r="H128" s="11"/>
      <c r="I128" s="11"/>
      <c r="J128" s="11"/>
      <c r="K128" s="11"/>
      <c r="L128" s="11"/>
      <c r="M128" s="11"/>
      <c r="N128" s="11"/>
      <c r="O128" s="11"/>
      <c r="P128" s="11"/>
      <c r="Q128" s="11"/>
    </row>
    <row r="129" spans="1:17">
      <c r="A129" s="4" t="s">
        <v>43</v>
      </c>
      <c r="B129" s="6"/>
      <c r="C129" s="6"/>
      <c r="D129" s="6"/>
      <c r="E129" s="6"/>
      <c r="F129" s="6"/>
      <c r="G129" s="6"/>
      <c r="H129" s="6"/>
      <c r="I129" s="6"/>
      <c r="J129" s="6"/>
      <c r="K129" s="11"/>
      <c r="L129" s="12"/>
      <c r="M129" s="9" t="str">
        <f t="shared" ref="M129:Q129" si="21">F131</f>
        <v>2HZ</v>
      </c>
      <c r="N129" s="9" t="str">
        <f t="shared" si="21"/>
        <v>4HZ</v>
      </c>
      <c r="O129" s="9" t="str">
        <f t="shared" si="21"/>
        <v>8HZ</v>
      </c>
      <c r="P129" s="9" t="str">
        <f t="shared" si="21"/>
        <v>16HZ</v>
      </c>
      <c r="Q129" s="9" t="str">
        <f t="shared" si="21"/>
        <v>32HZ</v>
      </c>
    </row>
    <row r="130" spans="1:17">
      <c r="A130" s="4"/>
      <c r="B130" s="6" t="s">
        <v>19</v>
      </c>
      <c r="C130" s="7" t="s">
        <v>69</v>
      </c>
      <c r="D130" s="6"/>
      <c r="E130" s="6"/>
      <c r="F130" s="6"/>
      <c r="G130" s="6"/>
      <c r="H130" s="6"/>
      <c r="I130" s="6"/>
      <c r="J130" s="6"/>
      <c r="K130" s="11"/>
      <c r="L130" s="12" t="s">
        <v>69</v>
      </c>
      <c r="M130" s="13">
        <f t="shared" ref="M130:Q130" si="22">AVERAGE(F134,F146)</f>
        <v>11.726273101808321</v>
      </c>
      <c r="N130" s="13">
        <f t="shared" si="22"/>
        <v>22.858079863092321</v>
      </c>
      <c r="O130" s="13">
        <f t="shared" si="22"/>
        <v>57.537697195731951</v>
      </c>
      <c r="P130" s="13">
        <f t="shared" si="22"/>
        <v>200.88956818908821</v>
      </c>
      <c r="Q130" s="13">
        <f t="shared" si="22"/>
        <v>287.70433542381386</v>
      </c>
    </row>
    <row r="131" spans="1:17" ht="15.75">
      <c r="A131" s="4"/>
      <c r="B131" s="6"/>
      <c r="C131" s="6" t="s">
        <v>21</v>
      </c>
      <c r="D131" s="8">
        <v>6.2229999999999999</v>
      </c>
      <c r="E131" s="6" t="s">
        <v>22</v>
      </c>
      <c r="F131" s="9" t="s">
        <v>57</v>
      </c>
      <c r="G131" s="9" t="s">
        <v>58</v>
      </c>
      <c r="H131" s="9" t="s">
        <v>59</v>
      </c>
      <c r="I131" s="9" t="s">
        <v>60</v>
      </c>
      <c r="J131" s="9" t="s">
        <v>61</v>
      </c>
      <c r="K131" s="11"/>
      <c r="L131" s="12" t="s">
        <v>7</v>
      </c>
      <c r="M131" s="13">
        <f t="shared" ref="M131:Q131" si="23">AVERAGE(F140,F152)</f>
        <v>13.680513647092981</v>
      </c>
      <c r="N131" s="13">
        <f t="shared" si="23"/>
        <v>29.581886878270602</v>
      </c>
      <c r="O131" s="13">
        <f t="shared" si="23"/>
        <v>86.403671383776768</v>
      </c>
      <c r="P131" s="13">
        <f t="shared" si="23"/>
        <v>259.21162464605396</v>
      </c>
      <c r="Q131" s="13">
        <f t="shared" si="23"/>
        <v>349.81454798281902</v>
      </c>
    </row>
    <row r="132" spans="1:17" ht="15.75">
      <c r="A132" s="4"/>
      <c r="B132" s="6"/>
      <c r="C132" s="6" t="s">
        <v>30</v>
      </c>
      <c r="D132" s="8">
        <v>17.702999999999999</v>
      </c>
      <c r="E132" s="8">
        <v>8.18</v>
      </c>
      <c r="F132" s="8">
        <v>9.48</v>
      </c>
      <c r="G132" s="8">
        <v>10.696</v>
      </c>
      <c r="H132" s="8">
        <v>14.096</v>
      </c>
      <c r="I132" s="8">
        <v>26.989000000000001</v>
      </c>
      <c r="J132" s="8">
        <v>40.884</v>
      </c>
      <c r="K132" s="11"/>
      <c r="L132" s="11"/>
      <c r="M132" s="11"/>
      <c r="N132" s="11"/>
      <c r="O132" s="11"/>
      <c r="P132" s="11"/>
      <c r="Q132" s="11"/>
    </row>
    <row r="133" spans="1:17">
      <c r="A133" s="4"/>
      <c r="B133" s="6"/>
      <c r="C133" s="6"/>
      <c r="D133" s="6">
        <f>D132-D131</f>
        <v>11.48</v>
      </c>
      <c r="E133" s="6"/>
      <c r="F133" s="6">
        <f>F132-E132</f>
        <v>1.3000000000000007</v>
      </c>
      <c r="G133" s="6">
        <f>G132-E132</f>
        <v>2.516</v>
      </c>
      <c r="H133" s="6">
        <f>H132-E132</f>
        <v>5.9160000000000004</v>
      </c>
      <c r="I133" s="6">
        <f>I132-E132</f>
        <v>18.809000000000001</v>
      </c>
      <c r="J133" s="6">
        <f>J132-E132</f>
        <v>32.704000000000001</v>
      </c>
      <c r="K133" s="11"/>
      <c r="L133" s="11"/>
      <c r="M133" s="11"/>
      <c r="N133" s="11"/>
      <c r="O133" s="11"/>
      <c r="P133" s="11"/>
      <c r="Q133" s="11"/>
    </row>
    <row r="134" spans="1:17">
      <c r="A134" s="4"/>
      <c r="B134" s="6"/>
      <c r="C134" s="6"/>
      <c r="D134" s="6"/>
      <c r="E134" s="6"/>
      <c r="F134" s="10">
        <f>F133/D133*100</f>
        <v>11.324041811846696</v>
      </c>
      <c r="G134" s="10">
        <f>G133/D133*100</f>
        <v>21.916376306620208</v>
      </c>
      <c r="H134" s="10">
        <f>H133/D133*100</f>
        <v>51.533101045296171</v>
      </c>
      <c r="I134" s="10">
        <f>I133/D133*100</f>
        <v>163.84146341463415</v>
      </c>
      <c r="J134" s="10">
        <f>J133/D133*100</f>
        <v>284.8780487804878</v>
      </c>
      <c r="K134" s="11"/>
      <c r="L134" s="12" t="s">
        <v>31</v>
      </c>
      <c r="M134" s="6" t="s">
        <v>69</v>
      </c>
      <c r="N134" s="6" t="s">
        <v>7</v>
      </c>
      <c r="O134" s="11"/>
      <c r="P134" s="11"/>
      <c r="Q134" s="11"/>
    </row>
    <row r="135" spans="1:17">
      <c r="A135" s="4"/>
      <c r="B135" s="6"/>
      <c r="C135" s="6"/>
      <c r="D135" s="6"/>
      <c r="E135" s="6"/>
      <c r="F135" s="6"/>
      <c r="G135" s="6"/>
      <c r="H135" s="6"/>
      <c r="I135" s="6"/>
      <c r="J135" s="6"/>
      <c r="K135" s="11"/>
      <c r="L135" s="9" t="s">
        <v>57</v>
      </c>
      <c r="M135" s="13">
        <f>M130</f>
        <v>11.726273101808321</v>
      </c>
      <c r="N135" s="13">
        <f>M131</f>
        <v>13.680513647092981</v>
      </c>
      <c r="O135" s="11"/>
      <c r="P135" s="11"/>
      <c r="Q135" s="11"/>
    </row>
    <row r="136" spans="1:17">
      <c r="A136" s="4"/>
      <c r="B136" s="6" t="s">
        <v>32</v>
      </c>
      <c r="C136" s="7" t="s">
        <v>20</v>
      </c>
      <c r="D136" s="6"/>
      <c r="E136" s="6"/>
      <c r="F136" s="6"/>
      <c r="G136" s="6"/>
      <c r="H136" s="6"/>
      <c r="I136" s="6"/>
      <c r="J136" s="6"/>
      <c r="K136" s="11"/>
      <c r="L136" s="9" t="s">
        <v>58</v>
      </c>
      <c r="M136" s="13">
        <f>N130</f>
        <v>22.858079863092321</v>
      </c>
      <c r="N136" s="13">
        <f>N131</f>
        <v>29.581886878270602</v>
      </c>
      <c r="O136" s="11"/>
      <c r="P136" s="11"/>
      <c r="Q136" s="11"/>
    </row>
    <row r="137" spans="1:17" ht="15.75">
      <c r="A137" s="4"/>
      <c r="B137" s="6"/>
      <c r="C137" s="6" t="s">
        <v>21</v>
      </c>
      <c r="D137" s="8">
        <v>7.3250000000000002</v>
      </c>
      <c r="E137" s="6" t="s">
        <v>22</v>
      </c>
      <c r="F137" s="9" t="s">
        <v>57</v>
      </c>
      <c r="G137" s="9" t="s">
        <v>58</v>
      </c>
      <c r="H137" s="9" t="s">
        <v>59</v>
      </c>
      <c r="I137" s="9" t="s">
        <v>60</v>
      </c>
      <c r="J137" s="9" t="s">
        <v>61</v>
      </c>
      <c r="K137" s="11"/>
      <c r="L137" s="9" t="s">
        <v>59</v>
      </c>
      <c r="M137" s="13">
        <f>O130</f>
        <v>57.537697195731951</v>
      </c>
      <c r="N137" s="13">
        <f>O131</f>
        <v>86.403671383776768</v>
      </c>
      <c r="O137" s="11"/>
      <c r="P137" s="11"/>
      <c r="Q137" s="11"/>
    </row>
    <row r="138" spans="1:17" ht="15.75">
      <c r="A138" s="4"/>
      <c r="B138" s="6"/>
      <c r="C138" s="6" t="s">
        <v>30</v>
      </c>
      <c r="D138" s="8">
        <v>11.595000000000001</v>
      </c>
      <c r="E138" s="8">
        <v>4.5309999999999997</v>
      </c>
      <c r="F138" s="8">
        <v>4.8360000000000003</v>
      </c>
      <c r="G138" s="8">
        <v>5.6589999999999998</v>
      </c>
      <c r="H138" s="8">
        <v>9.3849999999999998</v>
      </c>
      <c r="I138" s="8">
        <v>19.818000000000001</v>
      </c>
      <c r="J138" s="8">
        <v>26.262</v>
      </c>
      <c r="K138" s="11"/>
      <c r="L138" s="9" t="s">
        <v>60</v>
      </c>
      <c r="M138" s="13">
        <f>P130</f>
        <v>200.88956818908821</v>
      </c>
      <c r="N138" s="13">
        <f>P131</f>
        <v>259.21162464605396</v>
      </c>
      <c r="O138" s="11"/>
      <c r="P138" s="11"/>
      <c r="Q138" s="11"/>
    </row>
    <row r="139" spans="1:17">
      <c r="A139" s="4"/>
      <c r="B139" s="6"/>
      <c r="C139" s="6"/>
      <c r="D139" s="6">
        <f>D138-D137</f>
        <v>4.2700000000000005</v>
      </c>
      <c r="E139" s="6"/>
      <c r="F139" s="6">
        <f>F138-E138</f>
        <v>0.3050000000000006</v>
      </c>
      <c r="G139" s="6">
        <f>G138-E138</f>
        <v>1.1280000000000001</v>
      </c>
      <c r="H139" s="6">
        <f>H138-E138</f>
        <v>4.8540000000000001</v>
      </c>
      <c r="I139" s="6">
        <f>I138-E138</f>
        <v>15.287000000000003</v>
      </c>
      <c r="J139" s="6">
        <f>J138-E138</f>
        <v>21.731000000000002</v>
      </c>
      <c r="K139" s="11"/>
      <c r="L139" s="9" t="s">
        <v>61</v>
      </c>
      <c r="M139" s="13">
        <f>Q130</f>
        <v>287.70433542381386</v>
      </c>
      <c r="N139" s="13">
        <f>Q131</f>
        <v>349.81454798281902</v>
      </c>
      <c r="O139" s="11"/>
      <c r="P139" s="11"/>
      <c r="Q139" s="11"/>
    </row>
    <row r="140" spans="1:17">
      <c r="A140" s="4"/>
      <c r="B140" s="6"/>
      <c r="C140" s="6"/>
      <c r="D140" s="6"/>
      <c r="E140" s="6"/>
      <c r="F140" s="10">
        <f>F139/D139*100</f>
        <v>7.1428571428571566</v>
      </c>
      <c r="G140" s="10">
        <f>G139/D139*100</f>
        <v>26.41686182669789</v>
      </c>
      <c r="H140" s="10">
        <f>H139/D139*100</f>
        <v>113.67681498829039</v>
      </c>
      <c r="I140" s="10">
        <f>I139/D139*100</f>
        <v>358.00936768149887</v>
      </c>
      <c r="J140" s="10">
        <f>J139/D139*100</f>
        <v>508.92271662763466</v>
      </c>
      <c r="K140" s="11"/>
      <c r="L140" s="11"/>
      <c r="M140" s="11"/>
      <c r="N140" s="11"/>
      <c r="O140" s="11"/>
      <c r="P140" s="11"/>
      <c r="Q140" s="11"/>
    </row>
    <row r="141" spans="1:17">
      <c r="A141" s="4"/>
      <c r="B141" s="6"/>
      <c r="C141" s="6"/>
      <c r="D141" s="6"/>
      <c r="E141" s="6"/>
      <c r="F141" s="6"/>
      <c r="G141" s="6"/>
      <c r="H141" s="6"/>
      <c r="I141" s="6"/>
      <c r="J141" s="6"/>
      <c r="K141" s="11"/>
      <c r="L141" s="11"/>
      <c r="M141" s="11"/>
      <c r="N141" s="11"/>
      <c r="O141" s="11"/>
      <c r="P141" s="11"/>
      <c r="Q141" s="11"/>
    </row>
    <row r="142" spans="1:17">
      <c r="A142" s="6"/>
      <c r="B142" s="6" t="s">
        <v>33</v>
      </c>
      <c r="C142" s="7" t="s">
        <v>69</v>
      </c>
      <c r="D142" s="6"/>
      <c r="E142" s="6"/>
      <c r="F142" s="6"/>
      <c r="G142" s="6"/>
      <c r="H142" s="6"/>
      <c r="I142" s="6"/>
      <c r="J142" s="6"/>
      <c r="K142" s="11"/>
      <c r="L142" s="11"/>
      <c r="M142" s="11"/>
      <c r="N142" s="11"/>
      <c r="O142" s="11"/>
      <c r="P142" s="11"/>
      <c r="Q142" s="11"/>
    </row>
    <row r="143" spans="1:17" ht="15.75">
      <c r="A143" s="6"/>
      <c r="B143" s="6"/>
      <c r="C143" s="6" t="s">
        <v>21</v>
      </c>
      <c r="D143" s="8">
        <v>4.1619999999999999</v>
      </c>
      <c r="E143" s="6" t="s">
        <v>22</v>
      </c>
      <c r="F143" s="9" t="s">
        <v>57</v>
      </c>
      <c r="G143" s="9" t="s">
        <v>58</v>
      </c>
      <c r="H143" s="9" t="s">
        <v>59</v>
      </c>
      <c r="I143" s="9" t="s">
        <v>60</v>
      </c>
      <c r="J143" s="9" t="s">
        <v>61</v>
      </c>
      <c r="K143" s="11"/>
      <c r="L143" s="11"/>
      <c r="M143" s="11"/>
      <c r="N143" s="11"/>
      <c r="O143" s="11"/>
      <c r="P143" s="11"/>
      <c r="Q143" s="11"/>
    </row>
    <row r="144" spans="1:17" ht="15.75">
      <c r="A144" s="6"/>
      <c r="B144" s="6"/>
      <c r="C144" s="6" t="s">
        <v>30</v>
      </c>
      <c r="D144" s="8">
        <v>12.473000000000001</v>
      </c>
      <c r="E144" s="8">
        <v>0.38100000000000001</v>
      </c>
      <c r="F144" s="8">
        <v>1.389</v>
      </c>
      <c r="G144" s="8">
        <v>2.359</v>
      </c>
      <c r="H144" s="8">
        <v>5.6619999999999999</v>
      </c>
      <c r="I144" s="8">
        <v>20.155999999999999</v>
      </c>
      <c r="J144" s="8">
        <v>24.527000000000001</v>
      </c>
      <c r="K144" s="11"/>
      <c r="L144" s="11"/>
      <c r="M144" s="11"/>
      <c r="N144" s="11"/>
      <c r="O144" s="11"/>
      <c r="P144" s="11"/>
      <c r="Q144" s="11"/>
    </row>
    <row r="145" spans="1:17">
      <c r="A145" s="6"/>
      <c r="B145" s="6"/>
      <c r="C145" s="6"/>
      <c r="D145" s="6">
        <f>D144-D143</f>
        <v>8.3109999999999999</v>
      </c>
      <c r="E145" s="6"/>
      <c r="F145" s="6">
        <f>F144-E144</f>
        <v>1.008</v>
      </c>
      <c r="G145" s="6">
        <f>G144-E144</f>
        <v>1.978</v>
      </c>
      <c r="H145" s="6">
        <f>H144-E144</f>
        <v>5.2809999999999997</v>
      </c>
      <c r="I145" s="6">
        <f>I144-E144</f>
        <v>19.774999999999999</v>
      </c>
      <c r="J145" s="6">
        <f>J144-E144</f>
        <v>24.146000000000001</v>
      </c>
      <c r="K145" s="11"/>
      <c r="L145" s="11"/>
      <c r="M145" s="11"/>
      <c r="N145" s="11"/>
      <c r="O145" s="11"/>
      <c r="P145" s="11"/>
      <c r="Q145" s="11"/>
    </row>
    <row r="146" spans="1:17">
      <c r="A146" s="6"/>
      <c r="B146" s="6"/>
      <c r="C146" s="6"/>
      <c r="D146" s="6"/>
      <c r="E146" s="6"/>
      <c r="F146" s="10">
        <f>F145/D145*100</f>
        <v>12.128504391769944</v>
      </c>
      <c r="G146" s="10">
        <f>G145/D145*100</f>
        <v>23.799783419564431</v>
      </c>
      <c r="H146" s="10">
        <f>H145/D145*100</f>
        <v>63.542293346167725</v>
      </c>
      <c r="I146" s="10">
        <f>I145/D145*100</f>
        <v>237.9376729635423</v>
      </c>
      <c r="J146" s="10">
        <f>J145/D145*100</f>
        <v>290.53062206713992</v>
      </c>
      <c r="K146" s="11"/>
      <c r="L146" s="11"/>
      <c r="M146" s="11"/>
      <c r="N146" s="11"/>
      <c r="O146" s="11"/>
      <c r="P146" s="11"/>
      <c r="Q146" s="11"/>
    </row>
    <row r="147" spans="1:17">
      <c r="A147" s="6"/>
      <c r="B147" s="6"/>
      <c r="C147" s="6"/>
      <c r="D147" s="6"/>
      <c r="E147" s="6"/>
      <c r="F147" s="6"/>
      <c r="G147" s="6"/>
      <c r="H147" s="6"/>
      <c r="I147" s="6"/>
      <c r="J147" s="6"/>
      <c r="K147" s="11"/>
      <c r="L147" s="11"/>
      <c r="M147" s="11"/>
      <c r="N147" s="11"/>
      <c r="O147" s="11"/>
      <c r="P147" s="11"/>
      <c r="Q147" s="11"/>
    </row>
    <row r="148" spans="1:17">
      <c r="A148" s="6"/>
      <c r="B148" s="6" t="s">
        <v>34</v>
      </c>
      <c r="C148" s="7" t="s">
        <v>20</v>
      </c>
      <c r="D148" s="6"/>
      <c r="E148" s="6"/>
      <c r="F148" s="6"/>
      <c r="G148" s="6"/>
      <c r="H148" s="6"/>
      <c r="I148" s="6"/>
      <c r="J148" s="6"/>
      <c r="K148" s="11"/>
      <c r="L148" s="11"/>
      <c r="M148" s="11"/>
      <c r="N148" s="11"/>
      <c r="O148" s="11"/>
      <c r="P148" s="11"/>
      <c r="Q148" s="11"/>
    </row>
    <row r="149" spans="1:17" ht="15.75">
      <c r="A149" s="4"/>
      <c r="B149" s="6"/>
      <c r="C149" s="6" t="s">
        <v>21</v>
      </c>
      <c r="D149" s="8">
        <v>3.5449999999999999</v>
      </c>
      <c r="E149" s="6" t="s">
        <v>22</v>
      </c>
      <c r="F149" s="9" t="s">
        <v>57</v>
      </c>
      <c r="G149" s="9" t="s">
        <v>58</v>
      </c>
      <c r="H149" s="9" t="s">
        <v>59</v>
      </c>
      <c r="I149" s="9" t="s">
        <v>60</v>
      </c>
      <c r="J149" s="9" t="s">
        <v>61</v>
      </c>
      <c r="K149" s="11"/>
      <c r="L149" s="11"/>
      <c r="M149" s="11"/>
      <c r="N149" s="11"/>
      <c r="O149" s="11"/>
      <c r="P149" s="11"/>
      <c r="Q149" s="11"/>
    </row>
    <row r="150" spans="1:17" ht="15.75">
      <c r="A150" s="4"/>
      <c r="B150" s="6"/>
      <c r="C150" s="6" t="s">
        <v>30</v>
      </c>
      <c r="D150" s="8">
        <v>22.245999999999999</v>
      </c>
      <c r="E150" s="8">
        <v>2.7970000000000002</v>
      </c>
      <c r="F150" s="8">
        <v>6.5780000000000003</v>
      </c>
      <c r="G150" s="8">
        <v>8.9209999999999994</v>
      </c>
      <c r="H150" s="8">
        <v>13.855</v>
      </c>
      <c r="I150" s="8">
        <v>32.795999999999999</v>
      </c>
      <c r="J150" s="8">
        <v>38.460999999999999</v>
      </c>
      <c r="K150" s="11"/>
      <c r="L150" s="11"/>
      <c r="M150" s="11"/>
      <c r="N150" s="11"/>
      <c r="O150" s="11"/>
      <c r="P150" s="11"/>
      <c r="Q150" s="11"/>
    </row>
    <row r="151" spans="1:17">
      <c r="A151" s="4"/>
      <c r="B151" s="6"/>
      <c r="C151" s="6"/>
      <c r="D151" s="6">
        <f>D150-D149</f>
        <v>18.701000000000001</v>
      </c>
      <c r="E151" s="6"/>
      <c r="F151" s="6">
        <f>F150-E150</f>
        <v>3.7810000000000001</v>
      </c>
      <c r="G151" s="6">
        <f>G150-E150</f>
        <v>6.1239999999999988</v>
      </c>
      <c r="H151" s="6">
        <f>H150-E150</f>
        <v>11.058</v>
      </c>
      <c r="I151" s="6">
        <f>I150-E150</f>
        <v>29.998999999999999</v>
      </c>
      <c r="J151" s="6">
        <f>J150-E150</f>
        <v>35.664000000000001</v>
      </c>
      <c r="K151" s="11"/>
      <c r="L151" s="11"/>
      <c r="M151" s="11"/>
      <c r="N151" s="11"/>
      <c r="O151" s="11"/>
      <c r="P151" s="11"/>
      <c r="Q151" s="11"/>
    </row>
    <row r="152" spans="1:17">
      <c r="A152" s="4"/>
      <c r="B152" s="6"/>
      <c r="C152" s="6"/>
      <c r="D152" s="6"/>
      <c r="E152" s="6"/>
      <c r="F152" s="10">
        <f>F151/D151*100</f>
        <v>20.218170151328806</v>
      </c>
      <c r="G152" s="10">
        <f>G151/D151*100</f>
        <v>32.746911929843314</v>
      </c>
      <c r="H152" s="10">
        <f>H151/D151*100</f>
        <v>59.13052777926314</v>
      </c>
      <c r="I152" s="10">
        <f>I151/D151*100</f>
        <v>160.41388161060905</v>
      </c>
      <c r="J152" s="10">
        <f>J151/D151*100</f>
        <v>190.70637933800333</v>
      </c>
      <c r="K152" s="11"/>
      <c r="L152" s="11"/>
      <c r="M152" s="11"/>
      <c r="N152" s="11"/>
      <c r="O152" s="11"/>
      <c r="P152" s="11"/>
      <c r="Q152" s="11"/>
    </row>
    <row r="153" spans="1:17">
      <c r="A153" s="11"/>
      <c r="B153" s="11"/>
      <c r="C153" s="11"/>
      <c r="D153" s="11"/>
      <c r="E153" s="11"/>
      <c r="F153" s="11"/>
      <c r="G153" s="11"/>
      <c r="H153" s="11"/>
      <c r="I153" s="11"/>
      <c r="J153" s="11"/>
      <c r="K153" s="11"/>
      <c r="L153" s="11"/>
      <c r="M153" s="11"/>
      <c r="N153" s="11"/>
      <c r="O153" s="11"/>
      <c r="P153" s="11"/>
      <c r="Q153" s="11"/>
    </row>
    <row r="154" spans="1:17">
      <c r="A154" s="4" t="s">
        <v>91</v>
      </c>
      <c r="B154" s="6"/>
      <c r="C154" s="6"/>
      <c r="D154" s="6"/>
      <c r="E154" s="6"/>
      <c r="F154" s="6"/>
      <c r="G154" s="6"/>
      <c r="H154" s="6"/>
      <c r="I154" s="6"/>
      <c r="J154" s="6"/>
      <c r="K154" s="14"/>
      <c r="L154" s="12"/>
      <c r="M154" s="9" t="str">
        <f t="shared" ref="M154:Q154" si="24">F156</f>
        <v>2HZ</v>
      </c>
      <c r="N154" s="9" t="str">
        <f t="shared" si="24"/>
        <v>4HZ</v>
      </c>
      <c r="O154" s="9" t="str">
        <f t="shared" si="24"/>
        <v>8HZ</v>
      </c>
      <c r="P154" s="9" t="str">
        <f t="shared" si="24"/>
        <v>16HZ</v>
      </c>
      <c r="Q154" s="9" t="str">
        <f t="shared" si="24"/>
        <v>32HZ</v>
      </c>
    </row>
    <row r="155" spans="1:17">
      <c r="A155" s="4"/>
      <c r="B155" s="6" t="s">
        <v>39</v>
      </c>
      <c r="C155" s="7" t="s">
        <v>69</v>
      </c>
      <c r="D155" s="6"/>
      <c r="E155" s="6"/>
      <c r="F155" s="6"/>
      <c r="G155" s="6"/>
      <c r="H155" s="6"/>
      <c r="I155" s="6"/>
      <c r="J155" s="6"/>
      <c r="K155" s="14"/>
      <c r="L155" s="12" t="s">
        <v>69</v>
      </c>
      <c r="M155" s="13">
        <f t="shared" ref="M155:Q155" si="25">AVERAGE(F159,F177)</f>
        <v>2.0571984707063926</v>
      </c>
      <c r="N155" s="13">
        <f t="shared" si="25"/>
        <v>6.021663056283586</v>
      </c>
      <c r="O155" s="13">
        <f t="shared" si="25"/>
        <v>14.102690560532189</v>
      </c>
      <c r="P155" s="13">
        <f t="shared" si="25"/>
        <v>29.483010907937256</v>
      </c>
      <c r="Q155" s="13">
        <f t="shared" si="25"/>
        <v>37.142556919103853</v>
      </c>
    </row>
    <row r="156" spans="1:17" ht="15.75">
      <c r="A156" s="4"/>
      <c r="B156" s="6"/>
      <c r="C156" s="6" t="s">
        <v>21</v>
      </c>
      <c r="D156" s="8">
        <v>8.1479999999999997</v>
      </c>
      <c r="E156" s="6" t="s">
        <v>22</v>
      </c>
      <c r="F156" s="9" t="s">
        <v>57</v>
      </c>
      <c r="G156" s="9" t="s">
        <v>58</v>
      </c>
      <c r="H156" s="9" t="s">
        <v>59</v>
      </c>
      <c r="I156" s="9" t="s">
        <v>60</v>
      </c>
      <c r="J156" s="9" t="s">
        <v>61</v>
      </c>
      <c r="K156" s="14"/>
      <c r="L156" s="12" t="s">
        <v>7</v>
      </c>
      <c r="M156" s="13">
        <f t="shared" ref="M156:Q156" si="26">AVERAGE(F165,F171)</f>
        <v>-0.81496488356476648</v>
      </c>
      <c r="N156" s="13">
        <f t="shared" si="26"/>
        <v>6.8725421364187538</v>
      </c>
      <c r="O156" s="13">
        <f t="shared" si="26"/>
        <v>23.780115511981517</v>
      </c>
      <c r="P156" s="13">
        <f t="shared" si="26"/>
        <v>64.691640594926014</v>
      </c>
      <c r="Q156" s="13">
        <f t="shared" si="26"/>
        <v>76.233129871173091</v>
      </c>
    </row>
    <row r="157" spans="1:17" ht="15.75">
      <c r="A157" s="4"/>
      <c r="B157" s="6"/>
      <c r="C157" s="6" t="s">
        <v>30</v>
      </c>
      <c r="D157" s="8">
        <v>11.811999999999999</v>
      </c>
      <c r="E157" s="8">
        <v>5.6959999999999997</v>
      </c>
      <c r="F157" s="8">
        <v>5.734</v>
      </c>
      <c r="G157" s="8">
        <v>5.9550000000000001</v>
      </c>
      <c r="H157" s="8">
        <v>6.3310000000000004</v>
      </c>
      <c r="I157" s="8">
        <v>6.7290000000000001</v>
      </c>
      <c r="J157" s="8">
        <v>7.1360000000000001</v>
      </c>
      <c r="K157" s="14"/>
      <c r="L157" s="11"/>
      <c r="M157" s="11"/>
      <c r="N157" s="11"/>
      <c r="O157" s="11"/>
      <c r="P157" s="11"/>
      <c r="Q157" s="11"/>
    </row>
    <row r="158" spans="1:17">
      <c r="A158" s="4"/>
      <c r="B158" s="6"/>
      <c r="C158" s="6"/>
      <c r="D158" s="6">
        <f>D157-D156</f>
        <v>3.6639999999999997</v>
      </c>
      <c r="E158" s="6"/>
      <c r="F158" s="6">
        <f>F157-E157</f>
        <v>3.8000000000000256E-2</v>
      </c>
      <c r="G158" s="6">
        <f>G157-E157</f>
        <v>0.25900000000000034</v>
      </c>
      <c r="H158" s="6">
        <f>H157-E157</f>
        <v>0.63500000000000068</v>
      </c>
      <c r="I158" s="6">
        <f>I157-E157</f>
        <v>1.0330000000000004</v>
      </c>
      <c r="J158" s="6">
        <f>J157-E157</f>
        <v>1.4400000000000004</v>
      </c>
      <c r="K158" s="14"/>
      <c r="L158" s="11"/>
      <c r="M158" s="11"/>
      <c r="N158" s="11"/>
      <c r="O158" s="11"/>
      <c r="P158" s="11"/>
      <c r="Q158" s="11"/>
    </row>
    <row r="159" spans="1:17">
      <c r="A159" s="4"/>
      <c r="B159" s="6"/>
      <c r="C159" s="6"/>
      <c r="D159" s="6"/>
      <c r="E159" s="6"/>
      <c r="F159" s="10">
        <f>F158/D158*100</f>
        <v>1.0371179039301381</v>
      </c>
      <c r="G159" s="10">
        <f>G158/D158*100</f>
        <v>7.0687772925764296</v>
      </c>
      <c r="H159" s="10">
        <f>H158/D158*100</f>
        <v>17.330786026200894</v>
      </c>
      <c r="I159" s="10">
        <f>I158/D158*100</f>
        <v>28.193231441048045</v>
      </c>
      <c r="J159" s="10">
        <f>J158/D158*100</f>
        <v>39.301310043668138</v>
      </c>
      <c r="K159" s="14"/>
      <c r="L159" s="12" t="s">
        <v>31</v>
      </c>
      <c r="M159" s="6" t="s">
        <v>69</v>
      </c>
      <c r="N159" s="6" t="s">
        <v>7</v>
      </c>
      <c r="O159" s="11"/>
      <c r="P159" s="11"/>
      <c r="Q159" s="11"/>
    </row>
    <row r="160" spans="1:17">
      <c r="A160" s="4"/>
      <c r="B160" s="6"/>
      <c r="C160" s="6"/>
      <c r="D160" s="6"/>
      <c r="E160" s="6"/>
      <c r="F160" s="6"/>
      <c r="G160" s="6"/>
      <c r="H160" s="6"/>
      <c r="I160" s="6"/>
      <c r="J160" s="6"/>
      <c r="K160" s="14"/>
      <c r="L160" s="9" t="s">
        <v>57</v>
      </c>
      <c r="M160" s="13">
        <f>M155</f>
        <v>2.0571984707063926</v>
      </c>
      <c r="N160" s="13">
        <f>M156</f>
        <v>-0.81496488356476648</v>
      </c>
      <c r="O160" s="11"/>
      <c r="P160" s="11"/>
      <c r="Q160" s="11"/>
    </row>
    <row r="161" spans="1:17">
      <c r="A161" s="4"/>
      <c r="B161" s="6" t="s">
        <v>40</v>
      </c>
      <c r="C161" s="7" t="s">
        <v>20</v>
      </c>
      <c r="D161" s="6"/>
      <c r="E161" s="6"/>
      <c r="F161" s="6"/>
      <c r="G161" s="6"/>
      <c r="H161" s="6"/>
      <c r="I161" s="6"/>
      <c r="J161" s="6"/>
      <c r="K161" s="14"/>
      <c r="L161" s="9" t="s">
        <v>58</v>
      </c>
      <c r="M161" s="13">
        <f>N155</f>
        <v>6.021663056283586</v>
      </c>
      <c r="N161" s="13">
        <f>N156</f>
        <v>6.8725421364187538</v>
      </c>
      <c r="O161" s="11"/>
      <c r="P161" s="11" t="s">
        <v>62</v>
      </c>
      <c r="Q161" s="11"/>
    </row>
    <row r="162" spans="1:17" ht="15.75">
      <c r="A162" s="4"/>
      <c r="B162" s="6"/>
      <c r="C162" s="6" t="s">
        <v>21</v>
      </c>
      <c r="D162" s="8">
        <v>7.1740000000000004</v>
      </c>
      <c r="E162" s="6" t="s">
        <v>22</v>
      </c>
      <c r="F162" s="9" t="s">
        <v>57</v>
      </c>
      <c r="G162" s="9" t="s">
        <v>58</v>
      </c>
      <c r="H162" s="9" t="s">
        <v>59</v>
      </c>
      <c r="I162" s="9" t="s">
        <v>60</v>
      </c>
      <c r="J162" s="9" t="s">
        <v>61</v>
      </c>
      <c r="K162" s="14"/>
      <c r="L162" s="9" t="s">
        <v>59</v>
      </c>
      <c r="M162" s="13">
        <f>O155</f>
        <v>14.102690560532189</v>
      </c>
      <c r="N162" s="13">
        <f>O156</f>
        <v>23.780115511981517</v>
      </c>
      <c r="O162" s="11"/>
      <c r="P162" s="11"/>
      <c r="Q162" s="11"/>
    </row>
    <row r="163" spans="1:17" ht="15.75">
      <c r="A163" s="4"/>
      <c r="B163" s="6"/>
      <c r="C163" s="6" t="s">
        <v>30</v>
      </c>
      <c r="D163" s="8">
        <v>11.717000000000001</v>
      </c>
      <c r="E163" s="8">
        <v>3.7829999999999999</v>
      </c>
      <c r="F163" s="8">
        <v>3.7189999999999999</v>
      </c>
      <c r="G163" s="8">
        <v>3.984</v>
      </c>
      <c r="H163" s="8">
        <v>4.2699999999999996</v>
      </c>
      <c r="I163" s="8">
        <v>4.5709999999999997</v>
      </c>
      <c r="J163" s="8">
        <v>4.8789999999999996</v>
      </c>
      <c r="K163" s="14"/>
      <c r="L163" s="9" t="s">
        <v>60</v>
      </c>
      <c r="M163" s="13">
        <f>P155</f>
        <v>29.483010907937256</v>
      </c>
      <c r="N163" s="13">
        <f>P156</f>
        <v>64.691640594926014</v>
      </c>
      <c r="O163" s="11"/>
      <c r="P163" s="11"/>
      <c r="Q163" s="11"/>
    </row>
    <row r="164" spans="1:17">
      <c r="A164" s="4"/>
      <c r="B164" s="6"/>
      <c r="C164" s="6"/>
      <c r="D164" s="6">
        <f>D163-D162</f>
        <v>4.5430000000000001</v>
      </c>
      <c r="E164" s="6"/>
      <c r="F164" s="6">
        <f>F163-E163</f>
        <v>-6.4000000000000057E-2</v>
      </c>
      <c r="G164" s="6">
        <f>G163-E163</f>
        <v>0.20100000000000007</v>
      </c>
      <c r="H164" s="6">
        <f>H163-E163</f>
        <v>0.48699999999999966</v>
      </c>
      <c r="I164" s="6">
        <f>I163-E163</f>
        <v>0.78799999999999981</v>
      </c>
      <c r="J164" s="6">
        <f>J163-E163</f>
        <v>1.0959999999999996</v>
      </c>
      <c r="K164" s="14"/>
      <c r="L164" s="9" t="s">
        <v>61</v>
      </c>
      <c r="M164" s="13">
        <f>Q155</f>
        <v>37.142556919103853</v>
      </c>
      <c r="N164" s="13">
        <f>Q156</f>
        <v>76.233129871173091</v>
      </c>
      <c r="O164" s="11"/>
      <c r="P164" s="11"/>
      <c r="Q164" s="11"/>
    </row>
    <row r="165" spans="1:17">
      <c r="A165" s="4"/>
      <c r="B165" s="6"/>
      <c r="C165" s="6"/>
      <c r="D165" s="6"/>
      <c r="E165" s="6"/>
      <c r="F165" s="10">
        <f>F164/D164*100</f>
        <v>-1.4087607307946302</v>
      </c>
      <c r="G165" s="10">
        <f>G164/D164*100</f>
        <v>4.4243891701518834</v>
      </c>
      <c r="H165" s="10">
        <f>H164/D164*100</f>
        <v>10.719788685890373</v>
      </c>
      <c r="I165" s="10">
        <f>I164/D164*100</f>
        <v>17.345366497908866</v>
      </c>
      <c r="J165" s="10">
        <f>J164/D164*100</f>
        <v>24.125027514858015</v>
      </c>
      <c r="K165" s="14"/>
      <c r="L165" s="14"/>
      <c r="M165" s="14"/>
      <c r="N165" s="14"/>
      <c r="O165" s="11"/>
      <c r="P165" s="11"/>
      <c r="Q165" s="11"/>
    </row>
    <row r="166" spans="1:17">
      <c r="A166" s="4"/>
      <c r="B166" s="6"/>
      <c r="C166" s="6"/>
      <c r="D166" s="6"/>
      <c r="E166" s="6"/>
      <c r="F166" s="6"/>
      <c r="G166" s="6"/>
      <c r="H166" s="6"/>
      <c r="I166" s="6"/>
      <c r="J166" s="6"/>
      <c r="K166" s="14"/>
      <c r="L166" s="11"/>
      <c r="M166" s="11"/>
      <c r="N166" s="11"/>
      <c r="O166" s="11"/>
      <c r="P166" s="11"/>
      <c r="Q166" s="11"/>
    </row>
    <row r="167" spans="1:17">
      <c r="A167" s="6"/>
      <c r="B167" s="6" t="s">
        <v>41</v>
      </c>
      <c r="C167" s="7" t="s">
        <v>20</v>
      </c>
      <c r="D167" s="6"/>
      <c r="E167" s="6"/>
      <c r="F167" s="6"/>
      <c r="G167" s="6"/>
      <c r="H167" s="6"/>
      <c r="I167" s="6"/>
      <c r="J167" s="6"/>
      <c r="K167" s="14"/>
      <c r="L167" s="11"/>
      <c r="M167" s="11"/>
      <c r="N167" s="11"/>
      <c r="O167" s="11"/>
      <c r="P167" s="11"/>
      <c r="Q167" s="11"/>
    </row>
    <row r="168" spans="1:17" ht="15.75">
      <c r="A168" s="6"/>
      <c r="B168" s="6"/>
      <c r="C168" s="6" t="s">
        <v>21</v>
      </c>
      <c r="D168" s="8">
        <v>9.5980000000000008</v>
      </c>
      <c r="E168" s="6" t="s">
        <v>22</v>
      </c>
      <c r="F168" s="9" t="s">
        <v>57</v>
      </c>
      <c r="G168" s="9" t="s">
        <v>58</v>
      </c>
      <c r="H168" s="9" t="s">
        <v>59</v>
      </c>
      <c r="I168" s="9" t="s">
        <v>60</v>
      </c>
      <c r="J168" s="9" t="s">
        <v>61</v>
      </c>
      <c r="K168" s="14"/>
      <c r="L168" s="11"/>
      <c r="M168" s="11"/>
      <c r="N168" s="11"/>
      <c r="O168" s="11"/>
      <c r="P168" s="11"/>
      <c r="Q168" s="11"/>
    </row>
    <row r="169" spans="1:17" ht="15.75">
      <c r="A169" s="6"/>
      <c r="B169" s="6"/>
      <c r="C169" s="6" t="s">
        <v>30</v>
      </c>
      <c r="D169" s="8">
        <v>12.763</v>
      </c>
      <c r="E169" s="8">
        <v>4.37</v>
      </c>
      <c r="F169" s="8">
        <v>4.3630000000000004</v>
      </c>
      <c r="G169" s="8">
        <v>4.665</v>
      </c>
      <c r="H169" s="8">
        <v>5.5359999999999996</v>
      </c>
      <c r="I169" s="8">
        <v>7.9160000000000004</v>
      </c>
      <c r="J169" s="8">
        <v>8.4320000000000004</v>
      </c>
      <c r="K169" s="14"/>
      <c r="L169" s="11"/>
      <c r="M169" s="11"/>
      <c r="N169" s="11"/>
      <c r="O169" s="11"/>
      <c r="P169" s="11"/>
      <c r="Q169" s="11"/>
    </row>
    <row r="170" spans="1:17">
      <c r="A170" s="6"/>
      <c r="B170" s="6"/>
      <c r="C170" s="6"/>
      <c r="D170" s="6">
        <f>D169-D168</f>
        <v>3.1649999999999991</v>
      </c>
      <c r="E170" s="6"/>
      <c r="F170" s="6">
        <f>F169-E169</f>
        <v>-6.9999999999996732E-3</v>
      </c>
      <c r="G170" s="6">
        <f>G169-E169</f>
        <v>0.29499999999999993</v>
      </c>
      <c r="H170" s="6">
        <f>H169-E169</f>
        <v>1.1659999999999995</v>
      </c>
      <c r="I170" s="6">
        <f>I169-E169</f>
        <v>3.5460000000000003</v>
      </c>
      <c r="J170" s="6">
        <f>J169-E169</f>
        <v>4.0620000000000003</v>
      </c>
      <c r="K170" s="14"/>
      <c r="L170" s="11"/>
      <c r="M170" s="11"/>
      <c r="N170" s="11"/>
      <c r="O170" s="11"/>
      <c r="P170" s="11"/>
      <c r="Q170" s="11"/>
    </row>
    <row r="171" spans="1:17">
      <c r="A171" s="6"/>
      <c r="B171" s="6"/>
      <c r="C171" s="6"/>
      <c r="D171" s="6"/>
      <c r="E171" s="6"/>
      <c r="F171" s="10">
        <f>F170/D170*100</f>
        <v>-0.22116903633490284</v>
      </c>
      <c r="G171" s="10">
        <f>G170/D170*100</f>
        <v>9.3206951026856242</v>
      </c>
      <c r="H171" s="10">
        <f>H170/D170*100</f>
        <v>36.840442338072663</v>
      </c>
      <c r="I171" s="10">
        <f>I170/D170*100</f>
        <v>112.03791469194317</v>
      </c>
      <c r="J171" s="10">
        <f>J170/D170*100</f>
        <v>128.34123222748818</v>
      </c>
      <c r="K171" s="14"/>
      <c r="L171" s="11"/>
      <c r="M171" s="11"/>
      <c r="N171" s="11"/>
      <c r="O171" s="11"/>
      <c r="P171" s="11"/>
      <c r="Q171" s="11"/>
    </row>
    <row r="172" spans="1:17">
      <c r="A172" s="6"/>
      <c r="B172" s="6"/>
      <c r="C172" s="6"/>
      <c r="D172" s="6"/>
      <c r="E172" s="6"/>
      <c r="F172" s="6"/>
      <c r="G172" s="6"/>
      <c r="H172" s="6"/>
      <c r="I172" s="6"/>
      <c r="J172" s="6"/>
      <c r="K172" s="14"/>
      <c r="L172" s="11"/>
      <c r="M172" s="11"/>
      <c r="N172" s="11"/>
      <c r="O172" s="11"/>
      <c r="P172" s="11"/>
      <c r="Q172" s="11"/>
    </row>
    <row r="173" spans="1:17">
      <c r="A173" s="6"/>
      <c r="B173" s="6" t="s">
        <v>42</v>
      </c>
      <c r="C173" s="7" t="s">
        <v>69</v>
      </c>
      <c r="D173" s="6"/>
      <c r="E173" s="6"/>
      <c r="F173" s="6"/>
      <c r="G173" s="6"/>
      <c r="H173" s="6"/>
      <c r="I173" s="6"/>
      <c r="J173" s="6"/>
      <c r="K173" s="14"/>
      <c r="L173" s="11"/>
      <c r="M173" s="11"/>
      <c r="N173" s="11"/>
      <c r="O173" s="11"/>
      <c r="P173" s="11"/>
      <c r="Q173" s="11"/>
    </row>
    <row r="174" spans="1:17" ht="15.75">
      <c r="A174" s="4"/>
      <c r="B174" s="6"/>
      <c r="C174" s="6" t="s">
        <v>21</v>
      </c>
      <c r="D174" s="8">
        <v>6.98</v>
      </c>
      <c r="E174" s="6" t="s">
        <v>22</v>
      </c>
      <c r="F174" s="9" t="s">
        <v>57</v>
      </c>
      <c r="G174" s="9" t="s">
        <v>58</v>
      </c>
      <c r="H174" s="9" t="s">
        <v>59</v>
      </c>
      <c r="I174" s="9" t="s">
        <v>60</v>
      </c>
      <c r="J174" s="9" t="s">
        <v>61</v>
      </c>
      <c r="K174" s="14"/>
      <c r="L174" s="11"/>
      <c r="M174" s="11"/>
      <c r="N174" s="11"/>
      <c r="O174" s="11"/>
      <c r="P174" s="11"/>
      <c r="Q174" s="11"/>
    </row>
    <row r="175" spans="1:17" ht="15.75">
      <c r="A175" s="4"/>
      <c r="B175" s="6"/>
      <c r="C175" s="6" t="s">
        <v>30</v>
      </c>
      <c r="D175" s="8">
        <v>11.302</v>
      </c>
      <c r="E175" s="8">
        <v>3.4780000000000002</v>
      </c>
      <c r="F175" s="8">
        <v>3.6110000000000002</v>
      </c>
      <c r="G175" s="8">
        <v>3.6930000000000001</v>
      </c>
      <c r="H175" s="8">
        <v>3.948</v>
      </c>
      <c r="I175" s="8">
        <v>4.8079999999999998</v>
      </c>
      <c r="J175" s="8">
        <v>4.99</v>
      </c>
      <c r="K175" s="14"/>
      <c r="L175" s="11"/>
      <c r="M175" s="11"/>
      <c r="N175" s="11"/>
      <c r="O175" s="11"/>
      <c r="P175" s="11"/>
      <c r="Q175" s="11"/>
    </row>
    <row r="176" spans="1:17">
      <c r="A176" s="4"/>
      <c r="B176" s="6"/>
      <c r="C176" s="6"/>
      <c r="D176" s="6">
        <f>D175-D174</f>
        <v>4.3219999999999992</v>
      </c>
      <c r="E176" s="6"/>
      <c r="F176" s="6">
        <f>F175-E175</f>
        <v>0.13300000000000001</v>
      </c>
      <c r="G176" s="6">
        <f>G175-E175</f>
        <v>0.21499999999999986</v>
      </c>
      <c r="H176" s="6">
        <f>H175-E175</f>
        <v>0.46999999999999975</v>
      </c>
      <c r="I176" s="6">
        <f>I175-E175</f>
        <v>1.3299999999999996</v>
      </c>
      <c r="J176" s="6">
        <f>J175-E175</f>
        <v>1.512</v>
      </c>
      <c r="K176" s="14"/>
      <c r="L176" s="11"/>
      <c r="M176" s="11"/>
      <c r="N176" s="11"/>
      <c r="O176" s="11"/>
      <c r="P176" s="11"/>
      <c r="Q176" s="11"/>
    </row>
    <row r="177" spans="1:17">
      <c r="A177" s="4"/>
      <c r="B177" s="6"/>
      <c r="C177" s="6"/>
      <c r="D177" s="6"/>
      <c r="E177" s="6"/>
      <c r="F177" s="10">
        <f>F176/D176*100</f>
        <v>3.0772790374826475</v>
      </c>
      <c r="G177" s="10">
        <f>G176/D176*100</f>
        <v>4.9745488199907424</v>
      </c>
      <c r="H177" s="10">
        <f>H176/D176*100</f>
        <v>10.874595094863485</v>
      </c>
      <c r="I177" s="10">
        <f>I176/D176*100</f>
        <v>30.772790374826464</v>
      </c>
      <c r="J177" s="10">
        <f>J176/D176*100</f>
        <v>34.983803794539568</v>
      </c>
      <c r="K177" s="14"/>
      <c r="L177" s="11"/>
      <c r="M177" s="11"/>
      <c r="N177" s="11"/>
      <c r="O177" s="11"/>
      <c r="P177" s="11"/>
      <c r="Q177" s="11"/>
    </row>
    <row r="178" spans="1:17">
      <c r="A178" s="14"/>
      <c r="B178" s="14"/>
      <c r="C178" s="14"/>
      <c r="D178" s="14"/>
      <c r="E178" s="14"/>
      <c r="F178" s="14"/>
      <c r="G178" s="14"/>
      <c r="H178" s="14"/>
      <c r="I178" s="14"/>
      <c r="J178" s="14"/>
      <c r="K178" s="14"/>
      <c r="L178" s="14"/>
      <c r="M178" s="14"/>
      <c r="N178" s="14"/>
      <c r="O178" s="14"/>
      <c r="P178" s="14"/>
      <c r="Q178" s="14"/>
    </row>
    <row r="179" spans="1:17">
      <c r="A179" s="4" t="s">
        <v>92</v>
      </c>
      <c r="B179" s="6"/>
      <c r="C179" s="6"/>
      <c r="D179" s="6"/>
      <c r="E179" s="6"/>
      <c r="F179" s="6"/>
      <c r="G179" s="6"/>
      <c r="H179" s="6"/>
      <c r="I179" s="6"/>
      <c r="J179" s="6"/>
      <c r="K179" s="14"/>
      <c r="L179" s="12"/>
      <c r="M179" s="9" t="str">
        <f t="shared" ref="M179:Q179" si="27">F181</f>
        <v>2HZ</v>
      </c>
      <c r="N179" s="9" t="str">
        <f t="shared" si="27"/>
        <v>4HZ</v>
      </c>
      <c r="O179" s="9" t="str">
        <f t="shared" si="27"/>
        <v>8HZ</v>
      </c>
      <c r="P179" s="9" t="str">
        <f t="shared" si="27"/>
        <v>16HZ</v>
      </c>
      <c r="Q179" s="9" t="str">
        <f t="shared" si="27"/>
        <v>32HZ</v>
      </c>
    </row>
    <row r="180" spans="1:17">
      <c r="A180" s="4"/>
      <c r="B180" s="6" t="s">
        <v>39</v>
      </c>
      <c r="C180" s="7" t="s">
        <v>20</v>
      </c>
      <c r="D180" s="6"/>
      <c r="E180" s="6"/>
      <c r="F180" s="6"/>
      <c r="G180" s="6"/>
      <c r="H180" s="6"/>
      <c r="I180" s="6"/>
      <c r="J180" s="6"/>
      <c r="K180" s="14"/>
      <c r="L180" s="12" t="s">
        <v>69</v>
      </c>
      <c r="M180" s="13">
        <f t="shared" ref="M180:Q180" si="28">AVERAGE(F190,F196)</f>
        <v>0.6293334649720379</v>
      </c>
      <c r="N180" s="13">
        <f t="shared" si="28"/>
        <v>2.8940774796760018</v>
      </c>
      <c r="O180" s="13">
        <f t="shared" si="28"/>
        <v>9.7084858812943935</v>
      </c>
      <c r="P180" s="13">
        <f t="shared" si="28"/>
        <v>30.583143825079617</v>
      </c>
      <c r="Q180" s="13">
        <f t="shared" si="28"/>
        <v>45.360676429130478</v>
      </c>
    </row>
    <row r="181" spans="1:17" ht="15.75">
      <c r="A181" s="4"/>
      <c r="B181" s="6"/>
      <c r="C181" s="6" t="s">
        <v>21</v>
      </c>
      <c r="D181" s="8">
        <v>5.7290000000000001</v>
      </c>
      <c r="E181" s="6" t="s">
        <v>22</v>
      </c>
      <c r="F181" s="9" t="s">
        <v>57</v>
      </c>
      <c r="G181" s="9" t="s">
        <v>58</v>
      </c>
      <c r="H181" s="9" t="s">
        <v>59</v>
      </c>
      <c r="I181" s="9" t="s">
        <v>60</v>
      </c>
      <c r="J181" s="9" t="s">
        <v>61</v>
      </c>
      <c r="K181" s="14"/>
      <c r="L181" s="12" t="s">
        <v>7</v>
      </c>
      <c r="M181" s="13">
        <f t="shared" ref="M181:Q181" si="29">AVERAGE(F184,F202)</f>
        <v>1.7286682838389686</v>
      </c>
      <c r="N181" s="13">
        <f t="shared" si="29"/>
        <v>6.2575608035089019</v>
      </c>
      <c r="O181" s="13">
        <f t="shared" si="29"/>
        <v>18.56080753734313</v>
      </c>
      <c r="P181" s="13">
        <f t="shared" si="29"/>
        <v>50.997841390889747</v>
      </c>
      <c r="Q181" s="13">
        <f t="shared" si="29"/>
        <v>59.956164184898725</v>
      </c>
    </row>
    <row r="182" spans="1:17" ht="15.75">
      <c r="A182" s="4"/>
      <c r="B182" s="6"/>
      <c r="C182" s="6" t="s">
        <v>30</v>
      </c>
      <c r="D182" s="8">
        <v>12.885999999999999</v>
      </c>
      <c r="E182" s="8">
        <v>5.0720000000000001</v>
      </c>
      <c r="F182" s="8">
        <v>5.2759999999999998</v>
      </c>
      <c r="G182" s="8">
        <v>5.7240000000000002</v>
      </c>
      <c r="H182" s="8">
        <v>6.6609999999999996</v>
      </c>
      <c r="I182" s="8">
        <v>8.4130000000000003</v>
      </c>
      <c r="J182" s="8">
        <v>9.3230000000000004</v>
      </c>
      <c r="K182" s="14"/>
      <c r="L182" s="11"/>
      <c r="M182" s="11"/>
      <c r="N182" s="11"/>
      <c r="O182" s="11"/>
      <c r="P182" s="11"/>
      <c r="Q182" s="11"/>
    </row>
    <row r="183" spans="1:17">
      <c r="A183" s="4"/>
      <c r="B183" s="6"/>
      <c r="C183" s="6"/>
      <c r="D183" s="6">
        <f>D182-D181</f>
        <v>7.1569999999999991</v>
      </c>
      <c r="E183" s="6"/>
      <c r="F183" s="6">
        <f>F182-E182</f>
        <v>0.20399999999999974</v>
      </c>
      <c r="G183" s="6">
        <f>G182-E182</f>
        <v>0.65200000000000014</v>
      </c>
      <c r="H183" s="6">
        <f>H182-E182</f>
        <v>1.5889999999999995</v>
      </c>
      <c r="I183" s="6">
        <f>I182-E182</f>
        <v>3.3410000000000002</v>
      </c>
      <c r="J183" s="6">
        <f>J182-E182</f>
        <v>4.2510000000000003</v>
      </c>
      <c r="K183" s="14"/>
      <c r="L183" s="11"/>
      <c r="M183" s="11"/>
      <c r="N183" s="11"/>
      <c r="O183" s="11"/>
      <c r="P183" s="11"/>
      <c r="Q183" s="11"/>
    </row>
    <row r="184" spans="1:17">
      <c r="A184" s="4"/>
      <c r="B184" s="6"/>
      <c r="C184" s="6"/>
      <c r="D184" s="6"/>
      <c r="E184" s="6"/>
      <c r="F184" s="10">
        <f>F183/D183*100</f>
        <v>2.8503562945368137</v>
      </c>
      <c r="G184" s="10">
        <f>G183/D183*100</f>
        <v>9.1099622746961053</v>
      </c>
      <c r="H184" s="10">
        <f>H183/D183*100</f>
        <v>22.20203996087746</v>
      </c>
      <c r="I184" s="10">
        <f>I183/D183*100</f>
        <v>46.68157049042896</v>
      </c>
      <c r="J184" s="10">
        <f>J183/D183*100</f>
        <v>59.396395137627508</v>
      </c>
      <c r="K184" s="14"/>
      <c r="L184" s="12" t="s">
        <v>31</v>
      </c>
      <c r="M184" s="6" t="s">
        <v>69</v>
      </c>
      <c r="N184" s="6" t="s">
        <v>7</v>
      </c>
      <c r="O184" s="11"/>
      <c r="P184" s="11"/>
      <c r="Q184" s="11"/>
    </row>
    <row r="185" spans="1:17">
      <c r="A185" s="4"/>
      <c r="B185" s="6"/>
      <c r="C185" s="6"/>
      <c r="D185" s="6"/>
      <c r="E185" s="6"/>
      <c r="F185" s="6"/>
      <c r="G185" s="6"/>
      <c r="H185" s="6"/>
      <c r="I185" s="6"/>
      <c r="J185" s="6"/>
      <c r="K185" s="14"/>
      <c r="L185" s="9" t="s">
        <v>57</v>
      </c>
      <c r="M185" s="13">
        <f>M180</f>
        <v>0.6293334649720379</v>
      </c>
      <c r="N185" s="13">
        <f>M181</f>
        <v>1.7286682838389686</v>
      </c>
      <c r="O185" s="11"/>
      <c r="P185" s="11"/>
      <c r="Q185" s="11"/>
    </row>
    <row r="186" spans="1:17">
      <c r="A186" s="4"/>
      <c r="B186" s="6" t="s">
        <v>40</v>
      </c>
      <c r="C186" s="7" t="s">
        <v>69</v>
      </c>
      <c r="D186" s="6"/>
      <c r="E186" s="6"/>
      <c r="F186" s="6"/>
      <c r="G186" s="6"/>
      <c r="H186" s="6"/>
      <c r="I186" s="6"/>
      <c r="J186" s="6"/>
      <c r="K186" s="14"/>
      <c r="L186" s="9" t="s">
        <v>58</v>
      </c>
      <c r="M186" s="13">
        <f>N180</f>
        <v>2.8940774796760018</v>
      </c>
      <c r="N186" s="13">
        <f>N181</f>
        <v>6.2575608035089019</v>
      </c>
      <c r="O186" s="11"/>
      <c r="P186" s="11"/>
      <c r="Q186" s="11"/>
    </row>
    <row r="187" spans="1:17" ht="15.75">
      <c r="A187" s="4"/>
      <c r="B187" s="6"/>
      <c r="C187" s="6" t="s">
        <v>21</v>
      </c>
      <c r="D187" s="8">
        <v>6.3879999999999999</v>
      </c>
      <c r="E187" s="6" t="s">
        <v>22</v>
      </c>
      <c r="F187" s="9" t="s">
        <v>57</v>
      </c>
      <c r="G187" s="9" t="s">
        <v>58</v>
      </c>
      <c r="H187" s="9" t="s">
        <v>59</v>
      </c>
      <c r="I187" s="9" t="s">
        <v>60</v>
      </c>
      <c r="J187" s="9" t="s">
        <v>61</v>
      </c>
      <c r="K187" s="14"/>
      <c r="L187" s="9" t="s">
        <v>59</v>
      </c>
      <c r="M187" s="13">
        <f>O180</f>
        <v>9.7084858812943935</v>
      </c>
      <c r="N187" s="13">
        <f>O181</f>
        <v>18.56080753734313</v>
      </c>
      <c r="O187" s="11"/>
      <c r="P187" s="11"/>
      <c r="Q187" s="11"/>
    </row>
    <row r="188" spans="1:17" ht="15.75">
      <c r="A188" s="4"/>
      <c r="B188" s="6"/>
      <c r="C188" s="6" t="s">
        <v>30</v>
      </c>
      <c r="D188" s="8">
        <v>13.574</v>
      </c>
      <c r="E188" s="8">
        <v>3.41</v>
      </c>
      <c r="F188" s="8">
        <v>3.4649999999999999</v>
      </c>
      <c r="G188" s="8">
        <v>3.8029999999999999</v>
      </c>
      <c r="H188" s="8">
        <v>4.6020000000000003</v>
      </c>
      <c r="I188" s="8">
        <v>6.8650000000000002</v>
      </c>
      <c r="J188" s="8">
        <v>8.3320000000000007</v>
      </c>
      <c r="K188" s="14"/>
      <c r="L188" s="9" t="s">
        <v>60</v>
      </c>
      <c r="M188" s="13">
        <f>P180</f>
        <v>30.583143825079617</v>
      </c>
      <c r="N188" s="13">
        <f>P181</f>
        <v>50.997841390889747</v>
      </c>
      <c r="O188" s="11"/>
      <c r="P188" s="11"/>
      <c r="Q188" s="11"/>
    </row>
    <row r="189" spans="1:17">
      <c r="A189" s="4"/>
      <c r="B189" s="6"/>
      <c r="C189" s="6"/>
      <c r="D189" s="6">
        <f>D188-D187</f>
        <v>7.1859999999999999</v>
      </c>
      <c r="E189" s="6"/>
      <c r="F189" s="6">
        <f>F188-E188</f>
        <v>5.4999999999999716E-2</v>
      </c>
      <c r="G189" s="6">
        <f>G188-E188</f>
        <v>0.39299999999999979</v>
      </c>
      <c r="H189" s="6">
        <f>H188-E188</f>
        <v>1.1920000000000002</v>
      </c>
      <c r="I189" s="6">
        <f>I188-E188</f>
        <v>3.4550000000000001</v>
      </c>
      <c r="J189" s="6">
        <f>J188-E188</f>
        <v>4.9220000000000006</v>
      </c>
      <c r="K189" s="14"/>
      <c r="L189" s="9" t="s">
        <v>61</v>
      </c>
      <c r="M189" s="13">
        <f>Q180</f>
        <v>45.360676429130478</v>
      </c>
      <c r="N189" s="13">
        <f>Q181</f>
        <v>59.956164184898725</v>
      </c>
      <c r="O189" s="11"/>
      <c r="P189" s="11"/>
      <c r="Q189" s="11"/>
    </row>
    <row r="190" spans="1:17">
      <c r="A190" s="4"/>
      <c r="B190" s="6"/>
      <c r="C190" s="6"/>
      <c r="D190" s="6"/>
      <c r="E190" s="6"/>
      <c r="F190" s="10">
        <f>F189/D189*100</f>
        <v>0.7653771221820167</v>
      </c>
      <c r="G190" s="10">
        <f>G189/D189*100</f>
        <v>5.4689674366824352</v>
      </c>
      <c r="H190" s="10">
        <f>H189/D189*100</f>
        <v>16.587809629835796</v>
      </c>
      <c r="I190" s="10">
        <f>I189/D189*100</f>
        <v>48.079599220706932</v>
      </c>
      <c r="J190" s="10">
        <f>J189/D189*100</f>
        <v>68.494294461452824</v>
      </c>
      <c r="K190" s="14"/>
      <c r="L190" s="14"/>
      <c r="M190" s="14"/>
      <c r="N190" s="14"/>
      <c r="O190" s="11"/>
      <c r="P190" s="11"/>
      <c r="Q190" s="11"/>
    </row>
    <row r="191" spans="1:17">
      <c r="A191" s="4"/>
      <c r="B191" s="6"/>
      <c r="C191" s="6"/>
      <c r="D191" s="6"/>
      <c r="E191" s="6"/>
      <c r="F191" s="6"/>
      <c r="G191" s="6"/>
      <c r="H191" s="6"/>
      <c r="I191" s="6"/>
      <c r="J191" s="6"/>
      <c r="K191" s="14"/>
      <c r="L191" s="11"/>
      <c r="M191" s="11"/>
      <c r="N191" s="11"/>
      <c r="O191" s="11"/>
      <c r="P191" s="11"/>
      <c r="Q191" s="11"/>
    </row>
    <row r="192" spans="1:17">
      <c r="A192" s="6"/>
      <c r="B192" s="6" t="s">
        <v>41</v>
      </c>
      <c r="C192" s="7" t="s">
        <v>69</v>
      </c>
      <c r="D192" s="6"/>
      <c r="E192" s="6"/>
      <c r="F192" s="6"/>
      <c r="G192" s="6"/>
      <c r="H192" s="6"/>
      <c r="I192" s="6"/>
      <c r="J192" s="6"/>
      <c r="K192" s="14"/>
      <c r="L192" s="11"/>
      <c r="M192" s="11"/>
      <c r="N192" s="11"/>
      <c r="O192" s="11"/>
      <c r="P192" s="11"/>
      <c r="Q192" s="11"/>
    </row>
    <row r="193" spans="1:17" ht="15.75">
      <c r="A193" s="6"/>
      <c r="B193" s="6"/>
      <c r="C193" s="6" t="s">
        <v>21</v>
      </c>
      <c r="D193" s="8">
        <v>1.5509999999999999</v>
      </c>
      <c r="E193" s="6" t="s">
        <v>22</v>
      </c>
      <c r="F193" s="9" t="s">
        <v>57</v>
      </c>
      <c r="G193" s="9" t="s">
        <v>58</v>
      </c>
      <c r="H193" s="9" t="s">
        <v>59</v>
      </c>
      <c r="I193" s="9" t="s">
        <v>60</v>
      </c>
      <c r="J193" s="9" t="s">
        <v>61</v>
      </c>
      <c r="K193" s="14"/>
      <c r="L193" s="11"/>
      <c r="M193" s="11"/>
      <c r="N193" s="11"/>
      <c r="O193" s="11"/>
      <c r="P193" s="11"/>
      <c r="Q193" s="11"/>
    </row>
    <row r="194" spans="1:17" ht="15.75">
      <c r="A194" s="6"/>
      <c r="B194" s="6"/>
      <c r="C194" s="6" t="s">
        <v>30</v>
      </c>
      <c r="D194" s="8">
        <v>15.336</v>
      </c>
      <c r="E194" s="8">
        <v>1.4370000000000001</v>
      </c>
      <c r="F194" s="8">
        <v>1.5049999999999999</v>
      </c>
      <c r="G194" s="8">
        <v>1.4810000000000001</v>
      </c>
      <c r="H194" s="8">
        <v>1.827</v>
      </c>
      <c r="I194" s="8">
        <v>3.2410000000000001</v>
      </c>
      <c r="J194" s="8">
        <v>4.5010000000000003</v>
      </c>
      <c r="K194" s="14"/>
      <c r="L194" s="11"/>
      <c r="M194" s="11"/>
      <c r="N194" s="11"/>
      <c r="O194" s="11"/>
      <c r="P194" s="11"/>
      <c r="Q194" s="11"/>
    </row>
    <row r="195" spans="1:17">
      <c r="A195" s="6"/>
      <c r="B195" s="6"/>
      <c r="C195" s="6"/>
      <c r="D195" s="6">
        <f>D194-D193</f>
        <v>13.785</v>
      </c>
      <c r="E195" s="6"/>
      <c r="F195" s="6">
        <f>F194-E194</f>
        <v>6.7999999999999838E-2</v>
      </c>
      <c r="G195" s="6">
        <f>G194-E194</f>
        <v>4.4000000000000039E-2</v>
      </c>
      <c r="H195" s="6">
        <f>H194-E194</f>
        <v>0.3899999999999999</v>
      </c>
      <c r="I195" s="6">
        <f>I194-E194</f>
        <v>1.804</v>
      </c>
      <c r="J195" s="6">
        <f>J194-E194</f>
        <v>3.0640000000000001</v>
      </c>
      <c r="K195" s="14"/>
      <c r="L195" s="11"/>
      <c r="M195" s="11"/>
      <c r="N195" s="11"/>
      <c r="O195" s="11"/>
      <c r="P195" s="11"/>
      <c r="Q195" s="11"/>
    </row>
    <row r="196" spans="1:17">
      <c r="A196" s="6"/>
      <c r="B196" s="6"/>
      <c r="C196" s="6"/>
      <c r="D196" s="6"/>
      <c r="E196" s="6"/>
      <c r="F196" s="10">
        <f>F195/D195*100</f>
        <v>0.49328980776205905</v>
      </c>
      <c r="G196" s="10">
        <f>G195/D195*100</f>
        <v>0.31918752266956862</v>
      </c>
      <c r="H196" s="10">
        <f>H195/D195*100</f>
        <v>2.8291621327529914</v>
      </c>
      <c r="I196" s="10">
        <f>I195/D195*100</f>
        <v>13.086688429452304</v>
      </c>
      <c r="J196" s="10">
        <f>J195/D195*100</f>
        <v>22.227058396808125</v>
      </c>
      <c r="K196" s="14"/>
      <c r="L196" s="11"/>
      <c r="M196" s="11"/>
      <c r="N196" s="11"/>
      <c r="O196" s="11"/>
      <c r="P196" s="11"/>
      <c r="Q196" s="11"/>
    </row>
    <row r="197" spans="1:17">
      <c r="A197" s="6"/>
      <c r="B197" s="6"/>
      <c r="C197" s="6"/>
      <c r="D197" s="6"/>
      <c r="E197" s="6"/>
      <c r="F197" s="6"/>
      <c r="G197" s="6"/>
      <c r="H197" s="6"/>
      <c r="I197" s="6"/>
      <c r="J197" s="6"/>
      <c r="K197" s="14"/>
      <c r="L197" s="11"/>
      <c r="M197" s="11"/>
      <c r="N197" s="11"/>
      <c r="O197" s="11"/>
      <c r="P197" s="11"/>
      <c r="Q197" s="11"/>
    </row>
    <row r="198" spans="1:17">
      <c r="A198" s="6"/>
      <c r="B198" s="6" t="s">
        <v>42</v>
      </c>
      <c r="C198" s="7" t="s">
        <v>7</v>
      </c>
      <c r="D198" s="6"/>
      <c r="E198" s="6"/>
      <c r="F198" s="6"/>
      <c r="G198" s="6"/>
      <c r="H198" s="6"/>
      <c r="I198" s="6"/>
      <c r="J198" s="6"/>
      <c r="K198" s="14"/>
      <c r="L198" s="11"/>
      <c r="M198" s="11"/>
      <c r="N198" s="11"/>
      <c r="O198" s="11"/>
      <c r="P198" s="11"/>
      <c r="Q198" s="11"/>
    </row>
    <row r="199" spans="1:17" ht="15.75">
      <c r="A199" s="4"/>
      <c r="B199" s="6"/>
      <c r="C199" s="6" t="s">
        <v>21</v>
      </c>
      <c r="D199" s="8">
        <v>4.173</v>
      </c>
      <c r="E199" s="6" t="s">
        <v>22</v>
      </c>
      <c r="F199" s="9" t="s">
        <v>57</v>
      </c>
      <c r="G199" s="9" t="s">
        <v>58</v>
      </c>
      <c r="H199" s="9" t="s">
        <v>59</v>
      </c>
      <c r="I199" s="9" t="s">
        <v>60</v>
      </c>
      <c r="J199" s="9" t="s">
        <v>61</v>
      </c>
      <c r="K199" s="14"/>
      <c r="L199" s="11"/>
      <c r="M199" s="11"/>
      <c r="N199" s="11"/>
      <c r="O199" s="11"/>
      <c r="P199" s="11"/>
      <c r="Q199" s="11"/>
    </row>
    <row r="200" spans="1:17" ht="15.75">
      <c r="A200" s="4"/>
      <c r="B200" s="6"/>
      <c r="C200" s="6" t="s">
        <v>30</v>
      </c>
      <c r="D200" s="8">
        <v>20.648</v>
      </c>
      <c r="E200" s="8">
        <v>3.2090000000000001</v>
      </c>
      <c r="F200" s="8">
        <v>3.3090000000000002</v>
      </c>
      <c r="G200" s="8">
        <v>3.77</v>
      </c>
      <c r="H200" s="8">
        <v>5.6669999999999998</v>
      </c>
      <c r="I200" s="8">
        <v>12.321999999999999</v>
      </c>
      <c r="J200" s="8">
        <v>13.179</v>
      </c>
      <c r="K200" s="14"/>
      <c r="L200" s="11"/>
      <c r="M200" s="11"/>
      <c r="N200" s="11"/>
      <c r="O200" s="11"/>
      <c r="P200" s="11"/>
      <c r="Q200" s="11"/>
    </row>
    <row r="201" spans="1:17">
      <c r="A201" s="4"/>
      <c r="B201" s="6"/>
      <c r="C201" s="6"/>
      <c r="D201" s="6">
        <f>D200-D199</f>
        <v>16.475000000000001</v>
      </c>
      <c r="E201" s="6"/>
      <c r="F201" s="6">
        <f>F200-E200</f>
        <v>0.10000000000000009</v>
      </c>
      <c r="G201" s="6">
        <f>G200-E200</f>
        <v>0.56099999999999994</v>
      </c>
      <c r="H201" s="6">
        <f>H200-E200</f>
        <v>2.4579999999999997</v>
      </c>
      <c r="I201" s="6">
        <f>I200-E200</f>
        <v>9.1129999999999995</v>
      </c>
      <c r="J201" s="6">
        <f>J200-E200</f>
        <v>9.9700000000000006</v>
      </c>
      <c r="K201" s="14"/>
      <c r="L201" s="11"/>
      <c r="M201" s="11"/>
      <c r="N201" s="11"/>
      <c r="O201" s="11"/>
      <c r="P201" s="11"/>
      <c r="Q201" s="11"/>
    </row>
    <row r="202" spans="1:17">
      <c r="A202" s="4"/>
      <c r="B202" s="6"/>
      <c r="C202" s="6"/>
      <c r="D202" s="6"/>
      <c r="E202" s="6"/>
      <c r="F202" s="10">
        <f>F201/D201*100</f>
        <v>0.60698027314112335</v>
      </c>
      <c r="G202" s="10">
        <f>G201/D201*100</f>
        <v>3.4051593323216984</v>
      </c>
      <c r="H202" s="10">
        <f>H201/D201*100</f>
        <v>14.919575113808797</v>
      </c>
      <c r="I202" s="10">
        <f>I201/D201*100</f>
        <v>55.314112291350526</v>
      </c>
      <c r="J202" s="10">
        <f>J201/D201*100</f>
        <v>60.515933232169949</v>
      </c>
      <c r="K202" s="14"/>
      <c r="L202" s="11"/>
      <c r="M202" s="11"/>
      <c r="N202" s="11"/>
      <c r="O202" s="11"/>
      <c r="P202" s="11"/>
      <c r="Q202" s="11"/>
    </row>
    <row r="203" spans="1:17">
      <c r="A203" s="14"/>
      <c r="B203" s="14"/>
      <c r="C203" s="14"/>
      <c r="D203" s="14"/>
      <c r="E203" s="14"/>
      <c r="F203" s="14"/>
      <c r="G203" s="14"/>
      <c r="H203" s="14"/>
      <c r="I203" s="14"/>
      <c r="J203" s="14"/>
      <c r="K203" s="14"/>
      <c r="L203" s="14"/>
      <c r="M203" s="14"/>
      <c r="N203" s="14"/>
      <c r="O203" s="14"/>
      <c r="P203" s="14"/>
      <c r="Q203" s="14"/>
    </row>
    <row r="204" spans="1:17">
      <c r="A204" s="4" t="s">
        <v>93</v>
      </c>
      <c r="B204" s="6"/>
      <c r="C204" s="6"/>
      <c r="D204" s="6"/>
      <c r="E204" s="6"/>
      <c r="F204" s="6"/>
      <c r="G204" s="6"/>
      <c r="H204" s="6"/>
      <c r="I204" s="6"/>
      <c r="J204" s="6"/>
      <c r="K204" s="14"/>
      <c r="L204" s="12"/>
      <c r="M204" s="9" t="str">
        <f t="shared" ref="M204:Q204" si="30">F206</f>
        <v>2HZ</v>
      </c>
      <c r="N204" s="9" t="str">
        <f t="shared" si="30"/>
        <v>4HZ</v>
      </c>
      <c r="O204" s="9" t="str">
        <f t="shared" si="30"/>
        <v>8HZ</v>
      </c>
      <c r="P204" s="9" t="str">
        <f t="shared" si="30"/>
        <v>16HZ</v>
      </c>
      <c r="Q204" s="9" t="str">
        <f t="shared" si="30"/>
        <v>32HZ</v>
      </c>
    </row>
    <row r="205" spans="1:17">
      <c r="A205" s="4"/>
      <c r="B205" s="6" t="s">
        <v>19</v>
      </c>
      <c r="C205" s="7" t="s">
        <v>69</v>
      </c>
      <c r="D205" s="6"/>
      <c r="E205" s="6"/>
      <c r="F205" s="6"/>
      <c r="G205" s="6"/>
      <c r="H205" s="6"/>
      <c r="I205" s="6"/>
      <c r="J205" s="6"/>
      <c r="K205" s="14"/>
      <c r="L205" s="12" t="s">
        <v>69</v>
      </c>
      <c r="M205" s="13">
        <f t="shared" ref="M205:Q205" si="31">AVERAGE(F209,F227)</f>
        <v>3.2004828949842672</v>
      </c>
      <c r="N205" s="13">
        <f t="shared" si="31"/>
        <v>2.0374219984623974</v>
      </c>
      <c r="O205" s="13">
        <f t="shared" si="31"/>
        <v>36.276911284138244</v>
      </c>
      <c r="P205" s="13">
        <f t="shared" si="31"/>
        <v>127.58640258065439</v>
      </c>
      <c r="Q205" s="13">
        <f t="shared" si="31"/>
        <v>142.51812607936003</v>
      </c>
    </row>
    <row r="206" spans="1:17" ht="15.75">
      <c r="A206" s="4"/>
      <c r="B206" s="6"/>
      <c r="C206" s="6" t="s">
        <v>21</v>
      </c>
      <c r="D206" s="8">
        <v>9.0649999999999995</v>
      </c>
      <c r="E206" s="6" t="s">
        <v>22</v>
      </c>
      <c r="F206" s="9" t="s">
        <v>57</v>
      </c>
      <c r="G206" s="9" t="s">
        <v>58</v>
      </c>
      <c r="H206" s="9" t="s">
        <v>59</v>
      </c>
      <c r="I206" s="9" t="s">
        <v>60</v>
      </c>
      <c r="J206" s="9" t="s">
        <v>61</v>
      </c>
      <c r="K206" s="14"/>
      <c r="L206" s="12" t="s">
        <v>7</v>
      </c>
      <c r="M206" s="13">
        <f t="shared" ref="M206:Q206" si="32">AVERAGE(F215,F221)</f>
        <v>21.544276457883416</v>
      </c>
      <c r="N206" s="13">
        <f t="shared" si="32"/>
        <v>31.803455723542136</v>
      </c>
      <c r="O206" s="13">
        <f t="shared" si="32"/>
        <v>80.723542116630711</v>
      </c>
      <c r="P206" s="13">
        <f t="shared" si="32"/>
        <v>200.4859611231102</v>
      </c>
      <c r="Q206" s="13">
        <f t="shared" si="32"/>
        <v>205.83153347732184</v>
      </c>
    </row>
    <row r="207" spans="1:17" ht="15.75">
      <c r="A207" s="4"/>
      <c r="B207" s="6"/>
      <c r="C207" s="6" t="s">
        <v>30</v>
      </c>
      <c r="D207" s="8">
        <v>13.101000000000001</v>
      </c>
      <c r="E207" s="8">
        <v>9.8680000000000003</v>
      </c>
      <c r="F207" s="8">
        <v>10.705</v>
      </c>
      <c r="G207" s="8">
        <v>11.069000000000001</v>
      </c>
      <c r="H207" s="8">
        <v>13.72</v>
      </c>
      <c r="I207" s="8">
        <v>19.109000000000002</v>
      </c>
      <c r="J207" s="8">
        <v>19.655999999999999</v>
      </c>
      <c r="K207" s="14"/>
      <c r="L207" s="11"/>
      <c r="M207" s="11"/>
      <c r="N207" s="11"/>
      <c r="O207" s="11"/>
      <c r="P207" s="11"/>
      <c r="Q207" s="11"/>
    </row>
    <row r="208" spans="1:17">
      <c r="A208" s="4"/>
      <c r="B208" s="6"/>
      <c r="C208" s="6"/>
      <c r="D208" s="6">
        <f>D207-D206</f>
        <v>4.0360000000000014</v>
      </c>
      <c r="E208" s="6"/>
      <c r="F208" s="6">
        <f>F207-E207</f>
        <v>0.83699999999999974</v>
      </c>
      <c r="G208" s="6">
        <f>G207-E207</f>
        <v>1.2010000000000005</v>
      </c>
      <c r="H208" s="6">
        <f>H207-E207</f>
        <v>3.8520000000000003</v>
      </c>
      <c r="I208" s="6">
        <f>I207-E207</f>
        <v>9.2410000000000014</v>
      </c>
      <c r="J208" s="6">
        <f>J207-E207</f>
        <v>9.7879999999999985</v>
      </c>
      <c r="K208" s="14"/>
      <c r="L208" s="11"/>
      <c r="M208" s="11"/>
      <c r="N208" s="11"/>
      <c r="O208" s="11"/>
      <c r="P208" s="11"/>
      <c r="Q208" s="11"/>
    </row>
    <row r="209" spans="1:17">
      <c r="A209" s="4"/>
      <c r="B209" s="6"/>
      <c r="C209" s="6"/>
      <c r="D209" s="6"/>
      <c r="E209" s="6"/>
      <c r="F209" s="10">
        <f>F208/D208*100</f>
        <v>20.738354806739331</v>
      </c>
      <c r="G209" s="10">
        <f>G208/D208*100</f>
        <v>29.757185332011893</v>
      </c>
      <c r="H209" s="10">
        <f>H208/D208*100</f>
        <v>95.441030723488581</v>
      </c>
      <c r="I209" s="10">
        <f>I208/D208*100</f>
        <v>228.96432111000985</v>
      </c>
      <c r="J209" s="10">
        <f>J208/D208*100</f>
        <v>242.51734390485615</v>
      </c>
      <c r="K209" s="14"/>
      <c r="L209" s="12" t="s">
        <v>31</v>
      </c>
      <c r="M209" s="6" t="s">
        <v>69</v>
      </c>
      <c r="N209" s="6" t="s">
        <v>7</v>
      </c>
      <c r="O209" s="11"/>
      <c r="P209" s="11"/>
      <c r="Q209" s="11"/>
    </row>
    <row r="210" spans="1:17">
      <c r="A210" s="4"/>
      <c r="B210" s="6"/>
      <c r="C210" s="6"/>
      <c r="D210" s="6"/>
      <c r="E210" s="6"/>
      <c r="F210" s="6"/>
      <c r="G210" s="6"/>
      <c r="H210" s="6"/>
      <c r="I210" s="6"/>
      <c r="J210" s="6"/>
      <c r="K210" s="14"/>
      <c r="L210" s="9" t="s">
        <v>57</v>
      </c>
      <c r="M210" s="13">
        <f>M205</f>
        <v>3.2004828949842672</v>
      </c>
      <c r="N210" s="13">
        <f>M206</f>
        <v>21.544276457883416</v>
      </c>
      <c r="O210" s="11"/>
      <c r="P210" s="11"/>
      <c r="Q210" s="11"/>
    </row>
    <row r="211" spans="1:17">
      <c r="A211" s="4"/>
      <c r="B211" s="6" t="s">
        <v>32</v>
      </c>
      <c r="C211" s="7" t="s">
        <v>20</v>
      </c>
      <c r="D211" s="6"/>
      <c r="E211" s="6"/>
      <c r="F211" s="6"/>
      <c r="G211" s="6"/>
      <c r="H211" s="6"/>
      <c r="I211" s="6"/>
      <c r="J211" s="6"/>
      <c r="K211" s="14"/>
      <c r="L211" s="9" t="s">
        <v>58</v>
      </c>
      <c r="M211" s="13">
        <f>N205</f>
        <v>2.0374219984623974</v>
      </c>
      <c r="N211" s="13">
        <f>N206</f>
        <v>31.803455723542136</v>
      </c>
      <c r="O211" s="11"/>
      <c r="P211" s="11" t="s">
        <v>62</v>
      </c>
      <c r="Q211" s="11"/>
    </row>
    <row r="212" spans="1:17" ht="15.75">
      <c r="A212" s="4"/>
      <c r="B212" s="6"/>
      <c r="C212" s="6" t="s">
        <v>21</v>
      </c>
      <c r="D212" s="8">
        <v>8.6449999999999996</v>
      </c>
      <c r="E212" s="6" t="s">
        <v>22</v>
      </c>
      <c r="F212" s="9" t="s">
        <v>57</v>
      </c>
      <c r="G212" s="9" t="s">
        <v>58</v>
      </c>
      <c r="H212" s="9" t="s">
        <v>59</v>
      </c>
      <c r="I212" s="9" t="s">
        <v>60</v>
      </c>
      <c r="J212" s="9" t="s">
        <v>61</v>
      </c>
      <c r="K212" s="14"/>
      <c r="L212" s="9" t="s">
        <v>59</v>
      </c>
      <c r="M212" s="13">
        <f>O205</f>
        <v>36.276911284138244</v>
      </c>
      <c r="N212" s="13">
        <f>O206</f>
        <v>80.723542116630711</v>
      </c>
      <c r="O212" s="11"/>
      <c r="P212" s="11"/>
      <c r="Q212" s="11"/>
    </row>
    <row r="213" spans="1:17" ht="15.75">
      <c r="A213" s="4"/>
      <c r="B213" s="6"/>
      <c r="C213" s="6" t="s">
        <v>30</v>
      </c>
      <c r="D213" s="8">
        <v>10.497</v>
      </c>
      <c r="E213" s="8">
        <v>10.558999999999999</v>
      </c>
      <c r="F213" s="8">
        <v>10.958</v>
      </c>
      <c r="G213" s="8">
        <v>11.148</v>
      </c>
      <c r="H213" s="8">
        <v>12.054</v>
      </c>
      <c r="I213" s="8">
        <v>14.272</v>
      </c>
      <c r="J213" s="8">
        <v>14.371</v>
      </c>
      <c r="K213" s="14"/>
      <c r="L213" s="9" t="s">
        <v>60</v>
      </c>
      <c r="M213" s="13">
        <f>P205</f>
        <v>127.58640258065439</v>
      </c>
      <c r="N213" s="13">
        <f>P206</f>
        <v>200.4859611231102</v>
      </c>
      <c r="O213" s="11"/>
      <c r="P213" s="11"/>
      <c r="Q213" s="11"/>
    </row>
    <row r="214" spans="1:17">
      <c r="A214" s="4"/>
      <c r="B214" s="6"/>
      <c r="C214" s="6"/>
      <c r="D214" s="6">
        <f>D213-D212</f>
        <v>1.8520000000000003</v>
      </c>
      <c r="E214" s="6"/>
      <c r="F214" s="6">
        <f>F213-E213</f>
        <v>0.39900000000000091</v>
      </c>
      <c r="G214" s="6">
        <f>G213-E213</f>
        <v>0.58900000000000041</v>
      </c>
      <c r="H214" s="6">
        <f>H213-E213</f>
        <v>1.495000000000001</v>
      </c>
      <c r="I214" s="6">
        <f>I213-E213</f>
        <v>3.713000000000001</v>
      </c>
      <c r="J214" s="6">
        <f>J213-E213</f>
        <v>3.8120000000000012</v>
      </c>
      <c r="K214" s="14"/>
      <c r="L214" s="9" t="s">
        <v>61</v>
      </c>
      <c r="M214" s="13">
        <f>Q205</f>
        <v>142.51812607936003</v>
      </c>
      <c r="N214" s="13">
        <f>Q206</f>
        <v>205.83153347732184</v>
      </c>
      <c r="O214" s="11"/>
      <c r="P214" s="11"/>
      <c r="Q214" s="11"/>
    </row>
    <row r="215" spans="1:17">
      <c r="A215" s="4"/>
      <c r="B215" s="6"/>
      <c r="C215" s="6"/>
      <c r="D215" s="6"/>
      <c r="E215" s="6"/>
      <c r="F215" s="10">
        <f>F214/D214*100</f>
        <v>21.544276457883416</v>
      </c>
      <c r="G215" s="10">
        <f>G214/D214*100</f>
        <v>31.803455723542136</v>
      </c>
      <c r="H215" s="10">
        <f>H214/D214*100</f>
        <v>80.723542116630711</v>
      </c>
      <c r="I215" s="10">
        <f>I214/D214*100</f>
        <v>200.4859611231102</v>
      </c>
      <c r="J215" s="10">
        <f>J214/D214*100</f>
        <v>205.83153347732184</v>
      </c>
      <c r="K215" s="14"/>
      <c r="L215" s="14"/>
      <c r="M215" s="14"/>
      <c r="N215" s="14"/>
      <c r="O215" s="11"/>
      <c r="P215" s="11"/>
      <c r="Q215" s="11"/>
    </row>
    <row r="216" spans="1:17">
      <c r="A216" s="4"/>
      <c r="B216" s="6"/>
      <c r="C216" s="6"/>
      <c r="D216" s="6"/>
      <c r="E216" s="6"/>
      <c r="F216" s="6"/>
      <c r="G216" s="6"/>
      <c r="H216" s="6"/>
      <c r="I216" s="6"/>
      <c r="J216" s="6"/>
      <c r="K216" s="14"/>
      <c r="L216" s="11"/>
      <c r="M216" s="11"/>
      <c r="N216" s="11"/>
      <c r="O216" s="11"/>
      <c r="P216" s="11"/>
      <c r="Q216" s="11"/>
    </row>
    <row r="217" spans="1:17">
      <c r="A217" s="6"/>
      <c r="B217" s="6" t="s">
        <v>33</v>
      </c>
      <c r="C217" s="7" t="s">
        <v>20</v>
      </c>
      <c r="D217" s="6"/>
      <c r="E217" s="6"/>
      <c r="F217" s="6"/>
      <c r="G217" s="6"/>
      <c r="H217" s="6"/>
      <c r="I217" s="6"/>
      <c r="J217" s="6"/>
      <c r="K217" s="14"/>
      <c r="L217" s="11"/>
      <c r="M217" s="11"/>
      <c r="N217" s="11"/>
      <c r="O217" s="11"/>
      <c r="P217" s="11"/>
      <c r="Q217" s="11"/>
    </row>
    <row r="218" spans="1:17" ht="15.75">
      <c r="A218" s="6"/>
      <c r="B218" s="6"/>
      <c r="C218" s="6" t="s">
        <v>21</v>
      </c>
      <c r="D218" s="8">
        <v>8.6449999999999996</v>
      </c>
      <c r="E218" s="6" t="s">
        <v>22</v>
      </c>
      <c r="F218" s="9" t="s">
        <v>57</v>
      </c>
      <c r="G218" s="9" t="s">
        <v>58</v>
      </c>
      <c r="H218" s="9" t="s">
        <v>59</v>
      </c>
      <c r="I218" s="9" t="s">
        <v>60</v>
      </c>
      <c r="J218" s="9" t="s">
        <v>61</v>
      </c>
      <c r="K218" s="14"/>
      <c r="L218" s="11"/>
      <c r="M218" s="11"/>
      <c r="N218" s="11"/>
      <c r="O218" s="11"/>
      <c r="P218" s="11"/>
      <c r="Q218" s="11"/>
    </row>
    <row r="219" spans="1:17" ht="15.75">
      <c r="A219" s="6"/>
      <c r="B219" s="6"/>
      <c r="C219" s="6" t="s">
        <v>30</v>
      </c>
      <c r="D219" s="8">
        <v>10.497</v>
      </c>
      <c r="E219" s="8">
        <v>10.558999999999999</v>
      </c>
      <c r="F219" s="8">
        <v>10.958</v>
      </c>
      <c r="G219" s="8">
        <v>11.148</v>
      </c>
      <c r="H219" s="8">
        <v>12.054</v>
      </c>
      <c r="I219" s="8">
        <v>14.272</v>
      </c>
      <c r="J219" s="8">
        <v>14.371</v>
      </c>
      <c r="K219" s="14"/>
      <c r="L219" s="11"/>
      <c r="M219" s="11"/>
      <c r="N219" s="11"/>
      <c r="O219" s="11"/>
      <c r="P219" s="11"/>
      <c r="Q219" s="11"/>
    </row>
    <row r="220" spans="1:17">
      <c r="A220" s="6"/>
      <c r="B220" s="6"/>
      <c r="C220" s="6"/>
      <c r="D220" s="6">
        <f>D219-D218</f>
        <v>1.8520000000000003</v>
      </c>
      <c r="E220" s="6"/>
      <c r="F220" s="6">
        <f>F219-E219</f>
        <v>0.39900000000000091</v>
      </c>
      <c r="G220" s="6">
        <f>G219-E219</f>
        <v>0.58900000000000041</v>
      </c>
      <c r="H220" s="6">
        <f>H219-E219</f>
        <v>1.495000000000001</v>
      </c>
      <c r="I220" s="6">
        <f>I219-E219</f>
        <v>3.713000000000001</v>
      </c>
      <c r="J220" s="6">
        <f>J219-E219</f>
        <v>3.8120000000000012</v>
      </c>
      <c r="K220" s="14"/>
      <c r="L220" s="11"/>
      <c r="M220" s="11"/>
      <c r="N220" s="11"/>
      <c r="O220" s="11"/>
      <c r="P220" s="11"/>
      <c r="Q220" s="11"/>
    </row>
    <row r="221" spans="1:17">
      <c r="A221" s="6"/>
      <c r="B221" s="6"/>
      <c r="C221" s="6"/>
      <c r="D221" s="6"/>
      <c r="E221" s="6"/>
      <c r="F221" s="10">
        <f>F220/D220*100</f>
        <v>21.544276457883416</v>
      </c>
      <c r="G221" s="10">
        <f>G220/D220*100</f>
        <v>31.803455723542136</v>
      </c>
      <c r="H221" s="10">
        <f>H220/D220*100</f>
        <v>80.723542116630711</v>
      </c>
      <c r="I221" s="10">
        <f>I220/D220*100</f>
        <v>200.4859611231102</v>
      </c>
      <c r="J221" s="10">
        <f>J220/D220*100</f>
        <v>205.83153347732184</v>
      </c>
      <c r="K221" s="14"/>
      <c r="L221" s="11"/>
      <c r="M221" s="11"/>
      <c r="N221" s="11"/>
      <c r="O221" s="11"/>
      <c r="P221" s="11"/>
      <c r="Q221" s="11"/>
    </row>
    <row r="222" spans="1:17">
      <c r="A222" s="6"/>
      <c r="B222" s="6"/>
      <c r="C222" s="6"/>
      <c r="D222" s="6"/>
      <c r="E222" s="6"/>
      <c r="F222" s="6"/>
      <c r="G222" s="6"/>
      <c r="H222" s="6"/>
      <c r="I222" s="6"/>
      <c r="J222" s="6"/>
      <c r="K222" s="14"/>
      <c r="L222" s="11"/>
      <c r="M222" s="11"/>
      <c r="N222" s="11"/>
      <c r="O222" s="11"/>
      <c r="P222" s="11"/>
      <c r="Q222" s="11"/>
    </row>
    <row r="223" spans="1:17">
      <c r="A223" s="6"/>
      <c r="B223" s="6" t="s">
        <v>34</v>
      </c>
      <c r="C223" s="7" t="s">
        <v>69</v>
      </c>
      <c r="D223" s="6"/>
      <c r="E223" s="6"/>
      <c r="F223" s="6"/>
      <c r="G223" s="6"/>
      <c r="H223" s="6"/>
      <c r="I223" s="6"/>
      <c r="J223" s="6"/>
      <c r="K223" s="14"/>
      <c r="L223" s="11"/>
      <c r="M223" s="11"/>
      <c r="N223" s="11"/>
      <c r="O223" s="11"/>
      <c r="P223" s="11"/>
      <c r="Q223" s="11"/>
    </row>
    <row r="224" spans="1:17" ht="15.75">
      <c r="A224" s="4"/>
      <c r="B224" s="6"/>
      <c r="C224" s="6" t="s">
        <v>21</v>
      </c>
      <c r="D224" s="8">
        <v>10.250999999999999</v>
      </c>
      <c r="E224" s="6" t="s">
        <v>22</v>
      </c>
      <c r="F224" s="9" t="s">
        <v>57</v>
      </c>
      <c r="G224" s="9" t="s">
        <v>58</v>
      </c>
      <c r="H224" s="9" t="s">
        <v>59</v>
      </c>
      <c r="I224" s="9" t="s">
        <v>60</v>
      </c>
      <c r="J224" s="9" t="s">
        <v>61</v>
      </c>
      <c r="K224" s="14"/>
      <c r="L224" s="11"/>
      <c r="M224" s="11"/>
      <c r="N224" s="11"/>
      <c r="O224" s="11"/>
      <c r="P224" s="11"/>
      <c r="Q224" s="11"/>
    </row>
    <row r="225" spans="1:17" ht="15.75">
      <c r="A225" s="4"/>
      <c r="B225" s="6"/>
      <c r="C225" s="6" t="s">
        <v>30</v>
      </c>
      <c r="D225" s="8">
        <v>13.292</v>
      </c>
      <c r="E225" s="8">
        <v>13.981999999999999</v>
      </c>
      <c r="F225" s="8">
        <v>13.545999999999999</v>
      </c>
      <c r="G225" s="8">
        <v>13.201000000000001</v>
      </c>
      <c r="H225" s="8">
        <v>13.286</v>
      </c>
      <c r="I225" s="8">
        <v>14.779</v>
      </c>
      <c r="J225" s="8">
        <v>15.275</v>
      </c>
      <c r="K225" s="14"/>
      <c r="L225" s="11"/>
      <c r="M225" s="11"/>
      <c r="N225" s="11"/>
      <c r="O225" s="11"/>
      <c r="P225" s="11"/>
      <c r="Q225" s="11"/>
    </row>
    <row r="226" spans="1:17">
      <c r="A226" s="4"/>
      <c r="B226" s="6"/>
      <c r="C226" s="6"/>
      <c r="D226" s="6">
        <f>D225-D224</f>
        <v>3.0410000000000004</v>
      </c>
      <c r="E226" s="6"/>
      <c r="F226" s="6">
        <f>F225-E225</f>
        <v>-0.43599999999999994</v>
      </c>
      <c r="G226" s="6">
        <f>G225-E225</f>
        <v>-0.78099999999999881</v>
      </c>
      <c r="H226" s="6">
        <f>H225-E225</f>
        <v>-0.69599999999999973</v>
      </c>
      <c r="I226" s="6">
        <f>I225-E225</f>
        <v>0.7970000000000006</v>
      </c>
      <c r="J226" s="6">
        <f>J225-E225</f>
        <v>1.293000000000001</v>
      </c>
      <c r="K226" s="14"/>
      <c r="L226" s="11"/>
      <c r="M226" s="11"/>
      <c r="N226" s="11"/>
      <c r="O226" s="11"/>
      <c r="P226" s="11"/>
      <c r="Q226" s="11"/>
    </row>
    <row r="227" spans="1:17">
      <c r="A227" s="4"/>
      <c r="B227" s="6"/>
      <c r="C227" s="6"/>
      <c r="D227" s="6"/>
      <c r="E227" s="6"/>
      <c r="F227" s="10">
        <f>F226/D226*100</f>
        <v>-14.337389016770796</v>
      </c>
      <c r="G227" s="10">
        <f>G226/D226*100</f>
        <v>-25.682341335087099</v>
      </c>
      <c r="H227" s="10">
        <f>H226/D226*100</f>
        <v>-22.88720815521209</v>
      </c>
      <c r="I227" s="10">
        <f>I226/D226*100</f>
        <v>26.208484051298932</v>
      </c>
      <c r="J227" s="10">
        <f>J226/D226*100</f>
        <v>42.518908253863891</v>
      </c>
      <c r="K227" s="14"/>
      <c r="L227" s="11"/>
      <c r="M227" s="11"/>
      <c r="N227" s="11"/>
      <c r="O227" s="11"/>
      <c r="P227" s="11"/>
      <c r="Q227" s="11"/>
    </row>
    <row r="228" spans="1:17">
      <c r="A228" s="11"/>
      <c r="B228" s="11"/>
      <c r="C228" s="11"/>
      <c r="D228" s="11"/>
      <c r="E228" s="11"/>
      <c r="F228" s="11"/>
      <c r="G228" s="11"/>
      <c r="H228" s="11"/>
      <c r="I228" s="11"/>
      <c r="J228" s="11"/>
      <c r="K228" s="11"/>
      <c r="L228" s="11"/>
      <c r="M228" s="11"/>
      <c r="N228" s="11"/>
      <c r="O228" s="11"/>
      <c r="P228" s="11"/>
      <c r="Q228" s="11"/>
    </row>
    <row r="229" spans="1:17">
      <c r="A229" s="4" t="s">
        <v>94</v>
      </c>
      <c r="B229" s="6"/>
      <c r="C229" s="6"/>
      <c r="D229" s="6"/>
      <c r="E229" s="6"/>
      <c r="F229" s="6"/>
      <c r="G229" s="6"/>
      <c r="H229" s="6"/>
      <c r="I229" s="6"/>
      <c r="J229" s="6"/>
      <c r="K229" s="14"/>
      <c r="L229" s="12"/>
      <c r="M229" s="9" t="str">
        <f t="shared" ref="M229:Q229" si="33">F231</f>
        <v>2HZ</v>
      </c>
      <c r="N229" s="9" t="str">
        <f t="shared" si="33"/>
        <v>4HZ</v>
      </c>
      <c r="O229" s="9" t="str">
        <f t="shared" si="33"/>
        <v>8HZ</v>
      </c>
      <c r="P229" s="9" t="str">
        <f t="shared" si="33"/>
        <v>16HZ</v>
      </c>
      <c r="Q229" s="9" t="str">
        <f t="shared" si="33"/>
        <v>32HZ</v>
      </c>
    </row>
    <row r="230" spans="1:17">
      <c r="A230" s="4"/>
      <c r="B230" s="6" t="s">
        <v>39</v>
      </c>
      <c r="C230" s="7" t="s">
        <v>69</v>
      </c>
      <c r="D230" s="6"/>
      <c r="E230" s="6"/>
      <c r="F230" s="6"/>
      <c r="G230" s="6"/>
      <c r="H230" s="6"/>
      <c r="I230" s="6"/>
      <c r="J230" s="6"/>
      <c r="K230" s="14"/>
      <c r="L230" s="12" t="s">
        <v>69</v>
      </c>
      <c r="M230" s="13">
        <f t="shared" ref="M230:Q230" si="34">AVERAGE(F234,F252)</f>
        <v>2.9069930247393772</v>
      </c>
      <c r="N230" s="13">
        <f t="shared" si="34"/>
        <v>12.925966212004401</v>
      </c>
      <c r="O230" s="13">
        <f t="shared" si="34"/>
        <v>75.451262579635909</v>
      </c>
      <c r="P230" s="13">
        <f t="shared" si="34"/>
        <v>161.63153513197224</v>
      </c>
      <c r="Q230" s="13">
        <f t="shared" si="34"/>
        <v>167.95357935325188</v>
      </c>
    </row>
    <row r="231" spans="1:17" ht="15.75">
      <c r="A231" s="4"/>
      <c r="B231" s="6"/>
      <c r="C231" s="6" t="s">
        <v>21</v>
      </c>
      <c r="D231" s="8">
        <v>6.0979999999999999</v>
      </c>
      <c r="E231" s="6" t="s">
        <v>22</v>
      </c>
      <c r="F231" s="9" t="s">
        <v>57</v>
      </c>
      <c r="G231" s="9" t="s">
        <v>58</v>
      </c>
      <c r="H231" s="9" t="s">
        <v>59</v>
      </c>
      <c r="I231" s="9" t="s">
        <v>60</v>
      </c>
      <c r="J231" s="9" t="s">
        <v>61</v>
      </c>
      <c r="K231" s="14"/>
      <c r="L231" s="12" t="s">
        <v>7</v>
      </c>
      <c r="M231" s="13">
        <f t="shared" ref="M231:Q231" si="35">AVERAGE(F240,F246)</f>
        <v>2.2205971090471883</v>
      </c>
      <c r="N231" s="13">
        <f t="shared" si="35"/>
        <v>18.824798921735344</v>
      </c>
      <c r="O231" s="13">
        <f t="shared" si="35"/>
        <v>69.356263666355261</v>
      </c>
      <c r="P231" s="13">
        <f t="shared" si="35"/>
        <v>182.88581657843034</v>
      </c>
      <c r="Q231" s="13">
        <f t="shared" si="35"/>
        <v>223.19517373306394</v>
      </c>
    </row>
    <row r="232" spans="1:17" ht="15.75">
      <c r="A232" s="4"/>
      <c r="B232" s="6"/>
      <c r="C232" s="6" t="s">
        <v>30</v>
      </c>
      <c r="D232" s="8">
        <v>18.064</v>
      </c>
      <c r="E232" s="8">
        <v>6.81</v>
      </c>
      <c r="F232" s="8">
        <v>7.6310000000000002</v>
      </c>
      <c r="G232" s="8">
        <v>9.0180000000000007</v>
      </c>
      <c r="H232" s="8">
        <v>14.722</v>
      </c>
      <c r="I232" s="8">
        <v>21.213000000000001</v>
      </c>
      <c r="J232" s="8">
        <v>21.26</v>
      </c>
      <c r="K232" s="14"/>
      <c r="L232" s="11"/>
      <c r="M232" s="11"/>
      <c r="N232" s="11"/>
      <c r="O232" s="11"/>
      <c r="P232" s="11"/>
      <c r="Q232" s="11"/>
    </row>
    <row r="233" spans="1:17">
      <c r="A233" s="4"/>
      <c r="B233" s="6"/>
      <c r="C233" s="6"/>
      <c r="D233" s="6">
        <f>D232-D231</f>
        <v>11.966000000000001</v>
      </c>
      <c r="E233" s="6"/>
      <c r="F233" s="6">
        <f>F232-E232</f>
        <v>0.82100000000000062</v>
      </c>
      <c r="G233" s="6">
        <f>G232-E232</f>
        <v>2.2080000000000011</v>
      </c>
      <c r="H233" s="6">
        <f>H232-E232</f>
        <v>7.9119999999999999</v>
      </c>
      <c r="I233" s="6">
        <f>I232-E232</f>
        <v>14.403000000000002</v>
      </c>
      <c r="J233" s="6">
        <f>J232-E232</f>
        <v>14.450000000000003</v>
      </c>
      <c r="K233" s="14"/>
      <c r="L233" s="11"/>
      <c r="M233" s="11"/>
      <c r="N233" s="11"/>
      <c r="O233" s="11"/>
      <c r="P233" s="11"/>
      <c r="Q233" s="11"/>
    </row>
    <row r="234" spans="1:17">
      <c r="A234" s="4"/>
      <c r="B234" s="6"/>
      <c r="C234" s="6"/>
      <c r="D234" s="6"/>
      <c r="E234" s="6"/>
      <c r="F234" s="10">
        <f>F233/D233*100</f>
        <v>6.8611064683269305</v>
      </c>
      <c r="G234" s="10">
        <f>G233/D233*100</f>
        <v>18.452281464148427</v>
      </c>
      <c r="H234" s="10">
        <f>H233/D233*100</f>
        <v>66.120675246531832</v>
      </c>
      <c r="I234" s="10">
        <f>I233/D233*100</f>
        <v>120.36603710513121</v>
      </c>
      <c r="J234" s="10">
        <f>J233/D233*100</f>
        <v>120.758816647167</v>
      </c>
      <c r="K234" s="14"/>
      <c r="L234" s="12" t="s">
        <v>31</v>
      </c>
      <c r="M234" s="6" t="s">
        <v>69</v>
      </c>
      <c r="N234" s="6" t="s">
        <v>7</v>
      </c>
      <c r="O234" s="11"/>
      <c r="P234" s="11"/>
      <c r="Q234" s="11"/>
    </row>
    <row r="235" spans="1:17">
      <c r="A235" s="4"/>
      <c r="B235" s="6"/>
      <c r="C235" s="6"/>
      <c r="D235" s="6"/>
      <c r="E235" s="6"/>
      <c r="F235" s="6"/>
      <c r="G235" s="6"/>
      <c r="H235" s="6"/>
      <c r="I235" s="6"/>
      <c r="J235" s="6"/>
      <c r="K235" s="14"/>
      <c r="L235" s="9" t="s">
        <v>57</v>
      </c>
      <c r="M235" s="13">
        <f>M230</f>
        <v>2.9069930247393772</v>
      </c>
      <c r="N235" s="13">
        <f>M231</f>
        <v>2.2205971090471883</v>
      </c>
      <c r="O235" s="11"/>
      <c r="P235" s="11"/>
      <c r="Q235" s="11"/>
    </row>
    <row r="236" spans="1:17">
      <c r="A236" s="4"/>
      <c r="B236" s="6" t="s">
        <v>40</v>
      </c>
      <c r="C236" s="7" t="s">
        <v>20</v>
      </c>
      <c r="D236" s="6"/>
      <c r="E236" s="6"/>
      <c r="F236" s="6"/>
      <c r="G236" s="6"/>
      <c r="H236" s="6"/>
      <c r="I236" s="6"/>
      <c r="J236" s="6"/>
      <c r="K236" s="14"/>
      <c r="L236" s="9" t="s">
        <v>58</v>
      </c>
      <c r="M236" s="13">
        <f>N230</f>
        <v>12.925966212004401</v>
      </c>
      <c r="N236" s="13">
        <f>N231</f>
        <v>18.824798921735344</v>
      </c>
      <c r="O236" s="11"/>
      <c r="P236" s="11" t="s">
        <v>62</v>
      </c>
      <c r="Q236" s="11"/>
    </row>
    <row r="237" spans="1:17" ht="15.75">
      <c r="A237" s="4"/>
      <c r="B237" s="6"/>
      <c r="C237" s="6" t="s">
        <v>21</v>
      </c>
      <c r="D237" s="8">
        <v>9.8439999999999994</v>
      </c>
      <c r="E237" s="6" t="s">
        <v>22</v>
      </c>
      <c r="F237" s="9" t="s">
        <v>57</v>
      </c>
      <c r="G237" s="9" t="s">
        <v>58</v>
      </c>
      <c r="H237" s="9" t="s">
        <v>59</v>
      </c>
      <c r="I237" s="9" t="s">
        <v>60</v>
      </c>
      <c r="J237" s="9" t="s">
        <v>61</v>
      </c>
      <c r="K237" s="14"/>
      <c r="L237" s="9" t="s">
        <v>59</v>
      </c>
      <c r="M237" s="13">
        <f>O230</f>
        <v>75.451262579635909</v>
      </c>
      <c r="N237" s="13">
        <f>O231</f>
        <v>69.356263666355261</v>
      </c>
      <c r="O237" s="11"/>
      <c r="P237" s="11"/>
      <c r="Q237" s="11"/>
    </row>
    <row r="238" spans="1:17" ht="15.75">
      <c r="A238" s="4"/>
      <c r="B238" s="6"/>
      <c r="C238" s="6" t="s">
        <v>30</v>
      </c>
      <c r="D238" s="8">
        <v>11.792</v>
      </c>
      <c r="E238" s="8">
        <v>9.1189999999999998</v>
      </c>
      <c r="F238" s="8">
        <v>9.3140000000000001</v>
      </c>
      <c r="G238" s="8">
        <v>9.8640000000000008</v>
      </c>
      <c r="H238" s="8">
        <v>11.265000000000001</v>
      </c>
      <c r="I238" s="8">
        <v>14.084</v>
      </c>
      <c r="J238" s="8">
        <v>14.715999999999999</v>
      </c>
      <c r="K238" s="14"/>
      <c r="L238" s="9" t="s">
        <v>60</v>
      </c>
      <c r="M238" s="13">
        <f>P230</f>
        <v>161.63153513197224</v>
      </c>
      <c r="N238" s="13">
        <f>P231</f>
        <v>182.88581657843034</v>
      </c>
      <c r="O238" s="11"/>
      <c r="P238" s="11"/>
      <c r="Q238" s="11"/>
    </row>
    <row r="239" spans="1:17">
      <c r="A239" s="4"/>
      <c r="B239" s="6"/>
      <c r="C239" s="6"/>
      <c r="D239" s="6">
        <f>D238-D237</f>
        <v>1.9480000000000004</v>
      </c>
      <c r="E239" s="6"/>
      <c r="F239" s="6">
        <f>F238-E238</f>
        <v>0.19500000000000028</v>
      </c>
      <c r="G239" s="6">
        <f>G238-E238</f>
        <v>0.74500000000000099</v>
      </c>
      <c r="H239" s="6">
        <f>H238-E238</f>
        <v>2.1460000000000008</v>
      </c>
      <c r="I239" s="6">
        <f>I238-E238</f>
        <v>4.9649999999999999</v>
      </c>
      <c r="J239" s="6">
        <f>J238-E238</f>
        <v>5.5969999999999995</v>
      </c>
      <c r="K239" s="14"/>
      <c r="L239" s="9" t="s">
        <v>61</v>
      </c>
      <c r="M239" s="13">
        <f>Q230</f>
        <v>167.95357935325188</v>
      </c>
      <c r="N239" s="13">
        <f>Q231</f>
        <v>223.19517373306394</v>
      </c>
      <c r="O239" s="11"/>
      <c r="P239" s="11"/>
      <c r="Q239" s="11"/>
    </row>
    <row r="240" spans="1:17">
      <c r="A240" s="4"/>
      <c r="B240" s="6"/>
      <c r="C240" s="6"/>
      <c r="D240" s="6"/>
      <c r="E240" s="6"/>
      <c r="F240" s="10">
        <f>F239/D239*100</f>
        <v>10.010266940451757</v>
      </c>
      <c r="G240" s="10">
        <f>G239/D239*100</f>
        <v>38.244353182751581</v>
      </c>
      <c r="H240" s="10">
        <f>H239/D239*100</f>
        <v>110.16427104722794</v>
      </c>
      <c r="I240" s="10">
        <f>I239/D239*100</f>
        <v>254.876796714579</v>
      </c>
      <c r="J240" s="10">
        <f>J239/D239*100</f>
        <v>287.32032854209439</v>
      </c>
      <c r="K240" s="14"/>
      <c r="L240" s="14"/>
      <c r="M240" s="14"/>
      <c r="N240" s="14"/>
      <c r="O240" s="11"/>
      <c r="P240" s="11"/>
      <c r="Q240" s="11"/>
    </row>
    <row r="241" spans="1:17">
      <c r="A241" s="4"/>
      <c r="B241" s="6"/>
      <c r="C241" s="6"/>
      <c r="D241" s="6"/>
      <c r="E241" s="6"/>
      <c r="F241" s="6"/>
      <c r="G241" s="6"/>
      <c r="H241" s="6"/>
      <c r="I241" s="6"/>
      <c r="J241" s="6"/>
      <c r="K241" s="14"/>
      <c r="L241" s="11"/>
      <c r="M241" s="11"/>
      <c r="N241" s="11"/>
      <c r="O241" s="11"/>
      <c r="P241" s="11"/>
      <c r="Q241" s="11"/>
    </row>
    <row r="242" spans="1:17">
      <c r="A242" s="6"/>
      <c r="B242" s="6" t="s">
        <v>41</v>
      </c>
      <c r="C242" s="7" t="s">
        <v>20</v>
      </c>
      <c r="D242" s="6"/>
      <c r="E242" s="6"/>
      <c r="F242" s="6"/>
      <c r="G242" s="6"/>
      <c r="H242" s="6"/>
      <c r="I242" s="6"/>
      <c r="J242" s="6"/>
      <c r="K242" s="14"/>
      <c r="L242" s="11"/>
      <c r="M242" s="11"/>
      <c r="N242" s="11"/>
      <c r="O242" s="11"/>
      <c r="P242" s="11"/>
      <c r="Q242" s="11"/>
    </row>
    <row r="243" spans="1:17" ht="15.75">
      <c r="A243" s="6"/>
      <c r="B243" s="6"/>
      <c r="C243" s="6" t="s">
        <v>21</v>
      </c>
      <c r="D243" s="8">
        <v>9.6180000000000003</v>
      </c>
      <c r="E243" s="6" t="s">
        <v>22</v>
      </c>
      <c r="F243" s="9" t="s">
        <v>57</v>
      </c>
      <c r="G243" s="9" t="s">
        <v>58</v>
      </c>
      <c r="H243" s="9" t="s">
        <v>59</v>
      </c>
      <c r="I243" s="9" t="s">
        <v>60</v>
      </c>
      <c r="J243" s="9" t="s">
        <v>61</v>
      </c>
      <c r="K243" s="14"/>
      <c r="L243" s="11"/>
      <c r="M243" s="11"/>
      <c r="N243" s="11"/>
      <c r="O243" s="11"/>
      <c r="P243" s="11"/>
      <c r="Q243" s="11"/>
    </row>
    <row r="244" spans="1:17" ht="15.75">
      <c r="A244" s="6"/>
      <c r="B244" s="6"/>
      <c r="C244" s="6" t="s">
        <v>30</v>
      </c>
      <c r="D244" s="8">
        <v>13.317</v>
      </c>
      <c r="E244" s="8">
        <v>7.4089999999999998</v>
      </c>
      <c r="F244" s="8">
        <v>7.2030000000000003</v>
      </c>
      <c r="G244" s="8">
        <v>7.3869999999999996</v>
      </c>
      <c r="H244" s="8">
        <v>8.4649999999999999</v>
      </c>
      <c r="I244" s="8">
        <v>11.510999999999999</v>
      </c>
      <c r="J244" s="8">
        <v>13.292999999999999</v>
      </c>
      <c r="K244" s="14"/>
      <c r="L244" s="11"/>
      <c r="M244" s="11"/>
      <c r="N244" s="11"/>
      <c r="O244" s="11"/>
      <c r="P244" s="11"/>
      <c r="Q244" s="11"/>
    </row>
    <row r="245" spans="1:17">
      <c r="A245" s="6"/>
      <c r="B245" s="6"/>
      <c r="C245" s="6"/>
      <c r="D245" s="6">
        <f>D244-D243</f>
        <v>3.6989999999999998</v>
      </c>
      <c r="E245" s="6"/>
      <c r="F245" s="6">
        <f>F244-E244</f>
        <v>-0.20599999999999952</v>
      </c>
      <c r="G245" s="6">
        <f>G244-E244</f>
        <v>-2.2000000000000242E-2</v>
      </c>
      <c r="H245" s="6">
        <f>H244-E244</f>
        <v>1.056</v>
      </c>
      <c r="I245" s="6">
        <f>I244-E244</f>
        <v>4.1019999999999994</v>
      </c>
      <c r="J245" s="6">
        <f>J244-E244</f>
        <v>5.8839999999999995</v>
      </c>
      <c r="K245" s="14"/>
      <c r="L245" s="11"/>
      <c r="M245" s="11"/>
      <c r="N245" s="11"/>
      <c r="O245" s="11"/>
      <c r="P245" s="11"/>
      <c r="Q245" s="11"/>
    </row>
    <row r="246" spans="1:17">
      <c r="A246" s="6"/>
      <c r="B246" s="6"/>
      <c r="C246" s="6"/>
      <c r="D246" s="6"/>
      <c r="E246" s="6"/>
      <c r="F246" s="10">
        <f>F245/D245*100</f>
        <v>-5.5690727223573804</v>
      </c>
      <c r="G246" s="10">
        <f>G245/D245*100</f>
        <v>-0.5947553392808933</v>
      </c>
      <c r="H246" s="10">
        <f>H245/D245*100</f>
        <v>28.548256285482566</v>
      </c>
      <c r="I246" s="10">
        <f>I245/D245*100</f>
        <v>110.89483644228169</v>
      </c>
      <c r="J246" s="10">
        <f>J245/D245*100</f>
        <v>159.07001892403352</v>
      </c>
      <c r="K246" s="14"/>
      <c r="L246" s="11"/>
      <c r="M246" s="11"/>
      <c r="N246" s="11"/>
      <c r="O246" s="11"/>
      <c r="P246" s="11"/>
      <c r="Q246" s="11"/>
    </row>
    <row r="247" spans="1:17">
      <c r="A247" s="6"/>
      <c r="B247" s="6"/>
      <c r="C247" s="6"/>
      <c r="D247" s="6"/>
      <c r="E247" s="6"/>
      <c r="F247" s="6"/>
      <c r="G247" s="6"/>
      <c r="H247" s="6"/>
      <c r="I247" s="6"/>
      <c r="J247" s="6"/>
      <c r="K247" s="14"/>
      <c r="L247" s="11"/>
      <c r="M247" s="11"/>
      <c r="N247" s="11"/>
      <c r="O247" s="11"/>
      <c r="P247" s="11"/>
      <c r="Q247" s="11"/>
    </row>
    <row r="248" spans="1:17">
      <c r="A248" s="6"/>
      <c r="B248" s="6" t="s">
        <v>42</v>
      </c>
      <c r="C248" s="7" t="s">
        <v>69</v>
      </c>
      <c r="D248" s="6"/>
      <c r="E248" s="6"/>
      <c r="F248" s="6"/>
      <c r="G248" s="6"/>
      <c r="H248" s="6"/>
      <c r="I248" s="6"/>
      <c r="J248" s="6"/>
      <c r="K248" s="14"/>
      <c r="L248" s="11"/>
      <c r="M248" s="11"/>
      <c r="N248" s="11"/>
      <c r="O248" s="11"/>
      <c r="P248" s="11"/>
      <c r="Q248" s="11"/>
    </row>
    <row r="249" spans="1:17" ht="15.75">
      <c r="A249" s="4"/>
      <c r="B249" s="6"/>
      <c r="C249" s="6" t="s">
        <v>21</v>
      </c>
      <c r="D249" s="8">
        <v>9.0419999999999998</v>
      </c>
      <c r="E249" s="6" t="s">
        <v>22</v>
      </c>
      <c r="F249" s="9" t="s">
        <v>57</v>
      </c>
      <c r="G249" s="9" t="s">
        <v>58</v>
      </c>
      <c r="H249" s="9" t="s">
        <v>59</v>
      </c>
      <c r="I249" s="9" t="s">
        <v>60</v>
      </c>
      <c r="J249" s="9" t="s">
        <v>61</v>
      </c>
      <c r="K249" s="14"/>
      <c r="L249" s="11"/>
      <c r="M249" s="11"/>
      <c r="N249" s="11"/>
      <c r="O249" s="11"/>
      <c r="P249" s="11"/>
      <c r="Q249" s="11"/>
    </row>
    <row r="250" spans="1:17" ht="15.75">
      <c r="A250" s="4"/>
      <c r="B250" s="6"/>
      <c r="C250" s="6" t="s">
        <v>30</v>
      </c>
      <c r="D250" s="8">
        <v>11.907</v>
      </c>
      <c r="E250" s="8">
        <v>7.3940000000000001</v>
      </c>
      <c r="F250" s="8">
        <v>7.3639999999999999</v>
      </c>
      <c r="G250" s="8">
        <v>7.6059999999999999</v>
      </c>
      <c r="H250" s="8">
        <v>9.8230000000000004</v>
      </c>
      <c r="I250" s="8">
        <v>13.207000000000001</v>
      </c>
      <c r="J250" s="8">
        <v>13.558</v>
      </c>
      <c r="K250" s="14"/>
      <c r="L250" s="11"/>
      <c r="M250" s="11"/>
      <c r="N250" s="11"/>
      <c r="O250" s="11"/>
      <c r="P250" s="11"/>
      <c r="Q250" s="11"/>
    </row>
    <row r="251" spans="1:17">
      <c r="A251" s="4"/>
      <c r="B251" s="6"/>
      <c r="C251" s="6"/>
      <c r="D251" s="6">
        <f>D250-D249</f>
        <v>2.8650000000000002</v>
      </c>
      <c r="E251" s="6"/>
      <c r="F251" s="6">
        <f>F250-E250</f>
        <v>-3.0000000000000249E-2</v>
      </c>
      <c r="G251" s="6">
        <f>G250-E250</f>
        <v>0.21199999999999974</v>
      </c>
      <c r="H251" s="6">
        <f>H250-E250</f>
        <v>2.4290000000000003</v>
      </c>
      <c r="I251" s="6">
        <f>I250-E250</f>
        <v>5.8130000000000006</v>
      </c>
      <c r="J251" s="6">
        <f>J250-E250</f>
        <v>6.1639999999999997</v>
      </c>
      <c r="K251" s="14"/>
      <c r="L251" s="11"/>
      <c r="M251" s="11"/>
      <c r="N251" s="11"/>
      <c r="O251" s="11"/>
      <c r="P251" s="11"/>
      <c r="Q251" s="11"/>
    </row>
    <row r="252" spans="1:17">
      <c r="A252" s="4"/>
      <c r="B252" s="6"/>
      <c r="C252" s="6"/>
      <c r="D252" s="6"/>
      <c r="E252" s="6"/>
      <c r="F252" s="10">
        <f>F251/D251*100</f>
        <v>-1.0471204188481762</v>
      </c>
      <c r="G252" s="10">
        <f>G251/D251*100</f>
        <v>7.3996509598603737</v>
      </c>
      <c r="H252" s="10">
        <f>H251/D251*100</f>
        <v>84.781849912739972</v>
      </c>
      <c r="I252" s="10">
        <f>I251/D251*100</f>
        <v>202.89703315881326</v>
      </c>
      <c r="J252" s="10">
        <f>J251/D251*100</f>
        <v>215.14834205933678</v>
      </c>
      <c r="K252" s="14"/>
      <c r="L252" s="11"/>
      <c r="M252" s="11"/>
      <c r="N252" s="11"/>
      <c r="O252" s="11"/>
      <c r="P252" s="11"/>
      <c r="Q252" s="11"/>
    </row>
  </sheetData>
  <mergeCells count="5">
    <mergeCell ref="B1:D1"/>
    <mergeCell ref="B2:G2"/>
    <mergeCell ref="A3:F3"/>
    <mergeCell ref="A4:E4"/>
    <mergeCell ref="A5:D5"/>
  </mergeCells>
  <phoneticPr fontId="12" type="noConversion"/>
  <dataValidations count="2">
    <dataValidation type="list" allowBlank="1" showInputMessage="1" showErrorMessage="1" sqref="C29 C35 C41 C47 C55 C61 C67 C73 C80 C86 C92 C98 C105 C111 C117 C123 C130 C136 C142 C148 C155 C161 C167 C173 C180 C186 C192 C198 C205 C211 C217 C223 C230 C236 C242 C248">
      <formula1>"Control,HS38"</formula1>
    </dataValidation>
    <dataValidation type="list" allowBlank="1" showInputMessage="1" showErrorMessage="1" sqref="C42 C68 C93 C118 C143 C168 C193 C218 C243">
      <formula1>"EHT,control"</formula1>
    </dataValidation>
  </dataValidations>
  <pageMargins left="0.75" right="0.75" top="1" bottom="1" header="0.5" footer="0.5"/>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62"/>
  <sheetViews>
    <sheetView topLeftCell="D33" workbookViewId="0">
      <selection activeCell="J19" sqref="J19"/>
    </sheetView>
  </sheetViews>
  <sheetFormatPr baseColWidth="10" defaultColWidth="8.7109375" defaultRowHeight="15"/>
  <cols>
    <col min="1" max="25" width="9.5703125" style="1" customWidth="1"/>
    <col min="26" max="16384" width="8.7109375" style="1"/>
  </cols>
  <sheetData>
    <row r="1" spans="1:10" ht="15.75">
      <c r="A1" s="24" t="s">
        <v>0</v>
      </c>
      <c r="B1" s="73" t="s">
        <v>104</v>
      </c>
      <c r="C1" s="75"/>
      <c r="D1" s="75"/>
      <c r="E1" s="24"/>
      <c r="F1" s="24"/>
      <c r="G1" s="24"/>
    </row>
    <row r="2" spans="1:10" ht="15.75">
      <c r="A2" s="24" t="s">
        <v>2</v>
      </c>
      <c r="B2" s="76" t="s">
        <v>105</v>
      </c>
      <c r="C2" s="61"/>
      <c r="D2" s="61"/>
      <c r="E2" s="61"/>
      <c r="F2" s="61"/>
      <c r="G2" s="61"/>
    </row>
    <row r="3" spans="1:10">
      <c r="A3" s="77" t="s">
        <v>106</v>
      </c>
      <c r="B3" s="77"/>
      <c r="C3" s="77"/>
      <c r="D3" s="77"/>
      <c r="E3" s="77"/>
      <c r="F3" s="77"/>
      <c r="G3" s="24"/>
    </row>
    <row r="4" spans="1:10">
      <c r="A4" s="77" t="s">
        <v>5</v>
      </c>
      <c r="B4" s="77"/>
      <c r="C4" s="77"/>
      <c r="D4" s="77"/>
      <c r="E4" s="77"/>
      <c r="F4" s="24"/>
      <c r="G4" s="24"/>
    </row>
    <row r="5" spans="1:10">
      <c r="A5" s="78" t="s">
        <v>117</v>
      </c>
      <c r="B5" s="77"/>
      <c r="C5" s="77"/>
      <c r="D5" s="77"/>
      <c r="E5" s="24"/>
      <c r="F5" s="24"/>
      <c r="G5" s="24"/>
    </row>
    <row r="8" spans="1:10">
      <c r="A8" s="3" t="s">
        <v>7</v>
      </c>
      <c r="B8" s="3" t="s">
        <v>107</v>
      </c>
      <c r="C8" s="3" t="s">
        <v>9</v>
      </c>
      <c r="D8" s="3" t="s">
        <v>10</v>
      </c>
      <c r="E8" s="3" t="s">
        <v>11</v>
      </c>
      <c r="F8" s="3" t="s">
        <v>12</v>
      </c>
      <c r="G8" s="3" t="s">
        <v>13</v>
      </c>
      <c r="H8" s="3"/>
      <c r="I8" s="3" t="s">
        <v>14</v>
      </c>
      <c r="J8" s="3" t="s">
        <v>15</v>
      </c>
    </row>
    <row r="9" spans="1:10">
      <c r="A9" s="3"/>
      <c r="B9" s="3"/>
      <c r="C9" s="3"/>
      <c r="D9" s="3"/>
      <c r="E9" s="3"/>
      <c r="F9" s="3"/>
      <c r="G9" s="3"/>
      <c r="H9" s="3"/>
      <c r="I9" s="3"/>
      <c r="J9" s="3"/>
    </row>
    <row r="10" spans="1:10">
      <c r="A10" s="3"/>
      <c r="B10" s="3">
        <v>0.1</v>
      </c>
      <c r="C10" s="3">
        <v>62.670584825055201</v>
      </c>
      <c r="D10" s="3">
        <v>48.996686719815699</v>
      </c>
      <c r="E10" s="3">
        <v>0.14831255538767299</v>
      </c>
      <c r="F10" s="3">
        <v>106.925330540602</v>
      </c>
      <c r="G10" s="3">
        <v>16.788644765711901</v>
      </c>
      <c r="H10" s="3"/>
      <c r="I10" s="3">
        <f t="shared" ref="I10:I16" si="0">AVERAGE(C10:G10)</f>
        <v>47.105911881314498</v>
      </c>
      <c r="J10" s="3">
        <f t="shared" ref="J10:J16" si="1">STDEV(C10:G10)</f>
        <v>41.678380912301883</v>
      </c>
    </row>
    <row r="11" spans="1:10">
      <c r="A11" s="3"/>
      <c r="B11" s="3">
        <v>0.3</v>
      </c>
      <c r="C11" s="3">
        <v>111.724205018334</v>
      </c>
      <c r="D11" s="3">
        <v>64.387587314484705</v>
      </c>
      <c r="E11" s="3">
        <v>24.770258146582599</v>
      </c>
      <c r="F11" s="3">
        <v>174.81750585051</v>
      </c>
      <c r="G11" s="3">
        <v>17.883892879685</v>
      </c>
      <c r="H11" s="3"/>
      <c r="I11" s="3">
        <f t="shared" si="0"/>
        <v>78.716689841919248</v>
      </c>
      <c r="J11" s="3">
        <f t="shared" si="1"/>
        <v>65.461883477692638</v>
      </c>
    </row>
    <row r="12" spans="1:10">
      <c r="A12" s="3"/>
      <c r="B12" s="3">
        <v>1</v>
      </c>
      <c r="C12" s="3">
        <v>105.96923316723201</v>
      </c>
      <c r="D12" s="3">
        <v>74.186429303362999</v>
      </c>
      <c r="E12" s="3">
        <v>117.14349263027501</v>
      </c>
      <c r="F12" s="3">
        <v>180.44371728887501</v>
      </c>
      <c r="G12" s="3">
        <v>55.725105948123002</v>
      </c>
      <c r="H12" s="3"/>
      <c r="I12" s="3">
        <f t="shared" si="0"/>
        <v>106.69359566757362</v>
      </c>
      <c r="J12" s="3">
        <f t="shared" si="1"/>
        <v>47.966937300686382</v>
      </c>
    </row>
    <row r="13" spans="1:10">
      <c r="A13" s="3"/>
      <c r="B13" s="3">
        <v>3</v>
      </c>
      <c r="C13" s="3">
        <v>129.74396853573401</v>
      </c>
      <c r="D13" s="3">
        <v>85.854915195119503</v>
      </c>
      <c r="E13" s="3">
        <v>119.442802289912</v>
      </c>
      <c r="F13" s="3">
        <v>180.717277554216</v>
      </c>
      <c r="G13" s="3">
        <v>60.634711911274103</v>
      </c>
      <c r="H13" s="3"/>
      <c r="I13" s="3">
        <f t="shared" si="0"/>
        <v>115.27873509725111</v>
      </c>
      <c r="J13" s="3">
        <f t="shared" si="1"/>
        <v>45.717927885265858</v>
      </c>
    </row>
    <row r="14" spans="1:10">
      <c r="A14" s="3"/>
      <c r="B14" s="3">
        <v>10</v>
      </c>
      <c r="C14" s="3">
        <v>120.728287474493</v>
      </c>
      <c r="D14" s="3">
        <v>91.635608974655895</v>
      </c>
      <c r="E14" s="3">
        <v>117.00067081151499</v>
      </c>
      <c r="F14" s="3">
        <v>170.37436710893499</v>
      </c>
      <c r="G14" s="3">
        <v>79.413453157404305</v>
      </c>
      <c r="H14" s="3"/>
      <c r="I14" s="3">
        <f t="shared" si="0"/>
        <v>115.83047750540064</v>
      </c>
      <c r="J14" s="3">
        <f t="shared" si="1"/>
        <v>35.042777834855471</v>
      </c>
    </row>
    <row r="15" spans="1:10">
      <c r="A15" s="3"/>
      <c r="B15" s="3">
        <v>30</v>
      </c>
      <c r="C15" s="3">
        <v>108.319758435504</v>
      </c>
      <c r="D15" s="3">
        <v>89.312715169162303</v>
      </c>
      <c r="E15" s="3">
        <v>95.161251448626004</v>
      </c>
      <c r="F15" s="3">
        <v>151.37629264186</v>
      </c>
      <c r="G15" s="3">
        <v>88.440233236151698</v>
      </c>
      <c r="H15" s="3"/>
      <c r="I15" s="3">
        <f t="shared" si="0"/>
        <v>106.5220501862608</v>
      </c>
      <c r="J15" s="3">
        <f t="shared" si="1"/>
        <v>26.302641906850823</v>
      </c>
    </row>
    <row r="16" spans="1:10">
      <c r="A16" s="3"/>
      <c r="B16" s="3">
        <v>100</v>
      </c>
      <c r="C16" s="3">
        <v>98.607585879611705</v>
      </c>
      <c r="D16" s="3">
        <v>85.244714406095099</v>
      </c>
      <c r="E16" s="3">
        <v>75.121721360692106</v>
      </c>
      <c r="F16" s="3">
        <v>139.19607976152699</v>
      </c>
      <c r="G16" s="3">
        <v>76.462309518800197</v>
      </c>
      <c r="H16" s="3"/>
      <c r="I16" s="3">
        <f t="shared" si="0"/>
        <v>94.926482185345236</v>
      </c>
      <c r="J16" s="3">
        <f t="shared" si="1"/>
        <v>26.458640577692375</v>
      </c>
    </row>
    <row r="17" spans="1:19">
      <c r="A17" s="3"/>
      <c r="B17" s="3"/>
      <c r="C17" s="3"/>
      <c r="D17" s="3"/>
      <c r="E17" s="3"/>
      <c r="F17" s="3"/>
      <c r="G17" s="3"/>
      <c r="H17" s="3"/>
      <c r="I17" s="3"/>
      <c r="J17" s="3"/>
    </row>
    <row r="18" spans="1:19">
      <c r="A18" s="3"/>
      <c r="B18" s="3"/>
      <c r="C18" s="3"/>
      <c r="D18" s="3"/>
      <c r="E18" s="3"/>
      <c r="F18" s="3"/>
      <c r="G18" s="3"/>
      <c r="H18" s="3"/>
      <c r="I18" s="3"/>
      <c r="J18" s="3"/>
    </row>
    <row r="19" spans="1:19">
      <c r="A19" s="3"/>
      <c r="B19" s="3"/>
      <c r="C19" s="3"/>
      <c r="D19" s="3"/>
      <c r="E19" s="3"/>
      <c r="F19" s="3"/>
      <c r="G19" s="3"/>
      <c r="H19" s="3"/>
      <c r="I19" s="3"/>
      <c r="J19" s="3"/>
    </row>
    <row r="20" spans="1:19">
      <c r="A20" s="3"/>
      <c r="B20" s="3"/>
      <c r="C20" s="3"/>
      <c r="D20" s="3"/>
      <c r="E20" s="3"/>
      <c r="F20" s="3"/>
      <c r="G20" s="3"/>
      <c r="H20" s="3"/>
      <c r="I20" s="3"/>
      <c r="J20" s="3"/>
    </row>
    <row r="21" spans="1:19">
      <c r="A21" s="3" t="s">
        <v>16</v>
      </c>
      <c r="B21" s="3" t="s">
        <v>108</v>
      </c>
      <c r="C21" s="3" t="s">
        <v>9</v>
      </c>
      <c r="D21" s="3" t="s">
        <v>10</v>
      </c>
      <c r="E21" s="3" t="s">
        <v>11</v>
      </c>
      <c r="F21" s="3" t="s">
        <v>12</v>
      </c>
      <c r="G21" s="3" t="s">
        <v>13</v>
      </c>
      <c r="H21" s="3"/>
      <c r="I21" s="3" t="s">
        <v>14</v>
      </c>
      <c r="J21" s="3" t="s">
        <v>15</v>
      </c>
      <c r="L21" s="3" t="s">
        <v>64</v>
      </c>
      <c r="R21" s="3" t="s">
        <v>14</v>
      </c>
      <c r="S21" s="3" t="s">
        <v>15</v>
      </c>
    </row>
    <row r="22" spans="1:19">
      <c r="A22" s="3" t="s">
        <v>109</v>
      </c>
      <c r="B22" s="3"/>
      <c r="C22" s="3"/>
      <c r="D22" s="3"/>
      <c r="E22" s="3"/>
      <c r="F22" s="3"/>
      <c r="G22" s="3"/>
      <c r="H22" s="3"/>
      <c r="I22" s="3"/>
      <c r="J22" s="3"/>
      <c r="R22" s="3"/>
      <c r="S22" s="3"/>
    </row>
    <row r="23" spans="1:19">
      <c r="A23" s="3"/>
      <c r="B23" s="3">
        <v>0.1</v>
      </c>
      <c r="C23" s="3">
        <v>80.875601121991295</v>
      </c>
      <c r="D23" s="3">
        <v>60.583571370682002</v>
      </c>
      <c r="E23" s="3">
        <v>2.22987233962492</v>
      </c>
      <c r="F23" s="3">
        <v>43.905495267840799</v>
      </c>
      <c r="G23" s="3">
        <v>24.9740878329875</v>
      </c>
      <c r="H23" s="3"/>
      <c r="I23" s="3">
        <f t="shared" ref="I23:I29" si="2">AVERAGE(C23:G23)</f>
        <v>42.513725586625306</v>
      </c>
      <c r="J23" s="3">
        <f t="shared" ref="J23:J29" si="3">STDEV(C23:G23)</f>
        <v>30.538981519734548</v>
      </c>
      <c r="L23" s="1">
        <f>100-C23/C10*100</f>
        <v>-29.04874168280918</v>
      </c>
      <c r="M23" s="1">
        <f t="shared" ref="M23:P29" si="4">100-D23/D10*100</f>
        <v>-23.648302419151591</v>
      </c>
      <c r="N23" s="1">
        <f t="shared" si="4"/>
        <v>-1403.495327011442</v>
      </c>
      <c r="O23" s="1">
        <f t="shared" si="4"/>
        <v>58.938172044117394</v>
      </c>
      <c r="P23" s="1">
        <f t="shared" si="4"/>
        <v>-48.755829797489355</v>
      </c>
      <c r="R23" s="3">
        <f t="shared" ref="R23:R29" si="5">AVERAGE(L23:P23)</f>
        <v>-289.20200577335493</v>
      </c>
      <c r="S23" s="3">
        <f t="shared" ref="S23:S29" si="6">STDEV(L23:P23)</f>
        <v>624.27238503919557</v>
      </c>
    </row>
    <row r="24" spans="1:19">
      <c r="A24" s="3"/>
      <c r="B24" s="3">
        <v>0.3</v>
      </c>
      <c r="C24" s="3">
        <v>105.418690247897</v>
      </c>
      <c r="D24" s="3">
        <v>149.56700512345401</v>
      </c>
      <c r="E24" s="3">
        <v>32.630015690090801</v>
      </c>
      <c r="F24" s="3">
        <v>76.869537356120603</v>
      </c>
      <c r="G24" s="3">
        <v>74.368996110523796</v>
      </c>
      <c r="H24" s="3"/>
      <c r="I24" s="3">
        <f t="shared" si="2"/>
        <v>87.770848905617257</v>
      </c>
      <c r="J24" s="3">
        <f t="shared" si="3"/>
        <v>43.21218279283228</v>
      </c>
      <c r="L24" s="1">
        <f t="shared" ref="L24:L29" si="7">100-C24/C11*100</f>
        <v>5.6438215598869164</v>
      </c>
      <c r="M24" s="1">
        <f t="shared" si="4"/>
        <v>-132.29167509093364</v>
      </c>
      <c r="N24" s="1">
        <f t="shared" si="4"/>
        <v>-31.730624271239435</v>
      </c>
      <c r="O24" s="1">
        <f t="shared" si="4"/>
        <v>56.028695763539091</v>
      </c>
      <c r="P24" s="1">
        <f t="shared" si="4"/>
        <v>-315.84344421455575</v>
      </c>
      <c r="R24" s="3">
        <f t="shared" si="5"/>
        <v>-83.638645250660574</v>
      </c>
      <c r="S24" s="3">
        <f t="shared" si="6"/>
        <v>147.01951710764013</v>
      </c>
    </row>
    <row r="25" spans="1:19">
      <c r="A25" s="3"/>
      <c r="B25" s="3">
        <v>1</v>
      </c>
      <c r="C25" s="3">
        <v>111.23865254162899</v>
      </c>
      <c r="D25" s="3">
        <v>150.32106280358099</v>
      </c>
      <c r="E25" s="3">
        <v>63.2774105725872</v>
      </c>
      <c r="F25" s="3">
        <v>110.705235591079</v>
      </c>
      <c r="G25" s="3">
        <v>89.358762578801105</v>
      </c>
      <c r="H25" s="3"/>
      <c r="I25" s="3">
        <f t="shared" si="2"/>
        <v>104.98022481753546</v>
      </c>
      <c r="J25" s="3">
        <f t="shared" si="3"/>
        <v>32.058111507216765</v>
      </c>
      <c r="L25" s="1">
        <f t="shared" si="7"/>
        <v>-4.9725936641262791</v>
      </c>
      <c r="M25" s="1">
        <f t="shared" si="4"/>
        <v>-102.62609242033793</v>
      </c>
      <c r="N25" s="1">
        <f t="shared" si="4"/>
        <v>45.982991328164012</v>
      </c>
      <c r="O25" s="1">
        <f t="shared" si="4"/>
        <v>38.648329099843714</v>
      </c>
      <c r="P25" s="1">
        <f t="shared" si="4"/>
        <v>-60.356379872995092</v>
      </c>
      <c r="R25" s="3">
        <f t="shared" si="5"/>
        <v>-16.664749105890316</v>
      </c>
      <c r="S25" s="3">
        <f t="shared" si="6"/>
        <v>64.068895816289071</v>
      </c>
    </row>
    <row r="26" spans="1:19">
      <c r="A26" s="3"/>
      <c r="B26" s="3">
        <v>3</v>
      </c>
      <c r="C26" s="3">
        <v>121.32023555785</v>
      </c>
      <c r="D26" s="3">
        <v>172.19102762753101</v>
      </c>
      <c r="E26" s="3">
        <v>133.345582105571</v>
      </c>
      <c r="F26" s="3">
        <v>133.205713896871</v>
      </c>
      <c r="G26" s="3">
        <v>113.113342991764</v>
      </c>
      <c r="H26" s="3"/>
      <c r="I26" s="3">
        <f t="shared" si="2"/>
        <v>134.63518043591739</v>
      </c>
      <c r="J26" s="3">
        <f t="shared" si="3"/>
        <v>22.66398762794341</v>
      </c>
      <c r="L26" s="1">
        <f t="shared" si="7"/>
        <v>6.4925815611721163</v>
      </c>
      <c r="M26" s="1">
        <f t="shared" si="4"/>
        <v>-100.56047721461076</v>
      </c>
      <c r="N26" s="1">
        <f t="shared" si="4"/>
        <v>-11.639696615551713</v>
      </c>
      <c r="O26" s="1">
        <f t="shared" si="4"/>
        <v>26.290548585257056</v>
      </c>
      <c r="P26" s="1">
        <f t="shared" si="4"/>
        <v>-86.548825625297127</v>
      </c>
      <c r="R26" s="3">
        <f t="shared" si="5"/>
        <v>-33.193173861806088</v>
      </c>
      <c r="S26" s="3">
        <f t="shared" si="6"/>
        <v>56.927594225454989</v>
      </c>
    </row>
    <row r="27" spans="1:19">
      <c r="A27" s="3"/>
      <c r="B27" s="3">
        <v>10</v>
      </c>
      <c r="C27" s="3">
        <v>113.644467296728</v>
      </c>
      <c r="D27" s="3">
        <v>155.226095453374</v>
      </c>
      <c r="E27" s="3">
        <v>145.81160142005399</v>
      </c>
      <c r="F27" s="3">
        <v>154.65621100068299</v>
      </c>
      <c r="G27" s="3">
        <v>110.93951081352699</v>
      </c>
      <c r="H27" s="3"/>
      <c r="I27" s="3">
        <f t="shared" si="2"/>
        <v>136.0555771968732</v>
      </c>
      <c r="J27" s="3">
        <f t="shared" si="3"/>
        <v>22.032629179801585</v>
      </c>
      <c r="L27" s="1">
        <f t="shared" si="7"/>
        <v>5.86757281657097</v>
      </c>
      <c r="M27" s="1">
        <f t="shared" si="4"/>
        <v>-69.394951580783015</v>
      </c>
      <c r="N27" s="1">
        <f t="shared" si="4"/>
        <v>-24.624585832463012</v>
      </c>
      <c r="O27" s="1">
        <f t="shared" si="4"/>
        <v>9.2256578116601418</v>
      </c>
      <c r="P27" s="1">
        <f t="shared" si="4"/>
        <v>-39.698635939725904</v>
      </c>
      <c r="R27" s="3">
        <f t="shared" si="5"/>
        <v>-23.724988544948165</v>
      </c>
      <c r="S27" s="3">
        <f t="shared" si="6"/>
        <v>32.799302558592821</v>
      </c>
    </row>
    <row r="28" spans="1:19">
      <c r="A28" s="3"/>
      <c r="B28" s="3">
        <v>30</v>
      </c>
      <c r="C28" s="3">
        <v>115.29243986235601</v>
      </c>
      <c r="D28" s="3">
        <v>141.66472271118599</v>
      </c>
      <c r="E28" s="3">
        <v>93.1341701915496</v>
      </c>
      <c r="F28" s="3">
        <v>140.34608793528699</v>
      </c>
      <c r="G28" s="3">
        <v>142.60125037524301</v>
      </c>
      <c r="H28" s="3"/>
      <c r="I28" s="3">
        <f t="shared" si="2"/>
        <v>126.60773421512431</v>
      </c>
      <c r="J28" s="3">
        <f t="shared" si="3"/>
        <v>21.907551206176453</v>
      </c>
      <c r="L28" s="1">
        <f t="shared" si="7"/>
        <v>-6.4371279326695543</v>
      </c>
      <c r="M28" s="1">
        <f t="shared" si="4"/>
        <v>-58.616522230755862</v>
      </c>
      <c r="N28" s="1">
        <f t="shared" si="4"/>
        <v>2.130154055582949</v>
      </c>
      <c r="O28" s="1">
        <f t="shared" si="4"/>
        <v>7.2866130581419952</v>
      </c>
      <c r="P28" s="1">
        <f t="shared" si="4"/>
        <v>-61.240246839321912</v>
      </c>
      <c r="R28" s="3">
        <f t="shared" si="5"/>
        <v>-23.375425977804476</v>
      </c>
      <c r="S28" s="3">
        <f t="shared" si="6"/>
        <v>33.739000857063949</v>
      </c>
    </row>
    <row r="29" spans="1:19">
      <c r="A29" s="3"/>
      <c r="B29" s="3">
        <v>100</v>
      </c>
      <c r="C29" s="3">
        <v>102.274462591169</v>
      </c>
      <c r="D29" s="3">
        <v>134.81456378929099</v>
      </c>
      <c r="E29" s="3">
        <v>71.235923402574002</v>
      </c>
      <c r="F29" s="3">
        <v>129.78046914730399</v>
      </c>
      <c r="G29" s="3">
        <v>109.500298562982</v>
      </c>
      <c r="H29" s="3"/>
      <c r="I29" s="3">
        <f t="shared" si="2"/>
        <v>109.52114349866399</v>
      </c>
      <c r="J29" s="3">
        <f t="shared" si="3"/>
        <v>25.340038882312289</v>
      </c>
      <c r="L29" s="1">
        <f t="shared" si="7"/>
        <v>-3.7186558000052088</v>
      </c>
      <c r="M29" s="1">
        <f t="shared" si="4"/>
        <v>-58.150056256920948</v>
      </c>
      <c r="N29" s="1">
        <f t="shared" si="4"/>
        <v>5.1726689534451538</v>
      </c>
      <c r="O29" s="1">
        <f t="shared" si="4"/>
        <v>6.7642785848236286</v>
      </c>
      <c r="P29" s="1">
        <f t="shared" si="4"/>
        <v>-43.208201860628577</v>
      </c>
      <c r="R29" s="3">
        <f t="shared" si="5"/>
        <v>-18.62799327585719</v>
      </c>
      <c r="S29" s="3">
        <f t="shared" si="6"/>
        <v>29.998781029897472</v>
      </c>
    </row>
    <row r="30" spans="1:19">
      <c r="A30" s="3"/>
      <c r="B30" s="3"/>
      <c r="C30" s="3"/>
      <c r="D30" s="3"/>
      <c r="E30" s="3"/>
      <c r="F30" s="3"/>
      <c r="G30" s="3"/>
      <c r="H30" s="3"/>
      <c r="I30" s="3"/>
      <c r="J30" s="3"/>
      <c r="R30" s="3"/>
      <c r="S30" s="3"/>
    </row>
    <row r="31" spans="1:19">
      <c r="A31" s="3"/>
      <c r="B31" s="3"/>
      <c r="C31" s="3"/>
      <c r="D31" s="3"/>
      <c r="E31" s="3"/>
      <c r="F31" s="3"/>
      <c r="G31" s="3"/>
      <c r="H31" s="3"/>
      <c r="I31" s="3"/>
      <c r="J31" s="3"/>
      <c r="R31" s="3"/>
      <c r="S31" s="3"/>
    </row>
    <row r="32" spans="1:19">
      <c r="A32" s="3"/>
      <c r="B32" s="3"/>
      <c r="C32" s="3"/>
      <c r="D32" s="3"/>
      <c r="E32" s="3"/>
      <c r="F32" s="3"/>
      <c r="G32" s="3"/>
      <c r="H32" s="3"/>
      <c r="I32" s="3"/>
      <c r="J32" s="3"/>
    </row>
    <row r="33" spans="1:23">
      <c r="A33" s="3"/>
      <c r="B33" s="3"/>
      <c r="C33" s="3"/>
      <c r="D33" s="3"/>
      <c r="E33" s="3"/>
      <c r="F33" s="3"/>
      <c r="G33" s="3"/>
      <c r="H33" s="3"/>
      <c r="I33" s="3"/>
      <c r="J33" s="3"/>
    </row>
    <row r="34" spans="1:23">
      <c r="A34" s="15" t="s">
        <v>18</v>
      </c>
      <c r="B34" s="25"/>
      <c r="C34" s="25"/>
      <c r="D34" s="25"/>
      <c r="E34" s="25"/>
      <c r="F34" s="25"/>
      <c r="G34" s="25"/>
      <c r="H34" s="25"/>
      <c r="I34" s="25"/>
      <c r="J34" s="25"/>
      <c r="K34" s="25"/>
      <c r="L34" s="25"/>
      <c r="M34" s="24"/>
      <c r="N34" s="30"/>
      <c r="O34" s="27" t="str">
        <f t="shared" ref="O34:U34" si="8">F36</f>
        <v>0.1mM10ul</v>
      </c>
      <c r="P34" s="27" t="str">
        <f t="shared" si="8"/>
        <v>0.1mM20ul</v>
      </c>
      <c r="Q34" s="27" t="str">
        <f t="shared" si="8"/>
        <v>1mM7ul</v>
      </c>
      <c r="R34" s="27" t="str">
        <f t="shared" si="8"/>
        <v>1mM20ul</v>
      </c>
      <c r="S34" s="27" t="str">
        <f t="shared" si="8"/>
        <v>10mM7ul</v>
      </c>
      <c r="T34" s="27" t="str">
        <f t="shared" si="8"/>
        <v>10mM20ul</v>
      </c>
      <c r="U34" s="27" t="str">
        <f t="shared" si="8"/>
        <v>10mM70ul</v>
      </c>
    </row>
    <row r="35" spans="1:23">
      <c r="A35" s="15"/>
      <c r="B35" s="25" t="s">
        <v>39</v>
      </c>
      <c r="C35" s="26" t="s">
        <v>16</v>
      </c>
      <c r="D35" s="25"/>
      <c r="E35" s="25"/>
      <c r="F35" s="25"/>
      <c r="G35" s="25"/>
      <c r="H35" s="25"/>
      <c r="I35" s="25"/>
      <c r="J35" s="25"/>
      <c r="K35" s="25"/>
      <c r="L35" s="25"/>
      <c r="M35" s="24"/>
      <c r="N35" s="30" t="s">
        <v>16</v>
      </c>
      <c r="O35" s="31">
        <f t="shared" ref="O35:U35" si="9">AVERAGE(F57,F39)</f>
        <v>80.87560112199138</v>
      </c>
      <c r="P35" s="31">
        <f t="shared" si="9"/>
        <v>105.41869024789699</v>
      </c>
      <c r="Q35" s="31">
        <f t="shared" si="9"/>
        <v>111.23865254162891</v>
      </c>
      <c r="R35" s="31">
        <f t="shared" si="9"/>
        <v>121.32023555785048</v>
      </c>
      <c r="S35" s="31">
        <f t="shared" si="9"/>
        <v>113.6444672967281</v>
      </c>
      <c r="T35" s="31">
        <f t="shared" si="9"/>
        <v>115.29243986235556</v>
      </c>
      <c r="U35" s="31">
        <f t="shared" si="9"/>
        <v>102.27446259116905</v>
      </c>
    </row>
    <row r="36" spans="1:23" ht="15.75">
      <c r="A36" s="15"/>
      <c r="B36" s="25"/>
      <c r="C36" s="25" t="s">
        <v>21</v>
      </c>
      <c r="D36" s="17">
        <v>4.016</v>
      </c>
      <c r="E36" s="25" t="s">
        <v>22</v>
      </c>
      <c r="F36" s="27" t="s">
        <v>23</v>
      </c>
      <c r="G36" s="27" t="s">
        <v>24</v>
      </c>
      <c r="H36" s="27" t="s">
        <v>25</v>
      </c>
      <c r="I36" s="27" t="s">
        <v>26</v>
      </c>
      <c r="J36" s="27" t="s">
        <v>27</v>
      </c>
      <c r="K36" s="27" t="s">
        <v>28</v>
      </c>
      <c r="L36" s="27" t="s">
        <v>29</v>
      </c>
      <c r="M36" s="24"/>
      <c r="N36" s="30" t="s">
        <v>7</v>
      </c>
      <c r="O36" s="31">
        <f t="shared" ref="O36:U36" si="10">AVERAGE(F45,F51)</f>
        <v>62.670584825055116</v>
      </c>
      <c r="P36" s="31">
        <f t="shared" si="10"/>
        <v>111.72420501833403</v>
      </c>
      <c r="Q36" s="31">
        <f t="shared" si="10"/>
        <v>105.96923316723205</v>
      </c>
      <c r="R36" s="31">
        <f t="shared" si="10"/>
        <v>129.74396853573396</v>
      </c>
      <c r="S36" s="31">
        <f t="shared" si="10"/>
        <v>120.72828747449257</v>
      </c>
      <c r="T36" s="31">
        <f t="shared" si="10"/>
        <v>108.3197584355043</v>
      </c>
      <c r="U36" s="31">
        <f t="shared" si="10"/>
        <v>98.607585879611676</v>
      </c>
    </row>
    <row r="37" spans="1:23" ht="15.75">
      <c r="A37" s="15"/>
      <c r="B37" s="25"/>
      <c r="C37" s="25" t="s">
        <v>30</v>
      </c>
      <c r="D37" s="17">
        <v>6.0030000000000001</v>
      </c>
      <c r="E37" s="17">
        <v>3.161</v>
      </c>
      <c r="F37" s="17">
        <v>5.1959999999999997</v>
      </c>
      <c r="G37" s="17">
        <v>5.476</v>
      </c>
      <c r="H37" s="17">
        <v>5.4589999999999996</v>
      </c>
      <c r="I37" s="17">
        <v>5.6580000000000004</v>
      </c>
      <c r="J37" s="17">
        <v>5.64</v>
      </c>
      <c r="K37" s="17">
        <v>5.6609999999999996</v>
      </c>
      <c r="L37" s="17">
        <v>5.6509999999999998</v>
      </c>
      <c r="M37" s="24"/>
      <c r="N37" s="24"/>
      <c r="O37" s="24"/>
      <c r="P37" s="24"/>
      <c r="Q37" s="24"/>
      <c r="R37" s="24"/>
      <c r="S37" s="24"/>
      <c r="T37" s="24"/>
      <c r="U37" s="24"/>
      <c r="V37" s="24"/>
      <c r="W37" s="24"/>
    </row>
    <row r="38" spans="1:23">
      <c r="A38" s="15"/>
      <c r="B38" s="25"/>
      <c r="C38" s="25"/>
      <c r="D38" s="25">
        <f>D37-D36</f>
        <v>1.9870000000000001</v>
      </c>
      <c r="E38" s="25"/>
      <c r="F38" s="25">
        <f>F37-E37</f>
        <v>2.0349999999999997</v>
      </c>
      <c r="G38" s="25">
        <f>G37-E37</f>
        <v>2.3149999999999999</v>
      </c>
      <c r="H38" s="25">
        <f>H37-E37</f>
        <v>2.2979999999999996</v>
      </c>
      <c r="I38" s="25">
        <f>I37-E37</f>
        <v>2.4970000000000003</v>
      </c>
      <c r="J38" s="25">
        <f>J37-E37</f>
        <v>2.4789999999999996</v>
      </c>
      <c r="K38" s="25">
        <f>K37-E37</f>
        <v>2.4999999999999996</v>
      </c>
      <c r="L38" s="25">
        <f>L37-E37</f>
        <v>2.4899999999999998</v>
      </c>
      <c r="M38" s="24"/>
      <c r="N38" s="24"/>
      <c r="O38" s="24"/>
      <c r="P38" s="24"/>
      <c r="Q38" s="24"/>
      <c r="R38" s="24"/>
      <c r="S38" s="24"/>
      <c r="T38" s="24"/>
      <c r="U38" s="24"/>
      <c r="V38" s="24"/>
      <c r="W38" s="24"/>
    </row>
    <row r="39" spans="1:23">
      <c r="A39" s="15"/>
      <c r="B39" s="25"/>
      <c r="C39" s="25"/>
      <c r="D39" s="25"/>
      <c r="E39" s="25"/>
      <c r="F39" s="28">
        <f>F38/D38*100</f>
        <v>102.41570206341216</v>
      </c>
      <c r="G39" s="28">
        <f>G38/D38*100</f>
        <v>116.50729743331655</v>
      </c>
      <c r="H39" s="28">
        <f>H38/D38*100</f>
        <v>115.65173628585805</v>
      </c>
      <c r="I39" s="28">
        <f>I38/D38*100</f>
        <v>125.66683442375441</v>
      </c>
      <c r="J39" s="28">
        <f>J38/D38*100</f>
        <v>124.76094614997481</v>
      </c>
      <c r="K39" s="28">
        <f>K38/D38*100</f>
        <v>125.81781580271763</v>
      </c>
      <c r="L39" s="28">
        <f>L38/D38*100</f>
        <v>125.31454453950677</v>
      </c>
      <c r="M39" s="24"/>
      <c r="N39" s="30" t="s">
        <v>31</v>
      </c>
      <c r="O39" s="25" t="s">
        <v>16</v>
      </c>
      <c r="P39" s="25" t="s">
        <v>7</v>
      </c>
      <c r="Q39" s="24"/>
      <c r="R39" s="24"/>
      <c r="S39" s="24"/>
      <c r="T39" s="24"/>
      <c r="U39" s="24"/>
      <c r="V39" s="24"/>
      <c r="W39" s="24"/>
    </row>
    <row r="40" spans="1:23">
      <c r="A40" s="15"/>
      <c r="B40" s="25"/>
      <c r="C40" s="25"/>
      <c r="D40" s="25"/>
      <c r="E40" s="25"/>
      <c r="F40" s="25"/>
      <c r="G40" s="25"/>
      <c r="H40" s="25"/>
      <c r="I40" s="25"/>
      <c r="J40" s="25"/>
      <c r="K40" s="25"/>
      <c r="L40" s="25"/>
      <c r="M40" s="24"/>
      <c r="N40" s="27" t="s">
        <v>23</v>
      </c>
      <c r="O40" s="31">
        <f>O35</f>
        <v>80.87560112199138</v>
      </c>
      <c r="P40" s="31">
        <f>O36</f>
        <v>62.670584825055116</v>
      </c>
      <c r="Q40" s="24"/>
      <c r="R40" s="24"/>
      <c r="S40" s="24"/>
      <c r="T40" s="24"/>
      <c r="U40" s="24"/>
      <c r="V40" s="24"/>
      <c r="W40" s="24"/>
    </row>
    <row r="41" spans="1:23">
      <c r="A41" s="15"/>
      <c r="B41" s="25" t="s">
        <v>40</v>
      </c>
      <c r="C41" s="26" t="s">
        <v>20</v>
      </c>
      <c r="D41" s="25"/>
      <c r="E41" s="25"/>
      <c r="F41" s="25"/>
      <c r="G41" s="25"/>
      <c r="H41" s="25"/>
      <c r="I41" s="25"/>
      <c r="J41" s="25"/>
      <c r="K41" s="25"/>
      <c r="L41" s="25"/>
      <c r="M41" s="24"/>
      <c r="N41" s="27" t="s">
        <v>24</v>
      </c>
      <c r="O41" s="31">
        <f>P35</f>
        <v>105.41869024789699</v>
      </c>
      <c r="P41" s="31">
        <f>P36</f>
        <v>111.72420501833403</v>
      </c>
      <c r="Q41" s="24"/>
      <c r="R41" s="24"/>
      <c r="S41" s="24"/>
      <c r="T41" s="24"/>
      <c r="U41" s="24"/>
      <c r="V41" s="24"/>
      <c r="W41" s="24"/>
    </row>
    <row r="42" spans="1:23" ht="15.75">
      <c r="A42" s="15"/>
      <c r="B42" s="25"/>
      <c r="C42" s="25" t="s">
        <v>21</v>
      </c>
      <c r="D42" s="17">
        <v>3.7040000000000002</v>
      </c>
      <c r="E42" s="25" t="s">
        <v>22</v>
      </c>
      <c r="F42" s="27" t="s">
        <v>23</v>
      </c>
      <c r="G42" s="27" t="s">
        <v>24</v>
      </c>
      <c r="H42" s="27" t="s">
        <v>25</v>
      </c>
      <c r="I42" s="27" t="s">
        <v>26</v>
      </c>
      <c r="J42" s="27" t="s">
        <v>27</v>
      </c>
      <c r="K42" s="27" t="s">
        <v>28</v>
      </c>
      <c r="L42" s="27" t="s">
        <v>29</v>
      </c>
      <c r="M42" s="24"/>
      <c r="N42" s="27" t="s">
        <v>25</v>
      </c>
      <c r="O42" s="31">
        <f>Q35</f>
        <v>111.23865254162891</v>
      </c>
      <c r="P42" s="31">
        <f>Q36</f>
        <v>105.96923316723205</v>
      </c>
      <c r="Q42" s="24"/>
      <c r="R42" s="24"/>
      <c r="S42" s="24"/>
      <c r="T42" s="24"/>
      <c r="U42" s="24"/>
      <c r="V42" s="24"/>
      <c r="W42" s="24"/>
    </row>
    <row r="43" spans="1:23" ht="15.75">
      <c r="A43" s="15"/>
      <c r="B43" s="25"/>
      <c r="C43" s="25" t="s">
        <v>30</v>
      </c>
      <c r="D43" s="17">
        <v>8.59</v>
      </c>
      <c r="E43" s="17">
        <v>2.6379999999999999</v>
      </c>
      <c r="F43" s="17">
        <v>6.08</v>
      </c>
      <c r="G43" s="17">
        <v>9.0589999999999993</v>
      </c>
      <c r="H43" s="17">
        <v>9.2759999999999998</v>
      </c>
      <c r="I43" s="17">
        <v>10.417</v>
      </c>
      <c r="J43" s="17">
        <v>10.212</v>
      </c>
      <c r="K43" s="17">
        <v>9.4309999999999992</v>
      </c>
      <c r="L43" s="17">
        <v>9.0839999999999996</v>
      </c>
      <c r="M43" s="24"/>
      <c r="N43" s="27" t="s">
        <v>26</v>
      </c>
      <c r="O43" s="31">
        <f>R35</f>
        <v>121.32023555785048</v>
      </c>
      <c r="P43" s="31">
        <f>R36</f>
        <v>129.74396853573396</v>
      </c>
      <c r="Q43" s="24"/>
      <c r="R43" s="24"/>
      <c r="S43" s="24"/>
      <c r="T43" s="24"/>
      <c r="U43" s="24"/>
      <c r="V43" s="24"/>
      <c r="W43" s="24"/>
    </row>
    <row r="44" spans="1:23">
      <c r="A44" s="15"/>
      <c r="B44" s="25"/>
      <c r="C44" s="25"/>
      <c r="D44" s="25">
        <f>D43-D42</f>
        <v>4.8859999999999992</v>
      </c>
      <c r="E44" s="25"/>
      <c r="F44" s="25">
        <f>F43-E43</f>
        <v>3.4420000000000002</v>
      </c>
      <c r="G44" s="25">
        <f>G43-E43</f>
        <v>6.4209999999999994</v>
      </c>
      <c r="H44" s="25">
        <f>H43-E43</f>
        <v>6.6379999999999999</v>
      </c>
      <c r="I44" s="25">
        <f>I43-E43</f>
        <v>7.7789999999999999</v>
      </c>
      <c r="J44" s="25">
        <f>J43-E43</f>
        <v>7.5739999999999998</v>
      </c>
      <c r="K44" s="25">
        <f>K43-E43</f>
        <v>6.7929999999999993</v>
      </c>
      <c r="L44" s="25">
        <f>L43-E43</f>
        <v>6.4459999999999997</v>
      </c>
      <c r="M44" s="24"/>
      <c r="N44" s="27" t="s">
        <v>27</v>
      </c>
      <c r="O44" s="31">
        <f>S35</f>
        <v>113.6444672967281</v>
      </c>
      <c r="P44" s="31">
        <f>S36</f>
        <v>120.72828747449257</v>
      </c>
      <c r="Q44" s="24"/>
      <c r="R44" s="24"/>
      <c r="S44" s="24"/>
      <c r="T44" s="24"/>
      <c r="U44" s="24"/>
      <c r="V44" s="24"/>
      <c r="W44" s="24"/>
    </row>
    <row r="45" spans="1:23">
      <c r="A45" s="15"/>
      <c r="B45" s="25"/>
      <c r="C45" s="25"/>
      <c r="D45" s="25"/>
      <c r="E45" s="25"/>
      <c r="F45" s="28">
        <f>F44/D44*100</f>
        <v>70.44617273843636</v>
      </c>
      <c r="G45" s="28">
        <f>G44/D44*100</f>
        <v>131.41629144494476</v>
      </c>
      <c r="H45" s="28">
        <f>H44/D44*100</f>
        <v>135.85755218993043</v>
      </c>
      <c r="I45" s="28">
        <f>I44/D44*100</f>
        <v>159.20998772001639</v>
      </c>
      <c r="J45" s="28">
        <f>J44/D44*100</f>
        <v>155.0143266475645</v>
      </c>
      <c r="K45" s="28">
        <f>K44/D44*100</f>
        <v>139.0298812934916</v>
      </c>
      <c r="L45" s="28">
        <f>L44/D44*100</f>
        <v>131.92795742939012</v>
      </c>
      <c r="M45" s="24"/>
      <c r="N45" s="27" t="s">
        <v>28</v>
      </c>
      <c r="O45" s="31">
        <f>T35</f>
        <v>115.29243986235556</v>
      </c>
      <c r="P45" s="31">
        <f>T36</f>
        <v>108.3197584355043</v>
      </c>
      <c r="Q45" s="24"/>
      <c r="R45" s="24"/>
      <c r="S45" s="24"/>
      <c r="T45" s="24"/>
      <c r="U45" s="24"/>
      <c r="V45" s="24"/>
      <c r="W45" s="24"/>
    </row>
    <row r="46" spans="1:23">
      <c r="A46" s="15"/>
      <c r="B46" s="25"/>
      <c r="C46" s="25"/>
      <c r="D46" s="25"/>
      <c r="E46" s="25"/>
      <c r="F46" s="25"/>
      <c r="G46" s="25"/>
      <c r="H46" s="25"/>
      <c r="I46" s="25"/>
      <c r="J46" s="25"/>
      <c r="K46" s="25"/>
      <c r="L46" s="25"/>
      <c r="M46" s="24"/>
      <c r="N46" s="27" t="s">
        <v>29</v>
      </c>
      <c r="O46" s="31">
        <f>U35</f>
        <v>102.27446259116905</v>
      </c>
      <c r="P46" s="31">
        <f>U36</f>
        <v>98.607585879611676</v>
      </c>
      <c r="Q46" s="24"/>
      <c r="R46" s="24"/>
      <c r="S46" s="24"/>
      <c r="T46" s="24"/>
      <c r="U46" s="24"/>
      <c r="V46" s="24"/>
      <c r="W46" s="24"/>
    </row>
    <row r="47" spans="1:23">
      <c r="A47" s="15"/>
      <c r="B47" s="25" t="s">
        <v>41</v>
      </c>
      <c r="C47" s="26" t="s">
        <v>20</v>
      </c>
      <c r="D47" s="25"/>
      <c r="E47" s="25"/>
      <c r="F47" s="25"/>
      <c r="G47" s="25"/>
      <c r="H47" s="25"/>
      <c r="I47" s="25"/>
      <c r="J47" s="25"/>
      <c r="K47" s="25"/>
      <c r="L47" s="25"/>
      <c r="M47" s="24"/>
      <c r="N47" s="24"/>
      <c r="O47" s="24"/>
      <c r="P47" s="24"/>
      <c r="Q47" s="24"/>
      <c r="R47" s="24"/>
      <c r="S47" s="24"/>
      <c r="T47" s="24"/>
    </row>
    <row r="48" spans="1:23" ht="15.75">
      <c r="A48" s="15"/>
      <c r="B48" s="25"/>
      <c r="C48" s="25" t="s">
        <v>21</v>
      </c>
      <c r="D48" s="17">
        <v>3.2370000000000001</v>
      </c>
      <c r="E48" s="25" t="s">
        <v>22</v>
      </c>
      <c r="F48" s="27" t="s">
        <v>23</v>
      </c>
      <c r="G48" s="27" t="s">
        <v>24</v>
      </c>
      <c r="H48" s="27" t="s">
        <v>25</v>
      </c>
      <c r="I48" s="27" t="s">
        <v>26</v>
      </c>
      <c r="J48" s="27" t="s">
        <v>27</v>
      </c>
      <c r="K48" s="27" t="s">
        <v>28</v>
      </c>
      <c r="L48" s="27" t="s">
        <v>29</v>
      </c>
      <c r="M48" s="24"/>
      <c r="N48" s="24"/>
      <c r="O48" s="24"/>
      <c r="P48" s="24"/>
      <c r="Q48" s="24"/>
      <c r="R48" s="24"/>
      <c r="S48" s="24"/>
      <c r="T48" s="24"/>
    </row>
    <row r="49" spans="1:23" ht="15.75">
      <c r="A49" s="15"/>
      <c r="B49" s="25"/>
      <c r="C49" s="25" t="s">
        <v>30</v>
      </c>
      <c r="D49" s="17">
        <v>9.7129999999999992</v>
      </c>
      <c r="E49" s="17">
        <v>1.75</v>
      </c>
      <c r="F49" s="17">
        <v>5.3049999999999997</v>
      </c>
      <c r="G49" s="17">
        <v>7.71</v>
      </c>
      <c r="H49" s="17">
        <v>6.6769999999999996</v>
      </c>
      <c r="I49" s="17">
        <v>8.2439999999999998</v>
      </c>
      <c r="J49" s="17">
        <v>7.3479999999999999</v>
      </c>
      <c r="K49" s="17">
        <v>6.7759999999999998</v>
      </c>
      <c r="L49" s="17">
        <v>5.9779999999999998</v>
      </c>
      <c r="M49" s="24"/>
      <c r="N49" s="24"/>
      <c r="O49" s="24"/>
      <c r="P49" s="24"/>
      <c r="Q49" s="24"/>
      <c r="R49" s="24"/>
      <c r="S49" s="24"/>
      <c r="T49" s="24"/>
      <c r="U49" s="24"/>
      <c r="V49" s="24"/>
      <c r="W49" s="24"/>
    </row>
    <row r="50" spans="1:23">
      <c r="A50" s="15"/>
      <c r="B50" s="25"/>
      <c r="C50" s="25"/>
      <c r="D50" s="25">
        <f>D49-D48</f>
        <v>6.4759999999999991</v>
      </c>
      <c r="E50" s="25"/>
      <c r="F50" s="25">
        <f>F49-E49</f>
        <v>3.5549999999999997</v>
      </c>
      <c r="G50" s="25">
        <f>G49-E49</f>
        <v>5.96</v>
      </c>
      <c r="H50" s="25">
        <f>H49-E49</f>
        <v>4.9269999999999996</v>
      </c>
      <c r="I50" s="25">
        <f>I49-E49</f>
        <v>6.4939999999999998</v>
      </c>
      <c r="J50" s="25">
        <f>J49-E49</f>
        <v>5.5979999999999999</v>
      </c>
      <c r="K50" s="25">
        <f>K49-E49</f>
        <v>5.0259999999999998</v>
      </c>
      <c r="L50" s="25">
        <f>L49-E49</f>
        <v>4.2279999999999998</v>
      </c>
      <c r="M50" s="24"/>
      <c r="N50" s="24"/>
      <c r="O50" s="24"/>
      <c r="P50" s="24"/>
      <c r="Q50" s="24"/>
      <c r="R50" s="24"/>
      <c r="S50" s="24"/>
      <c r="T50" s="24"/>
      <c r="U50" s="24"/>
      <c r="V50" s="24"/>
      <c r="W50" s="24"/>
    </row>
    <row r="51" spans="1:23">
      <c r="A51" s="15"/>
      <c r="B51" s="25"/>
      <c r="C51" s="25"/>
      <c r="D51" s="25"/>
      <c r="E51" s="25"/>
      <c r="F51" s="28">
        <f>F50/D50*100</f>
        <v>54.894996911673879</v>
      </c>
      <c r="G51" s="28">
        <f>G50/D50*100</f>
        <v>92.032118591723304</v>
      </c>
      <c r="H51" s="28">
        <f>H50/D50*100</f>
        <v>76.080914144533665</v>
      </c>
      <c r="I51" s="28">
        <f>I50/D50*100</f>
        <v>100.27794935145154</v>
      </c>
      <c r="J51" s="28">
        <f>J50/D50*100</f>
        <v>86.442248301420648</v>
      </c>
      <c r="K51" s="28">
        <f>K50/D50*100</f>
        <v>77.609635577516983</v>
      </c>
      <c r="L51" s="28">
        <f>L50/D50*100</f>
        <v>65.287214329833233</v>
      </c>
      <c r="M51" s="24"/>
      <c r="N51" s="24"/>
      <c r="O51" s="24"/>
      <c r="P51" s="24"/>
      <c r="Q51" s="24"/>
      <c r="R51" s="24"/>
      <c r="S51" s="24"/>
      <c r="T51" s="24"/>
      <c r="U51" s="24"/>
      <c r="V51" s="24"/>
      <c r="W51" s="24"/>
    </row>
    <row r="52" spans="1:23">
      <c r="A52" s="15"/>
      <c r="B52" s="25"/>
      <c r="C52" s="25"/>
      <c r="D52" s="25"/>
      <c r="E52" s="25"/>
      <c r="F52" s="25"/>
      <c r="G52" s="25"/>
      <c r="H52" s="25"/>
      <c r="I52" s="25"/>
      <c r="J52" s="25"/>
      <c r="K52" s="25"/>
      <c r="L52" s="25"/>
      <c r="M52" s="24"/>
      <c r="N52" s="24"/>
      <c r="O52" s="24"/>
      <c r="P52" s="24"/>
      <c r="Q52" s="24"/>
      <c r="R52" s="24"/>
      <c r="S52" s="24"/>
      <c r="T52" s="24"/>
      <c r="U52" s="24"/>
      <c r="V52" s="24"/>
      <c r="W52" s="24"/>
    </row>
    <row r="53" spans="1:23">
      <c r="A53" s="15"/>
      <c r="B53" s="25" t="s">
        <v>42</v>
      </c>
      <c r="C53" s="26" t="s">
        <v>16</v>
      </c>
      <c r="D53" s="25"/>
      <c r="E53" s="25"/>
      <c r="F53" s="25"/>
      <c r="G53" s="25"/>
      <c r="H53" s="25"/>
      <c r="I53" s="25"/>
      <c r="J53" s="25"/>
      <c r="K53" s="25"/>
      <c r="L53" s="25"/>
      <c r="M53" s="24"/>
      <c r="N53" s="24"/>
      <c r="O53" s="24"/>
      <c r="P53" s="24"/>
      <c r="Q53" s="24"/>
      <c r="R53" s="24"/>
      <c r="S53" s="24"/>
      <c r="T53" s="24"/>
      <c r="U53" s="24"/>
      <c r="V53" s="24"/>
      <c r="W53" s="24"/>
    </row>
    <row r="54" spans="1:23" ht="15.75">
      <c r="A54" s="15"/>
      <c r="B54" s="25"/>
      <c r="C54" s="25" t="s">
        <v>21</v>
      </c>
      <c r="D54" s="17">
        <v>2.9729999999999999</v>
      </c>
      <c r="E54" s="25" t="s">
        <v>22</v>
      </c>
      <c r="F54" s="27" t="s">
        <v>23</v>
      </c>
      <c r="G54" s="27" t="s">
        <v>24</v>
      </c>
      <c r="H54" s="27" t="s">
        <v>25</v>
      </c>
      <c r="I54" s="27" t="s">
        <v>26</v>
      </c>
      <c r="J54" s="27" t="s">
        <v>27</v>
      </c>
      <c r="K54" s="27" t="s">
        <v>28</v>
      </c>
      <c r="L54" s="27" t="s">
        <v>29</v>
      </c>
      <c r="M54" s="24"/>
      <c r="N54" s="24"/>
      <c r="O54" s="24"/>
      <c r="P54" s="24"/>
      <c r="Q54" s="24"/>
      <c r="R54" s="24"/>
      <c r="S54" s="24"/>
      <c r="T54" s="24"/>
      <c r="U54" s="24"/>
      <c r="V54" s="24"/>
      <c r="W54" s="24"/>
    </row>
    <row r="55" spans="1:23" ht="15.75">
      <c r="A55" s="15"/>
      <c r="B55" s="25"/>
      <c r="C55" s="25" t="s">
        <v>30</v>
      </c>
      <c r="D55" s="17">
        <v>5.742</v>
      </c>
      <c r="E55" s="17">
        <v>1.304</v>
      </c>
      <c r="F55" s="17">
        <v>2.9470000000000001</v>
      </c>
      <c r="G55" s="17">
        <v>3.9159999999999999</v>
      </c>
      <c r="H55" s="17">
        <v>4.2619999999999996</v>
      </c>
      <c r="I55" s="17">
        <v>4.5430000000000001</v>
      </c>
      <c r="J55" s="17">
        <v>4.1429999999999998</v>
      </c>
      <c r="K55" s="17">
        <v>4.2050000000000001</v>
      </c>
      <c r="L55" s="17">
        <v>3.4980000000000002</v>
      </c>
      <c r="M55" s="24"/>
      <c r="N55" s="24"/>
      <c r="O55" s="24"/>
      <c r="P55" s="24"/>
      <c r="Q55" s="24"/>
      <c r="R55" s="24"/>
      <c r="S55" s="24"/>
      <c r="T55" s="24"/>
      <c r="U55" s="24"/>
      <c r="V55" s="24"/>
      <c r="W55" s="24"/>
    </row>
    <row r="56" spans="1:23">
      <c r="A56" s="15"/>
      <c r="B56" s="25"/>
      <c r="C56" s="25"/>
      <c r="D56" s="25">
        <f>D55-D54</f>
        <v>2.7690000000000001</v>
      </c>
      <c r="E56" s="25"/>
      <c r="F56" s="25">
        <f>F55-E55</f>
        <v>1.643</v>
      </c>
      <c r="G56" s="25">
        <f>G55-E55</f>
        <v>2.6120000000000001</v>
      </c>
      <c r="H56" s="25">
        <f>H55-E55</f>
        <v>2.9579999999999993</v>
      </c>
      <c r="I56" s="25">
        <f>I55-E55</f>
        <v>3.2389999999999999</v>
      </c>
      <c r="J56" s="25">
        <f>J55-E55</f>
        <v>2.8389999999999995</v>
      </c>
      <c r="K56" s="25">
        <f>K55-E55</f>
        <v>2.9009999999999998</v>
      </c>
      <c r="L56" s="25">
        <f>L55-E55</f>
        <v>2.194</v>
      </c>
      <c r="M56" s="24"/>
      <c r="N56" s="24"/>
      <c r="O56" s="24"/>
      <c r="P56" s="24"/>
      <c r="Q56" s="24"/>
      <c r="R56" s="24"/>
      <c r="S56" s="24"/>
      <c r="T56" s="24"/>
      <c r="U56" s="24"/>
      <c r="V56" s="24"/>
      <c r="W56" s="24"/>
    </row>
    <row r="57" spans="1:23">
      <c r="A57" s="15"/>
      <c r="B57" s="25"/>
      <c r="C57" s="25"/>
      <c r="D57" s="25"/>
      <c r="E57" s="25"/>
      <c r="F57" s="28">
        <f>F56/D56*100</f>
        <v>59.335500180570598</v>
      </c>
      <c r="G57" s="28">
        <f>G56/D56*100</f>
        <v>94.330083062477428</v>
      </c>
      <c r="H57" s="28">
        <f>H56/D56*100</f>
        <v>106.82556879739975</v>
      </c>
      <c r="I57" s="28">
        <f>I56/D56*100</f>
        <v>116.97363669194654</v>
      </c>
      <c r="J57" s="28">
        <f>J56/D56*100</f>
        <v>102.52798844348139</v>
      </c>
      <c r="K57" s="28">
        <f>K56/D56*100</f>
        <v>104.76706392199348</v>
      </c>
      <c r="L57" s="28">
        <f>L56/D56*100</f>
        <v>79.23438064283134</v>
      </c>
      <c r="M57" s="24"/>
      <c r="N57" s="24"/>
      <c r="O57" s="24"/>
      <c r="P57" s="24"/>
      <c r="Q57" s="24"/>
      <c r="R57" s="24"/>
      <c r="S57" s="24"/>
      <c r="T57" s="24"/>
      <c r="U57" s="24"/>
      <c r="V57" s="24"/>
      <c r="W57" s="24"/>
    </row>
    <row r="58" spans="1:23">
      <c r="A58" s="20"/>
      <c r="B58" s="29"/>
      <c r="C58" s="29"/>
      <c r="D58" s="29"/>
      <c r="E58" s="29"/>
      <c r="F58" s="29"/>
      <c r="G58" s="29"/>
      <c r="H58" s="29"/>
      <c r="I58" s="29"/>
      <c r="J58" s="29"/>
      <c r="K58" s="29"/>
      <c r="L58" s="29"/>
      <c r="M58" s="24"/>
      <c r="N58" s="24"/>
      <c r="O58" s="24"/>
      <c r="P58" s="24"/>
      <c r="Q58" s="24"/>
      <c r="R58" s="24"/>
      <c r="S58" s="24"/>
      <c r="T58" s="24"/>
      <c r="U58" s="24"/>
      <c r="V58" s="24"/>
      <c r="W58" s="24"/>
    </row>
    <row r="59" spans="1:23">
      <c r="A59" s="20"/>
      <c r="B59" s="29"/>
      <c r="C59" s="29"/>
      <c r="D59" s="29"/>
      <c r="E59" s="29"/>
      <c r="F59" s="29"/>
      <c r="G59" s="29"/>
      <c r="H59" s="29"/>
      <c r="I59" s="29"/>
      <c r="J59" s="29"/>
      <c r="K59" s="29"/>
      <c r="L59" s="29"/>
      <c r="M59" s="24"/>
      <c r="N59" s="24"/>
      <c r="O59" s="24"/>
      <c r="P59" s="24"/>
      <c r="Q59" s="24"/>
      <c r="R59" s="24"/>
      <c r="S59" s="24"/>
      <c r="T59" s="24"/>
      <c r="U59" s="24"/>
      <c r="V59" s="24"/>
      <c r="W59" s="24"/>
    </row>
    <row r="60" spans="1:23">
      <c r="A60" s="15" t="s">
        <v>35</v>
      </c>
      <c r="B60" s="25"/>
      <c r="C60" s="25"/>
      <c r="D60" s="25"/>
      <c r="E60" s="25"/>
      <c r="F60" s="25"/>
      <c r="G60" s="25"/>
      <c r="H60" s="25"/>
      <c r="I60" s="25"/>
      <c r="J60" s="25"/>
      <c r="K60" s="25"/>
      <c r="L60" s="25"/>
      <c r="M60" s="24"/>
      <c r="N60" s="30"/>
      <c r="O60" s="27" t="str">
        <f t="shared" ref="O60:U60" si="11">F62</f>
        <v>0.1mM10ul</v>
      </c>
      <c r="P60" s="27" t="str">
        <f t="shared" si="11"/>
        <v>0.1mM20ul</v>
      </c>
      <c r="Q60" s="27" t="str">
        <f t="shared" si="11"/>
        <v>1mM7ul</v>
      </c>
      <c r="R60" s="27" t="str">
        <f t="shared" si="11"/>
        <v>1mM20ul</v>
      </c>
      <c r="S60" s="27" t="str">
        <f t="shared" si="11"/>
        <v>10mM7ul</v>
      </c>
      <c r="T60" s="27" t="str">
        <f t="shared" si="11"/>
        <v>10mM20ul</v>
      </c>
      <c r="U60" s="27" t="str">
        <f t="shared" si="11"/>
        <v>10mM70ul</v>
      </c>
    </row>
    <row r="61" spans="1:23">
      <c r="A61" s="15"/>
      <c r="B61" s="25" t="s">
        <v>39</v>
      </c>
      <c r="C61" s="26" t="s">
        <v>20</v>
      </c>
      <c r="D61" s="25"/>
      <c r="E61" s="25"/>
      <c r="F61" s="25"/>
      <c r="G61" s="25"/>
      <c r="H61" s="25"/>
      <c r="I61" s="25"/>
      <c r="J61" s="25"/>
      <c r="K61" s="25"/>
      <c r="L61" s="25"/>
      <c r="M61" s="24"/>
      <c r="N61" s="30" t="s">
        <v>16</v>
      </c>
      <c r="O61" s="31">
        <f t="shared" ref="O61:U61" si="12">AVERAGE(F77,F83)</f>
        <v>60.583571370681952</v>
      </c>
      <c r="P61" s="31">
        <f t="shared" si="12"/>
        <v>149.5670051234537</v>
      </c>
      <c r="Q61" s="31">
        <f t="shared" si="12"/>
        <v>150.32106280358178</v>
      </c>
      <c r="R61" s="31">
        <f t="shared" si="12"/>
        <v>172.19102762753064</v>
      </c>
      <c r="S61" s="31">
        <f t="shared" si="12"/>
        <v>155.22609545337443</v>
      </c>
      <c r="T61" s="31">
        <f t="shared" si="12"/>
        <v>141.66472271118593</v>
      </c>
      <c r="U61" s="31">
        <f t="shared" si="12"/>
        <v>134.8145637892909</v>
      </c>
    </row>
    <row r="62" spans="1:23" ht="15.75">
      <c r="A62" s="15"/>
      <c r="B62" s="25"/>
      <c r="C62" s="25" t="s">
        <v>21</v>
      </c>
      <c r="D62" s="17">
        <v>5.0350000000000001</v>
      </c>
      <c r="E62" s="25" t="s">
        <v>22</v>
      </c>
      <c r="F62" s="27" t="s">
        <v>23</v>
      </c>
      <c r="G62" s="27" t="s">
        <v>24</v>
      </c>
      <c r="H62" s="27" t="s">
        <v>25</v>
      </c>
      <c r="I62" s="27" t="s">
        <v>26</v>
      </c>
      <c r="J62" s="27" t="s">
        <v>27</v>
      </c>
      <c r="K62" s="27" t="s">
        <v>28</v>
      </c>
      <c r="L62" s="27" t="s">
        <v>29</v>
      </c>
      <c r="M62" s="24"/>
      <c r="N62" s="30" t="s">
        <v>7</v>
      </c>
      <c r="O62" s="31">
        <f t="shared" ref="O62:U62" si="13">AVERAGE(F65,F71)</f>
        <v>48.996686719815742</v>
      </c>
      <c r="P62" s="31">
        <f t="shared" si="13"/>
        <v>64.387587314484691</v>
      </c>
      <c r="Q62" s="31">
        <f t="shared" si="13"/>
        <v>74.186429303363013</v>
      </c>
      <c r="R62" s="31">
        <f t="shared" si="13"/>
        <v>85.854915195119531</v>
      </c>
      <c r="S62" s="31">
        <f t="shared" si="13"/>
        <v>91.635608974655895</v>
      </c>
      <c r="T62" s="31">
        <f t="shared" si="13"/>
        <v>89.312715169162317</v>
      </c>
      <c r="U62" s="31">
        <f t="shared" si="13"/>
        <v>85.244714406095113</v>
      </c>
    </row>
    <row r="63" spans="1:23" ht="15.75">
      <c r="A63" s="15"/>
      <c r="B63" s="25"/>
      <c r="C63" s="25" t="s">
        <v>30</v>
      </c>
      <c r="D63" s="17">
        <v>9.6709999999999994</v>
      </c>
      <c r="E63" s="17">
        <v>5.5970000000000004</v>
      </c>
      <c r="F63" s="17">
        <v>9.1210000000000004</v>
      </c>
      <c r="G63" s="17">
        <v>8.9390000000000001</v>
      </c>
      <c r="H63" s="17">
        <v>9.5239999999999991</v>
      </c>
      <c r="I63" s="17">
        <v>9.5559999999999992</v>
      </c>
      <c r="J63" s="17">
        <v>9.4849999999999994</v>
      </c>
      <c r="K63" s="17">
        <v>9.3670000000000009</v>
      </c>
      <c r="L63" s="17">
        <v>9.1649999999999991</v>
      </c>
      <c r="M63" s="24"/>
      <c r="N63" s="24"/>
      <c r="O63" s="24"/>
      <c r="P63" s="24"/>
      <c r="Q63" s="24"/>
      <c r="R63" s="24"/>
      <c r="S63" s="24"/>
      <c r="T63" s="24"/>
      <c r="U63" s="24"/>
      <c r="V63" s="24"/>
      <c r="W63" s="24"/>
    </row>
    <row r="64" spans="1:23">
      <c r="A64" s="15"/>
      <c r="B64" s="25"/>
      <c r="C64" s="25"/>
      <c r="D64" s="25">
        <f>D63-D62</f>
        <v>4.6359999999999992</v>
      </c>
      <c r="E64" s="25"/>
      <c r="F64" s="25">
        <f>F63-E63</f>
        <v>3.524</v>
      </c>
      <c r="G64" s="25">
        <f>G63-E63</f>
        <v>3.3419999999999996</v>
      </c>
      <c r="H64" s="25">
        <f>H63-E63</f>
        <v>3.9269999999999987</v>
      </c>
      <c r="I64" s="25">
        <f>I63-E63</f>
        <v>3.9589999999999987</v>
      </c>
      <c r="J64" s="25">
        <f>J63-E63</f>
        <v>3.887999999999999</v>
      </c>
      <c r="K64" s="25">
        <f>K63-E63</f>
        <v>3.7700000000000005</v>
      </c>
      <c r="L64" s="25">
        <f>L63-E63</f>
        <v>3.5679999999999987</v>
      </c>
      <c r="M64" s="24"/>
      <c r="N64" s="24"/>
      <c r="O64" s="24"/>
      <c r="P64" s="24"/>
      <c r="Q64" s="24"/>
      <c r="R64" s="24"/>
      <c r="S64" s="24"/>
      <c r="T64" s="24"/>
      <c r="U64" s="24"/>
      <c r="V64" s="24"/>
      <c r="W64" s="24"/>
    </row>
    <row r="65" spans="1:23">
      <c r="A65" s="15"/>
      <c r="B65" s="25"/>
      <c r="C65" s="25"/>
      <c r="D65" s="25"/>
      <c r="E65" s="25"/>
      <c r="F65" s="28">
        <f>F64/D64*100</f>
        <v>76.013805004314065</v>
      </c>
      <c r="G65" s="28">
        <f>G64/D64*100</f>
        <v>72.088006902502173</v>
      </c>
      <c r="H65" s="28">
        <f>H64/D64*100</f>
        <v>84.706643658326129</v>
      </c>
      <c r="I65" s="28">
        <f>I64/D64*100</f>
        <v>85.396893874029317</v>
      </c>
      <c r="J65" s="28">
        <f>J64/D64*100</f>
        <v>83.865401207937879</v>
      </c>
      <c r="K65" s="28">
        <f>K64/D64*100</f>
        <v>81.32010353753239</v>
      </c>
      <c r="L65" s="28">
        <f>L64/D64*100</f>
        <v>76.962899050905946</v>
      </c>
      <c r="M65" s="24"/>
      <c r="N65" s="30" t="s">
        <v>31</v>
      </c>
      <c r="O65" s="25" t="s">
        <v>16</v>
      </c>
      <c r="P65" s="25" t="s">
        <v>7</v>
      </c>
      <c r="Q65" s="24"/>
      <c r="R65" s="24"/>
      <c r="S65" s="24"/>
      <c r="T65" s="24"/>
      <c r="U65" s="24"/>
      <c r="V65" s="24"/>
      <c r="W65" s="24"/>
    </row>
    <row r="66" spans="1:23">
      <c r="A66" s="15"/>
      <c r="B66" s="25"/>
      <c r="C66" s="25"/>
      <c r="D66" s="25"/>
      <c r="E66" s="25"/>
      <c r="F66" s="25"/>
      <c r="G66" s="25"/>
      <c r="H66" s="25"/>
      <c r="I66" s="25"/>
      <c r="J66" s="25"/>
      <c r="K66" s="25"/>
      <c r="L66" s="25"/>
      <c r="M66" s="24"/>
      <c r="N66" s="27" t="s">
        <v>23</v>
      </c>
      <c r="O66" s="31">
        <f>O61</f>
        <v>60.583571370681952</v>
      </c>
      <c r="P66" s="31">
        <f>O62</f>
        <v>48.996686719815742</v>
      </c>
      <c r="Q66" s="24"/>
      <c r="R66" s="24"/>
      <c r="S66" s="24"/>
      <c r="T66" s="24"/>
      <c r="U66" s="24"/>
      <c r="V66" s="24"/>
      <c r="W66" s="24"/>
    </row>
    <row r="67" spans="1:23">
      <c r="A67" s="15"/>
      <c r="B67" s="25" t="s">
        <v>40</v>
      </c>
      <c r="C67" s="26" t="s">
        <v>20</v>
      </c>
      <c r="D67" s="25"/>
      <c r="E67" s="25"/>
      <c r="F67" s="25"/>
      <c r="G67" s="25"/>
      <c r="H67" s="25"/>
      <c r="I67" s="25"/>
      <c r="J67" s="25"/>
      <c r="K67" s="25"/>
      <c r="L67" s="25"/>
      <c r="M67" s="24"/>
      <c r="N67" s="27" t="s">
        <v>24</v>
      </c>
      <c r="O67" s="31">
        <f>P61</f>
        <v>149.5670051234537</v>
      </c>
      <c r="P67" s="31">
        <f>P62</f>
        <v>64.387587314484691</v>
      </c>
      <c r="Q67" s="24"/>
      <c r="R67" s="24"/>
      <c r="S67" s="24"/>
      <c r="T67" s="24"/>
      <c r="U67" s="24"/>
      <c r="V67" s="24"/>
      <c r="W67" s="24"/>
    </row>
    <row r="68" spans="1:23" ht="15.75">
      <c r="A68" s="15"/>
      <c r="B68" s="25"/>
      <c r="C68" s="25" t="s">
        <v>21</v>
      </c>
      <c r="D68" s="17">
        <v>4.5609999999999999</v>
      </c>
      <c r="E68" s="25" t="s">
        <v>22</v>
      </c>
      <c r="F68" s="27" t="s">
        <v>23</v>
      </c>
      <c r="G68" s="27" t="s">
        <v>24</v>
      </c>
      <c r="H68" s="27" t="s">
        <v>25</v>
      </c>
      <c r="I68" s="27" t="s">
        <v>26</v>
      </c>
      <c r="J68" s="27" t="s">
        <v>27</v>
      </c>
      <c r="K68" s="27" t="s">
        <v>28</v>
      </c>
      <c r="L68" s="27" t="s">
        <v>29</v>
      </c>
      <c r="M68" s="24"/>
      <c r="N68" s="27" t="s">
        <v>25</v>
      </c>
      <c r="O68" s="31">
        <f>Q61</f>
        <v>150.32106280358178</v>
      </c>
      <c r="P68" s="31">
        <f>Q62</f>
        <v>74.186429303363013</v>
      </c>
      <c r="Q68" s="24"/>
      <c r="R68" s="24"/>
      <c r="S68" s="24"/>
      <c r="T68" s="24"/>
      <c r="U68" s="24"/>
      <c r="V68" s="24"/>
      <c r="W68" s="24"/>
    </row>
    <row r="69" spans="1:23" ht="15.75">
      <c r="A69" s="15"/>
      <c r="B69" s="25"/>
      <c r="C69" s="25" t="s">
        <v>30</v>
      </c>
      <c r="D69" s="17">
        <v>23.747</v>
      </c>
      <c r="E69" s="17">
        <v>9.1349999999999998</v>
      </c>
      <c r="F69" s="17">
        <v>13.352</v>
      </c>
      <c r="G69" s="17">
        <v>20.010999999999999</v>
      </c>
      <c r="H69" s="17">
        <v>21.35</v>
      </c>
      <c r="I69" s="17">
        <v>25.695</v>
      </c>
      <c r="J69" s="17">
        <v>28.207000000000001</v>
      </c>
      <c r="K69" s="17">
        <v>27.803999999999998</v>
      </c>
      <c r="L69" s="17">
        <v>27.079000000000001</v>
      </c>
      <c r="M69" s="24"/>
      <c r="N69" s="27" t="s">
        <v>26</v>
      </c>
      <c r="O69" s="31">
        <f>R61</f>
        <v>172.19102762753064</v>
      </c>
      <c r="P69" s="31">
        <f>R62</f>
        <v>85.854915195119531</v>
      </c>
      <c r="Q69" s="24"/>
      <c r="R69" s="24"/>
      <c r="S69" s="24"/>
      <c r="T69" s="24"/>
      <c r="U69" s="24"/>
      <c r="V69" s="24"/>
      <c r="W69" s="24"/>
    </row>
    <row r="70" spans="1:23">
      <c r="A70" s="15"/>
      <c r="B70" s="25"/>
      <c r="C70" s="25"/>
      <c r="D70" s="25">
        <f>D69-D68</f>
        <v>19.186</v>
      </c>
      <c r="E70" s="25"/>
      <c r="F70" s="25">
        <f>F69-E69</f>
        <v>4.2170000000000005</v>
      </c>
      <c r="G70" s="25">
        <f>G69-E69</f>
        <v>10.875999999999999</v>
      </c>
      <c r="H70" s="25">
        <f>H69-E69</f>
        <v>12.215000000000002</v>
      </c>
      <c r="I70" s="25">
        <f>I69-E69</f>
        <v>16.560000000000002</v>
      </c>
      <c r="J70" s="25">
        <f>J69-E69</f>
        <v>19.072000000000003</v>
      </c>
      <c r="K70" s="25">
        <f>K69-E69</f>
        <v>18.668999999999997</v>
      </c>
      <c r="L70" s="25">
        <f>L69-E69</f>
        <v>17.944000000000003</v>
      </c>
      <c r="M70" s="24"/>
      <c r="N70" s="27" t="s">
        <v>27</v>
      </c>
      <c r="O70" s="31">
        <f>S61</f>
        <v>155.22609545337443</v>
      </c>
      <c r="P70" s="31">
        <f>S62</f>
        <v>91.635608974655895</v>
      </c>
      <c r="Q70" s="24"/>
      <c r="R70" s="24"/>
      <c r="S70" s="24"/>
      <c r="T70" s="24"/>
      <c r="U70" s="24"/>
      <c r="V70" s="24"/>
      <c r="W70" s="24"/>
    </row>
    <row r="71" spans="1:23">
      <c r="A71" s="15"/>
      <c r="B71" s="25"/>
      <c r="C71" s="25"/>
      <c r="D71" s="25"/>
      <c r="E71" s="25"/>
      <c r="F71" s="28">
        <f>F70/D70*100</f>
        <v>21.979568435317422</v>
      </c>
      <c r="G71" s="28">
        <f>G70/D70*100</f>
        <v>56.687167726467216</v>
      </c>
      <c r="H71" s="28">
        <f>H70/D70*100</f>
        <v>63.666214948399883</v>
      </c>
      <c r="I71" s="28">
        <f>I70/D70*100</f>
        <v>86.312936516209746</v>
      </c>
      <c r="J71" s="28">
        <f>J70/D70*100</f>
        <v>99.405816741373926</v>
      </c>
      <c r="K71" s="28">
        <f>K70/D70*100</f>
        <v>97.30532680079223</v>
      </c>
      <c r="L71" s="28">
        <f>L70/D70*100</f>
        <v>93.52652976128428</v>
      </c>
      <c r="M71" s="24"/>
      <c r="N71" s="27" t="s">
        <v>28</v>
      </c>
      <c r="O71" s="31">
        <f>T61</f>
        <v>141.66472271118593</v>
      </c>
      <c r="P71" s="31">
        <f>T62</f>
        <v>89.312715169162317</v>
      </c>
      <c r="Q71" s="24"/>
      <c r="R71" s="24"/>
      <c r="S71" s="24"/>
      <c r="T71" s="24"/>
      <c r="U71" s="24"/>
      <c r="V71" s="24"/>
      <c r="W71" s="24"/>
    </row>
    <row r="72" spans="1:23">
      <c r="A72" s="15"/>
      <c r="B72" s="25"/>
      <c r="C72" s="25"/>
      <c r="D72" s="25"/>
      <c r="E72" s="25"/>
      <c r="F72" s="25"/>
      <c r="G72" s="25"/>
      <c r="H72" s="25"/>
      <c r="I72" s="25"/>
      <c r="J72" s="25"/>
      <c r="K72" s="25"/>
      <c r="L72" s="25"/>
      <c r="M72" s="24"/>
      <c r="N72" s="27" t="s">
        <v>29</v>
      </c>
      <c r="O72" s="31">
        <f>U61</f>
        <v>134.8145637892909</v>
      </c>
      <c r="P72" s="31">
        <f>U62</f>
        <v>85.244714406095113</v>
      </c>
      <c r="Q72" s="24"/>
      <c r="R72" s="24"/>
      <c r="S72" s="24"/>
      <c r="T72" s="24"/>
      <c r="U72" s="24"/>
      <c r="V72" s="24"/>
      <c r="W72" s="24"/>
    </row>
    <row r="73" spans="1:23">
      <c r="A73" s="15"/>
      <c r="B73" s="25" t="s">
        <v>41</v>
      </c>
      <c r="C73" s="26" t="s">
        <v>16</v>
      </c>
      <c r="D73" s="25"/>
      <c r="E73" s="25"/>
      <c r="F73" s="25"/>
      <c r="G73" s="25"/>
      <c r="H73" s="25"/>
      <c r="I73" s="25"/>
      <c r="J73" s="25"/>
      <c r="K73" s="25"/>
      <c r="L73" s="25"/>
      <c r="M73" s="24"/>
      <c r="N73" s="24"/>
      <c r="O73" s="24"/>
      <c r="P73" s="24"/>
      <c r="Q73" s="24"/>
      <c r="R73" s="24"/>
      <c r="S73" s="24"/>
      <c r="T73" s="24"/>
    </row>
    <row r="74" spans="1:23" ht="15.75">
      <c r="A74" s="15"/>
      <c r="B74" s="25"/>
      <c r="C74" s="25" t="s">
        <v>21</v>
      </c>
      <c r="D74" s="17">
        <v>2.7669999999999999</v>
      </c>
      <c r="E74" s="25" t="s">
        <v>22</v>
      </c>
      <c r="F74" s="27" t="s">
        <v>23</v>
      </c>
      <c r="G74" s="27" t="s">
        <v>24</v>
      </c>
      <c r="H74" s="27" t="s">
        <v>25</v>
      </c>
      <c r="I74" s="27" t="s">
        <v>26</v>
      </c>
      <c r="J74" s="27" t="s">
        <v>27</v>
      </c>
      <c r="K74" s="27" t="s">
        <v>28</v>
      </c>
      <c r="L74" s="27" t="s">
        <v>29</v>
      </c>
      <c r="M74" s="24"/>
      <c r="N74" s="24"/>
      <c r="O74" s="24"/>
      <c r="P74" s="24"/>
      <c r="Q74" s="24"/>
      <c r="R74" s="24"/>
      <c r="S74" s="24"/>
      <c r="T74" s="24"/>
    </row>
    <row r="75" spans="1:23" ht="15.75">
      <c r="A75" s="15"/>
      <c r="B75" s="25"/>
      <c r="C75" s="25" t="s">
        <v>30</v>
      </c>
      <c r="D75" s="17">
        <v>12.768000000000001</v>
      </c>
      <c r="E75" s="17">
        <v>2.4980000000000002</v>
      </c>
      <c r="F75" s="17">
        <v>8.6679999999999993</v>
      </c>
      <c r="G75" s="17">
        <v>14.734999999999999</v>
      </c>
      <c r="H75" s="17">
        <v>13.872999999999999</v>
      </c>
      <c r="I75" s="17">
        <v>15.817</v>
      </c>
      <c r="J75" s="17">
        <v>14.14</v>
      </c>
      <c r="K75" s="17">
        <v>12.99</v>
      </c>
      <c r="L75" s="17">
        <v>12.265000000000001</v>
      </c>
      <c r="M75" s="24"/>
      <c r="N75" s="24"/>
      <c r="O75" s="24"/>
      <c r="P75" s="24"/>
      <c r="Q75" s="24"/>
      <c r="R75" s="24"/>
      <c r="S75" s="24"/>
      <c r="T75" s="24"/>
      <c r="U75" s="24"/>
      <c r="V75" s="24"/>
      <c r="W75" s="24"/>
    </row>
    <row r="76" spans="1:23">
      <c r="A76" s="15"/>
      <c r="B76" s="25"/>
      <c r="C76" s="25"/>
      <c r="D76" s="25">
        <f>D75-D74</f>
        <v>10.001000000000001</v>
      </c>
      <c r="E76" s="25"/>
      <c r="F76" s="25">
        <f>F75-E75</f>
        <v>6.169999999999999</v>
      </c>
      <c r="G76" s="25">
        <f>G75-E75</f>
        <v>12.236999999999998</v>
      </c>
      <c r="H76" s="25">
        <f>H75-E75</f>
        <v>11.375</v>
      </c>
      <c r="I76" s="25">
        <f>I75-E75</f>
        <v>13.318999999999999</v>
      </c>
      <c r="J76" s="25">
        <f>J75-E75</f>
        <v>11.641999999999999</v>
      </c>
      <c r="K76" s="25">
        <f>K75-E75</f>
        <v>10.492000000000001</v>
      </c>
      <c r="L76" s="25">
        <f>L75-E75</f>
        <v>9.7669999999999995</v>
      </c>
      <c r="M76" s="24"/>
      <c r="N76" s="24"/>
      <c r="O76" s="24"/>
      <c r="P76" s="24"/>
      <c r="Q76" s="24"/>
      <c r="R76" s="24"/>
      <c r="S76" s="24"/>
      <c r="T76" s="24"/>
      <c r="U76" s="24"/>
      <c r="V76" s="24"/>
      <c r="W76" s="24"/>
    </row>
    <row r="77" spans="1:23">
      <c r="A77" s="15"/>
      <c r="B77" s="25"/>
      <c r="C77" s="25"/>
      <c r="D77" s="25"/>
      <c r="E77" s="25"/>
      <c r="F77" s="28">
        <f>F76/D76*100</f>
        <v>61.693830616938293</v>
      </c>
      <c r="G77" s="28">
        <f>G76/D76*100</f>
        <v>122.3577642235776</v>
      </c>
      <c r="H77" s="28">
        <f>H76/D76*100</f>
        <v>113.73862613738626</v>
      </c>
      <c r="I77" s="28">
        <f>I76/D76*100</f>
        <v>133.17668233176681</v>
      </c>
      <c r="J77" s="28">
        <f>J76/D76*100</f>
        <v>116.40835916408356</v>
      </c>
      <c r="K77" s="28">
        <f>K76/D76*100</f>
        <v>104.90950904909508</v>
      </c>
      <c r="L77" s="28">
        <f>L76/D76*100</f>
        <v>97.660233976602314</v>
      </c>
      <c r="M77" s="24"/>
      <c r="N77" s="24"/>
      <c r="O77" s="24"/>
      <c r="P77" s="24"/>
      <c r="Q77" s="24"/>
      <c r="R77" s="24"/>
      <c r="S77" s="24"/>
      <c r="T77" s="24"/>
      <c r="U77" s="24"/>
      <c r="V77" s="24"/>
      <c r="W77" s="24"/>
    </row>
    <row r="78" spans="1:23">
      <c r="A78" s="15"/>
      <c r="B78" s="25"/>
      <c r="C78" s="25"/>
      <c r="D78" s="25"/>
      <c r="E78" s="25"/>
      <c r="F78" s="25"/>
      <c r="G78" s="25"/>
      <c r="H78" s="25"/>
      <c r="I78" s="25"/>
      <c r="J78" s="25"/>
      <c r="K78" s="25"/>
      <c r="L78" s="25"/>
      <c r="M78" s="24"/>
      <c r="N78" s="24"/>
      <c r="O78" s="24"/>
      <c r="P78" s="24"/>
      <c r="Q78" s="24"/>
      <c r="R78" s="24"/>
      <c r="S78" s="24"/>
      <c r="T78" s="24"/>
      <c r="U78" s="24"/>
      <c r="V78" s="24"/>
      <c r="W78" s="24"/>
    </row>
    <row r="79" spans="1:23">
      <c r="A79" s="15"/>
      <c r="B79" s="25" t="s">
        <v>42</v>
      </c>
      <c r="C79" s="26" t="s">
        <v>16</v>
      </c>
      <c r="D79" s="25"/>
      <c r="E79" s="25"/>
      <c r="F79" s="25"/>
      <c r="G79" s="25"/>
      <c r="H79" s="25"/>
      <c r="I79" s="25"/>
      <c r="J79" s="25"/>
      <c r="K79" s="25"/>
      <c r="L79" s="25"/>
      <c r="M79" s="24"/>
      <c r="N79" s="24"/>
      <c r="O79" s="24"/>
      <c r="P79" s="24"/>
      <c r="Q79" s="24"/>
      <c r="R79" s="24"/>
      <c r="S79" s="24"/>
      <c r="T79" s="24"/>
      <c r="U79" s="24"/>
      <c r="V79" s="24"/>
      <c r="W79" s="24"/>
    </row>
    <row r="80" spans="1:23" ht="15.75">
      <c r="A80" s="15"/>
      <c r="B80" s="25"/>
      <c r="C80" s="25" t="s">
        <v>21</v>
      </c>
      <c r="D80" s="17">
        <v>3.4809999999999999</v>
      </c>
      <c r="E80" s="25" t="s">
        <v>22</v>
      </c>
      <c r="F80" s="27" t="s">
        <v>23</v>
      </c>
      <c r="G80" s="27" t="s">
        <v>24</v>
      </c>
      <c r="H80" s="27" t="s">
        <v>25</v>
      </c>
      <c r="I80" s="27" t="s">
        <v>26</v>
      </c>
      <c r="J80" s="27" t="s">
        <v>27</v>
      </c>
      <c r="K80" s="27" t="s">
        <v>28</v>
      </c>
      <c r="L80" s="27" t="s">
        <v>29</v>
      </c>
      <c r="M80" s="24"/>
      <c r="N80" s="24"/>
      <c r="O80" s="24"/>
      <c r="P80" s="24"/>
      <c r="Q80" s="24"/>
      <c r="R80" s="24"/>
      <c r="S80" s="24"/>
      <c r="T80" s="24"/>
      <c r="U80" s="24"/>
      <c r="V80" s="24"/>
      <c r="W80" s="24"/>
    </row>
    <row r="81" spans="1:23" ht="15.75">
      <c r="A81" s="15"/>
      <c r="B81" s="25"/>
      <c r="C81" s="25" t="s">
        <v>30</v>
      </c>
      <c r="D81" s="17">
        <v>9.1389999999999993</v>
      </c>
      <c r="E81" s="17">
        <v>2.7480000000000002</v>
      </c>
      <c r="F81" s="17">
        <v>6.1130000000000004</v>
      </c>
      <c r="G81" s="17">
        <v>12.75</v>
      </c>
      <c r="H81" s="17">
        <v>13.323</v>
      </c>
      <c r="I81" s="17">
        <v>14.698</v>
      </c>
      <c r="J81" s="17">
        <v>13.727</v>
      </c>
      <c r="K81" s="17">
        <v>12.843</v>
      </c>
      <c r="L81" s="17">
        <v>12.478</v>
      </c>
      <c r="M81" s="24"/>
      <c r="N81" s="24"/>
      <c r="O81" s="24"/>
      <c r="P81" s="24"/>
      <c r="Q81" s="24"/>
      <c r="R81" s="24"/>
      <c r="S81" s="24"/>
      <c r="T81" s="24"/>
      <c r="U81" s="24"/>
      <c r="V81" s="24"/>
      <c r="W81" s="24"/>
    </row>
    <row r="82" spans="1:23">
      <c r="A82" s="15"/>
      <c r="B82" s="25"/>
      <c r="C82" s="25"/>
      <c r="D82" s="25">
        <f>D81-D80</f>
        <v>5.6579999999999995</v>
      </c>
      <c r="E82" s="25"/>
      <c r="F82" s="25">
        <f>F81-E81</f>
        <v>3.3650000000000002</v>
      </c>
      <c r="G82" s="25">
        <f>G81-E81</f>
        <v>10.001999999999999</v>
      </c>
      <c r="H82" s="25">
        <f>H81-E81</f>
        <v>10.574999999999999</v>
      </c>
      <c r="I82" s="25">
        <f>I81-E81</f>
        <v>11.95</v>
      </c>
      <c r="J82" s="25">
        <f>J81-E81</f>
        <v>10.978999999999999</v>
      </c>
      <c r="K82" s="25">
        <f>K81-E81</f>
        <v>10.094999999999999</v>
      </c>
      <c r="L82" s="25">
        <f>L81-E81</f>
        <v>9.73</v>
      </c>
      <c r="M82" s="24"/>
      <c r="N82" s="24"/>
      <c r="O82" s="24"/>
      <c r="P82" s="24"/>
      <c r="Q82" s="24"/>
      <c r="R82" s="24"/>
      <c r="S82" s="24"/>
      <c r="T82" s="24"/>
      <c r="U82" s="24"/>
      <c r="V82" s="24"/>
      <c r="W82" s="24"/>
    </row>
    <row r="83" spans="1:23">
      <c r="A83" s="15"/>
      <c r="B83" s="25"/>
      <c r="C83" s="25"/>
      <c r="D83" s="25"/>
      <c r="E83" s="25"/>
      <c r="F83" s="28">
        <f>F82/D82*100</f>
        <v>59.473312124425604</v>
      </c>
      <c r="G83" s="28">
        <f>G82/D82*100</f>
        <v>176.7762460233298</v>
      </c>
      <c r="H83" s="28">
        <f>H82/D82*100</f>
        <v>186.9034994697773</v>
      </c>
      <c r="I83" s="28">
        <f>I82/D82*100</f>
        <v>211.20537292329448</v>
      </c>
      <c r="J83" s="28">
        <f>J82/D82*100</f>
        <v>194.04383174266528</v>
      </c>
      <c r="K83" s="28">
        <f>K82/D82*100</f>
        <v>178.41993637327678</v>
      </c>
      <c r="L83" s="28">
        <f>L82/D82*100</f>
        <v>171.96889360197952</v>
      </c>
      <c r="M83" s="24"/>
      <c r="N83" s="24"/>
      <c r="O83" s="24"/>
      <c r="P83" s="24"/>
      <c r="Q83" s="24"/>
      <c r="R83" s="24"/>
      <c r="S83" s="24"/>
      <c r="T83" s="24"/>
      <c r="U83" s="24"/>
      <c r="V83" s="24"/>
      <c r="W83" s="24"/>
    </row>
    <row r="84" spans="1:23">
      <c r="A84" s="24"/>
      <c r="B84" s="24"/>
      <c r="C84" s="24"/>
      <c r="D84" s="24"/>
      <c r="E84" s="24"/>
      <c r="F84" s="24"/>
      <c r="G84" s="24"/>
      <c r="H84" s="24"/>
      <c r="I84" s="24"/>
      <c r="J84" s="24"/>
      <c r="K84" s="24"/>
      <c r="L84" s="24"/>
      <c r="M84" s="24"/>
      <c r="N84" s="24"/>
      <c r="O84" s="24"/>
      <c r="P84" s="24"/>
      <c r="Q84" s="24"/>
      <c r="R84" s="24"/>
      <c r="S84" s="24"/>
      <c r="T84" s="24"/>
      <c r="U84" s="24"/>
      <c r="V84" s="24"/>
      <c r="W84" s="24"/>
    </row>
    <row r="85" spans="1:23">
      <c r="A85" s="24"/>
      <c r="B85" s="24"/>
      <c r="C85" s="24"/>
      <c r="D85" s="24"/>
      <c r="E85" s="24"/>
      <c r="F85" s="24"/>
      <c r="G85" s="24"/>
      <c r="H85" s="24"/>
      <c r="I85" s="24"/>
      <c r="J85" s="24"/>
      <c r="K85" s="24"/>
      <c r="L85" s="24"/>
      <c r="M85" s="24"/>
      <c r="N85" s="24"/>
      <c r="O85" s="24"/>
      <c r="P85" s="24"/>
      <c r="Q85" s="24"/>
      <c r="R85" s="24"/>
      <c r="S85" s="24"/>
      <c r="T85" s="24"/>
      <c r="U85" s="24"/>
      <c r="V85" s="24"/>
      <c r="W85" s="24"/>
    </row>
    <row r="86" spans="1:23">
      <c r="A86" s="15" t="s">
        <v>36</v>
      </c>
      <c r="B86" s="25"/>
      <c r="C86" s="25"/>
      <c r="D86" s="25"/>
      <c r="E86" s="25"/>
      <c r="F86" s="25"/>
      <c r="G86" s="25"/>
      <c r="H86" s="25"/>
      <c r="I86" s="25"/>
      <c r="J86" s="25"/>
      <c r="K86" s="25"/>
      <c r="L86" s="25"/>
      <c r="M86" s="24"/>
      <c r="N86" s="30"/>
      <c r="O86" s="27" t="str">
        <f t="shared" ref="O86:U86" si="14">F88</f>
        <v>0.1mM10ul</v>
      </c>
      <c r="P86" s="27" t="str">
        <f t="shared" si="14"/>
        <v>0.1mM20ul</v>
      </c>
      <c r="Q86" s="27" t="str">
        <f t="shared" si="14"/>
        <v>1mM7ul</v>
      </c>
      <c r="R86" s="27" t="str">
        <f t="shared" si="14"/>
        <v>1mM20ul</v>
      </c>
      <c r="S86" s="27" t="str">
        <f t="shared" si="14"/>
        <v>10mM7ul</v>
      </c>
      <c r="T86" s="27" t="str">
        <f t="shared" si="14"/>
        <v>10mM20ul</v>
      </c>
      <c r="U86" s="27" t="str">
        <f t="shared" si="14"/>
        <v>10mM70ul</v>
      </c>
    </row>
    <row r="87" spans="1:23">
      <c r="A87" s="15"/>
      <c r="B87" s="25" t="s">
        <v>19</v>
      </c>
      <c r="C87" s="26" t="s">
        <v>16</v>
      </c>
      <c r="D87" s="25"/>
      <c r="E87" s="25"/>
      <c r="F87" s="25"/>
      <c r="G87" s="25"/>
      <c r="H87" s="25"/>
      <c r="I87" s="25"/>
      <c r="J87" s="25"/>
      <c r="K87" s="25"/>
      <c r="L87" s="25"/>
      <c r="M87" s="24"/>
      <c r="N87" s="30" t="s">
        <v>16</v>
      </c>
      <c r="O87" s="31">
        <f t="shared" ref="O87:U87" si="15">AVERAGE(F97,F91)</f>
        <v>2.2298723396249156</v>
      </c>
      <c r="P87" s="31">
        <f t="shared" si="15"/>
        <v>32.630015690090787</v>
      </c>
      <c r="Q87" s="31">
        <f t="shared" si="15"/>
        <v>63.277410572587243</v>
      </c>
      <c r="R87" s="31">
        <f t="shared" si="15"/>
        <v>133.34558210557054</v>
      </c>
      <c r="S87" s="31">
        <f t="shared" si="15"/>
        <v>145.81160142005427</v>
      </c>
      <c r="T87" s="31">
        <f t="shared" si="15"/>
        <v>93.1341701915496</v>
      </c>
      <c r="U87" s="31">
        <f t="shared" si="15"/>
        <v>71.235923402574031</v>
      </c>
    </row>
    <row r="88" spans="1:23" ht="15.75">
      <c r="A88" s="15"/>
      <c r="B88" s="25"/>
      <c r="C88" s="25" t="s">
        <v>21</v>
      </c>
      <c r="D88" s="8">
        <v>3.3319999999999999</v>
      </c>
      <c r="E88" s="25" t="s">
        <v>22</v>
      </c>
      <c r="F88" s="27" t="s">
        <v>23</v>
      </c>
      <c r="G88" s="27" t="s">
        <v>24</v>
      </c>
      <c r="H88" s="27" t="s">
        <v>25</v>
      </c>
      <c r="I88" s="27" t="s">
        <v>26</v>
      </c>
      <c r="J88" s="27" t="s">
        <v>27</v>
      </c>
      <c r="K88" s="27" t="s">
        <v>28</v>
      </c>
      <c r="L88" s="27" t="s">
        <v>29</v>
      </c>
      <c r="M88" s="24"/>
      <c r="N88" s="30" t="s">
        <v>7</v>
      </c>
      <c r="O88" s="31">
        <f t="shared" ref="O88:U88" si="16">AVERAGE(F109,F103)</f>
        <v>0.14831255538767252</v>
      </c>
      <c r="P88" s="31">
        <f t="shared" si="16"/>
        <v>24.770258146582599</v>
      </c>
      <c r="Q88" s="31">
        <f t="shared" si="16"/>
        <v>117.1434926302754</v>
      </c>
      <c r="R88" s="31">
        <f t="shared" si="16"/>
        <v>119.44280228991174</v>
      </c>
      <c r="S88" s="31">
        <f t="shared" si="16"/>
        <v>117.00067081151454</v>
      </c>
      <c r="T88" s="31">
        <f t="shared" si="16"/>
        <v>95.161251448626004</v>
      </c>
      <c r="U88" s="31">
        <f t="shared" si="16"/>
        <v>75.121721360692106</v>
      </c>
    </row>
    <row r="89" spans="1:23" ht="15.75">
      <c r="A89" s="15"/>
      <c r="B89" s="25"/>
      <c r="C89" s="25" t="s">
        <v>30</v>
      </c>
      <c r="D89" s="8">
        <v>7.327</v>
      </c>
      <c r="E89" s="17">
        <v>1.7909999999999999</v>
      </c>
      <c r="F89" s="17">
        <v>1.95</v>
      </c>
      <c r="G89" s="17">
        <v>2.492</v>
      </c>
      <c r="H89" s="17">
        <v>4.2750000000000004</v>
      </c>
      <c r="I89" s="17">
        <v>7.5220000000000002</v>
      </c>
      <c r="J89" s="17">
        <v>9.4849999999999994</v>
      </c>
      <c r="K89" s="17">
        <v>6.7270000000000003</v>
      </c>
      <c r="L89" s="17">
        <v>5.4450000000000003</v>
      </c>
      <c r="M89" s="24"/>
      <c r="N89" s="24"/>
      <c r="O89" s="24"/>
      <c r="P89" s="24"/>
      <c r="Q89" s="24"/>
      <c r="R89" s="24"/>
      <c r="S89" s="24"/>
      <c r="T89" s="24"/>
      <c r="U89" s="24"/>
      <c r="V89" s="24"/>
      <c r="W89" s="24"/>
    </row>
    <row r="90" spans="1:23">
      <c r="A90" s="15"/>
      <c r="B90" s="25"/>
      <c r="C90" s="25"/>
      <c r="D90" s="25">
        <f>D89-D88</f>
        <v>3.9950000000000001</v>
      </c>
      <c r="E90" s="25"/>
      <c r="F90" s="25">
        <f>F89-E89</f>
        <v>0.15900000000000003</v>
      </c>
      <c r="G90" s="25">
        <f>G89-E89</f>
        <v>0.70100000000000007</v>
      </c>
      <c r="H90" s="25">
        <f>H89-E89</f>
        <v>2.4840000000000004</v>
      </c>
      <c r="I90" s="25">
        <f>I89-E89</f>
        <v>5.7309999999999999</v>
      </c>
      <c r="J90" s="25">
        <f>J89-E89</f>
        <v>7.6939999999999991</v>
      </c>
      <c r="K90" s="25">
        <f>K89-E89</f>
        <v>4.9359999999999999</v>
      </c>
      <c r="L90" s="25">
        <f>L89-E89</f>
        <v>3.6540000000000004</v>
      </c>
      <c r="M90" s="24"/>
      <c r="N90" s="24"/>
      <c r="O90" s="24"/>
      <c r="P90" s="24"/>
      <c r="Q90" s="24"/>
      <c r="R90" s="24"/>
      <c r="S90" s="24"/>
      <c r="T90" s="24"/>
      <c r="U90" s="24"/>
      <c r="V90" s="24"/>
      <c r="W90" s="24"/>
    </row>
    <row r="91" spans="1:23">
      <c r="A91" s="15"/>
      <c r="B91" s="25"/>
      <c r="C91" s="25"/>
      <c r="D91" s="25"/>
      <c r="E91" s="25"/>
      <c r="F91" s="28">
        <f>F90/D90*100</f>
        <v>3.9799749687108892</v>
      </c>
      <c r="G91" s="28">
        <f>G90/D90*100</f>
        <v>17.546933667083856</v>
      </c>
      <c r="H91" s="28">
        <f>H90/D90*100</f>
        <v>62.177722152690876</v>
      </c>
      <c r="I91" s="28">
        <f>I90/D90*100</f>
        <v>143.45431789737171</v>
      </c>
      <c r="J91" s="28">
        <f>J90/D90*100</f>
        <v>192.59073842302877</v>
      </c>
      <c r="K91" s="28">
        <f>K90/D90*100</f>
        <v>123.55444305381727</v>
      </c>
      <c r="L91" s="28">
        <f>L90/D90*100</f>
        <v>91.464330413016285</v>
      </c>
      <c r="M91" s="24"/>
      <c r="N91" s="30" t="s">
        <v>31</v>
      </c>
      <c r="O91" s="25" t="s">
        <v>16</v>
      </c>
      <c r="P91" s="25" t="s">
        <v>7</v>
      </c>
      <c r="Q91" s="24"/>
      <c r="R91" s="24"/>
      <c r="S91" s="24"/>
      <c r="T91" s="24"/>
      <c r="U91" s="24"/>
      <c r="V91" s="24"/>
      <c r="W91" s="24"/>
    </row>
    <row r="92" spans="1:23">
      <c r="A92" s="15"/>
      <c r="B92" s="25"/>
      <c r="C92" s="25"/>
      <c r="D92" s="25"/>
      <c r="E92" s="25"/>
      <c r="F92" s="25"/>
      <c r="G92" s="25"/>
      <c r="H92" s="25"/>
      <c r="I92" s="25"/>
      <c r="J92" s="25"/>
      <c r="K92" s="25"/>
      <c r="L92" s="25"/>
      <c r="M92" s="24"/>
      <c r="N92" s="27" t="s">
        <v>23</v>
      </c>
      <c r="O92" s="31">
        <f>O87</f>
        <v>2.2298723396249156</v>
      </c>
      <c r="P92" s="31">
        <f>O88</f>
        <v>0.14831255538767252</v>
      </c>
      <c r="Q92" s="24"/>
      <c r="R92" s="24"/>
      <c r="S92" s="24"/>
      <c r="T92" s="24"/>
      <c r="U92" s="24"/>
      <c r="V92" s="24"/>
      <c r="W92" s="24"/>
    </row>
    <row r="93" spans="1:23">
      <c r="A93" s="15"/>
      <c r="B93" s="25" t="s">
        <v>32</v>
      </c>
      <c r="C93" s="26" t="s">
        <v>16</v>
      </c>
      <c r="D93" s="25"/>
      <c r="E93" s="25"/>
      <c r="F93" s="25"/>
      <c r="G93" s="25"/>
      <c r="H93" s="25"/>
      <c r="I93" s="25"/>
      <c r="J93" s="25"/>
      <c r="K93" s="25"/>
      <c r="L93" s="25"/>
      <c r="M93" s="24"/>
      <c r="N93" s="27" t="s">
        <v>24</v>
      </c>
      <c r="O93" s="31">
        <f>P87</f>
        <v>32.630015690090787</v>
      </c>
      <c r="P93" s="31">
        <f>P88</f>
        <v>24.770258146582599</v>
      </c>
      <c r="Q93" s="24"/>
      <c r="R93" s="24"/>
      <c r="S93" s="24"/>
      <c r="T93" s="24"/>
      <c r="U93" s="24"/>
      <c r="V93" s="24"/>
      <c r="W93" s="24"/>
    </row>
    <row r="94" spans="1:23" ht="15.75">
      <c r="A94" s="15"/>
      <c r="B94" s="25"/>
      <c r="C94" s="25" t="s">
        <v>21</v>
      </c>
      <c r="D94" s="8">
        <v>3.363</v>
      </c>
      <c r="E94" s="25" t="s">
        <v>22</v>
      </c>
      <c r="F94" s="27" t="s">
        <v>23</v>
      </c>
      <c r="G94" s="27" t="s">
        <v>24</v>
      </c>
      <c r="H94" s="27" t="s">
        <v>25</v>
      </c>
      <c r="I94" s="27" t="s">
        <v>26</v>
      </c>
      <c r="J94" s="27" t="s">
        <v>27</v>
      </c>
      <c r="K94" s="27" t="s">
        <v>28</v>
      </c>
      <c r="L94" s="27" t="s">
        <v>29</v>
      </c>
      <c r="M94" s="24"/>
      <c r="N94" s="27" t="s">
        <v>25</v>
      </c>
      <c r="O94" s="31">
        <f>Q87</f>
        <v>63.277410572587243</v>
      </c>
      <c r="P94" s="31">
        <f>Q88</f>
        <v>117.1434926302754</v>
      </c>
      <c r="Q94" s="24"/>
      <c r="R94" s="24"/>
      <c r="S94" s="24"/>
      <c r="T94" s="24"/>
      <c r="U94" s="24"/>
      <c r="V94" s="24"/>
      <c r="W94" s="24"/>
    </row>
    <row r="95" spans="1:23" ht="15.75">
      <c r="A95" s="15"/>
      <c r="B95" s="25"/>
      <c r="C95" s="25" t="s">
        <v>30</v>
      </c>
      <c r="D95" s="8">
        <v>15.869</v>
      </c>
      <c r="E95" s="17">
        <v>1.855</v>
      </c>
      <c r="F95" s="17">
        <v>1.915</v>
      </c>
      <c r="G95" s="17">
        <v>7.8220000000000001</v>
      </c>
      <c r="H95" s="17">
        <v>9.9060000000000006</v>
      </c>
      <c r="I95" s="17">
        <v>17.266999999999999</v>
      </c>
      <c r="J95" s="17">
        <v>14.24</v>
      </c>
      <c r="K95" s="17">
        <v>9.6980000000000004</v>
      </c>
      <c r="L95" s="17">
        <v>8.234</v>
      </c>
      <c r="M95" s="24"/>
      <c r="N95" s="27" t="s">
        <v>26</v>
      </c>
      <c r="O95" s="31">
        <f>R87</f>
        <v>133.34558210557054</v>
      </c>
      <c r="P95" s="31">
        <f>R88</f>
        <v>119.44280228991174</v>
      </c>
      <c r="Q95" s="24"/>
      <c r="R95" s="24"/>
      <c r="S95" s="24"/>
      <c r="T95" s="24"/>
      <c r="U95" s="24"/>
      <c r="V95" s="24"/>
      <c r="W95" s="24"/>
    </row>
    <row r="96" spans="1:23">
      <c r="A96" s="15"/>
      <c r="B96" s="25"/>
      <c r="C96" s="25"/>
      <c r="D96" s="25">
        <f>D95-D94</f>
        <v>12.506</v>
      </c>
      <c r="E96" s="25"/>
      <c r="F96" s="25">
        <f>F95-E95</f>
        <v>6.0000000000000053E-2</v>
      </c>
      <c r="G96" s="25">
        <f>G95-E95</f>
        <v>5.9670000000000005</v>
      </c>
      <c r="H96" s="25">
        <f>H95-E95</f>
        <v>8.0510000000000002</v>
      </c>
      <c r="I96" s="25">
        <f>I95-E95</f>
        <v>15.411999999999999</v>
      </c>
      <c r="J96" s="25">
        <f>J95-E95</f>
        <v>12.385</v>
      </c>
      <c r="K96" s="25">
        <f>K95-E95</f>
        <v>7.843</v>
      </c>
      <c r="L96" s="25">
        <f>L95-E95</f>
        <v>6.3789999999999996</v>
      </c>
      <c r="M96" s="24"/>
      <c r="N96" s="27" t="s">
        <v>27</v>
      </c>
      <c r="O96" s="31">
        <f>S87</f>
        <v>145.81160142005427</v>
      </c>
      <c r="P96" s="31">
        <f>S88</f>
        <v>117.00067081151454</v>
      </c>
      <c r="Q96" s="24"/>
      <c r="R96" s="24"/>
      <c r="S96" s="24"/>
      <c r="T96" s="24"/>
      <c r="U96" s="24"/>
      <c r="V96" s="24"/>
      <c r="W96" s="24"/>
    </row>
    <row r="97" spans="1:23">
      <c r="A97" s="15"/>
      <c r="B97" s="25"/>
      <c r="C97" s="25"/>
      <c r="D97" s="25"/>
      <c r="E97" s="25"/>
      <c r="F97" s="28">
        <f>F96/D96*100</f>
        <v>0.47976971053894168</v>
      </c>
      <c r="G97" s="28">
        <f>G96/D96*100</f>
        <v>47.713097713097717</v>
      </c>
      <c r="H97" s="28">
        <f>H96/D96*100</f>
        <v>64.37709899248361</v>
      </c>
      <c r="I97" s="28">
        <f>I96/D96*100</f>
        <v>123.23684631376939</v>
      </c>
      <c r="J97" s="28">
        <f>J96/D96*100</f>
        <v>99.032464417079808</v>
      </c>
      <c r="K97" s="28">
        <f>K96/D96*100</f>
        <v>62.713897329281941</v>
      </c>
      <c r="L97" s="28">
        <f>L96/D96*100</f>
        <v>51.00751639213177</v>
      </c>
      <c r="M97" s="24"/>
      <c r="N97" s="27" t="s">
        <v>28</v>
      </c>
      <c r="O97" s="31">
        <f>T87</f>
        <v>93.1341701915496</v>
      </c>
      <c r="P97" s="31">
        <f>T88</f>
        <v>95.161251448626004</v>
      </c>
      <c r="Q97" s="24"/>
      <c r="R97" s="24"/>
      <c r="S97" s="24"/>
      <c r="T97" s="24"/>
      <c r="U97" s="24"/>
      <c r="V97" s="24"/>
      <c r="W97" s="24"/>
    </row>
    <row r="98" spans="1:23">
      <c r="A98" s="15"/>
      <c r="B98" s="25"/>
      <c r="C98" s="25"/>
      <c r="D98" s="25"/>
      <c r="E98" s="25"/>
      <c r="F98" s="25"/>
      <c r="G98" s="25"/>
      <c r="H98" s="25"/>
      <c r="I98" s="25"/>
      <c r="J98" s="25"/>
      <c r="K98" s="25"/>
      <c r="L98" s="25"/>
      <c r="M98" s="24"/>
      <c r="N98" s="27" t="s">
        <v>29</v>
      </c>
      <c r="O98" s="31">
        <f>U87</f>
        <v>71.235923402574031</v>
      </c>
      <c r="P98" s="31">
        <f>U88</f>
        <v>75.121721360692106</v>
      </c>
      <c r="Q98" s="24"/>
      <c r="R98" s="24"/>
      <c r="S98" s="24"/>
      <c r="T98" s="24"/>
      <c r="U98" s="24"/>
      <c r="V98" s="24"/>
      <c r="W98" s="24"/>
    </row>
    <row r="99" spans="1:23">
      <c r="A99" s="15"/>
      <c r="B99" s="25" t="s">
        <v>33</v>
      </c>
      <c r="C99" s="26" t="s">
        <v>20</v>
      </c>
      <c r="D99" s="25"/>
      <c r="E99" s="25"/>
      <c r="F99" s="25"/>
      <c r="G99" s="25"/>
      <c r="H99" s="25"/>
      <c r="I99" s="25"/>
      <c r="J99" s="25"/>
      <c r="K99" s="25"/>
      <c r="L99" s="25"/>
      <c r="M99" s="24"/>
      <c r="N99" s="24"/>
      <c r="O99" s="24"/>
      <c r="P99" s="24"/>
      <c r="Q99" s="24"/>
      <c r="R99" s="24"/>
      <c r="S99" s="24"/>
      <c r="T99" s="24"/>
    </row>
    <row r="100" spans="1:23" ht="15.75">
      <c r="A100" s="15"/>
      <c r="B100" s="25"/>
      <c r="C100" s="25" t="s">
        <v>21</v>
      </c>
      <c r="D100" s="8">
        <v>2.8719999999999999</v>
      </c>
      <c r="E100" s="25" t="s">
        <v>22</v>
      </c>
      <c r="F100" s="27" t="s">
        <v>23</v>
      </c>
      <c r="G100" s="27" t="s">
        <v>24</v>
      </c>
      <c r="H100" s="27" t="s">
        <v>25</v>
      </c>
      <c r="I100" s="27" t="s">
        <v>26</v>
      </c>
      <c r="J100" s="27" t="s">
        <v>27</v>
      </c>
      <c r="K100" s="27" t="s">
        <v>28</v>
      </c>
      <c r="L100" s="27" t="s">
        <v>29</v>
      </c>
      <c r="M100" s="24"/>
      <c r="N100" s="24"/>
      <c r="O100" s="24"/>
      <c r="P100" s="24"/>
      <c r="Q100" s="24"/>
      <c r="R100" s="24"/>
      <c r="S100" s="24"/>
      <c r="T100" s="24"/>
    </row>
    <row r="101" spans="1:23" ht="15.75">
      <c r="A101" s="15"/>
      <c r="B101" s="25"/>
      <c r="C101" s="25" t="s">
        <v>30</v>
      </c>
      <c r="D101" s="8">
        <v>11.13</v>
      </c>
      <c r="E101" s="17">
        <v>1.19</v>
      </c>
      <c r="F101" s="17">
        <v>1.2010000000000001</v>
      </c>
      <c r="G101" s="17">
        <v>1.851</v>
      </c>
      <c r="H101" s="17">
        <v>10.342000000000001</v>
      </c>
      <c r="I101" s="17">
        <v>11.182</v>
      </c>
      <c r="J101" s="17">
        <v>11.321</v>
      </c>
      <c r="K101" s="17">
        <v>9.3339999999999996</v>
      </c>
      <c r="L101" s="17">
        <v>6.5339999999999998</v>
      </c>
      <c r="M101" s="24"/>
      <c r="N101" s="24"/>
      <c r="O101" s="24"/>
      <c r="P101" s="24"/>
      <c r="Q101" s="24"/>
      <c r="R101" s="24"/>
      <c r="S101" s="24"/>
      <c r="T101" s="24"/>
      <c r="U101" s="24"/>
      <c r="V101" s="24"/>
      <c r="W101" s="24"/>
    </row>
    <row r="102" spans="1:23">
      <c r="A102" s="15"/>
      <c r="B102" s="25"/>
      <c r="C102" s="25"/>
      <c r="D102" s="25">
        <f>D101-D100</f>
        <v>8.2580000000000009</v>
      </c>
      <c r="E102" s="25"/>
      <c r="F102" s="25">
        <f>F101-E101</f>
        <v>1.1000000000000121E-2</v>
      </c>
      <c r="G102" s="25">
        <f>G101-E101</f>
        <v>0.66100000000000003</v>
      </c>
      <c r="H102" s="25">
        <f>H101-E101</f>
        <v>9.152000000000001</v>
      </c>
      <c r="I102" s="25">
        <f>I101-E101</f>
        <v>9.9920000000000009</v>
      </c>
      <c r="J102" s="25">
        <f>J101-E101</f>
        <v>10.131</v>
      </c>
      <c r="K102" s="25">
        <f>K101-E101</f>
        <v>8.1440000000000001</v>
      </c>
      <c r="L102" s="25">
        <f>L101-E101</f>
        <v>5.3439999999999994</v>
      </c>
      <c r="M102" s="24"/>
      <c r="N102" s="24"/>
      <c r="O102" s="24"/>
      <c r="P102" s="24"/>
      <c r="Q102" s="24"/>
      <c r="R102" s="24"/>
      <c r="S102" s="24"/>
      <c r="T102" s="24"/>
      <c r="U102" s="24"/>
      <c r="V102" s="24"/>
      <c r="W102" s="24"/>
    </row>
    <row r="103" spans="1:23">
      <c r="A103" s="15"/>
      <c r="B103" s="25"/>
      <c r="C103" s="25"/>
      <c r="D103" s="25"/>
      <c r="E103" s="25"/>
      <c r="F103" s="28">
        <f>F102/D102*100</f>
        <v>0.13320416565754564</v>
      </c>
      <c r="G103" s="28">
        <f>G102/D102*100</f>
        <v>8.0043594090578836</v>
      </c>
      <c r="H103" s="28">
        <f>H102/D102*100</f>
        <v>110.82586582707677</v>
      </c>
      <c r="I103" s="28">
        <f>I102/D102*100</f>
        <v>120.99782029547106</v>
      </c>
      <c r="J103" s="28">
        <f>J102/D102*100</f>
        <v>122.6810365705982</v>
      </c>
      <c r="K103" s="28">
        <f>K102/D102*100</f>
        <v>98.619520465003617</v>
      </c>
      <c r="L103" s="28">
        <f>L102/D102*100</f>
        <v>64.713005570356003</v>
      </c>
      <c r="M103" s="24"/>
      <c r="N103" s="24"/>
      <c r="O103" s="24"/>
      <c r="P103" s="24"/>
      <c r="Q103" s="24"/>
      <c r="R103" s="24"/>
      <c r="S103" s="24"/>
      <c r="T103" s="24"/>
      <c r="U103" s="24"/>
      <c r="V103" s="24"/>
      <c r="W103" s="24"/>
    </row>
    <row r="104" spans="1:23">
      <c r="A104" s="15"/>
      <c r="B104" s="25"/>
      <c r="C104" s="25"/>
      <c r="D104" s="25"/>
      <c r="E104" s="25"/>
      <c r="F104" s="25"/>
      <c r="G104" s="25"/>
      <c r="H104" s="25"/>
      <c r="I104" s="25"/>
      <c r="J104" s="25"/>
      <c r="K104" s="25"/>
      <c r="L104" s="25"/>
      <c r="M104" s="24"/>
      <c r="N104" s="24"/>
      <c r="O104" s="24"/>
      <c r="P104" s="24"/>
      <c r="Q104" s="24"/>
      <c r="R104" s="24"/>
      <c r="S104" s="24"/>
      <c r="T104" s="24"/>
      <c r="U104" s="24"/>
      <c r="V104" s="24"/>
      <c r="W104" s="24"/>
    </row>
    <row r="105" spans="1:23">
      <c r="A105" s="15"/>
      <c r="B105" s="25" t="s">
        <v>34</v>
      </c>
      <c r="C105" s="26" t="s">
        <v>20</v>
      </c>
      <c r="D105" s="25"/>
      <c r="E105" s="25"/>
      <c r="F105" s="25"/>
      <c r="G105" s="25"/>
      <c r="H105" s="25"/>
      <c r="I105" s="25"/>
      <c r="J105" s="25"/>
      <c r="K105" s="25"/>
      <c r="L105" s="25"/>
      <c r="M105" s="24"/>
      <c r="N105" s="24"/>
      <c r="O105" s="24"/>
      <c r="P105" s="24"/>
      <c r="Q105" s="24"/>
      <c r="R105" s="24"/>
      <c r="S105" s="24"/>
      <c r="T105" s="24"/>
      <c r="U105" s="24"/>
      <c r="V105" s="24"/>
      <c r="W105" s="24"/>
    </row>
    <row r="106" spans="1:23" ht="15.75">
      <c r="A106" s="15"/>
      <c r="B106" s="25"/>
      <c r="C106" s="25" t="s">
        <v>21</v>
      </c>
      <c r="D106" s="8">
        <v>2.964</v>
      </c>
      <c r="E106" s="25" t="s">
        <v>22</v>
      </c>
      <c r="F106" s="27" t="s">
        <v>23</v>
      </c>
      <c r="G106" s="27" t="s">
        <v>24</v>
      </c>
      <c r="H106" s="27" t="s">
        <v>25</v>
      </c>
      <c r="I106" s="27" t="s">
        <v>26</v>
      </c>
      <c r="J106" s="27" t="s">
        <v>27</v>
      </c>
      <c r="K106" s="27" t="s">
        <v>28</v>
      </c>
      <c r="L106" s="27" t="s">
        <v>29</v>
      </c>
      <c r="M106" s="24"/>
      <c r="N106" s="24"/>
      <c r="O106" s="24"/>
      <c r="P106" s="24"/>
      <c r="Q106" s="24"/>
      <c r="R106" s="24"/>
      <c r="S106" s="24"/>
      <c r="T106" s="24"/>
      <c r="U106" s="24"/>
      <c r="V106" s="24"/>
      <c r="W106" s="24"/>
    </row>
    <row r="107" spans="1:23" ht="15.75">
      <c r="A107" s="15"/>
      <c r="B107" s="25"/>
      <c r="C107" s="25" t="s">
        <v>30</v>
      </c>
      <c r="D107" s="8">
        <v>32.335999999999999</v>
      </c>
      <c r="E107" s="17">
        <v>2.68</v>
      </c>
      <c r="F107" s="17">
        <v>2.7280000000000002</v>
      </c>
      <c r="G107" s="17">
        <v>14.88</v>
      </c>
      <c r="H107" s="17">
        <v>38.942999999999998</v>
      </c>
      <c r="I107" s="17">
        <v>37.305999999999997</v>
      </c>
      <c r="J107" s="17">
        <v>35.377000000000002</v>
      </c>
      <c r="K107" s="17">
        <v>29.614999999999998</v>
      </c>
      <c r="L107" s="17">
        <v>27.802</v>
      </c>
      <c r="M107" s="24"/>
      <c r="N107" s="24"/>
      <c r="O107" s="24"/>
      <c r="P107" s="24"/>
      <c r="Q107" s="24"/>
      <c r="R107" s="24"/>
      <c r="S107" s="24"/>
      <c r="T107" s="24"/>
      <c r="U107" s="24"/>
      <c r="V107" s="24"/>
      <c r="W107" s="24"/>
    </row>
    <row r="108" spans="1:23">
      <c r="A108" s="15"/>
      <c r="B108" s="25"/>
      <c r="C108" s="25"/>
      <c r="D108" s="25">
        <f>D107-D106</f>
        <v>29.372</v>
      </c>
      <c r="E108" s="25"/>
      <c r="F108" s="25">
        <f>F107-E107</f>
        <v>4.8000000000000043E-2</v>
      </c>
      <c r="G108" s="25">
        <f>G107-E107</f>
        <v>12.200000000000001</v>
      </c>
      <c r="H108" s="25">
        <f>H107-E107</f>
        <v>36.262999999999998</v>
      </c>
      <c r="I108" s="25">
        <f>I107-E107</f>
        <v>34.625999999999998</v>
      </c>
      <c r="J108" s="25">
        <f>J107-E107</f>
        <v>32.697000000000003</v>
      </c>
      <c r="K108" s="25">
        <f>K107-E107</f>
        <v>26.934999999999999</v>
      </c>
      <c r="L108" s="25">
        <f>L107-E107</f>
        <v>25.122</v>
      </c>
      <c r="M108" s="24"/>
      <c r="N108" s="24"/>
      <c r="O108" s="24"/>
      <c r="P108" s="24"/>
      <c r="Q108" s="24"/>
      <c r="R108" s="24"/>
      <c r="S108" s="24"/>
      <c r="T108" s="24"/>
      <c r="U108" s="24"/>
      <c r="V108" s="24"/>
      <c r="W108" s="24"/>
    </row>
    <row r="109" spans="1:23">
      <c r="A109" s="15"/>
      <c r="B109" s="25"/>
      <c r="C109" s="25"/>
      <c r="D109" s="25"/>
      <c r="E109" s="25"/>
      <c r="F109" s="28">
        <f>F108/D108*100</f>
        <v>0.16342094511779939</v>
      </c>
      <c r="G109" s="28">
        <f>G108/D108*100</f>
        <v>41.536156884107314</v>
      </c>
      <c r="H109" s="28">
        <f>H108/D108*100</f>
        <v>123.46111943347404</v>
      </c>
      <c r="I109" s="28">
        <f>I108/D108*100</f>
        <v>117.88778428435242</v>
      </c>
      <c r="J109" s="28">
        <f>J108/D108*100</f>
        <v>111.3203050524309</v>
      </c>
      <c r="K109" s="28">
        <f>K108/D108*100</f>
        <v>91.70298243224839</v>
      </c>
      <c r="L109" s="28">
        <f>L108/D108*100</f>
        <v>85.530437151028195</v>
      </c>
      <c r="M109" s="24"/>
      <c r="N109" s="24"/>
      <c r="O109" s="24"/>
      <c r="P109" s="24"/>
      <c r="Q109" s="24"/>
      <c r="R109" s="24"/>
      <c r="S109" s="24"/>
      <c r="T109" s="24"/>
      <c r="U109" s="24"/>
      <c r="V109" s="24"/>
      <c r="W109" s="24"/>
    </row>
    <row r="110" spans="1:23">
      <c r="A110" s="24"/>
      <c r="B110" s="24"/>
      <c r="C110" s="24"/>
      <c r="D110" s="24"/>
      <c r="E110" s="24"/>
      <c r="F110" s="24"/>
      <c r="G110" s="24"/>
      <c r="H110" s="24"/>
      <c r="I110" s="24"/>
      <c r="J110" s="24"/>
      <c r="K110" s="24"/>
      <c r="L110" s="24"/>
      <c r="M110" s="24"/>
      <c r="N110" s="24"/>
      <c r="O110" s="24"/>
      <c r="P110" s="24"/>
      <c r="Q110" s="24"/>
      <c r="R110" s="24"/>
      <c r="S110" s="24"/>
      <c r="T110" s="24"/>
      <c r="U110" s="24"/>
      <c r="V110" s="24"/>
      <c r="W110" s="24"/>
    </row>
    <row r="111" spans="1:23">
      <c r="A111" s="24"/>
      <c r="B111" s="24"/>
      <c r="C111" s="24"/>
      <c r="D111" s="24"/>
      <c r="E111" s="24"/>
      <c r="F111" s="24"/>
      <c r="G111" s="24"/>
      <c r="H111" s="24"/>
      <c r="I111" s="24"/>
      <c r="J111" s="24"/>
      <c r="K111" s="24"/>
      <c r="L111" s="24"/>
      <c r="M111" s="24"/>
      <c r="N111" s="24"/>
      <c r="O111" s="24"/>
      <c r="P111" s="24"/>
      <c r="Q111" s="24"/>
      <c r="R111" s="24"/>
      <c r="S111" s="24"/>
      <c r="T111" s="24"/>
      <c r="U111" s="24"/>
      <c r="V111" s="24"/>
      <c r="W111" s="24"/>
    </row>
    <row r="112" spans="1:23">
      <c r="A112" s="15" t="s">
        <v>38</v>
      </c>
      <c r="B112" s="25"/>
      <c r="C112" s="25"/>
      <c r="D112" s="25"/>
      <c r="E112" s="25"/>
      <c r="F112" s="25"/>
      <c r="G112" s="25"/>
      <c r="H112" s="25"/>
      <c r="I112" s="25"/>
      <c r="J112" s="25"/>
      <c r="K112" s="25"/>
      <c r="L112" s="25"/>
      <c r="M112" s="24"/>
      <c r="N112" s="30"/>
      <c r="O112" s="27" t="str">
        <f t="shared" ref="O112:U112" si="17">F114</f>
        <v>0.1mM10ul</v>
      </c>
      <c r="P112" s="27" t="str">
        <f t="shared" si="17"/>
        <v>0.1mM20ul</v>
      </c>
      <c r="Q112" s="27" t="str">
        <f t="shared" si="17"/>
        <v>1mM7ul</v>
      </c>
      <c r="R112" s="27" t="str">
        <f t="shared" si="17"/>
        <v>1mM20ul</v>
      </c>
      <c r="S112" s="27" t="str">
        <f t="shared" si="17"/>
        <v>10mM7ul</v>
      </c>
      <c r="T112" s="27" t="str">
        <f t="shared" si="17"/>
        <v>10mM20ul</v>
      </c>
      <c r="U112" s="27" t="str">
        <f t="shared" si="17"/>
        <v>10mM70ul</v>
      </c>
    </row>
    <row r="113" spans="1:23">
      <c r="A113" s="15"/>
      <c r="B113" s="25" t="s">
        <v>19</v>
      </c>
      <c r="C113" s="26" t="s">
        <v>16</v>
      </c>
      <c r="D113" s="25"/>
      <c r="E113" s="25"/>
      <c r="F113" s="25"/>
      <c r="G113" s="25"/>
      <c r="H113" s="25"/>
      <c r="I113" s="25"/>
      <c r="J113" s="25"/>
      <c r="K113" s="25"/>
      <c r="L113" s="25"/>
      <c r="M113" s="24"/>
      <c r="N113" s="30" t="s">
        <v>16</v>
      </c>
      <c r="O113" s="31">
        <f t="shared" ref="O113:U113" si="18">AVERAGE(F123,F117)</f>
        <v>43.905495267840834</v>
      </c>
      <c r="P113" s="31">
        <f t="shared" si="18"/>
        <v>76.869537356120631</v>
      </c>
      <c r="Q113" s="31">
        <f t="shared" si="18"/>
        <v>110.70523559107912</v>
      </c>
      <c r="R113" s="31">
        <f t="shared" si="18"/>
        <v>133.20571389687069</v>
      </c>
      <c r="S113" s="31">
        <f t="shared" si="18"/>
        <v>154.65621100068256</v>
      </c>
      <c r="T113" s="31">
        <f t="shared" si="18"/>
        <v>140.34608793528702</v>
      </c>
      <c r="U113" s="31">
        <f t="shared" si="18"/>
        <v>129.78046914730405</v>
      </c>
    </row>
    <row r="114" spans="1:23" ht="15.75">
      <c r="A114" s="15"/>
      <c r="B114" s="25"/>
      <c r="C114" s="25" t="s">
        <v>21</v>
      </c>
      <c r="D114" s="17">
        <v>0.747</v>
      </c>
      <c r="E114" s="25" t="s">
        <v>22</v>
      </c>
      <c r="F114" s="27" t="s">
        <v>23</v>
      </c>
      <c r="G114" s="27" t="s">
        <v>24</v>
      </c>
      <c r="H114" s="27" t="s">
        <v>25</v>
      </c>
      <c r="I114" s="27" t="s">
        <v>26</v>
      </c>
      <c r="J114" s="27" t="s">
        <v>27</v>
      </c>
      <c r="K114" s="27" t="s">
        <v>28</v>
      </c>
      <c r="L114" s="27" t="s">
        <v>29</v>
      </c>
      <c r="M114" s="24"/>
      <c r="N114" s="30" t="s">
        <v>7</v>
      </c>
      <c r="O114" s="31">
        <f t="shared" ref="O114:U114" si="19">AVERAGE(F135,F129)</f>
        <v>106.92533054060196</v>
      </c>
      <c r="P114" s="31">
        <f t="shared" si="19"/>
        <v>174.81750585050963</v>
      </c>
      <c r="Q114" s="31">
        <f t="shared" si="19"/>
        <v>180.44371728887498</v>
      </c>
      <c r="R114" s="31">
        <f t="shared" si="19"/>
        <v>180.71727755421631</v>
      </c>
      <c r="S114" s="31">
        <f t="shared" si="19"/>
        <v>170.37436710893451</v>
      </c>
      <c r="T114" s="31">
        <f t="shared" si="19"/>
        <v>151.37629264185955</v>
      </c>
      <c r="U114" s="31">
        <f t="shared" si="19"/>
        <v>139.19607976152685</v>
      </c>
    </row>
    <row r="115" spans="1:23" ht="15.75">
      <c r="A115" s="15"/>
      <c r="B115" s="25"/>
      <c r="C115" s="25" t="s">
        <v>30</v>
      </c>
      <c r="D115" s="17">
        <v>8.9760000000000009</v>
      </c>
      <c r="E115" s="17">
        <v>-0.71099999999999997</v>
      </c>
      <c r="F115" s="17">
        <v>4.9660000000000002</v>
      </c>
      <c r="G115" s="17">
        <v>4.891</v>
      </c>
      <c r="H115" s="17">
        <v>10.302</v>
      </c>
      <c r="I115" s="17">
        <v>13.866</v>
      </c>
      <c r="J115" s="17">
        <v>16.542999999999999</v>
      </c>
      <c r="K115" s="17">
        <v>15.311999999999999</v>
      </c>
      <c r="L115" s="17">
        <v>14.304</v>
      </c>
      <c r="M115" s="24"/>
      <c r="N115" s="24"/>
      <c r="O115" s="24"/>
      <c r="P115" s="24"/>
      <c r="Q115" s="24"/>
      <c r="R115" s="24"/>
      <c r="S115" s="24"/>
      <c r="T115" s="24"/>
      <c r="U115" s="24"/>
      <c r="V115" s="24"/>
      <c r="W115" s="24"/>
    </row>
    <row r="116" spans="1:23">
      <c r="A116" s="15"/>
      <c r="B116" s="25"/>
      <c r="C116" s="25"/>
      <c r="D116" s="25">
        <f>D115-D114</f>
        <v>8.229000000000001</v>
      </c>
      <c r="E116" s="25"/>
      <c r="F116" s="25">
        <f>F115-E115</f>
        <v>5.6770000000000005</v>
      </c>
      <c r="G116" s="25">
        <f>G115-E115</f>
        <v>5.6020000000000003</v>
      </c>
      <c r="H116" s="25">
        <f>H115-E115</f>
        <v>11.013</v>
      </c>
      <c r="I116" s="25">
        <f>I115-E115</f>
        <v>14.577</v>
      </c>
      <c r="J116" s="25">
        <f>J115-E115</f>
        <v>17.253999999999998</v>
      </c>
      <c r="K116" s="25">
        <f>K115-E115</f>
        <v>16.023</v>
      </c>
      <c r="L116" s="25">
        <f>L115-E115</f>
        <v>15.015000000000001</v>
      </c>
      <c r="M116" s="24"/>
      <c r="N116" s="24"/>
      <c r="O116" s="24"/>
      <c r="P116" s="24"/>
      <c r="Q116" s="24"/>
      <c r="R116" s="24"/>
      <c r="S116" s="24"/>
      <c r="T116" s="24"/>
      <c r="U116" s="24"/>
      <c r="V116" s="24"/>
      <c r="W116" s="24"/>
    </row>
    <row r="117" spans="1:23">
      <c r="A117" s="15"/>
      <c r="B117" s="25"/>
      <c r="C117" s="25"/>
      <c r="D117" s="25"/>
      <c r="E117" s="25"/>
      <c r="F117" s="28">
        <f>F116/D116*100</f>
        <v>68.987726333697893</v>
      </c>
      <c r="G117" s="28">
        <f>G116/D116*100</f>
        <v>68.076315469680395</v>
      </c>
      <c r="H117" s="28">
        <f>H116/D116*100</f>
        <v>133.83157127232954</v>
      </c>
      <c r="I117" s="28">
        <f>I116/D116*100</f>
        <v>177.14181553044111</v>
      </c>
      <c r="J117" s="28">
        <f>J116/D116*100</f>
        <v>209.67310730343902</v>
      </c>
      <c r="K117" s="28">
        <f>K116/D116*100</f>
        <v>194.71381698869848</v>
      </c>
      <c r="L117" s="28">
        <f>L116/D116*100</f>
        <v>182.4644549763033</v>
      </c>
      <c r="M117" s="24"/>
      <c r="N117" s="30" t="s">
        <v>31</v>
      </c>
      <c r="O117" s="25" t="s">
        <v>16</v>
      </c>
      <c r="P117" s="25" t="s">
        <v>7</v>
      </c>
      <c r="Q117" s="24"/>
      <c r="R117" s="24"/>
      <c r="S117" s="24"/>
      <c r="T117" s="24"/>
      <c r="U117" s="24"/>
      <c r="V117" s="24"/>
      <c r="W117" s="24"/>
    </row>
    <row r="118" spans="1:23">
      <c r="A118" s="15"/>
      <c r="B118" s="25"/>
      <c r="C118" s="25"/>
      <c r="D118" s="25"/>
      <c r="E118" s="25"/>
      <c r="F118" s="25"/>
      <c r="G118" s="25"/>
      <c r="H118" s="25"/>
      <c r="I118" s="25"/>
      <c r="J118" s="25"/>
      <c r="K118" s="25"/>
      <c r="L118" s="25"/>
      <c r="M118" s="24"/>
      <c r="N118" s="27" t="s">
        <v>23</v>
      </c>
      <c r="O118" s="31">
        <f>O113</f>
        <v>43.905495267840834</v>
      </c>
      <c r="P118" s="31">
        <f>O114</f>
        <v>106.92533054060196</v>
      </c>
      <c r="Q118" s="24"/>
      <c r="R118" s="24"/>
      <c r="S118" s="24"/>
      <c r="T118" s="24"/>
      <c r="U118" s="24"/>
      <c r="V118" s="24"/>
      <c r="W118" s="24"/>
    </row>
    <row r="119" spans="1:23">
      <c r="A119" s="15"/>
      <c r="B119" s="25" t="s">
        <v>32</v>
      </c>
      <c r="C119" s="26" t="s">
        <v>16</v>
      </c>
      <c r="D119" s="25"/>
      <c r="E119" s="25"/>
      <c r="F119" s="25"/>
      <c r="G119" s="25"/>
      <c r="H119" s="25"/>
      <c r="I119" s="25"/>
      <c r="J119" s="25"/>
      <c r="K119" s="25"/>
      <c r="L119" s="25"/>
      <c r="M119" s="24"/>
      <c r="N119" s="27" t="s">
        <v>24</v>
      </c>
      <c r="O119" s="31">
        <f>P113</f>
        <v>76.869537356120631</v>
      </c>
      <c r="P119" s="31">
        <f>P114</f>
        <v>174.81750585050963</v>
      </c>
      <c r="Q119" s="24"/>
      <c r="R119" s="24"/>
      <c r="S119" s="24"/>
      <c r="T119" s="24"/>
      <c r="U119" s="24"/>
      <c r="V119" s="24"/>
      <c r="W119" s="24"/>
    </row>
    <row r="120" spans="1:23" ht="15.75">
      <c r="A120" s="15"/>
      <c r="B120" s="25"/>
      <c r="C120" s="25" t="s">
        <v>21</v>
      </c>
      <c r="D120" s="17">
        <v>3.9319999999999999</v>
      </c>
      <c r="E120" s="25" t="s">
        <v>22</v>
      </c>
      <c r="F120" s="27" t="s">
        <v>23</v>
      </c>
      <c r="G120" s="27" t="s">
        <v>24</v>
      </c>
      <c r="H120" s="27" t="s">
        <v>25</v>
      </c>
      <c r="I120" s="27" t="s">
        <v>26</v>
      </c>
      <c r="J120" s="27" t="s">
        <v>27</v>
      </c>
      <c r="K120" s="27" t="s">
        <v>28</v>
      </c>
      <c r="L120" s="27" t="s">
        <v>29</v>
      </c>
      <c r="M120" s="24"/>
      <c r="N120" s="27" t="s">
        <v>25</v>
      </c>
      <c r="O120" s="31">
        <f>Q113</f>
        <v>110.70523559107912</v>
      </c>
      <c r="P120" s="31">
        <f>Q114</f>
        <v>180.44371728887498</v>
      </c>
      <c r="Q120" s="24"/>
      <c r="R120" s="24"/>
      <c r="S120" s="24"/>
      <c r="T120" s="24"/>
      <c r="U120" s="24"/>
      <c r="V120" s="24"/>
      <c r="W120" s="24"/>
    </row>
    <row r="121" spans="1:23" ht="15.75">
      <c r="A121" s="15"/>
      <c r="B121" s="25"/>
      <c r="C121" s="25" t="s">
        <v>30</v>
      </c>
      <c r="D121" s="17">
        <v>8.3680000000000003</v>
      </c>
      <c r="E121" s="17">
        <v>3.4289999999999998</v>
      </c>
      <c r="F121" s="17">
        <v>4.2640000000000002</v>
      </c>
      <c r="G121" s="17">
        <v>7.2290000000000001</v>
      </c>
      <c r="H121" s="17">
        <v>7.3140000000000001</v>
      </c>
      <c r="I121" s="17">
        <v>7.3890000000000002</v>
      </c>
      <c r="J121" s="17">
        <v>7.8490000000000002</v>
      </c>
      <c r="K121" s="17">
        <v>7.2430000000000003</v>
      </c>
      <c r="L121" s="17">
        <v>6.8490000000000002</v>
      </c>
      <c r="M121" s="24"/>
      <c r="N121" s="27" t="s">
        <v>26</v>
      </c>
      <c r="O121" s="31">
        <f>R113</f>
        <v>133.20571389687069</v>
      </c>
      <c r="P121" s="31">
        <f>R114</f>
        <v>180.71727755421631</v>
      </c>
      <c r="Q121" s="24"/>
      <c r="R121" s="24"/>
      <c r="S121" s="24"/>
      <c r="T121" s="24"/>
      <c r="U121" s="24"/>
      <c r="V121" s="24"/>
      <c r="W121" s="24"/>
    </row>
    <row r="122" spans="1:23">
      <c r="A122" s="15"/>
      <c r="B122" s="25"/>
      <c r="C122" s="25"/>
      <c r="D122" s="25">
        <f>D121-D120</f>
        <v>4.4359999999999999</v>
      </c>
      <c r="E122" s="25"/>
      <c r="F122" s="25">
        <f>F121-E121</f>
        <v>0.83500000000000041</v>
      </c>
      <c r="G122" s="25">
        <f>G121-E121</f>
        <v>3.8000000000000003</v>
      </c>
      <c r="H122" s="25">
        <f>H121-E121</f>
        <v>3.8850000000000002</v>
      </c>
      <c r="I122" s="25">
        <f>I121-E121</f>
        <v>3.9600000000000004</v>
      </c>
      <c r="J122" s="25">
        <f>J121-E121</f>
        <v>4.42</v>
      </c>
      <c r="K122" s="25">
        <f>K121-E121</f>
        <v>3.8140000000000005</v>
      </c>
      <c r="L122" s="25">
        <f>L121-E121</f>
        <v>3.4200000000000004</v>
      </c>
      <c r="M122" s="24"/>
      <c r="N122" s="27" t="s">
        <v>27</v>
      </c>
      <c r="O122" s="31">
        <f>S113</f>
        <v>154.65621100068256</v>
      </c>
      <c r="P122" s="31">
        <f>S114</f>
        <v>170.37436710893451</v>
      </c>
      <c r="Q122" s="24"/>
      <c r="R122" s="24"/>
      <c r="S122" s="24"/>
      <c r="T122" s="24"/>
      <c r="U122" s="24"/>
      <c r="V122" s="24"/>
      <c r="W122" s="24"/>
    </row>
    <row r="123" spans="1:23">
      <c r="A123" s="15"/>
      <c r="B123" s="25"/>
      <c r="C123" s="25"/>
      <c r="D123" s="25"/>
      <c r="E123" s="25"/>
      <c r="F123" s="28">
        <f>F122/D122*100</f>
        <v>18.823264201983779</v>
      </c>
      <c r="G123" s="28">
        <f>G122/D122*100</f>
        <v>85.662759242560867</v>
      </c>
      <c r="H123" s="28">
        <f>H122/D122*100</f>
        <v>87.578899909828678</v>
      </c>
      <c r="I123" s="28">
        <f>I122/D122*100</f>
        <v>89.269612263300274</v>
      </c>
      <c r="J123" s="28">
        <f>J122/D122*100</f>
        <v>99.639314697926068</v>
      </c>
      <c r="K123" s="28">
        <f>K122/D122*100</f>
        <v>85.978358881875579</v>
      </c>
      <c r="L123" s="28">
        <f>L122/D122*100</f>
        <v>77.096483318304792</v>
      </c>
      <c r="M123" s="24"/>
      <c r="N123" s="27" t="s">
        <v>28</v>
      </c>
      <c r="O123" s="31">
        <f>T113</f>
        <v>140.34608793528702</v>
      </c>
      <c r="P123" s="31">
        <f>T114</f>
        <v>151.37629264185955</v>
      </c>
      <c r="Q123" s="24"/>
      <c r="R123" s="24"/>
      <c r="S123" s="24"/>
      <c r="T123" s="24"/>
      <c r="U123" s="24"/>
      <c r="V123" s="24"/>
      <c r="W123" s="24"/>
    </row>
    <row r="124" spans="1:23">
      <c r="A124" s="15"/>
      <c r="B124" s="25"/>
      <c r="C124" s="25"/>
      <c r="D124" s="25"/>
      <c r="E124" s="25"/>
      <c r="F124" s="25"/>
      <c r="G124" s="25"/>
      <c r="H124" s="25"/>
      <c r="I124" s="25"/>
      <c r="J124" s="25"/>
      <c r="K124" s="25"/>
      <c r="L124" s="25"/>
      <c r="M124" s="24"/>
      <c r="N124" s="27" t="s">
        <v>29</v>
      </c>
      <c r="O124" s="31">
        <f>U113</f>
        <v>129.78046914730405</v>
      </c>
      <c r="P124" s="31">
        <f>U114</f>
        <v>139.19607976152685</v>
      </c>
      <c r="Q124" s="24"/>
      <c r="R124" s="24"/>
      <c r="S124" s="24"/>
      <c r="T124" s="24"/>
      <c r="U124" s="24"/>
      <c r="V124" s="24"/>
      <c r="W124" s="24"/>
    </row>
    <row r="125" spans="1:23">
      <c r="A125" s="15"/>
      <c r="B125" s="25" t="s">
        <v>33</v>
      </c>
      <c r="C125" s="26" t="s">
        <v>20</v>
      </c>
      <c r="D125" s="25"/>
      <c r="E125" s="25"/>
      <c r="F125" s="25"/>
      <c r="G125" s="25"/>
      <c r="H125" s="25"/>
      <c r="I125" s="25"/>
      <c r="J125" s="25"/>
      <c r="K125" s="25"/>
      <c r="L125" s="25"/>
      <c r="M125" s="24"/>
      <c r="N125" s="24"/>
      <c r="O125" s="24"/>
      <c r="P125" s="24"/>
      <c r="Q125" s="24"/>
      <c r="R125" s="24"/>
      <c r="S125" s="24"/>
      <c r="T125" s="24"/>
    </row>
    <row r="126" spans="1:23" ht="15.75">
      <c r="A126" s="15"/>
      <c r="B126" s="25"/>
      <c r="C126" s="25" t="s">
        <v>21</v>
      </c>
      <c r="D126" s="17">
        <v>2.8919999999999999</v>
      </c>
      <c r="E126" s="25" t="s">
        <v>22</v>
      </c>
      <c r="F126" s="27" t="s">
        <v>23</v>
      </c>
      <c r="G126" s="27" t="s">
        <v>24</v>
      </c>
      <c r="H126" s="27" t="s">
        <v>25</v>
      </c>
      <c r="I126" s="27" t="s">
        <v>26</v>
      </c>
      <c r="J126" s="27" t="s">
        <v>27</v>
      </c>
      <c r="K126" s="27" t="s">
        <v>28</v>
      </c>
      <c r="L126" s="27" t="s">
        <v>29</v>
      </c>
      <c r="M126" s="24"/>
      <c r="N126" s="24"/>
      <c r="O126" s="24"/>
      <c r="P126" s="24"/>
      <c r="Q126" s="24"/>
      <c r="R126" s="24"/>
      <c r="S126" s="24"/>
      <c r="T126" s="24"/>
    </row>
    <row r="127" spans="1:23" ht="15.75">
      <c r="A127" s="15"/>
      <c r="B127" s="25"/>
      <c r="C127" s="25" t="s">
        <v>30</v>
      </c>
      <c r="D127" s="17">
        <v>13.281000000000001</v>
      </c>
      <c r="E127" s="17">
        <v>-0.20200000000000001</v>
      </c>
      <c r="F127" s="17">
        <v>7.7080000000000002</v>
      </c>
      <c r="G127" s="17">
        <v>13.285</v>
      </c>
      <c r="H127" s="17">
        <v>11.622</v>
      </c>
      <c r="I127" s="17">
        <v>11.114000000000001</v>
      </c>
      <c r="J127" s="17">
        <v>11.054</v>
      </c>
      <c r="K127" s="17">
        <v>10.029999999999999</v>
      </c>
      <c r="L127" s="17">
        <v>8.8070000000000004</v>
      </c>
      <c r="M127" s="24"/>
      <c r="N127" s="24"/>
      <c r="O127" s="24"/>
      <c r="P127" s="24"/>
      <c r="Q127" s="24"/>
      <c r="R127" s="24"/>
      <c r="S127" s="24"/>
      <c r="T127" s="24"/>
      <c r="U127" s="24"/>
      <c r="V127" s="24"/>
      <c r="W127" s="24"/>
    </row>
    <row r="128" spans="1:23">
      <c r="A128" s="15"/>
      <c r="B128" s="25"/>
      <c r="C128" s="25"/>
      <c r="D128" s="25">
        <f>D127-D126</f>
        <v>10.389000000000001</v>
      </c>
      <c r="E128" s="25"/>
      <c r="F128" s="25">
        <f>F127-E127</f>
        <v>7.91</v>
      </c>
      <c r="G128" s="25">
        <f>G127-E127</f>
        <v>13.487</v>
      </c>
      <c r="H128" s="25">
        <f>H127-E127</f>
        <v>11.824</v>
      </c>
      <c r="I128" s="25">
        <f>I127-E127</f>
        <v>11.316000000000001</v>
      </c>
      <c r="J128" s="25">
        <f>J127-E127</f>
        <v>11.256</v>
      </c>
      <c r="K128" s="25">
        <f>K127-E127</f>
        <v>10.231999999999999</v>
      </c>
      <c r="L128" s="25">
        <f>L127-E127</f>
        <v>9.0090000000000003</v>
      </c>
      <c r="M128" s="24"/>
      <c r="N128" s="24"/>
      <c r="O128" s="24"/>
      <c r="P128" s="24"/>
      <c r="Q128" s="24"/>
      <c r="R128" s="24"/>
      <c r="S128" s="24"/>
      <c r="T128" s="24"/>
      <c r="U128" s="24"/>
      <c r="V128" s="24"/>
      <c r="W128" s="24"/>
    </row>
    <row r="129" spans="1:23">
      <c r="A129" s="15"/>
      <c r="B129" s="25"/>
      <c r="C129" s="25"/>
      <c r="D129" s="25"/>
      <c r="E129" s="25"/>
      <c r="F129" s="28">
        <f>F128/D128*100</f>
        <v>76.13822312060833</v>
      </c>
      <c r="G129" s="28">
        <f>G128/D128*100</f>
        <v>129.8200019251131</v>
      </c>
      <c r="H129" s="28">
        <f>H128/D128*100</f>
        <v>113.81268649533158</v>
      </c>
      <c r="I129" s="28">
        <f>I128/D128*100</f>
        <v>108.92289922032919</v>
      </c>
      <c r="J129" s="28">
        <f>J128/D128*100</f>
        <v>108.34536529021079</v>
      </c>
      <c r="K129" s="28">
        <f>K128/D128*100</f>
        <v>98.488786216190178</v>
      </c>
      <c r="L129" s="28">
        <f>L128/D128*100</f>
        <v>86.716719607276929</v>
      </c>
      <c r="M129" s="24"/>
      <c r="N129" s="24"/>
      <c r="O129" s="24"/>
      <c r="P129" s="24"/>
      <c r="Q129" s="24"/>
      <c r="R129" s="24"/>
      <c r="S129" s="24"/>
      <c r="T129" s="24"/>
      <c r="U129" s="24"/>
      <c r="V129" s="24"/>
      <c r="W129" s="24"/>
    </row>
    <row r="130" spans="1:23">
      <c r="A130" s="15"/>
      <c r="B130" s="25"/>
      <c r="C130" s="25"/>
      <c r="D130" s="25"/>
      <c r="E130" s="25"/>
      <c r="F130" s="25"/>
      <c r="G130" s="25"/>
      <c r="H130" s="25"/>
      <c r="I130" s="25"/>
      <c r="J130" s="25"/>
      <c r="K130" s="25"/>
      <c r="L130" s="25"/>
      <c r="M130" s="24"/>
      <c r="N130" s="24"/>
      <c r="O130" s="24"/>
      <c r="P130" s="24"/>
      <c r="Q130" s="24"/>
      <c r="R130" s="24"/>
      <c r="S130" s="24"/>
      <c r="T130" s="24"/>
      <c r="U130" s="24"/>
      <c r="V130" s="24"/>
      <c r="W130" s="24"/>
    </row>
    <row r="131" spans="1:23">
      <c r="A131" s="15"/>
      <c r="B131" s="25" t="s">
        <v>34</v>
      </c>
      <c r="C131" s="26" t="s">
        <v>20</v>
      </c>
      <c r="D131" s="25"/>
      <c r="E131" s="25"/>
      <c r="F131" s="25"/>
      <c r="G131" s="25"/>
      <c r="H131" s="25"/>
      <c r="I131" s="25"/>
      <c r="J131" s="25"/>
      <c r="K131" s="25"/>
      <c r="L131" s="25"/>
      <c r="M131" s="24"/>
      <c r="N131" s="24"/>
      <c r="O131" s="24"/>
      <c r="P131" s="24"/>
      <c r="Q131" s="24"/>
      <c r="R131" s="24"/>
      <c r="S131" s="24"/>
      <c r="T131" s="24"/>
      <c r="U131" s="24"/>
      <c r="V131" s="24"/>
      <c r="W131" s="24"/>
    </row>
    <row r="132" spans="1:23" ht="15.75">
      <c r="A132" s="15"/>
      <c r="B132" s="25"/>
      <c r="C132" s="25" t="s">
        <v>21</v>
      </c>
      <c r="D132" s="17">
        <v>3.4009999999999998</v>
      </c>
      <c r="E132" s="25" t="s">
        <v>22</v>
      </c>
      <c r="F132" s="27" t="s">
        <v>23</v>
      </c>
      <c r="G132" s="27" t="s">
        <v>24</v>
      </c>
      <c r="H132" s="27" t="s">
        <v>25</v>
      </c>
      <c r="I132" s="27" t="s">
        <v>26</v>
      </c>
      <c r="J132" s="27" t="s">
        <v>27</v>
      </c>
      <c r="K132" s="27" t="s">
        <v>28</v>
      </c>
      <c r="L132" s="27" t="s">
        <v>29</v>
      </c>
      <c r="M132" s="24"/>
      <c r="N132" s="24"/>
      <c r="O132" s="24"/>
      <c r="P132" s="24"/>
      <c r="Q132" s="24"/>
      <c r="R132" s="24"/>
      <c r="S132" s="24"/>
      <c r="T132" s="24"/>
      <c r="U132" s="24"/>
      <c r="V132" s="24"/>
      <c r="W132" s="24"/>
    </row>
    <row r="133" spans="1:23" ht="15.75">
      <c r="A133" s="15"/>
      <c r="B133" s="25"/>
      <c r="C133" s="25" t="s">
        <v>30</v>
      </c>
      <c r="D133" s="17">
        <v>16.699000000000002</v>
      </c>
      <c r="E133" s="17">
        <v>3.734</v>
      </c>
      <c r="F133" s="17">
        <v>22.047000000000001</v>
      </c>
      <c r="G133" s="17">
        <v>32.965000000000003</v>
      </c>
      <c r="H133" s="17">
        <v>36.590000000000003</v>
      </c>
      <c r="I133" s="17">
        <v>37.313000000000002</v>
      </c>
      <c r="J133" s="17">
        <v>34.639000000000003</v>
      </c>
      <c r="K133" s="17">
        <v>30.896999999999998</v>
      </c>
      <c r="L133" s="17">
        <v>29.222999999999999</v>
      </c>
      <c r="M133" s="24"/>
      <c r="N133" s="24"/>
      <c r="O133" s="24"/>
      <c r="P133" s="24"/>
      <c r="Q133" s="24"/>
      <c r="R133" s="24"/>
      <c r="S133" s="24"/>
      <c r="T133" s="24"/>
      <c r="U133" s="24"/>
      <c r="V133" s="24"/>
      <c r="W133" s="24"/>
    </row>
    <row r="134" spans="1:23">
      <c r="A134" s="15"/>
      <c r="B134" s="25"/>
      <c r="C134" s="25"/>
      <c r="D134" s="25">
        <f>D133-D132</f>
        <v>13.298000000000002</v>
      </c>
      <c r="E134" s="25"/>
      <c r="F134" s="25">
        <f>F133-E133</f>
        <v>18.313000000000002</v>
      </c>
      <c r="G134" s="25">
        <f>G133-E133</f>
        <v>29.231000000000002</v>
      </c>
      <c r="H134" s="25">
        <f>H133-E133</f>
        <v>32.856000000000002</v>
      </c>
      <c r="I134" s="25">
        <f>I133-E133</f>
        <v>33.579000000000001</v>
      </c>
      <c r="J134" s="25">
        <f>J133-E133</f>
        <v>30.905000000000001</v>
      </c>
      <c r="K134" s="25">
        <f>K133-E133</f>
        <v>27.162999999999997</v>
      </c>
      <c r="L134" s="25">
        <f>L133-E133</f>
        <v>25.488999999999997</v>
      </c>
      <c r="M134" s="24"/>
      <c r="N134" s="24"/>
      <c r="O134" s="24"/>
      <c r="P134" s="24"/>
      <c r="Q134" s="24"/>
      <c r="R134" s="24"/>
      <c r="S134" s="24"/>
      <c r="T134" s="24"/>
      <c r="U134" s="24"/>
      <c r="V134" s="24"/>
      <c r="W134" s="24"/>
    </row>
    <row r="135" spans="1:23">
      <c r="A135" s="15"/>
      <c r="B135" s="25"/>
      <c r="C135" s="25"/>
      <c r="D135" s="25"/>
      <c r="E135" s="25"/>
      <c r="F135" s="28">
        <f>F134/D134*100</f>
        <v>137.71243796059559</v>
      </c>
      <c r="G135" s="28">
        <f>G134/D134*100</f>
        <v>219.81500977590613</v>
      </c>
      <c r="H135" s="28">
        <f>H134/D134*100</f>
        <v>247.07474808241838</v>
      </c>
      <c r="I135" s="28">
        <f>I134/D134*100</f>
        <v>252.51165588810346</v>
      </c>
      <c r="J135" s="28">
        <f>J134/D134*100</f>
        <v>232.40336892765825</v>
      </c>
      <c r="K135" s="28">
        <f>K134/D134*100</f>
        <v>204.26379906752891</v>
      </c>
      <c r="L135" s="28">
        <f>L134/D134*100</f>
        <v>191.67543991577676</v>
      </c>
      <c r="M135" s="24"/>
      <c r="N135" s="24"/>
      <c r="O135" s="24"/>
      <c r="P135" s="24"/>
      <c r="Q135" s="24"/>
      <c r="R135" s="24"/>
      <c r="S135" s="24"/>
      <c r="T135" s="24"/>
      <c r="U135" s="24"/>
      <c r="V135" s="24"/>
      <c r="W135" s="24"/>
    </row>
    <row r="136" spans="1:23">
      <c r="A136" s="24"/>
      <c r="B136" s="24"/>
      <c r="C136" s="24"/>
      <c r="D136" s="24"/>
      <c r="E136" s="24"/>
      <c r="F136" s="24"/>
      <c r="G136" s="24"/>
      <c r="H136" s="24"/>
      <c r="I136" s="24"/>
      <c r="J136" s="24"/>
      <c r="K136" s="24"/>
      <c r="L136" s="24"/>
      <c r="M136" s="24"/>
      <c r="N136" s="24"/>
      <c r="O136" s="24"/>
      <c r="P136" s="24"/>
      <c r="Q136" s="24"/>
      <c r="R136" s="24"/>
      <c r="S136" s="24"/>
      <c r="T136" s="24"/>
      <c r="U136" s="24"/>
      <c r="V136" s="24"/>
      <c r="W136" s="24"/>
    </row>
    <row r="137" spans="1:23">
      <c r="A137" s="24"/>
      <c r="B137" s="24"/>
      <c r="C137" s="24"/>
      <c r="D137" s="24"/>
      <c r="E137" s="24"/>
      <c r="F137" s="24"/>
      <c r="G137" s="24"/>
      <c r="H137" s="24"/>
      <c r="I137" s="24"/>
      <c r="J137" s="24"/>
      <c r="K137" s="24"/>
      <c r="L137" s="24"/>
      <c r="M137" s="24"/>
      <c r="N137" s="24"/>
      <c r="O137" s="24"/>
      <c r="P137" s="24"/>
      <c r="Q137" s="24"/>
      <c r="R137" s="24"/>
      <c r="S137" s="24"/>
      <c r="T137" s="24"/>
      <c r="U137" s="24"/>
      <c r="V137" s="24"/>
      <c r="W137" s="24"/>
    </row>
    <row r="138" spans="1:23">
      <c r="A138" s="15" t="s">
        <v>43</v>
      </c>
      <c r="B138" s="25"/>
      <c r="C138" s="25"/>
      <c r="D138" s="25"/>
      <c r="E138" s="25"/>
      <c r="F138" s="25"/>
      <c r="G138" s="25"/>
      <c r="H138" s="25"/>
      <c r="I138" s="25"/>
      <c r="J138" s="25"/>
      <c r="K138" s="25"/>
      <c r="L138" s="25"/>
      <c r="M138" s="24"/>
      <c r="N138" s="30"/>
      <c r="O138" s="27" t="str">
        <f t="shared" ref="O138:U138" si="20">F140</f>
        <v>0.1mM10ul</v>
      </c>
      <c r="P138" s="27" t="str">
        <f t="shared" si="20"/>
        <v>0.1mM20ul</v>
      </c>
      <c r="Q138" s="27" t="str">
        <f t="shared" si="20"/>
        <v>1mM7ul</v>
      </c>
      <c r="R138" s="27" t="str">
        <f t="shared" si="20"/>
        <v>1mM20ul</v>
      </c>
      <c r="S138" s="27" t="str">
        <f t="shared" si="20"/>
        <v>10mM7ul</v>
      </c>
      <c r="T138" s="27" t="str">
        <f t="shared" si="20"/>
        <v>10mM20ul</v>
      </c>
      <c r="U138" s="27" t="str">
        <f t="shared" si="20"/>
        <v>10mM70ul</v>
      </c>
    </row>
    <row r="139" spans="1:23">
      <c r="A139" s="15"/>
      <c r="B139" s="25" t="s">
        <v>19</v>
      </c>
      <c r="C139" s="26" t="s">
        <v>20</v>
      </c>
      <c r="D139" s="25"/>
      <c r="E139" s="25"/>
      <c r="F139" s="25"/>
      <c r="G139" s="25"/>
      <c r="H139" s="25"/>
      <c r="I139" s="25"/>
      <c r="J139" s="25"/>
      <c r="K139" s="25"/>
      <c r="L139" s="25"/>
      <c r="M139" s="24"/>
      <c r="N139" s="30" t="s">
        <v>16</v>
      </c>
      <c r="O139" s="31">
        <f t="shared" ref="O139:U139" si="21">AVERAGE(F155,F161)</f>
        <v>24.974087832987461</v>
      </c>
      <c r="P139" s="31">
        <f t="shared" si="21"/>
        <v>74.368996110523796</v>
      </c>
      <c r="Q139" s="31">
        <f t="shared" si="21"/>
        <v>89.358762578801077</v>
      </c>
      <c r="R139" s="31">
        <f t="shared" si="21"/>
        <v>113.11334299176426</v>
      </c>
      <c r="S139" s="31">
        <f t="shared" si="21"/>
        <v>110.93951081352704</v>
      </c>
      <c r="T139" s="31">
        <f t="shared" si="21"/>
        <v>142.60125037524313</v>
      </c>
      <c r="U139" s="31">
        <f t="shared" si="21"/>
        <v>109.50029856298212</v>
      </c>
    </row>
    <row r="140" spans="1:23" ht="15.75">
      <c r="A140" s="15"/>
      <c r="B140" s="25"/>
      <c r="C140" s="25" t="s">
        <v>21</v>
      </c>
      <c r="D140" s="17">
        <v>3.641</v>
      </c>
      <c r="E140" s="25" t="s">
        <v>22</v>
      </c>
      <c r="F140" s="27" t="s">
        <v>23</v>
      </c>
      <c r="G140" s="27" t="s">
        <v>24</v>
      </c>
      <c r="H140" s="27" t="s">
        <v>25</v>
      </c>
      <c r="I140" s="27" t="s">
        <v>26</v>
      </c>
      <c r="J140" s="27" t="s">
        <v>27</v>
      </c>
      <c r="K140" s="27" t="s">
        <v>28</v>
      </c>
      <c r="L140" s="27" t="s">
        <v>29</v>
      </c>
      <c r="M140" s="24"/>
      <c r="N140" s="30" t="s">
        <v>7</v>
      </c>
      <c r="O140" s="31">
        <f t="shared" ref="O140:U140" si="22">AVERAGE(F143,F149)</f>
        <v>16.788644765711883</v>
      </c>
      <c r="P140" s="31">
        <f t="shared" si="22"/>
        <v>17.883892879685014</v>
      </c>
      <c r="Q140" s="31">
        <f t="shared" si="22"/>
        <v>55.725105948123009</v>
      </c>
      <c r="R140" s="31">
        <f t="shared" si="22"/>
        <v>60.63471191127411</v>
      </c>
      <c r="S140" s="31">
        <f t="shared" si="22"/>
        <v>79.413453157404348</v>
      </c>
      <c r="T140" s="31">
        <f t="shared" si="22"/>
        <v>88.440233236151656</v>
      </c>
      <c r="U140" s="31">
        <f t="shared" si="22"/>
        <v>76.462309518800197</v>
      </c>
    </row>
    <row r="141" spans="1:23" ht="15.75">
      <c r="A141" s="15"/>
      <c r="B141" s="25"/>
      <c r="C141" s="25" t="s">
        <v>30</v>
      </c>
      <c r="D141" s="17">
        <v>4.6109999999999998</v>
      </c>
      <c r="E141" s="17">
        <v>2.6579999999999999</v>
      </c>
      <c r="F141" s="17">
        <v>2.9129999999999998</v>
      </c>
      <c r="G141" s="17">
        <v>2.8889999999999998</v>
      </c>
      <c r="H141" s="17">
        <v>3.51</v>
      </c>
      <c r="I141" s="17">
        <v>3.4489999999999998</v>
      </c>
      <c r="J141" s="17">
        <v>3.4689999999999999</v>
      </c>
      <c r="K141" s="17">
        <v>3.5310000000000001</v>
      </c>
      <c r="L141" s="17">
        <v>3.1240000000000001</v>
      </c>
      <c r="M141" s="24"/>
      <c r="N141" s="24"/>
      <c r="O141" s="24"/>
      <c r="P141" s="24"/>
      <c r="Q141" s="24"/>
      <c r="R141" s="24"/>
      <c r="S141" s="24"/>
      <c r="T141" s="24"/>
      <c r="U141" s="24"/>
      <c r="V141" s="24"/>
      <c r="W141" s="24"/>
    </row>
    <row r="142" spans="1:23">
      <c r="A142" s="15"/>
      <c r="B142" s="25"/>
      <c r="C142" s="25"/>
      <c r="D142" s="25">
        <f>D141-D140</f>
        <v>0.96999999999999975</v>
      </c>
      <c r="E142" s="25"/>
      <c r="F142" s="25">
        <f>F141-E141</f>
        <v>0.25499999999999989</v>
      </c>
      <c r="G142" s="25">
        <f>G141-E141</f>
        <v>0.23099999999999987</v>
      </c>
      <c r="H142" s="25">
        <f>H141-E141</f>
        <v>0.85199999999999987</v>
      </c>
      <c r="I142" s="25">
        <f>I141-E141</f>
        <v>0.79099999999999993</v>
      </c>
      <c r="J142" s="25">
        <f>J141-E141</f>
        <v>0.81099999999999994</v>
      </c>
      <c r="K142" s="25">
        <f>K141-E141</f>
        <v>0.87300000000000022</v>
      </c>
      <c r="L142" s="25">
        <f>L141-E141</f>
        <v>0.46600000000000019</v>
      </c>
      <c r="M142" s="24"/>
      <c r="N142" s="24"/>
      <c r="O142" s="24"/>
      <c r="P142" s="24"/>
      <c r="Q142" s="24"/>
      <c r="R142" s="24"/>
      <c r="S142" s="24"/>
      <c r="T142" s="24"/>
      <c r="U142" s="24"/>
      <c r="V142" s="24"/>
      <c r="W142" s="24"/>
    </row>
    <row r="143" spans="1:23">
      <c r="A143" s="15"/>
      <c r="B143" s="25"/>
      <c r="C143" s="25"/>
      <c r="D143" s="25"/>
      <c r="E143" s="25"/>
      <c r="F143" s="28">
        <f>F142/D142*100</f>
        <v>26.288659793814428</v>
      </c>
      <c r="G143" s="28">
        <f>G142/D142*100</f>
        <v>23.814432989690715</v>
      </c>
      <c r="H143" s="28">
        <f>H142/D142*100</f>
        <v>87.835051546391767</v>
      </c>
      <c r="I143" s="28">
        <f>I142/D142*100</f>
        <v>81.546391752577335</v>
      </c>
      <c r="J143" s="28">
        <f>J142/D142*100</f>
        <v>83.608247422680421</v>
      </c>
      <c r="K143" s="28">
        <f>K142/D142*100</f>
        <v>90.000000000000043</v>
      </c>
      <c r="L143" s="28">
        <f>L142/D142*100</f>
        <v>48.041237113402097</v>
      </c>
      <c r="M143" s="24"/>
      <c r="N143" s="30" t="s">
        <v>31</v>
      </c>
      <c r="O143" s="25" t="s">
        <v>16</v>
      </c>
      <c r="P143" s="25" t="s">
        <v>7</v>
      </c>
      <c r="Q143" s="24"/>
      <c r="R143" s="24"/>
      <c r="S143" s="24"/>
      <c r="T143" s="24"/>
      <c r="U143" s="24"/>
      <c r="V143" s="24"/>
      <c r="W143" s="24"/>
    </row>
    <row r="144" spans="1:23">
      <c r="A144" s="15"/>
      <c r="B144" s="25"/>
      <c r="C144" s="25"/>
      <c r="D144" s="25"/>
      <c r="E144" s="25"/>
      <c r="F144" s="25"/>
      <c r="G144" s="25"/>
      <c r="H144" s="25"/>
      <c r="I144" s="25"/>
      <c r="J144" s="25"/>
      <c r="K144" s="25"/>
      <c r="L144" s="25"/>
      <c r="M144" s="24"/>
      <c r="N144" s="27" t="s">
        <v>23</v>
      </c>
      <c r="O144" s="31">
        <f>O139</f>
        <v>24.974087832987461</v>
      </c>
      <c r="P144" s="31">
        <f>O140</f>
        <v>16.788644765711883</v>
      </c>
      <c r="Q144" s="24"/>
      <c r="R144" s="24"/>
      <c r="S144" s="24"/>
      <c r="T144" s="24"/>
      <c r="U144" s="24"/>
      <c r="V144" s="24"/>
      <c r="W144" s="24"/>
    </row>
    <row r="145" spans="1:23">
      <c r="A145" s="15"/>
      <c r="B145" s="25" t="s">
        <v>32</v>
      </c>
      <c r="C145" s="26" t="s">
        <v>20</v>
      </c>
      <c r="D145" s="25"/>
      <c r="E145" s="25"/>
      <c r="F145" s="25"/>
      <c r="G145" s="25"/>
      <c r="H145" s="25"/>
      <c r="I145" s="25"/>
      <c r="J145" s="25"/>
      <c r="K145" s="25"/>
      <c r="L145" s="25"/>
      <c r="M145" s="24"/>
      <c r="N145" s="27" t="s">
        <v>24</v>
      </c>
      <c r="O145" s="31">
        <f>P139</f>
        <v>74.368996110523796</v>
      </c>
      <c r="P145" s="31">
        <f>P140</f>
        <v>17.883892879685014</v>
      </c>
      <c r="Q145" s="24"/>
      <c r="R145" s="24"/>
      <c r="S145" s="24"/>
      <c r="T145" s="24"/>
      <c r="U145" s="24"/>
      <c r="V145" s="24"/>
      <c r="W145" s="24"/>
    </row>
    <row r="146" spans="1:23" ht="15.75">
      <c r="A146" s="15"/>
      <c r="B146" s="25"/>
      <c r="C146" s="25" t="s">
        <v>21</v>
      </c>
      <c r="D146" s="17">
        <v>3.5289999999999999</v>
      </c>
      <c r="E146" s="25" t="s">
        <v>22</v>
      </c>
      <c r="F146" s="27" t="s">
        <v>23</v>
      </c>
      <c r="G146" s="27" t="s">
        <v>24</v>
      </c>
      <c r="H146" s="27" t="s">
        <v>25</v>
      </c>
      <c r="I146" s="27" t="s">
        <v>26</v>
      </c>
      <c r="J146" s="27" t="s">
        <v>27</v>
      </c>
      <c r="K146" s="27" t="s">
        <v>28</v>
      </c>
      <c r="L146" s="27" t="s">
        <v>29</v>
      </c>
      <c r="M146" s="24"/>
      <c r="N146" s="27" t="s">
        <v>25</v>
      </c>
      <c r="O146" s="31">
        <f>Q139</f>
        <v>89.358762578801077</v>
      </c>
      <c r="P146" s="31">
        <f>Q140</f>
        <v>55.725105948123009</v>
      </c>
      <c r="Q146" s="24"/>
      <c r="R146" s="24"/>
      <c r="S146" s="24"/>
      <c r="T146" s="24"/>
      <c r="U146" s="24"/>
      <c r="V146" s="24"/>
      <c r="W146" s="24"/>
    </row>
    <row r="147" spans="1:23" ht="15.75">
      <c r="A147" s="15"/>
      <c r="B147" s="25"/>
      <c r="C147" s="25" t="s">
        <v>30</v>
      </c>
      <c r="D147" s="17">
        <v>4.9009999999999998</v>
      </c>
      <c r="E147" s="17">
        <v>2.9209999999999998</v>
      </c>
      <c r="F147" s="17">
        <v>3.0209999999999999</v>
      </c>
      <c r="G147" s="17">
        <v>3.085</v>
      </c>
      <c r="H147" s="17">
        <v>3.2450000000000001</v>
      </c>
      <c r="I147" s="17">
        <v>3.4660000000000002</v>
      </c>
      <c r="J147" s="17">
        <v>3.9529999999999998</v>
      </c>
      <c r="K147" s="17">
        <v>4.1130000000000004</v>
      </c>
      <c r="L147" s="17">
        <v>4.3600000000000003</v>
      </c>
      <c r="M147" s="24"/>
      <c r="N147" s="27" t="s">
        <v>26</v>
      </c>
      <c r="O147" s="31">
        <f>R139</f>
        <v>113.11334299176426</v>
      </c>
      <c r="P147" s="31">
        <f>R140</f>
        <v>60.63471191127411</v>
      </c>
      <c r="Q147" s="24"/>
      <c r="R147" s="24"/>
      <c r="S147" s="24"/>
      <c r="T147" s="24"/>
      <c r="U147" s="24"/>
      <c r="V147" s="24"/>
      <c r="W147" s="24"/>
    </row>
    <row r="148" spans="1:23">
      <c r="A148" s="15"/>
      <c r="B148" s="25"/>
      <c r="C148" s="25"/>
      <c r="D148" s="25">
        <f>D147-D146</f>
        <v>1.3719999999999999</v>
      </c>
      <c r="E148" s="25"/>
      <c r="F148" s="25">
        <f>F147-E147</f>
        <v>0.10000000000000009</v>
      </c>
      <c r="G148" s="25">
        <f>G147-E147</f>
        <v>0.16400000000000015</v>
      </c>
      <c r="H148" s="25">
        <f>H147-E147</f>
        <v>0.32400000000000029</v>
      </c>
      <c r="I148" s="25">
        <f>I147-E147</f>
        <v>0.54500000000000037</v>
      </c>
      <c r="J148" s="25">
        <f>J147-E147</f>
        <v>1.032</v>
      </c>
      <c r="K148" s="25">
        <f>K147-E147</f>
        <v>1.1920000000000006</v>
      </c>
      <c r="L148" s="25">
        <f>L147-E147</f>
        <v>1.4390000000000005</v>
      </c>
      <c r="M148" s="24"/>
      <c r="N148" s="27" t="s">
        <v>27</v>
      </c>
      <c r="O148" s="31">
        <f>S139</f>
        <v>110.93951081352704</v>
      </c>
      <c r="P148" s="31">
        <f>S140</f>
        <v>79.413453157404348</v>
      </c>
      <c r="Q148" s="24"/>
      <c r="R148" s="24"/>
      <c r="S148" s="24"/>
      <c r="T148" s="24"/>
      <c r="U148" s="24"/>
      <c r="V148" s="24"/>
      <c r="W148" s="24"/>
    </row>
    <row r="149" spans="1:23">
      <c r="A149" s="15"/>
      <c r="B149" s="25"/>
      <c r="C149" s="25"/>
      <c r="D149" s="25"/>
      <c r="E149" s="25"/>
      <c r="F149" s="28">
        <f>F148/D148*100</f>
        <v>7.2886297376093365</v>
      </c>
      <c r="G149" s="28">
        <f>G148/D148*100</f>
        <v>11.953352769679313</v>
      </c>
      <c r="H149" s="28">
        <f>H148/D148*100</f>
        <v>23.61516034985425</v>
      </c>
      <c r="I149" s="28">
        <f>I148/D148*100</f>
        <v>39.723032069970877</v>
      </c>
      <c r="J149" s="28">
        <f>J148/D148*100</f>
        <v>75.218658892128289</v>
      </c>
      <c r="K149" s="28">
        <f>K148/D148*100</f>
        <v>86.880466472303269</v>
      </c>
      <c r="L149" s="28">
        <f>L148/D148*100</f>
        <v>104.8833819241983</v>
      </c>
      <c r="M149" s="24"/>
      <c r="N149" s="27" t="s">
        <v>28</v>
      </c>
      <c r="O149" s="31">
        <f>T139</f>
        <v>142.60125037524313</v>
      </c>
      <c r="P149" s="31">
        <f>T140</f>
        <v>88.440233236151656</v>
      </c>
      <c r="Q149" s="24"/>
      <c r="R149" s="24"/>
      <c r="S149" s="24"/>
      <c r="T149" s="24"/>
      <c r="U149" s="24"/>
      <c r="V149" s="24"/>
      <c r="W149" s="24"/>
    </row>
    <row r="150" spans="1:23">
      <c r="A150" s="15"/>
      <c r="B150" s="25"/>
      <c r="C150" s="25"/>
      <c r="D150" s="25"/>
      <c r="E150" s="25"/>
      <c r="F150" s="25"/>
      <c r="G150" s="25"/>
      <c r="H150" s="25"/>
      <c r="I150" s="25"/>
      <c r="J150" s="25"/>
      <c r="K150" s="25"/>
      <c r="L150" s="25"/>
      <c r="M150" s="24"/>
      <c r="N150" s="27" t="s">
        <v>29</v>
      </c>
      <c r="O150" s="31">
        <f>U139</f>
        <v>109.50029856298212</v>
      </c>
      <c r="P150" s="31">
        <f>U140</f>
        <v>76.462309518800197</v>
      </c>
      <c r="Q150" s="24"/>
      <c r="R150" s="24"/>
      <c r="S150" s="24"/>
      <c r="T150" s="24"/>
      <c r="U150" s="24"/>
      <c r="V150" s="24"/>
      <c r="W150" s="24"/>
    </row>
    <row r="151" spans="1:23">
      <c r="A151" s="15"/>
      <c r="B151" s="25" t="s">
        <v>33</v>
      </c>
      <c r="C151" s="26" t="s">
        <v>16</v>
      </c>
      <c r="D151" s="25"/>
      <c r="E151" s="25"/>
      <c r="F151" s="25"/>
      <c r="G151" s="25"/>
      <c r="H151" s="25"/>
      <c r="I151" s="25"/>
      <c r="J151" s="25"/>
      <c r="K151" s="25"/>
      <c r="L151" s="25"/>
      <c r="M151" s="24"/>
      <c r="N151" s="24"/>
      <c r="O151" s="24"/>
      <c r="P151" s="24"/>
      <c r="Q151" s="24"/>
      <c r="R151" s="24"/>
      <c r="S151" s="24"/>
      <c r="T151" s="24"/>
    </row>
    <row r="152" spans="1:23" ht="15.75">
      <c r="A152" s="15"/>
      <c r="B152" s="25"/>
      <c r="C152" s="25" t="s">
        <v>21</v>
      </c>
      <c r="D152" s="17">
        <v>3.5030000000000001</v>
      </c>
      <c r="E152" s="25" t="s">
        <v>22</v>
      </c>
      <c r="F152" s="27" t="s">
        <v>23</v>
      </c>
      <c r="G152" s="27" t="s">
        <v>24</v>
      </c>
      <c r="H152" s="27" t="s">
        <v>25</v>
      </c>
      <c r="I152" s="27" t="s">
        <v>26</v>
      </c>
      <c r="J152" s="27" t="s">
        <v>27</v>
      </c>
      <c r="K152" s="27" t="s">
        <v>28</v>
      </c>
      <c r="L152" s="27" t="s">
        <v>29</v>
      </c>
      <c r="M152" s="24"/>
      <c r="N152" s="24"/>
      <c r="O152" s="24"/>
      <c r="P152" s="24"/>
      <c r="Q152" s="24"/>
      <c r="R152" s="24"/>
      <c r="S152" s="24"/>
      <c r="T152" s="24"/>
    </row>
    <row r="153" spans="1:23" ht="15.75">
      <c r="A153" s="15"/>
      <c r="B153" s="25"/>
      <c r="C153" s="25" t="s">
        <v>30</v>
      </c>
      <c r="D153" s="17">
        <v>12.016</v>
      </c>
      <c r="E153" s="17">
        <v>1.772</v>
      </c>
      <c r="F153" s="17">
        <v>6.03</v>
      </c>
      <c r="G153" s="17">
        <v>13.5</v>
      </c>
      <c r="H153" s="17">
        <v>14.521000000000001</v>
      </c>
      <c r="I153" s="17">
        <v>16.585000000000001</v>
      </c>
      <c r="J153" s="17">
        <v>16.073</v>
      </c>
      <c r="K153" s="17">
        <v>18.295000000000002</v>
      </c>
      <c r="L153" s="17">
        <v>13.144</v>
      </c>
      <c r="M153" s="24"/>
      <c r="N153" s="24"/>
      <c r="O153" s="24"/>
      <c r="P153" s="24"/>
      <c r="Q153" s="24"/>
      <c r="R153" s="24"/>
      <c r="S153" s="24"/>
      <c r="T153" s="24"/>
      <c r="U153" s="24"/>
      <c r="V153" s="24"/>
      <c r="W153" s="24"/>
    </row>
    <row r="154" spans="1:23">
      <c r="A154" s="15"/>
      <c r="B154" s="25"/>
      <c r="C154" s="25"/>
      <c r="D154" s="25">
        <f>D153-D152</f>
        <v>8.5129999999999999</v>
      </c>
      <c r="E154" s="25"/>
      <c r="F154" s="25">
        <f>F153-E153</f>
        <v>4.258</v>
      </c>
      <c r="G154" s="25">
        <f>G153-E153</f>
        <v>11.728</v>
      </c>
      <c r="H154" s="25">
        <f>H153-E153</f>
        <v>12.749000000000001</v>
      </c>
      <c r="I154" s="25">
        <f>I153-E153</f>
        <v>14.813000000000001</v>
      </c>
      <c r="J154" s="25">
        <f>J153-E153</f>
        <v>14.301</v>
      </c>
      <c r="K154" s="25">
        <f>K153-E153</f>
        <v>16.523000000000003</v>
      </c>
      <c r="L154" s="25">
        <f>L153-E153</f>
        <v>11.372</v>
      </c>
      <c r="M154" s="24"/>
      <c r="N154" s="24"/>
      <c r="O154" s="24"/>
      <c r="P154" s="24"/>
      <c r="Q154" s="24"/>
      <c r="R154" s="24"/>
      <c r="S154" s="24"/>
      <c r="T154" s="24"/>
      <c r="U154" s="24"/>
      <c r="V154" s="24"/>
      <c r="W154" s="24"/>
    </row>
    <row r="155" spans="1:23">
      <c r="A155" s="15"/>
      <c r="B155" s="25"/>
      <c r="C155" s="25"/>
      <c r="D155" s="25"/>
      <c r="E155" s="25"/>
      <c r="F155" s="28">
        <f>F154/D154*100</f>
        <v>50.017620110419358</v>
      </c>
      <c r="G155" s="28">
        <f>G154/D154*100</f>
        <v>137.76576999882533</v>
      </c>
      <c r="H155" s="28">
        <f>H154/D154*100</f>
        <v>149.75919182426878</v>
      </c>
      <c r="I155" s="28">
        <f>I154/D154*100</f>
        <v>174.00446376130625</v>
      </c>
      <c r="J155" s="28">
        <f>J154/D154*100</f>
        <v>167.99013273816516</v>
      </c>
      <c r="K155" s="28">
        <f>K154/D154*100</f>
        <v>194.09138963937511</v>
      </c>
      <c r="L155" s="28">
        <f>L154/D154*100</f>
        <v>133.58393045929756</v>
      </c>
      <c r="M155" s="24"/>
      <c r="N155" s="24"/>
      <c r="O155" s="24"/>
      <c r="P155" s="24"/>
      <c r="Q155" s="24"/>
      <c r="R155" s="24"/>
      <c r="S155" s="24"/>
      <c r="T155" s="24"/>
      <c r="U155" s="24"/>
      <c r="V155" s="24"/>
      <c r="W155" s="24"/>
    </row>
    <row r="156" spans="1:23">
      <c r="A156" s="15"/>
      <c r="B156" s="25"/>
      <c r="C156" s="25"/>
      <c r="D156" s="25"/>
      <c r="E156" s="25"/>
      <c r="F156" s="25"/>
      <c r="G156" s="25"/>
      <c r="H156" s="25"/>
      <c r="I156" s="25"/>
      <c r="J156" s="25"/>
      <c r="K156" s="25"/>
      <c r="L156" s="25"/>
      <c r="M156" s="24"/>
      <c r="N156" s="24"/>
      <c r="O156" s="24"/>
      <c r="P156" s="24"/>
      <c r="Q156" s="24"/>
      <c r="R156" s="24"/>
      <c r="S156" s="24"/>
      <c r="T156" s="24"/>
      <c r="U156" s="24"/>
      <c r="V156" s="24"/>
      <c r="W156" s="24"/>
    </row>
    <row r="157" spans="1:23">
      <c r="A157" s="15"/>
      <c r="B157" s="25" t="s">
        <v>34</v>
      </c>
      <c r="C157" s="26" t="s">
        <v>16</v>
      </c>
      <c r="D157" s="25"/>
      <c r="E157" s="25"/>
      <c r="F157" s="25"/>
      <c r="G157" s="25"/>
      <c r="H157" s="25"/>
      <c r="I157" s="25"/>
      <c r="J157" s="25"/>
      <c r="K157" s="25"/>
      <c r="L157" s="25"/>
      <c r="M157" s="24"/>
      <c r="N157" s="24"/>
      <c r="O157" s="24"/>
      <c r="P157" s="24"/>
      <c r="Q157" s="24"/>
      <c r="R157" s="24"/>
      <c r="S157" s="24"/>
      <c r="T157" s="24"/>
      <c r="U157" s="24"/>
      <c r="V157" s="24"/>
      <c r="W157" s="24"/>
    </row>
    <row r="158" spans="1:23" ht="15.75">
      <c r="A158" s="15"/>
      <c r="B158" s="25"/>
      <c r="C158" s="25" t="s">
        <v>21</v>
      </c>
      <c r="D158" s="17">
        <v>4.1070000000000002</v>
      </c>
      <c r="E158" s="25" t="s">
        <v>22</v>
      </c>
      <c r="F158" s="27" t="s">
        <v>23</v>
      </c>
      <c r="G158" s="27" t="s">
        <v>24</v>
      </c>
      <c r="H158" s="27" t="s">
        <v>25</v>
      </c>
      <c r="I158" s="27" t="s">
        <v>26</v>
      </c>
      <c r="J158" s="27" t="s">
        <v>27</v>
      </c>
      <c r="K158" s="27" t="s">
        <v>28</v>
      </c>
      <c r="L158" s="27" t="s">
        <v>29</v>
      </c>
      <c r="M158" s="24"/>
      <c r="N158" s="24"/>
      <c r="O158" s="24"/>
      <c r="P158" s="24"/>
      <c r="Q158" s="24"/>
      <c r="R158" s="24"/>
      <c r="S158" s="24"/>
      <c r="T158" s="24"/>
      <c r="U158" s="24"/>
      <c r="V158" s="24"/>
      <c r="W158" s="24"/>
    </row>
    <row r="159" spans="1:23" ht="15.75">
      <c r="A159" s="15"/>
      <c r="B159" s="25"/>
      <c r="C159" s="25" t="s">
        <v>30</v>
      </c>
      <c r="D159" s="17">
        <v>5.5469999999999997</v>
      </c>
      <c r="E159" s="17">
        <v>3.0139999999999998</v>
      </c>
      <c r="F159" s="17">
        <v>3.0129999999999999</v>
      </c>
      <c r="G159" s="17">
        <v>3.1720000000000002</v>
      </c>
      <c r="H159" s="17">
        <v>3.431</v>
      </c>
      <c r="I159" s="17">
        <v>3.766</v>
      </c>
      <c r="J159" s="17">
        <v>3.79</v>
      </c>
      <c r="K159" s="17">
        <v>4.3259999999999996</v>
      </c>
      <c r="L159" s="17">
        <v>4.2439999999999998</v>
      </c>
      <c r="M159" s="24"/>
      <c r="N159" s="24"/>
      <c r="O159" s="24"/>
      <c r="P159" s="24"/>
      <c r="Q159" s="24"/>
      <c r="R159" s="24"/>
      <c r="S159" s="24"/>
      <c r="T159" s="24"/>
      <c r="U159" s="24"/>
      <c r="V159" s="24"/>
      <c r="W159" s="24"/>
    </row>
    <row r="160" spans="1:23">
      <c r="A160" s="15"/>
      <c r="B160" s="25"/>
      <c r="C160" s="25"/>
      <c r="D160" s="25">
        <f>D159-D158</f>
        <v>1.4399999999999995</v>
      </c>
      <c r="E160" s="25"/>
      <c r="F160" s="25">
        <f>F159-E159</f>
        <v>-9.9999999999988987E-4</v>
      </c>
      <c r="G160" s="25">
        <f>G159-E159</f>
        <v>0.15800000000000036</v>
      </c>
      <c r="H160" s="25">
        <f>H159-E159</f>
        <v>0.41700000000000026</v>
      </c>
      <c r="I160" s="25">
        <f>I159-E159</f>
        <v>0.75200000000000022</v>
      </c>
      <c r="J160" s="25">
        <f>J159-E159</f>
        <v>0.77600000000000025</v>
      </c>
      <c r="K160" s="25">
        <f>K159-E159</f>
        <v>1.3119999999999998</v>
      </c>
      <c r="L160" s="25">
        <f>L159-E159</f>
        <v>1.23</v>
      </c>
      <c r="M160" s="24"/>
      <c r="N160" s="24"/>
      <c r="O160" s="24"/>
      <c r="P160" s="24"/>
      <c r="Q160" s="24"/>
      <c r="R160" s="24"/>
      <c r="S160" s="24"/>
      <c r="T160" s="24"/>
      <c r="U160" s="24"/>
      <c r="V160" s="24"/>
      <c r="W160" s="24"/>
    </row>
    <row r="161" spans="1:25">
      <c r="A161" s="15"/>
      <c r="B161" s="25"/>
      <c r="C161" s="25"/>
      <c r="D161" s="25"/>
      <c r="E161" s="25"/>
      <c r="F161" s="28">
        <f>F160/D160*100</f>
        <v>-6.9444444444436829E-2</v>
      </c>
      <c r="G161" s="28">
        <f>G160/D160*100</f>
        <v>10.972222222222252</v>
      </c>
      <c r="H161" s="28">
        <f>H160/D160*100</f>
        <v>28.958333333333364</v>
      </c>
      <c r="I161" s="28">
        <f>I160/D160*100</f>
        <v>52.222222222222257</v>
      </c>
      <c r="J161" s="28">
        <f>J160/D160*100</f>
        <v>53.888888888888921</v>
      </c>
      <c r="K161" s="28">
        <f>K160/D160*100</f>
        <v>91.111111111111128</v>
      </c>
      <c r="L161" s="28">
        <f>L160/D160*100</f>
        <v>85.4166666666667</v>
      </c>
      <c r="M161" s="24"/>
      <c r="N161" s="24"/>
      <c r="O161" s="24"/>
      <c r="P161" s="24"/>
      <c r="Q161" s="24"/>
      <c r="R161" s="24"/>
      <c r="S161" s="24"/>
      <c r="T161" s="24"/>
      <c r="U161" s="24"/>
      <c r="V161" s="24"/>
      <c r="W161" s="24"/>
    </row>
    <row r="162" spans="1:25">
      <c r="A162" s="24"/>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row>
  </sheetData>
  <mergeCells count="5">
    <mergeCell ref="B1:D1"/>
    <mergeCell ref="B2:G2"/>
    <mergeCell ref="A3:F3"/>
    <mergeCell ref="A4:E4"/>
    <mergeCell ref="A5:D5"/>
  </mergeCells>
  <phoneticPr fontId="12" type="noConversion"/>
  <dataValidations count="2">
    <dataValidation type="list" allowBlank="1" showInputMessage="1" showErrorMessage="1" sqref="C34 C1:C5 C36:C40 C42:C46 C48:C52 C54:C60 C62:C66 C68:C72 C74:C78 C80:C86 C88:C92 C94:C98 C100:C104 C106:C112 C114:C118 C120:C124 C126:C130 C132:C138 C140:C144 C146:C150 C152:C156 C158:C162">
      <formula1>"GF 109203X,Control"</formula1>
    </dataValidation>
    <dataValidation type="list" allowBlank="1" showInputMessage="1" showErrorMessage="1" sqref="C35 C41 C47 C53 C61 C67 C73 C79 C87 C93 C99 C105 C113 C119 C125 C131 C139 C145 C151 C157">
      <formula1>"AZD1208,Control"</formula1>
    </dataValidation>
  </dataValidations>
  <pageMargins left="0.75" right="0.75" top="1" bottom="1" header="0.5" footer="0.5"/>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2"/>
  <sheetViews>
    <sheetView workbookViewId="0">
      <selection activeCell="B148" sqref="B148"/>
    </sheetView>
  </sheetViews>
  <sheetFormatPr baseColWidth="10" defaultColWidth="8.7109375" defaultRowHeight="15"/>
  <cols>
    <col min="1" max="19" width="9.5703125" style="1" customWidth="1"/>
    <col min="20" max="16384" width="8.7109375" style="1"/>
  </cols>
  <sheetData>
    <row r="1" spans="1:10" ht="15.75">
      <c r="A1" s="2" t="s">
        <v>0</v>
      </c>
      <c r="B1" s="63" t="s">
        <v>110</v>
      </c>
      <c r="C1" s="64"/>
      <c r="D1" s="64"/>
      <c r="E1" s="2"/>
      <c r="F1" s="2"/>
      <c r="G1" s="2"/>
    </row>
    <row r="2" spans="1:10" ht="15.75">
      <c r="A2" s="2" t="s">
        <v>2</v>
      </c>
      <c r="B2" s="65" t="s">
        <v>52</v>
      </c>
      <c r="C2" s="66"/>
      <c r="D2" s="66"/>
      <c r="E2" s="66"/>
      <c r="F2" s="66"/>
      <c r="G2" s="66"/>
    </row>
    <row r="3" spans="1:10">
      <c r="A3" s="67" t="s">
        <v>111</v>
      </c>
      <c r="B3" s="67"/>
      <c r="C3" s="67"/>
      <c r="D3" s="67"/>
      <c r="E3" s="67"/>
      <c r="F3" s="67"/>
      <c r="G3" s="2"/>
    </row>
    <row r="4" spans="1:10">
      <c r="A4" s="67" t="s">
        <v>54</v>
      </c>
      <c r="B4" s="67"/>
      <c r="C4" s="67"/>
      <c r="D4" s="67"/>
      <c r="E4" s="67"/>
      <c r="F4" s="2"/>
      <c r="G4" s="2"/>
    </row>
    <row r="5" spans="1:10">
      <c r="A5" s="67" t="s">
        <v>55</v>
      </c>
      <c r="B5" s="67"/>
      <c r="C5" s="67"/>
      <c r="D5" s="67"/>
      <c r="E5" s="2"/>
      <c r="F5" s="2"/>
      <c r="G5" s="2"/>
    </row>
    <row r="8" spans="1:10">
      <c r="A8" s="3" t="s">
        <v>7</v>
      </c>
      <c r="B8" s="3" t="s">
        <v>56</v>
      </c>
      <c r="C8" s="3" t="s">
        <v>9</v>
      </c>
      <c r="D8" s="3" t="s">
        <v>10</v>
      </c>
      <c r="E8" s="3" t="s">
        <v>11</v>
      </c>
      <c r="F8" s="3" t="s">
        <v>12</v>
      </c>
      <c r="G8" s="3" t="s">
        <v>13</v>
      </c>
      <c r="H8" s="3"/>
      <c r="I8" s="3" t="s">
        <v>14</v>
      </c>
      <c r="J8" s="3" t="s">
        <v>15</v>
      </c>
    </row>
    <row r="9" spans="1:10">
      <c r="A9" s="3"/>
      <c r="B9" s="3"/>
      <c r="C9" s="3"/>
      <c r="D9" s="3"/>
      <c r="E9" s="3"/>
      <c r="F9" s="3"/>
      <c r="G9" s="3"/>
      <c r="H9" s="3"/>
      <c r="I9" s="3"/>
      <c r="J9" s="3"/>
    </row>
    <row r="10" spans="1:10">
      <c r="A10" s="3"/>
      <c r="B10" s="3">
        <v>2</v>
      </c>
      <c r="C10" s="3">
        <v>11.0143937372499</v>
      </c>
      <c r="D10" s="3">
        <v>55.669941694199302</v>
      </c>
      <c r="E10" s="3">
        <v>16.006327765270498</v>
      </c>
      <c r="F10" s="3">
        <v>25.1793258116933</v>
      </c>
      <c r="G10" s="3">
        <v>9.3980924889064497</v>
      </c>
      <c r="H10" s="3"/>
      <c r="I10" s="3">
        <f>AVERAGE(C10:G10)</f>
        <v>23.453616299463892</v>
      </c>
      <c r="J10" s="3">
        <f>STDEV(C10:G10)</f>
        <v>19.030395485335038</v>
      </c>
    </row>
    <row r="11" spans="1:10">
      <c r="A11" s="3"/>
      <c r="B11" s="3">
        <v>4</v>
      </c>
      <c r="C11" s="3">
        <v>39.485611049271597</v>
      </c>
      <c r="D11" s="3">
        <v>108.053075160777</v>
      </c>
      <c r="E11" s="3">
        <v>36.031805590297999</v>
      </c>
      <c r="F11" s="3">
        <v>64.547787952606797</v>
      </c>
      <c r="G11" s="3">
        <v>29.7574182003926</v>
      </c>
      <c r="H11" s="3"/>
      <c r="I11" s="3">
        <f>AVERAGE(C11:G11)</f>
        <v>55.575139590669195</v>
      </c>
      <c r="J11" s="3">
        <f>STDEV(C11:G11)</f>
        <v>32.178454401384116</v>
      </c>
    </row>
    <row r="12" spans="1:10">
      <c r="A12" s="3"/>
      <c r="B12" s="3">
        <v>8</v>
      </c>
      <c r="C12" s="3">
        <v>99.365411711838803</v>
      </c>
      <c r="D12" s="3">
        <v>133.042311361587</v>
      </c>
      <c r="E12" s="3">
        <v>66.341963367519995</v>
      </c>
      <c r="F12" s="3">
        <v>113.036730208351</v>
      </c>
      <c r="G12" s="3">
        <v>77.828240176941094</v>
      </c>
      <c r="H12" s="3"/>
      <c r="I12" s="3">
        <f>AVERAGE(C12:G12)</f>
        <v>97.922931365247592</v>
      </c>
      <c r="J12" s="3">
        <f>STDEV(C12:G12)</f>
        <v>26.76299997185604</v>
      </c>
    </row>
    <row r="13" spans="1:10">
      <c r="A13" s="3"/>
      <c r="B13" s="3">
        <v>16</v>
      </c>
      <c r="C13" s="3">
        <v>164.79967577318001</v>
      </c>
      <c r="D13" s="3">
        <v>154.978849134591</v>
      </c>
      <c r="E13" s="3">
        <v>108.78632906232301</v>
      </c>
      <c r="F13" s="3">
        <v>143.905512729359</v>
      </c>
      <c r="G13" s="3">
        <v>151.09561057040801</v>
      </c>
      <c r="H13" s="3"/>
      <c r="I13" s="3">
        <f>AVERAGE(C13:G13)</f>
        <v>144.71319545397222</v>
      </c>
      <c r="J13" s="3">
        <f>STDEV(C13:G13)</f>
        <v>21.453307669971817</v>
      </c>
    </row>
    <row r="14" spans="1:10">
      <c r="A14" s="3"/>
      <c r="B14" s="3">
        <v>32</v>
      </c>
      <c r="C14" s="3">
        <v>187.511268701777</v>
      </c>
      <c r="D14" s="3">
        <v>146.49796677498401</v>
      </c>
      <c r="E14" s="3">
        <v>88.905426313497699</v>
      </c>
      <c r="F14" s="3">
        <v>105.172784684193</v>
      </c>
      <c r="G14" s="3">
        <v>152.16902360734801</v>
      </c>
      <c r="H14" s="3"/>
      <c r="I14" s="3">
        <f>AVERAGE(C14:G14)</f>
        <v>136.05129401635992</v>
      </c>
      <c r="J14" s="3">
        <f>STDEV(C14:G14)</f>
        <v>39.348628799331365</v>
      </c>
    </row>
    <row r="15" spans="1:10">
      <c r="A15" s="3"/>
      <c r="B15" s="3"/>
      <c r="C15" s="3"/>
      <c r="D15" s="3"/>
      <c r="E15" s="3"/>
      <c r="F15" s="3"/>
      <c r="G15" s="3"/>
      <c r="H15" s="3"/>
      <c r="I15" s="3"/>
      <c r="J15" s="3"/>
    </row>
    <row r="16" spans="1:10">
      <c r="A16" s="3"/>
      <c r="B16" s="3"/>
      <c r="C16" s="3"/>
      <c r="D16" s="3"/>
      <c r="E16" s="3"/>
      <c r="F16" s="3"/>
      <c r="G16" s="3"/>
      <c r="H16" s="3"/>
      <c r="I16" s="3"/>
      <c r="J16" s="3"/>
    </row>
    <row r="17" spans="1:19">
      <c r="A17" s="3" t="s">
        <v>16</v>
      </c>
      <c r="B17" s="3" t="s">
        <v>56</v>
      </c>
      <c r="C17" s="3" t="s">
        <v>9</v>
      </c>
      <c r="D17" s="3" t="s">
        <v>10</v>
      </c>
      <c r="E17" s="3" t="s">
        <v>11</v>
      </c>
      <c r="F17" s="3" t="s">
        <v>12</v>
      </c>
      <c r="G17" s="3" t="s">
        <v>13</v>
      </c>
      <c r="H17" s="3"/>
      <c r="I17" s="3" t="s">
        <v>14</v>
      </c>
      <c r="J17" s="3" t="s">
        <v>15</v>
      </c>
      <c r="L17" s="3" t="s">
        <v>64</v>
      </c>
      <c r="R17" s="3" t="s">
        <v>14</v>
      </c>
      <c r="S17" s="3" t="s">
        <v>15</v>
      </c>
    </row>
    <row r="18" spans="1:19">
      <c r="A18" s="3"/>
      <c r="B18" s="3"/>
      <c r="C18" s="3"/>
      <c r="D18" s="3"/>
      <c r="E18" s="3"/>
      <c r="F18" s="3"/>
      <c r="G18" s="3"/>
      <c r="H18" s="3"/>
      <c r="I18" s="3"/>
      <c r="J18" s="3"/>
      <c r="R18" s="3"/>
      <c r="S18" s="3"/>
    </row>
    <row r="19" spans="1:19">
      <c r="A19" s="3"/>
      <c r="B19" s="3">
        <v>2</v>
      </c>
      <c r="C19" s="3">
        <v>3.9032903526465699</v>
      </c>
      <c r="D19" s="3">
        <v>38.152241468693703</v>
      </c>
      <c r="E19" s="3">
        <v>8.7490107150180503</v>
      </c>
      <c r="F19" s="3">
        <v>6.4827099043137899</v>
      </c>
      <c r="G19" s="3">
        <v>14.1562768269229</v>
      </c>
      <c r="H19" s="3"/>
      <c r="I19" s="3">
        <f>AVERAGE(C19:G19)</f>
        <v>14.288705853519005</v>
      </c>
      <c r="J19" s="3">
        <f>STDEV(C19:G19)</f>
        <v>13.8651047563307</v>
      </c>
      <c r="L19" s="1">
        <f>100-C19/C10*100</f>
        <v>64.561913748861926</v>
      </c>
      <c r="M19" s="1">
        <f t="shared" ref="M19:P23" si="0">100-D19/D10*100</f>
        <v>31.467071263936504</v>
      </c>
      <c r="N19" s="1">
        <f t="shared" si="0"/>
        <v>45.340300140541345</v>
      </c>
      <c r="O19" s="1">
        <f t="shared" si="0"/>
        <v>74.253838435565996</v>
      </c>
      <c r="P19" s="1">
        <f t="shared" si="0"/>
        <v>-50.629256347849662</v>
      </c>
      <c r="R19" s="3">
        <f>AVERAGE(L19:P19)</f>
        <v>32.998773448211224</v>
      </c>
      <c r="S19" s="3">
        <f>STDEV(L19:P19)</f>
        <v>49.614813748010484</v>
      </c>
    </row>
    <row r="20" spans="1:19">
      <c r="A20" s="3"/>
      <c r="B20" s="3">
        <v>4</v>
      </c>
      <c r="C20" s="3">
        <v>26.418021370787098</v>
      </c>
      <c r="D20" s="3">
        <v>99.084899218360306</v>
      </c>
      <c r="E20" s="3">
        <v>28.720308661590401</v>
      </c>
      <c r="F20" s="3">
        <v>26.221479466272999</v>
      </c>
      <c r="G20" s="3">
        <v>46.697755290226702</v>
      </c>
      <c r="H20" s="3"/>
      <c r="I20" s="3">
        <f>AVERAGE(C20:G20)</f>
        <v>45.428492801447497</v>
      </c>
      <c r="J20" s="3">
        <f>STDEV(C20:G20)</f>
        <v>31.185300140319491</v>
      </c>
      <c r="L20" s="1">
        <f t="shared" ref="L20:L23" si="1">100-C20/C11*100</f>
        <v>33.094561110320114</v>
      </c>
      <c r="M20" s="1">
        <f t="shared" si="0"/>
        <v>8.2997877932419328</v>
      </c>
      <c r="N20" s="1">
        <f t="shared" si="0"/>
        <v>20.291786128742615</v>
      </c>
      <c r="O20" s="1">
        <f t="shared" si="0"/>
        <v>59.376641248301631</v>
      </c>
      <c r="P20" s="1">
        <f t="shared" si="0"/>
        <v>-56.928114447813897</v>
      </c>
      <c r="R20" s="3">
        <f>AVERAGE(L20:P20)</f>
        <v>12.826932366558481</v>
      </c>
      <c r="S20" s="3">
        <f>STDEV(L20:P20)</f>
        <v>43.357922596752076</v>
      </c>
    </row>
    <row r="21" spans="1:19">
      <c r="A21" s="3"/>
      <c r="B21" s="3">
        <v>8</v>
      </c>
      <c r="C21" s="3">
        <v>91.7606400503131</v>
      </c>
      <c r="D21" s="3">
        <v>128.28870999416</v>
      </c>
      <c r="E21" s="3">
        <v>74.085970630134199</v>
      </c>
      <c r="F21" s="3">
        <v>57.510536761760299</v>
      </c>
      <c r="G21" s="3">
        <v>99.586263174402205</v>
      </c>
      <c r="H21" s="3"/>
      <c r="I21" s="3">
        <f>AVERAGE(C21:G21)</f>
        <v>90.246424122153968</v>
      </c>
      <c r="J21" s="3">
        <f>STDEV(C21:G21)</f>
        <v>26.784041592460138</v>
      </c>
      <c r="L21" s="1">
        <f t="shared" si="1"/>
        <v>7.6533388535435734</v>
      </c>
      <c r="M21" s="1">
        <f t="shared" si="0"/>
        <v>3.5729996861731337</v>
      </c>
      <c r="N21" s="1">
        <f t="shared" si="0"/>
        <v>-11.672864156452675</v>
      </c>
      <c r="O21" s="1">
        <f t="shared" si="0"/>
        <v>49.12225729127514</v>
      </c>
      <c r="P21" s="1">
        <f t="shared" si="0"/>
        <v>-27.956462780084252</v>
      </c>
      <c r="R21" s="3">
        <f>AVERAGE(L21:P21)</f>
        <v>4.1438537788909837</v>
      </c>
      <c r="S21" s="3">
        <f>STDEV(L21:P21)</f>
        <v>28.793653952910677</v>
      </c>
    </row>
    <row r="22" spans="1:19">
      <c r="A22" s="3"/>
      <c r="B22" s="3">
        <v>16</v>
      </c>
      <c r="C22" s="3">
        <v>185.68456912053301</v>
      </c>
      <c r="D22" s="3">
        <v>144.71676476389101</v>
      </c>
      <c r="E22" s="3">
        <v>125.64420635080501</v>
      </c>
      <c r="F22" s="3">
        <v>117.740041967778</v>
      </c>
      <c r="G22" s="3">
        <v>198.35128950369199</v>
      </c>
      <c r="H22" s="3"/>
      <c r="I22" s="3">
        <f>AVERAGE(C22:G22)</f>
        <v>154.4273743413398</v>
      </c>
      <c r="J22" s="3">
        <f>STDEV(C22:G22)</f>
        <v>35.968908807743695</v>
      </c>
      <c r="L22" s="1">
        <f t="shared" si="1"/>
        <v>-12.672897109395805</v>
      </c>
      <c r="M22" s="1">
        <f t="shared" si="0"/>
        <v>6.6216031594013884</v>
      </c>
      <c r="N22" s="1">
        <f t="shared" si="0"/>
        <v>-15.496319651363748</v>
      </c>
      <c r="O22" s="1">
        <f t="shared" si="0"/>
        <v>18.182396396995586</v>
      </c>
      <c r="P22" s="1">
        <f t="shared" si="0"/>
        <v>-31.275348605354509</v>
      </c>
      <c r="R22" s="3">
        <f>AVERAGE(L22:P22)</f>
        <v>-6.9281131619434175</v>
      </c>
      <c r="S22" s="3">
        <f>STDEV(L22:P22)</f>
        <v>19.450816701899882</v>
      </c>
    </row>
    <row r="23" spans="1:19">
      <c r="A23" s="3"/>
      <c r="B23" s="3">
        <v>32</v>
      </c>
      <c r="C23" s="3">
        <v>86.674172205483202</v>
      </c>
      <c r="D23" s="3">
        <v>131.80028464311599</v>
      </c>
      <c r="E23" s="3">
        <v>130.13675489537201</v>
      </c>
      <c r="F23" s="3">
        <v>76.546760827674703</v>
      </c>
      <c r="G23" s="3">
        <v>159.703400440379</v>
      </c>
      <c r="H23" s="3"/>
      <c r="I23" s="3">
        <f>AVERAGE(C23:G23)</f>
        <v>116.97227460240497</v>
      </c>
      <c r="J23" s="3">
        <f>STDEV(C23:G23)</f>
        <v>34.537370019072782</v>
      </c>
      <c r="L23" s="1">
        <f t="shared" si="1"/>
        <v>53.776552841028369</v>
      </c>
      <c r="M23" s="1">
        <f t="shared" si="0"/>
        <v>10.032686770624721</v>
      </c>
      <c r="N23" s="1">
        <f t="shared" si="0"/>
        <v>-46.376616469375762</v>
      </c>
      <c r="O23" s="1">
        <f t="shared" si="0"/>
        <v>27.218090632928408</v>
      </c>
      <c r="P23" s="1">
        <f t="shared" si="0"/>
        <v>-4.9513210076660812</v>
      </c>
      <c r="R23" s="3">
        <f>AVERAGE(L23:P23)</f>
        <v>7.9398785535079313</v>
      </c>
      <c r="S23" s="3">
        <f>STDEV(L23:P23)</f>
        <v>37.394834785869641</v>
      </c>
    </row>
    <row r="24" spans="1:19">
      <c r="A24" s="3"/>
      <c r="B24" s="3"/>
      <c r="C24" s="3"/>
      <c r="D24" s="3"/>
      <c r="E24" s="3"/>
      <c r="F24" s="3"/>
      <c r="G24" s="3"/>
      <c r="H24" s="3"/>
      <c r="I24" s="3"/>
      <c r="J24" s="3"/>
    </row>
    <row r="25" spans="1:19">
      <c r="A25" s="3"/>
      <c r="B25" s="3"/>
      <c r="C25" s="3"/>
      <c r="D25" s="3"/>
      <c r="E25" s="3"/>
      <c r="F25" s="3"/>
      <c r="G25" s="3"/>
      <c r="H25" s="3"/>
      <c r="I25" s="3"/>
      <c r="J25" s="3"/>
    </row>
    <row r="26" spans="1:19">
      <c r="A26" s="3"/>
      <c r="B26" s="3"/>
      <c r="C26" s="3"/>
      <c r="D26" s="3"/>
      <c r="E26" s="3"/>
      <c r="F26" s="3"/>
      <c r="G26" s="3"/>
      <c r="H26" s="3"/>
      <c r="I26" s="3"/>
      <c r="J26" s="3"/>
      <c r="K26" s="3"/>
    </row>
    <row r="27" spans="1:19">
      <c r="A27" s="3"/>
      <c r="B27" s="3"/>
      <c r="C27" s="3"/>
      <c r="D27" s="3"/>
      <c r="E27" s="3"/>
      <c r="F27" s="3"/>
      <c r="G27" s="3"/>
      <c r="H27" s="3"/>
      <c r="I27" s="3"/>
      <c r="J27" s="3"/>
      <c r="K27" s="3"/>
    </row>
    <row r="28" spans="1:19">
      <c r="A28" s="4" t="s">
        <v>18</v>
      </c>
      <c r="B28" s="6"/>
      <c r="C28" s="6"/>
      <c r="D28" s="6"/>
      <c r="E28" s="6"/>
      <c r="F28" s="6"/>
      <c r="G28" s="6"/>
      <c r="H28" s="6"/>
      <c r="I28" s="6"/>
      <c r="J28" s="6"/>
      <c r="K28" s="11"/>
      <c r="L28" s="12"/>
      <c r="M28" s="9" t="str">
        <f t="shared" ref="M28:Q28" si="2">F30</f>
        <v>2HZ</v>
      </c>
      <c r="N28" s="9" t="str">
        <f t="shared" si="2"/>
        <v>4HZ</v>
      </c>
      <c r="O28" s="9" t="str">
        <f t="shared" si="2"/>
        <v>8HZ</v>
      </c>
      <c r="P28" s="9" t="str">
        <f t="shared" si="2"/>
        <v>16HZ</v>
      </c>
      <c r="Q28" s="9" t="str">
        <f t="shared" si="2"/>
        <v>32HZ</v>
      </c>
    </row>
    <row r="29" spans="1:19">
      <c r="A29" s="4"/>
      <c r="B29" s="6" t="s">
        <v>39</v>
      </c>
      <c r="C29" s="7" t="s">
        <v>16</v>
      </c>
      <c r="D29" s="6"/>
      <c r="E29" s="6"/>
      <c r="F29" s="6"/>
      <c r="G29" s="6"/>
      <c r="H29" s="6"/>
      <c r="I29" s="6"/>
      <c r="J29" s="6"/>
      <c r="K29" s="11"/>
      <c r="L29" s="12" t="s">
        <v>16</v>
      </c>
      <c r="M29" s="13">
        <f t="shared" ref="M29:Q29" si="3">AVERAGE(F33,F39)</f>
        <v>3.9032903526465699</v>
      </c>
      <c r="N29" s="13">
        <f t="shared" si="3"/>
        <v>26.418021370787059</v>
      </c>
      <c r="O29" s="13">
        <f t="shared" si="3"/>
        <v>91.760640050313128</v>
      </c>
      <c r="P29" s="13">
        <f t="shared" si="3"/>
        <v>185.6845691205333</v>
      </c>
      <c r="Q29" s="13">
        <f t="shared" si="3"/>
        <v>86.674172205483188</v>
      </c>
    </row>
    <row r="30" spans="1:19" ht="15.75">
      <c r="A30" s="4"/>
      <c r="B30" s="6"/>
      <c r="C30" s="6" t="s">
        <v>21</v>
      </c>
      <c r="D30" s="8">
        <v>3.5379999999999998</v>
      </c>
      <c r="E30" s="6" t="s">
        <v>22</v>
      </c>
      <c r="F30" s="9" t="s">
        <v>57</v>
      </c>
      <c r="G30" s="9" t="s">
        <v>58</v>
      </c>
      <c r="H30" s="9" t="s">
        <v>59</v>
      </c>
      <c r="I30" s="9" t="s">
        <v>60</v>
      </c>
      <c r="J30" s="9" t="s">
        <v>61</v>
      </c>
      <c r="K30" s="11"/>
      <c r="L30" s="12" t="s">
        <v>7</v>
      </c>
      <c r="M30" s="13">
        <f t="shared" ref="M30:Q30" si="4">AVERAGE(F45,F51)</f>
        <v>11.014393737249959</v>
      </c>
      <c r="N30" s="13">
        <f t="shared" si="4"/>
        <v>39.485611049271625</v>
      </c>
      <c r="O30" s="13">
        <f t="shared" si="4"/>
        <v>99.365411711838846</v>
      </c>
      <c r="P30" s="13">
        <f t="shared" si="4"/>
        <v>164.79967577317959</v>
      </c>
      <c r="Q30" s="13">
        <f t="shared" si="4"/>
        <v>187.51126870177711</v>
      </c>
    </row>
    <row r="31" spans="1:19" ht="15.75">
      <c r="A31" s="4"/>
      <c r="B31" s="6"/>
      <c r="C31" s="6" t="s">
        <v>30</v>
      </c>
      <c r="D31" s="8">
        <v>13.589</v>
      </c>
      <c r="E31" s="8">
        <v>2.9889999999999999</v>
      </c>
      <c r="F31" s="8">
        <v>3.3919999999999999</v>
      </c>
      <c r="G31" s="8">
        <v>7.1859999999999999</v>
      </c>
      <c r="H31" s="8">
        <v>15.86</v>
      </c>
      <c r="I31" s="8">
        <v>24.670999999999999</v>
      </c>
      <c r="J31" s="8">
        <v>9.609</v>
      </c>
      <c r="K31" s="11"/>
      <c r="L31" s="11"/>
      <c r="M31" s="11"/>
      <c r="N31" s="11"/>
      <c r="O31" s="11"/>
      <c r="P31" s="11"/>
      <c r="Q31" s="11"/>
    </row>
    <row r="32" spans="1:19">
      <c r="A32" s="4"/>
      <c r="B32" s="6"/>
      <c r="C32" s="6"/>
      <c r="D32" s="6">
        <f>D31-D30</f>
        <v>10.051</v>
      </c>
      <c r="E32" s="6"/>
      <c r="F32" s="6">
        <f>F31-E31</f>
        <v>0.40300000000000002</v>
      </c>
      <c r="G32" s="6">
        <f>G31-E31</f>
        <v>4.1970000000000001</v>
      </c>
      <c r="H32" s="6">
        <f>H31-E31</f>
        <v>12.870999999999999</v>
      </c>
      <c r="I32" s="6">
        <f>I31-E31</f>
        <v>21.681999999999999</v>
      </c>
      <c r="J32" s="6">
        <f>J31-E31</f>
        <v>6.62</v>
      </c>
      <c r="K32" s="11"/>
      <c r="L32" s="11"/>
      <c r="M32" s="11"/>
      <c r="N32" s="11"/>
      <c r="O32" s="11"/>
      <c r="P32" s="11"/>
      <c r="Q32" s="11"/>
    </row>
    <row r="33" spans="1:17">
      <c r="A33" s="4"/>
      <c r="B33" s="6"/>
      <c r="C33" s="6"/>
      <c r="D33" s="6"/>
      <c r="E33" s="6"/>
      <c r="F33" s="10">
        <f>F32/D32*100</f>
        <v>4.0095512884290123</v>
      </c>
      <c r="G33" s="10">
        <f>G32/D32*100</f>
        <v>41.757039100587008</v>
      </c>
      <c r="H33" s="10">
        <f>H32/D32*100</f>
        <v>128.05690976022285</v>
      </c>
      <c r="I33" s="10">
        <f>I32/D32*100</f>
        <v>215.71982887274896</v>
      </c>
      <c r="J33" s="10">
        <f>J32/D32*100</f>
        <v>65.864093125062183</v>
      </c>
      <c r="K33" s="11"/>
      <c r="L33" s="12" t="s">
        <v>31</v>
      </c>
      <c r="M33" s="6" t="s">
        <v>16</v>
      </c>
      <c r="N33" s="6" t="s">
        <v>7</v>
      </c>
      <c r="O33" s="11"/>
      <c r="P33" s="11"/>
      <c r="Q33" s="11"/>
    </row>
    <row r="34" spans="1:17">
      <c r="A34" s="4"/>
      <c r="B34" s="6"/>
      <c r="C34" s="6"/>
      <c r="D34" s="6"/>
      <c r="E34" s="6"/>
      <c r="F34" s="6"/>
      <c r="G34" s="6"/>
      <c r="H34" s="6"/>
      <c r="I34" s="6"/>
      <c r="J34" s="6"/>
      <c r="K34" s="11"/>
      <c r="L34" s="9" t="s">
        <v>57</v>
      </c>
      <c r="M34" s="13">
        <f>M29</f>
        <v>3.9032903526465699</v>
      </c>
      <c r="N34" s="13">
        <f>M30</f>
        <v>11.014393737249959</v>
      </c>
      <c r="O34" s="11"/>
      <c r="P34" s="11"/>
      <c r="Q34" s="11"/>
    </row>
    <row r="35" spans="1:17">
      <c r="A35" s="4"/>
      <c r="B35" s="6" t="s">
        <v>40</v>
      </c>
      <c r="C35" s="7" t="s">
        <v>16</v>
      </c>
      <c r="D35" s="6"/>
      <c r="E35" s="6"/>
      <c r="F35" s="6"/>
      <c r="G35" s="6"/>
      <c r="H35" s="6"/>
      <c r="I35" s="6"/>
      <c r="J35" s="6"/>
      <c r="K35" s="11"/>
      <c r="L35" s="9" t="s">
        <v>58</v>
      </c>
      <c r="M35" s="13">
        <f>N29</f>
        <v>26.418021370787059</v>
      </c>
      <c r="N35" s="13">
        <f>N30</f>
        <v>39.485611049271625</v>
      </c>
      <c r="O35" s="11"/>
      <c r="P35" s="11" t="s">
        <v>62</v>
      </c>
      <c r="Q35" s="11"/>
    </row>
    <row r="36" spans="1:17" ht="15.75">
      <c r="A36" s="4"/>
      <c r="B36" s="6"/>
      <c r="C36" s="6" t="s">
        <v>21</v>
      </c>
      <c r="D36" s="8">
        <v>3.657</v>
      </c>
      <c r="E36" s="6" t="s">
        <v>22</v>
      </c>
      <c r="F36" s="9" t="s">
        <v>57</v>
      </c>
      <c r="G36" s="9" t="s">
        <v>58</v>
      </c>
      <c r="H36" s="9" t="s">
        <v>59</v>
      </c>
      <c r="I36" s="9" t="s">
        <v>60</v>
      </c>
      <c r="J36" s="9" t="s">
        <v>61</v>
      </c>
      <c r="K36" s="11"/>
      <c r="L36" s="9" t="s">
        <v>59</v>
      </c>
      <c r="M36" s="13">
        <f>O29</f>
        <v>91.760640050313128</v>
      </c>
      <c r="N36" s="13">
        <f>O30</f>
        <v>99.365411711838846</v>
      </c>
      <c r="O36" s="11"/>
      <c r="P36" s="11"/>
      <c r="Q36" s="11"/>
    </row>
    <row r="37" spans="1:17" ht="15.75">
      <c r="A37" s="4"/>
      <c r="B37" s="6"/>
      <c r="C37" s="6" t="s">
        <v>30</v>
      </c>
      <c r="D37" s="8">
        <v>20.96</v>
      </c>
      <c r="E37" s="8">
        <v>1.851</v>
      </c>
      <c r="F37" s="8">
        <v>2.508</v>
      </c>
      <c r="G37" s="8">
        <v>3.7679999999999998</v>
      </c>
      <c r="H37" s="8">
        <v>11.448</v>
      </c>
      <c r="I37" s="8">
        <v>28.783000000000001</v>
      </c>
      <c r="J37" s="8">
        <v>20.449000000000002</v>
      </c>
      <c r="K37" s="11"/>
      <c r="L37" s="9" t="s">
        <v>60</v>
      </c>
      <c r="M37" s="13">
        <f>P29</f>
        <v>185.6845691205333</v>
      </c>
      <c r="N37" s="13">
        <f>P30</f>
        <v>164.79967577317959</v>
      </c>
      <c r="O37" s="11"/>
      <c r="P37" s="11"/>
      <c r="Q37" s="11"/>
    </row>
    <row r="38" spans="1:17">
      <c r="A38" s="4"/>
      <c r="B38" s="6"/>
      <c r="C38" s="6"/>
      <c r="D38" s="6">
        <f>D37-D36</f>
        <v>17.303000000000001</v>
      </c>
      <c r="E38" s="6"/>
      <c r="F38" s="6">
        <f>F37-E37</f>
        <v>0.65700000000000003</v>
      </c>
      <c r="G38" s="6">
        <f>G37-E37</f>
        <v>1.9169999999999998</v>
      </c>
      <c r="H38" s="6">
        <f>H37-E37</f>
        <v>9.5970000000000013</v>
      </c>
      <c r="I38" s="6">
        <f>I37-E37</f>
        <v>26.932000000000002</v>
      </c>
      <c r="J38" s="6">
        <f>J37-E37</f>
        <v>18.598000000000003</v>
      </c>
      <c r="K38" s="11"/>
      <c r="L38" s="9" t="s">
        <v>61</v>
      </c>
      <c r="M38" s="13">
        <f>Q29</f>
        <v>86.674172205483188</v>
      </c>
      <c r="N38" s="13">
        <f>Q30</f>
        <v>187.51126870177711</v>
      </c>
      <c r="O38" s="11"/>
      <c r="P38" s="11"/>
      <c r="Q38" s="11"/>
    </row>
    <row r="39" spans="1:17">
      <c r="A39" s="4"/>
      <c r="B39" s="6"/>
      <c r="C39" s="6"/>
      <c r="D39" s="6"/>
      <c r="E39" s="6"/>
      <c r="F39" s="10">
        <f>F38/D38*100</f>
        <v>3.7970294168641274</v>
      </c>
      <c r="G39" s="10">
        <f>G38/D38*100</f>
        <v>11.079003640987111</v>
      </c>
      <c r="H39" s="10">
        <f>H38/D38*100</f>
        <v>55.464370340403399</v>
      </c>
      <c r="I39" s="10">
        <f>I38/D38*100</f>
        <v>155.64930936831763</v>
      </c>
      <c r="J39" s="10">
        <f>J38/D38*100</f>
        <v>107.48425128590419</v>
      </c>
      <c r="K39" s="11"/>
      <c r="L39" s="11"/>
      <c r="M39" s="11"/>
      <c r="N39" s="11"/>
      <c r="O39" s="11"/>
      <c r="P39" s="11"/>
      <c r="Q39" s="11"/>
    </row>
    <row r="40" spans="1:17">
      <c r="A40" s="4"/>
      <c r="B40" s="6"/>
      <c r="C40" s="6"/>
      <c r="D40" s="6"/>
      <c r="E40" s="6"/>
      <c r="F40" s="6"/>
      <c r="G40" s="6"/>
      <c r="H40" s="6"/>
      <c r="I40" s="6"/>
      <c r="J40" s="6"/>
      <c r="K40" s="11"/>
      <c r="L40" s="11"/>
      <c r="M40" s="11"/>
      <c r="N40" s="11"/>
      <c r="O40" s="11"/>
      <c r="P40" s="11"/>
      <c r="Q40" s="11"/>
    </row>
    <row r="41" spans="1:17">
      <c r="A41" s="6"/>
      <c r="B41" s="6" t="s">
        <v>41</v>
      </c>
      <c r="C41" s="7" t="s">
        <v>20</v>
      </c>
      <c r="D41" s="6"/>
      <c r="E41" s="6"/>
      <c r="F41" s="6"/>
      <c r="G41" s="6"/>
      <c r="H41" s="6"/>
      <c r="I41" s="6"/>
      <c r="J41" s="6"/>
      <c r="K41" s="11"/>
      <c r="L41" s="11"/>
      <c r="M41" s="11"/>
      <c r="N41" s="11"/>
      <c r="O41" s="11"/>
      <c r="P41" s="11"/>
      <c r="Q41" s="11"/>
    </row>
    <row r="42" spans="1:17" ht="15.75">
      <c r="A42" s="6"/>
      <c r="B42" s="6"/>
      <c r="C42" s="6" t="s">
        <v>21</v>
      </c>
      <c r="D42" s="8">
        <v>4.0960000000000001</v>
      </c>
      <c r="E42" s="6" t="s">
        <v>22</v>
      </c>
      <c r="F42" s="9" t="s">
        <v>57</v>
      </c>
      <c r="G42" s="9" t="s">
        <v>58</v>
      </c>
      <c r="H42" s="9" t="s">
        <v>59</v>
      </c>
      <c r="I42" s="9" t="s">
        <v>60</v>
      </c>
      <c r="J42" s="9" t="s">
        <v>61</v>
      </c>
      <c r="K42" s="11"/>
      <c r="L42" s="11"/>
      <c r="M42" s="11"/>
      <c r="N42" s="11"/>
      <c r="O42" s="11"/>
      <c r="P42" s="11"/>
      <c r="Q42" s="11"/>
    </row>
    <row r="43" spans="1:17" ht="15.75">
      <c r="A43" s="6"/>
      <c r="B43" s="6"/>
      <c r="C43" s="6" t="s">
        <v>30</v>
      </c>
      <c r="D43" s="8">
        <v>9.3339999999999996</v>
      </c>
      <c r="E43" s="8">
        <v>2.96</v>
      </c>
      <c r="F43" s="8">
        <v>3.702</v>
      </c>
      <c r="G43" s="8">
        <v>4.9400000000000004</v>
      </c>
      <c r="H43" s="8">
        <v>7.8769999999999998</v>
      </c>
      <c r="I43" s="8">
        <v>11.23</v>
      </c>
      <c r="J43" s="8">
        <v>12.098000000000001</v>
      </c>
      <c r="K43" s="11"/>
      <c r="L43" s="11"/>
      <c r="M43" s="11"/>
      <c r="N43" s="11"/>
      <c r="O43" s="11"/>
      <c r="P43" s="11"/>
      <c r="Q43" s="11"/>
    </row>
    <row r="44" spans="1:17">
      <c r="A44" s="6"/>
      <c r="B44" s="6"/>
      <c r="C44" s="6"/>
      <c r="D44" s="6">
        <f>D43-D42</f>
        <v>5.2379999999999995</v>
      </c>
      <c r="E44" s="6"/>
      <c r="F44" s="6">
        <f>F43-E43</f>
        <v>0.74199999999999999</v>
      </c>
      <c r="G44" s="6">
        <f>G43-E43</f>
        <v>1.9800000000000004</v>
      </c>
      <c r="H44" s="6">
        <f>H43-E43</f>
        <v>4.9169999999999998</v>
      </c>
      <c r="I44" s="6">
        <f>I43-E43</f>
        <v>8.27</v>
      </c>
      <c r="J44" s="6">
        <f>J43-E43</f>
        <v>9.1380000000000017</v>
      </c>
      <c r="K44" s="11"/>
      <c r="L44" s="11"/>
      <c r="M44" s="11"/>
      <c r="N44" s="11"/>
      <c r="O44" s="11"/>
      <c r="P44" s="11"/>
      <c r="Q44" s="11"/>
    </row>
    <row r="45" spans="1:17">
      <c r="A45" s="6"/>
      <c r="B45" s="6"/>
      <c r="C45" s="6"/>
      <c r="D45" s="6"/>
      <c r="E45" s="6"/>
      <c r="F45" s="10">
        <f>F44/D44*100</f>
        <v>14.165712103856434</v>
      </c>
      <c r="G45" s="10">
        <f>G44/D44*100</f>
        <v>37.800687285223376</v>
      </c>
      <c r="H45" s="10">
        <f>H44/D44*100</f>
        <v>93.871706758304697</v>
      </c>
      <c r="I45" s="10">
        <f>I44/D44*100</f>
        <v>157.88468881252388</v>
      </c>
      <c r="J45" s="10">
        <f>J44/D44*100</f>
        <v>174.45589919816729</v>
      </c>
      <c r="K45" s="11"/>
      <c r="L45" s="11"/>
      <c r="M45" s="11"/>
      <c r="N45" s="11"/>
      <c r="O45" s="11"/>
      <c r="P45" s="11"/>
      <c r="Q45" s="11"/>
    </row>
    <row r="46" spans="1:17">
      <c r="A46" s="6"/>
      <c r="B46" s="6"/>
      <c r="C46" s="6"/>
      <c r="D46" s="6"/>
      <c r="E46" s="6"/>
      <c r="F46" s="6"/>
      <c r="G46" s="6"/>
      <c r="H46" s="6"/>
      <c r="I46" s="6"/>
      <c r="J46" s="6"/>
      <c r="K46" s="11"/>
      <c r="L46" s="11"/>
      <c r="M46" s="11"/>
      <c r="N46" s="11"/>
      <c r="O46" s="11"/>
      <c r="P46" s="11"/>
      <c r="Q46" s="11"/>
    </row>
    <row r="47" spans="1:17">
      <c r="A47" s="6"/>
      <c r="B47" s="6" t="s">
        <v>42</v>
      </c>
      <c r="C47" s="7" t="s">
        <v>20</v>
      </c>
      <c r="D47" s="6"/>
      <c r="E47" s="6"/>
      <c r="F47" s="6"/>
      <c r="G47" s="6"/>
      <c r="H47" s="6"/>
      <c r="I47" s="6"/>
      <c r="J47" s="6"/>
      <c r="K47" s="11"/>
      <c r="L47" s="11"/>
      <c r="M47" s="11"/>
      <c r="N47" s="11"/>
      <c r="O47" s="11"/>
      <c r="P47" s="11"/>
      <c r="Q47" s="11"/>
    </row>
    <row r="48" spans="1:17" ht="15.75">
      <c r="A48" s="4"/>
      <c r="B48" s="6"/>
      <c r="C48" s="6" t="s">
        <v>21</v>
      </c>
      <c r="D48" s="8">
        <v>2.851</v>
      </c>
      <c r="E48" s="6" t="s">
        <v>22</v>
      </c>
      <c r="F48" s="9" t="s">
        <v>57</v>
      </c>
      <c r="G48" s="9" t="s">
        <v>58</v>
      </c>
      <c r="H48" s="9" t="s">
        <v>59</v>
      </c>
      <c r="I48" s="9" t="s">
        <v>60</v>
      </c>
      <c r="J48" s="9" t="s">
        <v>61</v>
      </c>
      <c r="K48" s="11"/>
      <c r="L48" s="11"/>
      <c r="M48" s="11"/>
      <c r="N48" s="11"/>
      <c r="O48" s="11"/>
      <c r="P48" s="11"/>
      <c r="Q48" s="11"/>
    </row>
    <row r="49" spans="1:17" ht="15.75">
      <c r="A49" s="4"/>
      <c r="B49" s="6"/>
      <c r="C49" s="6" t="s">
        <v>30</v>
      </c>
      <c r="D49" s="8">
        <v>15.734</v>
      </c>
      <c r="E49" s="8">
        <v>1.8160000000000001</v>
      </c>
      <c r="F49" s="8">
        <v>2.8290000000000002</v>
      </c>
      <c r="G49" s="8">
        <v>7.12</v>
      </c>
      <c r="H49" s="8">
        <v>15.324999999999999</v>
      </c>
      <c r="I49" s="8">
        <v>23.937999999999999</v>
      </c>
      <c r="J49" s="8">
        <v>27.655000000000001</v>
      </c>
      <c r="K49" s="11"/>
      <c r="L49" s="11"/>
      <c r="M49" s="11"/>
      <c r="N49" s="11"/>
      <c r="O49" s="11"/>
      <c r="P49" s="11"/>
      <c r="Q49" s="11"/>
    </row>
    <row r="50" spans="1:17">
      <c r="A50" s="4"/>
      <c r="B50" s="6"/>
      <c r="C50" s="6"/>
      <c r="D50" s="6">
        <f>D49-D48</f>
        <v>12.882999999999999</v>
      </c>
      <c r="E50" s="6"/>
      <c r="F50" s="6">
        <f>F49-E49</f>
        <v>1.0130000000000001</v>
      </c>
      <c r="G50" s="6">
        <f>G49-E49</f>
        <v>5.3040000000000003</v>
      </c>
      <c r="H50" s="6">
        <f>H49-E49</f>
        <v>13.508999999999999</v>
      </c>
      <c r="I50" s="6">
        <f>I49-E49</f>
        <v>22.122</v>
      </c>
      <c r="J50" s="6">
        <f>J49-E49</f>
        <v>25.839000000000002</v>
      </c>
      <c r="K50" s="11"/>
      <c r="L50" s="11"/>
      <c r="M50" s="11"/>
      <c r="N50" s="11"/>
      <c r="O50" s="11"/>
      <c r="P50" s="11"/>
      <c r="Q50" s="11"/>
    </row>
    <row r="51" spans="1:17">
      <c r="A51" s="4"/>
      <c r="B51" s="6"/>
      <c r="C51" s="6"/>
      <c r="D51" s="6"/>
      <c r="E51" s="6"/>
      <c r="F51" s="10">
        <f>F50/D50*100</f>
        <v>7.8630753706434851</v>
      </c>
      <c r="G51" s="10">
        <f>G50/D50*100</f>
        <v>41.170534813319883</v>
      </c>
      <c r="H51" s="10">
        <f>H50/D50*100</f>
        <v>104.85911666537298</v>
      </c>
      <c r="I51" s="10">
        <f>I50/D50*100</f>
        <v>171.7146627338353</v>
      </c>
      <c r="J51" s="10">
        <f>J50/D50*100</f>
        <v>200.56663820538697</v>
      </c>
      <c r="K51" s="11"/>
      <c r="L51" s="11"/>
      <c r="M51" s="11"/>
      <c r="N51" s="11"/>
      <c r="O51" s="11"/>
      <c r="P51" s="11"/>
      <c r="Q51" s="11"/>
    </row>
    <row r="52" spans="1:17">
      <c r="A52" s="11"/>
      <c r="B52" s="11"/>
      <c r="C52" s="11"/>
      <c r="D52" s="11"/>
      <c r="E52" s="11"/>
      <c r="F52" s="11"/>
      <c r="G52" s="11"/>
      <c r="H52" s="11"/>
      <c r="I52" s="11"/>
      <c r="J52" s="11"/>
      <c r="K52" s="11"/>
      <c r="L52" s="11"/>
      <c r="M52" s="11"/>
      <c r="N52" s="11"/>
      <c r="O52" s="11"/>
      <c r="P52" s="11"/>
      <c r="Q52" s="11"/>
    </row>
    <row r="53" spans="1:17">
      <c r="A53" s="11"/>
      <c r="B53" s="11"/>
      <c r="C53" s="11"/>
      <c r="D53" s="11"/>
      <c r="E53" s="11"/>
      <c r="F53" s="11"/>
      <c r="G53" s="11"/>
      <c r="H53" s="11"/>
      <c r="I53" s="11"/>
      <c r="J53" s="11"/>
      <c r="K53" s="11"/>
      <c r="L53" s="11"/>
      <c r="M53" s="11"/>
      <c r="N53" s="11"/>
      <c r="O53" s="11"/>
      <c r="P53" s="11"/>
      <c r="Q53" s="11"/>
    </row>
    <row r="54" spans="1:17">
      <c r="A54" s="4" t="s">
        <v>35</v>
      </c>
      <c r="B54" s="6"/>
      <c r="C54" s="6"/>
      <c r="D54" s="6"/>
      <c r="E54" s="6"/>
      <c r="F54" s="6"/>
      <c r="G54" s="6"/>
      <c r="H54" s="6"/>
      <c r="I54" s="6"/>
      <c r="J54" s="6"/>
      <c r="K54" s="11"/>
      <c r="L54" s="12"/>
      <c r="M54" s="9" t="str">
        <f t="shared" ref="M54:Q54" si="5">F56</f>
        <v>2HZ</v>
      </c>
      <c r="N54" s="9" t="str">
        <f t="shared" si="5"/>
        <v>4HZ</v>
      </c>
      <c r="O54" s="9" t="str">
        <f t="shared" si="5"/>
        <v>8HZ</v>
      </c>
      <c r="P54" s="9" t="str">
        <f t="shared" si="5"/>
        <v>16HZ</v>
      </c>
      <c r="Q54" s="9" t="str">
        <f t="shared" si="5"/>
        <v>32HZ</v>
      </c>
    </row>
    <row r="55" spans="1:17">
      <c r="A55" s="4"/>
      <c r="B55" s="6" t="s">
        <v>39</v>
      </c>
      <c r="C55" s="7" t="s">
        <v>20</v>
      </c>
      <c r="D55" s="6"/>
      <c r="E55" s="6"/>
      <c r="F55" s="6"/>
      <c r="G55" s="6"/>
      <c r="H55" s="6"/>
      <c r="I55" s="6"/>
      <c r="J55" s="6"/>
      <c r="K55" s="11"/>
      <c r="L55" s="12" t="s">
        <v>16</v>
      </c>
      <c r="M55" s="13">
        <f t="shared" ref="M55:Q55" si="6">AVERAGE(F71,F65)</f>
        <v>38.152241468693731</v>
      </c>
      <c r="N55" s="13">
        <f t="shared" si="6"/>
        <v>99.084899218360292</v>
      </c>
      <c r="O55" s="13">
        <f t="shared" si="6"/>
        <v>128.28870999415975</v>
      </c>
      <c r="P55" s="13">
        <f t="shared" si="6"/>
        <v>144.71676476389149</v>
      </c>
      <c r="Q55" s="13">
        <f t="shared" si="6"/>
        <v>131.80028464311624</v>
      </c>
    </row>
    <row r="56" spans="1:17" ht="15.75">
      <c r="A56" s="4"/>
      <c r="B56" s="6"/>
      <c r="C56" s="6" t="s">
        <v>21</v>
      </c>
      <c r="D56" s="8">
        <v>5.1589999999999998</v>
      </c>
      <c r="E56" s="6" t="s">
        <v>22</v>
      </c>
      <c r="F56" s="9" t="s">
        <v>57</v>
      </c>
      <c r="G56" s="9" t="s">
        <v>58</v>
      </c>
      <c r="H56" s="9" t="s">
        <v>59</v>
      </c>
      <c r="I56" s="9" t="s">
        <v>60</v>
      </c>
      <c r="J56" s="9" t="s">
        <v>61</v>
      </c>
      <c r="K56" s="11"/>
      <c r="L56" s="12" t="s">
        <v>7</v>
      </c>
      <c r="M56" s="13">
        <f t="shared" ref="M56:Q56" si="7">AVERAGE(F59,F77)</f>
        <v>55.669941694199323</v>
      </c>
      <c r="N56" s="13">
        <f t="shared" si="7"/>
        <v>108.05307516077715</v>
      </c>
      <c r="O56" s="13">
        <f t="shared" si="7"/>
        <v>133.0423113615866</v>
      </c>
      <c r="P56" s="13">
        <f t="shared" si="7"/>
        <v>154.97884913459052</v>
      </c>
      <c r="Q56" s="13">
        <f t="shared" si="7"/>
        <v>146.49796677498443</v>
      </c>
    </row>
    <row r="57" spans="1:17" ht="15.75">
      <c r="A57" s="4"/>
      <c r="B57" s="6"/>
      <c r="C57" s="6" t="s">
        <v>30</v>
      </c>
      <c r="D57" s="8">
        <v>6.335</v>
      </c>
      <c r="E57" s="8">
        <v>5.3311000000000002</v>
      </c>
      <c r="F57" s="8">
        <v>6.2480000000000002</v>
      </c>
      <c r="G57" s="8">
        <v>6.6890000000000001</v>
      </c>
      <c r="H57" s="8">
        <v>6.9169999999999998</v>
      </c>
      <c r="I57" s="8">
        <v>7.2060000000000004</v>
      </c>
      <c r="J57" s="8">
        <v>7.117</v>
      </c>
      <c r="K57" s="11"/>
      <c r="L57" s="11"/>
      <c r="M57" s="11"/>
      <c r="N57" s="11"/>
      <c r="O57" s="11"/>
      <c r="P57" s="11"/>
      <c r="Q57" s="11"/>
    </row>
    <row r="58" spans="1:17">
      <c r="A58" s="4"/>
      <c r="B58" s="6"/>
      <c r="C58" s="6"/>
      <c r="D58" s="6">
        <f>D57-D56</f>
        <v>1.1760000000000002</v>
      </c>
      <c r="E58" s="6"/>
      <c r="F58" s="6">
        <f>F57-E57</f>
        <v>0.91690000000000005</v>
      </c>
      <c r="G58" s="6">
        <f>G57-E57</f>
        <v>1.3578999999999999</v>
      </c>
      <c r="H58" s="6">
        <f>H57-E57</f>
        <v>1.5858999999999996</v>
      </c>
      <c r="I58" s="6">
        <f>I57-E57</f>
        <v>1.8749000000000002</v>
      </c>
      <c r="J58" s="6">
        <f>J57-E57</f>
        <v>1.7858999999999998</v>
      </c>
      <c r="K58" s="11"/>
      <c r="L58" s="11"/>
      <c r="M58" s="11"/>
      <c r="N58" s="11"/>
      <c r="O58" s="11"/>
      <c r="P58" s="11"/>
      <c r="Q58" s="11"/>
    </row>
    <row r="59" spans="1:17">
      <c r="A59" s="4"/>
      <c r="B59" s="6"/>
      <c r="C59" s="6"/>
      <c r="D59" s="6"/>
      <c r="E59" s="6"/>
      <c r="F59" s="10">
        <f>F58/D58*100</f>
        <v>77.967687074829925</v>
      </c>
      <c r="G59" s="10">
        <f>G58/D58*100</f>
        <v>115.46768707482991</v>
      </c>
      <c r="H59" s="10">
        <f>H58/D58*100</f>
        <v>134.85544217687072</v>
      </c>
      <c r="I59" s="10">
        <f>I58/D58*100</f>
        <v>159.43027210884352</v>
      </c>
      <c r="J59" s="10">
        <f>J58/D58*100</f>
        <v>151.86224489795913</v>
      </c>
      <c r="K59" s="11"/>
      <c r="L59" s="12" t="s">
        <v>31</v>
      </c>
      <c r="M59" s="6" t="s">
        <v>16</v>
      </c>
      <c r="N59" s="6" t="s">
        <v>7</v>
      </c>
      <c r="O59" s="11"/>
      <c r="P59" s="11"/>
      <c r="Q59" s="11"/>
    </row>
    <row r="60" spans="1:17">
      <c r="A60" s="4"/>
      <c r="B60" s="6"/>
      <c r="C60" s="6"/>
      <c r="D60" s="6"/>
      <c r="E60" s="6"/>
      <c r="F60" s="6"/>
      <c r="G60" s="6"/>
      <c r="H60" s="6"/>
      <c r="I60" s="6"/>
      <c r="J60" s="6"/>
      <c r="K60" s="11"/>
      <c r="L60" s="9" t="s">
        <v>57</v>
      </c>
      <c r="M60" s="13">
        <f>M55</f>
        <v>38.152241468693731</v>
      </c>
      <c r="N60" s="13">
        <f>M56</f>
        <v>55.669941694199323</v>
      </c>
      <c r="O60" s="11"/>
      <c r="P60" s="11"/>
      <c r="Q60" s="11"/>
    </row>
    <row r="61" spans="1:17">
      <c r="A61" s="4"/>
      <c r="B61" s="6" t="s">
        <v>40</v>
      </c>
      <c r="C61" s="7" t="s">
        <v>16</v>
      </c>
      <c r="D61" s="6"/>
      <c r="E61" s="6"/>
      <c r="F61" s="6"/>
      <c r="G61" s="6"/>
      <c r="H61" s="6"/>
      <c r="I61" s="6"/>
      <c r="J61" s="6"/>
      <c r="K61" s="11"/>
      <c r="L61" s="9" t="s">
        <v>58</v>
      </c>
      <c r="M61" s="13">
        <f>N55</f>
        <v>99.084899218360292</v>
      </c>
      <c r="N61" s="13">
        <f>N56</f>
        <v>108.05307516077715</v>
      </c>
      <c r="O61" s="11"/>
      <c r="P61" s="11"/>
      <c r="Q61" s="11"/>
    </row>
    <row r="62" spans="1:17" ht="15.75">
      <c r="A62" s="4"/>
      <c r="B62" s="6"/>
      <c r="C62" s="6" t="s">
        <v>21</v>
      </c>
      <c r="D62" s="8">
        <v>5.3419999999999996</v>
      </c>
      <c r="E62" s="6" t="s">
        <v>22</v>
      </c>
      <c r="F62" s="9" t="s">
        <v>57</v>
      </c>
      <c r="G62" s="9" t="s">
        <v>58</v>
      </c>
      <c r="H62" s="9" t="s">
        <v>59</v>
      </c>
      <c r="I62" s="9" t="s">
        <v>60</v>
      </c>
      <c r="J62" s="9" t="s">
        <v>61</v>
      </c>
      <c r="K62" s="11"/>
      <c r="L62" s="9" t="s">
        <v>59</v>
      </c>
      <c r="M62" s="13">
        <f>O55</f>
        <v>128.28870999415975</v>
      </c>
      <c r="N62" s="13">
        <f>O56</f>
        <v>133.0423113615866</v>
      </c>
      <c r="O62" s="11"/>
      <c r="P62" s="11"/>
      <c r="Q62" s="11"/>
    </row>
    <row r="63" spans="1:17" ht="15.75">
      <c r="A63" s="4"/>
      <c r="B63" s="6"/>
      <c r="C63" s="6" t="s">
        <v>30</v>
      </c>
      <c r="D63" s="8">
        <v>14.676</v>
      </c>
      <c r="E63" s="8">
        <v>5.024</v>
      </c>
      <c r="F63" s="8">
        <v>8.3450000000000006</v>
      </c>
      <c r="G63" s="8">
        <v>13.502000000000001</v>
      </c>
      <c r="H63" s="8">
        <v>15.250999999999999</v>
      </c>
      <c r="I63" s="8">
        <v>16.257999999999999</v>
      </c>
      <c r="J63" s="8">
        <v>15.15</v>
      </c>
      <c r="K63" s="11"/>
      <c r="L63" s="9" t="s">
        <v>60</v>
      </c>
      <c r="M63" s="13">
        <f>P55</f>
        <v>144.71676476389149</v>
      </c>
      <c r="N63" s="13">
        <f>P56</f>
        <v>154.97884913459052</v>
      </c>
      <c r="O63" s="11"/>
      <c r="P63" s="11"/>
      <c r="Q63" s="11"/>
    </row>
    <row r="64" spans="1:17">
      <c r="A64" s="4"/>
      <c r="B64" s="6"/>
      <c r="C64" s="6"/>
      <c r="D64" s="6">
        <f>D63-D62</f>
        <v>9.3339999999999996</v>
      </c>
      <c r="E64" s="6"/>
      <c r="F64" s="6">
        <f>F63-E63</f>
        <v>3.3210000000000006</v>
      </c>
      <c r="G64" s="6">
        <f>G63-E63</f>
        <v>8.4780000000000015</v>
      </c>
      <c r="H64" s="6">
        <f>H63-E63</f>
        <v>10.227</v>
      </c>
      <c r="I64" s="6">
        <f>I63-E63</f>
        <v>11.233999999999998</v>
      </c>
      <c r="J64" s="6">
        <f>J63-E63</f>
        <v>10.126000000000001</v>
      </c>
      <c r="K64" s="11"/>
      <c r="L64" s="9" t="s">
        <v>61</v>
      </c>
      <c r="M64" s="13">
        <f>Q55</f>
        <v>131.80028464311624</v>
      </c>
      <c r="N64" s="13">
        <f>Q56</f>
        <v>146.49796677498443</v>
      </c>
      <c r="O64" s="11"/>
      <c r="P64" s="11"/>
      <c r="Q64" s="11"/>
    </row>
    <row r="65" spans="1:17">
      <c r="A65" s="4"/>
      <c r="B65" s="6"/>
      <c r="C65" s="6"/>
      <c r="D65" s="6"/>
      <c r="E65" s="6"/>
      <c r="F65" s="10">
        <f>F64/D64*100</f>
        <v>35.579601457038791</v>
      </c>
      <c r="G65" s="10">
        <f>G64/D64*100</f>
        <v>90.829226483822595</v>
      </c>
      <c r="H65" s="10">
        <f>H64/D64*100</f>
        <v>109.56717377330192</v>
      </c>
      <c r="I65" s="10">
        <f>I64/D64*100</f>
        <v>120.35568887936574</v>
      </c>
      <c r="J65" s="10">
        <f>J64/D64*100</f>
        <v>108.4851082065567</v>
      </c>
      <c r="K65" s="11"/>
      <c r="L65" s="11"/>
      <c r="M65" s="11"/>
      <c r="N65" s="11"/>
      <c r="O65" s="11"/>
      <c r="P65" s="11"/>
      <c r="Q65" s="11"/>
    </row>
    <row r="66" spans="1:17">
      <c r="A66" s="4"/>
      <c r="B66" s="6"/>
      <c r="C66" s="6"/>
      <c r="D66" s="6"/>
      <c r="E66" s="6"/>
      <c r="F66" s="6"/>
      <c r="G66" s="6"/>
      <c r="H66" s="6"/>
      <c r="I66" s="6"/>
      <c r="J66" s="6"/>
      <c r="K66" s="11"/>
      <c r="L66" s="11"/>
      <c r="M66" s="11"/>
      <c r="N66" s="11"/>
      <c r="O66" s="11"/>
      <c r="P66" s="11"/>
      <c r="Q66" s="11"/>
    </row>
    <row r="67" spans="1:17">
      <c r="A67" s="6"/>
      <c r="B67" s="6" t="s">
        <v>41</v>
      </c>
      <c r="C67" s="7" t="s">
        <v>16</v>
      </c>
      <c r="D67" s="6"/>
      <c r="E67" s="6"/>
      <c r="F67" s="6"/>
      <c r="G67" s="6"/>
      <c r="H67" s="6"/>
      <c r="I67" s="6"/>
      <c r="J67" s="6"/>
      <c r="K67" s="11"/>
      <c r="L67" s="11"/>
      <c r="M67" s="11"/>
      <c r="N67" s="11"/>
      <c r="O67" s="11"/>
      <c r="P67" s="11"/>
      <c r="Q67" s="11"/>
    </row>
    <row r="68" spans="1:17" ht="15.75">
      <c r="A68" s="6"/>
      <c r="B68" s="6"/>
      <c r="C68" s="6" t="s">
        <v>21</v>
      </c>
      <c r="D68" s="8">
        <v>3.8029999999999999</v>
      </c>
      <c r="E68" s="6" t="s">
        <v>22</v>
      </c>
      <c r="F68" s="9" t="s">
        <v>57</v>
      </c>
      <c r="G68" s="9" t="s">
        <v>58</v>
      </c>
      <c r="H68" s="9" t="s">
        <v>59</v>
      </c>
      <c r="I68" s="9" t="s">
        <v>60</v>
      </c>
      <c r="J68" s="9" t="s">
        <v>61</v>
      </c>
      <c r="K68" s="11"/>
      <c r="L68" s="11"/>
      <c r="M68" s="11"/>
      <c r="N68" s="11"/>
      <c r="O68" s="11"/>
      <c r="P68" s="11"/>
      <c r="Q68" s="11"/>
    </row>
    <row r="69" spans="1:17" ht="15.75">
      <c r="A69" s="6"/>
      <c r="B69" s="6"/>
      <c r="C69" s="6" t="s">
        <v>30</v>
      </c>
      <c r="D69" s="8">
        <v>10.342000000000001</v>
      </c>
      <c r="E69" s="8">
        <v>2.1549999999999998</v>
      </c>
      <c r="F69" s="8">
        <v>4.8179999999999996</v>
      </c>
      <c r="G69" s="8">
        <v>9.1739999999999995</v>
      </c>
      <c r="H69" s="8">
        <v>11.768000000000001</v>
      </c>
      <c r="I69" s="8">
        <v>13.211</v>
      </c>
      <c r="J69" s="8">
        <v>12.298</v>
      </c>
      <c r="K69" s="11"/>
      <c r="L69" s="11"/>
      <c r="M69" s="11"/>
      <c r="N69" s="11"/>
      <c r="O69" s="11"/>
      <c r="P69" s="11"/>
      <c r="Q69" s="11"/>
    </row>
    <row r="70" spans="1:17">
      <c r="A70" s="6"/>
      <c r="B70" s="6"/>
      <c r="C70" s="6"/>
      <c r="D70" s="6">
        <f>D69-D68</f>
        <v>6.5390000000000006</v>
      </c>
      <c r="E70" s="6"/>
      <c r="F70" s="6">
        <f>F69-E69</f>
        <v>2.6629999999999998</v>
      </c>
      <c r="G70" s="6">
        <f>G69-E69</f>
        <v>7.0190000000000001</v>
      </c>
      <c r="H70" s="6">
        <f>H69-E69</f>
        <v>9.6130000000000013</v>
      </c>
      <c r="I70" s="6">
        <f>I69-E69</f>
        <v>11.056000000000001</v>
      </c>
      <c r="J70" s="6">
        <f>J69-E69</f>
        <v>10.143000000000001</v>
      </c>
      <c r="K70" s="11"/>
      <c r="L70" s="11"/>
      <c r="M70" s="11"/>
      <c r="N70" s="11"/>
      <c r="O70" s="11"/>
      <c r="P70" s="11"/>
      <c r="Q70" s="11"/>
    </row>
    <row r="71" spans="1:17">
      <c r="A71" s="6"/>
      <c r="B71" s="6"/>
      <c r="C71" s="6"/>
      <c r="D71" s="6"/>
      <c r="E71" s="6"/>
      <c r="F71" s="10">
        <f>F70/D70*100</f>
        <v>40.724881480348671</v>
      </c>
      <c r="G71" s="10">
        <f>G70/D70*100</f>
        <v>107.34057195289799</v>
      </c>
      <c r="H71" s="10">
        <f>H70/D70*100</f>
        <v>147.01024621501759</v>
      </c>
      <c r="I71" s="10">
        <f>I70/D70*100</f>
        <v>169.07784064841721</v>
      </c>
      <c r="J71" s="10">
        <f>J70/D70*100</f>
        <v>155.11546107967581</v>
      </c>
      <c r="K71" s="11"/>
      <c r="L71" s="11"/>
      <c r="M71" s="11"/>
      <c r="N71" s="11"/>
      <c r="O71" s="11"/>
      <c r="P71" s="11"/>
      <c r="Q71" s="11"/>
    </row>
    <row r="72" spans="1:17">
      <c r="A72" s="6"/>
      <c r="B72" s="6"/>
      <c r="C72" s="6"/>
      <c r="D72" s="6"/>
      <c r="E72" s="6"/>
      <c r="F72" s="6"/>
      <c r="G72" s="6"/>
      <c r="H72" s="6"/>
      <c r="I72" s="6"/>
      <c r="J72" s="6"/>
      <c r="K72" s="11"/>
      <c r="L72" s="11"/>
      <c r="M72" s="11"/>
      <c r="N72" s="11"/>
      <c r="O72" s="11"/>
      <c r="P72" s="11"/>
      <c r="Q72" s="11"/>
    </row>
    <row r="73" spans="1:17">
      <c r="A73" s="6"/>
      <c r="B73" s="6" t="s">
        <v>42</v>
      </c>
      <c r="C73" s="7" t="s">
        <v>7</v>
      </c>
      <c r="D73" s="6"/>
      <c r="E73" s="6"/>
      <c r="F73" s="6"/>
      <c r="G73" s="6"/>
      <c r="H73" s="6"/>
      <c r="I73" s="6"/>
      <c r="J73" s="6"/>
      <c r="K73" s="11"/>
      <c r="L73" s="11"/>
      <c r="M73" s="11"/>
      <c r="N73" s="11"/>
      <c r="O73" s="11"/>
      <c r="P73" s="11"/>
      <c r="Q73" s="11"/>
    </row>
    <row r="74" spans="1:17" ht="15.75">
      <c r="A74" s="4"/>
      <c r="B74" s="6"/>
      <c r="C74" s="6" t="s">
        <v>21</v>
      </c>
      <c r="D74" s="8">
        <v>3.3069999999999999</v>
      </c>
      <c r="E74" s="6" t="s">
        <v>22</v>
      </c>
      <c r="F74" s="9" t="s">
        <v>57</v>
      </c>
      <c r="G74" s="9" t="s">
        <v>58</v>
      </c>
      <c r="H74" s="9" t="s">
        <v>59</v>
      </c>
      <c r="I74" s="9" t="s">
        <v>60</v>
      </c>
      <c r="J74" s="9" t="s">
        <v>61</v>
      </c>
      <c r="K74" s="11"/>
      <c r="L74" s="11"/>
      <c r="M74" s="11"/>
      <c r="N74" s="11"/>
      <c r="O74" s="11"/>
      <c r="P74" s="11"/>
      <c r="Q74" s="11"/>
    </row>
    <row r="75" spans="1:17" ht="15.75">
      <c r="A75" s="4"/>
      <c r="B75" s="6"/>
      <c r="C75" s="6" t="s">
        <v>30</v>
      </c>
      <c r="D75" s="8">
        <v>21.318999999999999</v>
      </c>
      <c r="E75" s="8">
        <v>0.79200000000000004</v>
      </c>
      <c r="F75" s="8">
        <v>6.8029999999999999</v>
      </c>
      <c r="G75" s="8">
        <v>18.919</v>
      </c>
      <c r="H75" s="8">
        <v>24.428999999999998</v>
      </c>
      <c r="I75" s="8">
        <v>27.905000000000001</v>
      </c>
      <c r="J75" s="8">
        <v>26.213000000000001</v>
      </c>
      <c r="K75" s="11"/>
      <c r="L75" s="11"/>
      <c r="M75" s="11"/>
      <c r="N75" s="11"/>
      <c r="O75" s="11"/>
      <c r="P75" s="11"/>
      <c r="Q75" s="11"/>
    </row>
    <row r="76" spans="1:17">
      <c r="A76" s="4"/>
      <c r="B76" s="6"/>
      <c r="C76" s="6"/>
      <c r="D76" s="6">
        <f>D75-D74</f>
        <v>18.012</v>
      </c>
      <c r="E76" s="6"/>
      <c r="F76" s="6">
        <f>F75-E75</f>
        <v>6.0110000000000001</v>
      </c>
      <c r="G76" s="6">
        <f>G75-E75</f>
        <v>18.126999999999999</v>
      </c>
      <c r="H76" s="6">
        <f>H75-E75</f>
        <v>23.636999999999997</v>
      </c>
      <c r="I76" s="6">
        <f>I75-E75</f>
        <v>27.113</v>
      </c>
      <c r="J76" s="6">
        <f>J75-E75</f>
        <v>25.420999999999999</v>
      </c>
      <c r="K76" s="11"/>
      <c r="L76" s="11"/>
      <c r="M76" s="11"/>
      <c r="N76" s="11"/>
      <c r="O76" s="11"/>
      <c r="P76" s="11"/>
      <c r="Q76" s="11"/>
    </row>
    <row r="77" spans="1:17">
      <c r="A77" s="4"/>
      <c r="B77" s="6"/>
      <c r="C77" s="6"/>
      <c r="D77" s="6"/>
      <c r="E77" s="6"/>
      <c r="F77" s="10">
        <f>F76/D76*100</f>
        <v>33.372196313568729</v>
      </c>
      <c r="G77" s="10">
        <f>G76/D76*100</f>
        <v>100.63846324672441</v>
      </c>
      <c r="H77" s="10">
        <f>H76/D76*100</f>
        <v>131.22918054630244</v>
      </c>
      <c r="I77" s="10">
        <f>I76/D76*100</f>
        <v>150.52742616033754</v>
      </c>
      <c r="J77" s="10">
        <f>J76/D76*100</f>
        <v>141.13368865200977</v>
      </c>
      <c r="K77" s="11"/>
      <c r="L77" s="11"/>
      <c r="M77" s="11"/>
      <c r="N77" s="11"/>
      <c r="O77" s="11"/>
      <c r="P77" s="11"/>
      <c r="Q77" s="11"/>
    </row>
    <row r="78" spans="1:17">
      <c r="A78" s="11"/>
      <c r="B78" s="11"/>
      <c r="C78" s="11"/>
      <c r="D78" s="11"/>
      <c r="E78" s="11"/>
      <c r="F78" s="11"/>
      <c r="G78" s="11"/>
      <c r="H78" s="11"/>
      <c r="I78" s="11"/>
      <c r="J78" s="11"/>
      <c r="K78" s="11"/>
      <c r="L78" s="11"/>
      <c r="M78" s="11"/>
      <c r="N78" s="11"/>
      <c r="O78" s="11"/>
      <c r="P78" s="11"/>
      <c r="Q78" s="11"/>
    </row>
    <row r="79" spans="1:17">
      <c r="A79" s="4" t="s">
        <v>36</v>
      </c>
      <c r="B79" s="6"/>
      <c r="C79" s="6"/>
      <c r="D79" s="6"/>
      <c r="E79" s="6"/>
      <c r="F79" s="6"/>
      <c r="G79" s="6"/>
      <c r="H79" s="6"/>
      <c r="I79" s="6"/>
      <c r="J79" s="6"/>
      <c r="K79" s="11"/>
      <c r="L79" s="12"/>
      <c r="M79" s="9" t="str">
        <f t="shared" ref="M79:Q79" si="8">F81</f>
        <v>2HZ</v>
      </c>
      <c r="N79" s="9" t="str">
        <f t="shared" si="8"/>
        <v>4HZ</v>
      </c>
      <c r="O79" s="9" t="str">
        <f t="shared" si="8"/>
        <v>8HZ</v>
      </c>
      <c r="P79" s="9" t="str">
        <f t="shared" si="8"/>
        <v>16HZ</v>
      </c>
      <c r="Q79" s="9" t="str">
        <f t="shared" si="8"/>
        <v>32HZ</v>
      </c>
    </row>
    <row r="80" spans="1:17">
      <c r="A80" s="4"/>
      <c r="B80" s="6" t="s">
        <v>39</v>
      </c>
      <c r="C80" s="7" t="s">
        <v>20</v>
      </c>
      <c r="D80" s="6"/>
      <c r="E80" s="6"/>
      <c r="F80" s="6"/>
      <c r="G80" s="6"/>
      <c r="H80" s="6"/>
      <c r="I80" s="6"/>
      <c r="J80" s="6"/>
      <c r="K80" s="11"/>
      <c r="L80" s="12" t="s">
        <v>16</v>
      </c>
      <c r="M80" s="13">
        <f t="shared" ref="M80:Q80" si="9">AVERAGE(F96,F102)</f>
        <v>8.7490107150180485</v>
      </c>
      <c r="N80" s="13">
        <f t="shared" si="9"/>
        <v>28.720308661590401</v>
      </c>
      <c r="O80" s="13">
        <f t="shared" si="9"/>
        <v>74.085970630134199</v>
      </c>
      <c r="P80" s="13">
        <f t="shared" si="9"/>
        <v>125.64420635080511</v>
      </c>
      <c r="Q80" s="13">
        <f t="shared" si="9"/>
        <v>130.13675489537201</v>
      </c>
    </row>
    <row r="81" spans="1:17" ht="15.75">
      <c r="A81" s="4"/>
      <c r="B81" s="6"/>
      <c r="C81" s="6" t="s">
        <v>21</v>
      </c>
      <c r="D81" s="8">
        <v>3.9809999999999999</v>
      </c>
      <c r="E81" s="6" t="s">
        <v>22</v>
      </c>
      <c r="F81" s="9" t="s">
        <v>57</v>
      </c>
      <c r="G81" s="9" t="s">
        <v>58</v>
      </c>
      <c r="H81" s="9" t="s">
        <v>59</v>
      </c>
      <c r="I81" s="9" t="s">
        <v>60</v>
      </c>
      <c r="J81" s="9" t="s">
        <v>61</v>
      </c>
      <c r="K81" s="11"/>
      <c r="L81" s="12" t="s">
        <v>7</v>
      </c>
      <c r="M81" s="13">
        <f t="shared" ref="M81:Q81" si="10">AVERAGE(F90,F84)</f>
        <v>16.006327765270484</v>
      </c>
      <c r="N81" s="13">
        <f t="shared" si="10"/>
        <v>36.031805590298035</v>
      </c>
      <c r="O81" s="13">
        <f t="shared" si="10"/>
        <v>66.341963367519952</v>
      </c>
      <c r="P81" s="13">
        <f t="shared" si="10"/>
        <v>108.78632906232338</v>
      </c>
      <c r="Q81" s="13">
        <f t="shared" si="10"/>
        <v>88.905426313497671</v>
      </c>
    </row>
    <row r="82" spans="1:17" ht="15.75">
      <c r="A82" s="4"/>
      <c r="B82" s="6"/>
      <c r="C82" s="6" t="s">
        <v>30</v>
      </c>
      <c r="D82" s="8">
        <v>5.1870000000000003</v>
      </c>
      <c r="E82" s="8">
        <v>3.4630000000000001</v>
      </c>
      <c r="F82" s="8">
        <v>3.62</v>
      </c>
      <c r="G82" s="8">
        <v>3.8159999999999998</v>
      </c>
      <c r="H82" s="8">
        <v>4.2220000000000004</v>
      </c>
      <c r="I82" s="8">
        <v>4.7610000000000001</v>
      </c>
      <c r="J82" s="8">
        <v>4.7759999999999998</v>
      </c>
      <c r="K82" s="11"/>
      <c r="L82" s="11"/>
      <c r="M82" s="11"/>
      <c r="N82" s="11"/>
      <c r="O82" s="11"/>
      <c r="P82" s="11"/>
      <c r="Q82" s="11"/>
    </row>
    <row r="83" spans="1:17">
      <c r="A83" s="4"/>
      <c r="B83" s="6"/>
      <c r="C83" s="6"/>
      <c r="D83" s="6">
        <f>D82-D81</f>
        <v>1.2060000000000004</v>
      </c>
      <c r="E83" s="6"/>
      <c r="F83" s="6">
        <f>F82-E82</f>
        <v>0.15700000000000003</v>
      </c>
      <c r="G83" s="6">
        <f>G82-E82</f>
        <v>0.35299999999999976</v>
      </c>
      <c r="H83" s="6">
        <f>H82-E82</f>
        <v>0.75900000000000034</v>
      </c>
      <c r="I83" s="6">
        <f>I82-E82</f>
        <v>1.298</v>
      </c>
      <c r="J83" s="6">
        <f>J82-E82</f>
        <v>1.3129999999999997</v>
      </c>
      <c r="K83" s="11"/>
      <c r="L83" s="11"/>
      <c r="M83" s="11"/>
      <c r="N83" s="11"/>
      <c r="O83" s="11"/>
      <c r="P83" s="11"/>
      <c r="Q83" s="11"/>
    </row>
    <row r="84" spans="1:17">
      <c r="A84" s="4"/>
      <c r="B84" s="6"/>
      <c r="C84" s="6"/>
      <c r="D84" s="6"/>
      <c r="E84" s="6"/>
      <c r="F84" s="10">
        <f>F83/D83*100</f>
        <v>13.018242122719734</v>
      </c>
      <c r="G84" s="10">
        <f>G83/D83*100</f>
        <v>29.270315091210584</v>
      </c>
      <c r="H84" s="10">
        <f>H83/D83*100</f>
        <v>62.935323383084587</v>
      </c>
      <c r="I84" s="10">
        <f>I83/D83*100</f>
        <v>107.62852404643446</v>
      </c>
      <c r="J84" s="10">
        <f>J83/D83*100</f>
        <v>108.8723051409618</v>
      </c>
      <c r="K84" s="11"/>
      <c r="L84" s="12" t="s">
        <v>31</v>
      </c>
      <c r="M84" s="6" t="s">
        <v>16</v>
      </c>
      <c r="N84" s="6" t="s">
        <v>7</v>
      </c>
      <c r="O84" s="11"/>
      <c r="P84" s="11"/>
      <c r="Q84" s="11"/>
    </row>
    <row r="85" spans="1:17">
      <c r="A85" s="4"/>
      <c r="B85" s="6"/>
      <c r="C85" s="6"/>
      <c r="D85" s="6"/>
      <c r="E85" s="6"/>
      <c r="F85" s="6"/>
      <c r="G85" s="6"/>
      <c r="H85" s="6"/>
      <c r="I85" s="6"/>
      <c r="J85" s="6"/>
      <c r="K85" s="11"/>
      <c r="L85" s="9" t="s">
        <v>57</v>
      </c>
      <c r="M85" s="13">
        <f>M80</f>
        <v>8.7490107150180485</v>
      </c>
      <c r="N85" s="13">
        <f>M81</f>
        <v>16.006327765270484</v>
      </c>
      <c r="O85" s="11"/>
      <c r="P85" s="11"/>
      <c r="Q85" s="11"/>
    </row>
    <row r="86" spans="1:17">
      <c r="A86" s="4"/>
      <c r="B86" s="6" t="s">
        <v>40</v>
      </c>
      <c r="C86" s="7" t="s">
        <v>20</v>
      </c>
      <c r="D86" s="6"/>
      <c r="E86" s="6"/>
      <c r="F86" s="6"/>
      <c r="G86" s="6"/>
      <c r="H86" s="6"/>
      <c r="I86" s="6"/>
      <c r="J86" s="6"/>
      <c r="K86" s="11"/>
      <c r="L86" s="9" t="s">
        <v>58</v>
      </c>
      <c r="M86" s="13">
        <f>N80</f>
        <v>28.720308661590401</v>
      </c>
      <c r="N86" s="13">
        <f>N81</f>
        <v>36.031805590298035</v>
      </c>
      <c r="O86" s="11"/>
      <c r="P86" s="11"/>
      <c r="Q86" s="11"/>
    </row>
    <row r="87" spans="1:17" ht="15.75">
      <c r="A87" s="4"/>
      <c r="B87" s="6"/>
      <c r="C87" s="6" t="s">
        <v>21</v>
      </c>
      <c r="D87" s="8">
        <v>3.7360000000000002</v>
      </c>
      <c r="E87" s="6" t="s">
        <v>22</v>
      </c>
      <c r="F87" s="9" t="s">
        <v>57</v>
      </c>
      <c r="G87" s="9" t="s">
        <v>58</v>
      </c>
      <c r="H87" s="9" t="s">
        <v>59</v>
      </c>
      <c r="I87" s="9" t="s">
        <v>60</v>
      </c>
      <c r="J87" s="9" t="s">
        <v>61</v>
      </c>
      <c r="K87" s="11"/>
      <c r="L87" s="9" t="s">
        <v>59</v>
      </c>
      <c r="M87" s="13">
        <f>O80</f>
        <v>74.085970630134199</v>
      </c>
      <c r="N87" s="13">
        <f>O81</f>
        <v>66.341963367519952</v>
      </c>
      <c r="O87" s="11"/>
      <c r="P87" s="11"/>
      <c r="Q87" s="11"/>
    </row>
    <row r="88" spans="1:17" ht="15.75">
      <c r="A88" s="4"/>
      <c r="B88" s="6"/>
      <c r="C88" s="6" t="s">
        <v>30</v>
      </c>
      <c r="D88" s="8">
        <v>7.3159999999999998</v>
      </c>
      <c r="E88" s="8">
        <v>2.9849999999999999</v>
      </c>
      <c r="F88" s="8">
        <v>3.665</v>
      </c>
      <c r="G88" s="8">
        <v>4.5170000000000003</v>
      </c>
      <c r="H88" s="8">
        <v>5.4820000000000002</v>
      </c>
      <c r="I88" s="8">
        <v>6.9210000000000003</v>
      </c>
      <c r="J88" s="8">
        <v>5.4530000000000003</v>
      </c>
      <c r="K88" s="11"/>
      <c r="L88" s="9" t="s">
        <v>60</v>
      </c>
      <c r="M88" s="13">
        <f>P80</f>
        <v>125.64420635080511</v>
      </c>
      <c r="N88" s="13">
        <f>P81</f>
        <v>108.78632906232338</v>
      </c>
      <c r="O88" s="11"/>
      <c r="P88" s="11"/>
      <c r="Q88" s="11"/>
    </row>
    <row r="89" spans="1:17">
      <c r="A89" s="4"/>
      <c r="B89" s="6"/>
      <c r="C89" s="6"/>
      <c r="D89" s="6">
        <f>D88-D87</f>
        <v>3.5799999999999996</v>
      </c>
      <c r="E89" s="6"/>
      <c r="F89" s="6">
        <f>F88-E88</f>
        <v>0.68000000000000016</v>
      </c>
      <c r="G89" s="6">
        <f>G88-E88</f>
        <v>1.5320000000000005</v>
      </c>
      <c r="H89" s="6">
        <f>H88-E88</f>
        <v>2.4970000000000003</v>
      </c>
      <c r="I89" s="6">
        <f>I88-E88</f>
        <v>3.9360000000000004</v>
      </c>
      <c r="J89" s="6">
        <f>J88-E88</f>
        <v>2.4680000000000004</v>
      </c>
      <c r="K89" s="11"/>
      <c r="L89" s="9" t="s">
        <v>61</v>
      </c>
      <c r="M89" s="13">
        <f>Q80</f>
        <v>130.13675489537201</v>
      </c>
      <c r="N89" s="13">
        <f>Q81</f>
        <v>88.905426313497671</v>
      </c>
      <c r="O89" s="11"/>
      <c r="P89" s="11"/>
      <c r="Q89" s="11"/>
    </row>
    <row r="90" spans="1:17">
      <c r="A90" s="4"/>
      <c r="B90" s="6"/>
      <c r="C90" s="6"/>
      <c r="D90" s="6"/>
      <c r="E90" s="6"/>
      <c r="F90" s="10">
        <f>F89/D89*100</f>
        <v>18.994413407821238</v>
      </c>
      <c r="G90" s="10">
        <f>G89/D89*100</f>
        <v>42.793296089385493</v>
      </c>
      <c r="H90" s="10">
        <f>H89/D89*100</f>
        <v>69.748603351955325</v>
      </c>
      <c r="I90" s="10">
        <f>I89/D89*100</f>
        <v>109.9441340782123</v>
      </c>
      <c r="J90" s="10">
        <f>J89/D89*100</f>
        <v>68.938547486033542</v>
      </c>
      <c r="K90" s="11"/>
      <c r="L90" s="11"/>
      <c r="M90" s="11"/>
      <c r="N90" s="11"/>
      <c r="O90" s="11"/>
      <c r="P90" s="11"/>
      <c r="Q90" s="11"/>
    </row>
    <row r="91" spans="1:17">
      <c r="A91" s="4"/>
      <c r="B91" s="6"/>
      <c r="C91" s="6"/>
      <c r="D91" s="6"/>
      <c r="E91" s="6"/>
      <c r="F91" s="6"/>
      <c r="G91" s="6"/>
      <c r="H91" s="6"/>
      <c r="I91" s="6"/>
      <c r="J91" s="6"/>
      <c r="K91" s="11"/>
      <c r="L91" s="11"/>
      <c r="M91" s="11"/>
      <c r="N91" s="11"/>
      <c r="O91" s="11"/>
      <c r="P91" s="11"/>
      <c r="Q91" s="11"/>
    </row>
    <row r="92" spans="1:17">
      <c r="A92" s="6"/>
      <c r="B92" s="6" t="s">
        <v>41</v>
      </c>
      <c r="C92" s="7" t="s">
        <v>16</v>
      </c>
      <c r="D92" s="6"/>
      <c r="E92" s="6"/>
      <c r="F92" s="6"/>
      <c r="G92" s="6"/>
      <c r="H92" s="6"/>
      <c r="I92" s="6"/>
      <c r="J92" s="6"/>
      <c r="K92" s="11"/>
      <c r="L92" s="11"/>
      <c r="M92" s="11"/>
      <c r="N92" s="11"/>
      <c r="O92" s="11"/>
      <c r="P92" s="11"/>
      <c r="Q92" s="11"/>
    </row>
    <row r="93" spans="1:17" ht="15.75">
      <c r="A93" s="6"/>
      <c r="B93" s="6"/>
      <c r="C93" s="6" t="s">
        <v>21</v>
      </c>
      <c r="D93" s="8">
        <v>3.8759999999999999</v>
      </c>
      <c r="E93" s="6" t="s">
        <v>22</v>
      </c>
      <c r="F93" s="9" t="s">
        <v>57</v>
      </c>
      <c r="G93" s="9" t="s">
        <v>58</v>
      </c>
      <c r="H93" s="9" t="s">
        <v>59</v>
      </c>
      <c r="I93" s="9" t="s">
        <v>60</v>
      </c>
      <c r="J93" s="9" t="s">
        <v>61</v>
      </c>
      <c r="K93" s="11"/>
      <c r="L93" s="11"/>
      <c r="M93" s="11"/>
      <c r="N93" s="11"/>
      <c r="O93" s="11"/>
      <c r="P93" s="11"/>
      <c r="Q93" s="11"/>
    </row>
    <row r="94" spans="1:17" ht="15.75">
      <c r="A94" s="6"/>
      <c r="B94" s="6"/>
      <c r="C94" s="6" t="s">
        <v>30</v>
      </c>
      <c r="D94" s="8">
        <v>11.223000000000001</v>
      </c>
      <c r="E94" s="8">
        <v>1.976</v>
      </c>
      <c r="F94" s="8">
        <v>2.5710000000000002</v>
      </c>
      <c r="G94" s="8">
        <v>4.08</v>
      </c>
      <c r="H94" s="8">
        <v>7.9089999999999998</v>
      </c>
      <c r="I94" s="8">
        <v>11.605</v>
      </c>
      <c r="J94" s="8">
        <v>12.146000000000001</v>
      </c>
      <c r="K94" s="11"/>
      <c r="L94" s="11"/>
      <c r="M94" s="11"/>
      <c r="N94" s="11"/>
      <c r="O94" s="11"/>
      <c r="P94" s="11"/>
      <c r="Q94" s="11"/>
    </row>
    <row r="95" spans="1:17">
      <c r="A95" s="6"/>
      <c r="B95" s="6"/>
      <c r="C95" s="6"/>
      <c r="D95" s="6">
        <f>D94-D93</f>
        <v>7.3470000000000013</v>
      </c>
      <c r="E95" s="6"/>
      <c r="F95" s="6">
        <f>F94-E94</f>
        <v>0.5950000000000002</v>
      </c>
      <c r="G95" s="6">
        <f>G94-E94</f>
        <v>2.1040000000000001</v>
      </c>
      <c r="H95" s="6">
        <f>H94-E94</f>
        <v>5.9329999999999998</v>
      </c>
      <c r="I95" s="6">
        <f>I94-E94</f>
        <v>9.6290000000000013</v>
      </c>
      <c r="J95" s="6">
        <f>J94-E94</f>
        <v>10.170000000000002</v>
      </c>
      <c r="K95" s="11"/>
      <c r="L95" s="11"/>
      <c r="M95" s="11"/>
      <c r="N95" s="11"/>
      <c r="O95" s="11"/>
      <c r="P95" s="11"/>
      <c r="Q95" s="11"/>
    </row>
    <row r="96" spans="1:17">
      <c r="A96" s="6"/>
      <c r="B96" s="6"/>
      <c r="C96" s="6"/>
      <c r="D96" s="6"/>
      <c r="E96" s="6"/>
      <c r="F96" s="10">
        <f>F95/D95*100</f>
        <v>8.0985436232475845</v>
      </c>
      <c r="G96" s="10">
        <f>G95/D95*100</f>
        <v>28.637539131618343</v>
      </c>
      <c r="H96" s="10">
        <f>H95/D95*100</f>
        <v>80.75404927181161</v>
      </c>
      <c r="I96" s="10">
        <f>I95/D95*100</f>
        <v>131.06029671974954</v>
      </c>
      <c r="J96" s="10">
        <f>J95/D95*100</f>
        <v>138.42384646794611</v>
      </c>
      <c r="K96" s="11"/>
      <c r="L96" s="11"/>
      <c r="M96" s="11"/>
      <c r="N96" s="11"/>
      <c r="O96" s="11"/>
      <c r="P96" s="11"/>
      <c r="Q96" s="11"/>
    </row>
    <row r="97" spans="1:17">
      <c r="A97" s="6"/>
      <c r="B97" s="6"/>
      <c r="C97" s="6"/>
      <c r="D97" s="6"/>
      <c r="E97" s="6"/>
      <c r="F97" s="6"/>
      <c r="G97" s="6"/>
      <c r="H97" s="6"/>
      <c r="I97" s="6"/>
      <c r="J97" s="6"/>
      <c r="K97" s="11"/>
      <c r="L97" s="11"/>
      <c r="M97" s="11"/>
      <c r="N97" s="11"/>
      <c r="O97" s="11"/>
      <c r="P97" s="11"/>
      <c r="Q97" s="11"/>
    </row>
    <row r="98" spans="1:17">
      <c r="A98" s="6"/>
      <c r="B98" s="6" t="s">
        <v>42</v>
      </c>
      <c r="C98" s="7" t="s">
        <v>16</v>
      </c>
      <c r="D98" s="6"/>
      <c r="E98" s="6"/>
      <c r="F98" s="6"/>
      <c r="G98" s="6"/>
      <c r="H98" s="6"/>
      <c r="I98" s="6"/>
      <c r="J98" s="6"/>
      <c r="K98" s="11"/>
      <c r="L98" s="11"/>
      <c r="M98" s="11"/>
      <c r="N98" s="11"/>
      <c r="O98" s="11"/>
      <c r="P98" s="11"/>
      <c r="Q98" s="11"/>
    </row>
    <row r="99" spans="1:17" ht="15.75">
      <c r="A99" s="4"/>
      <c r="B99" s="6"/>
      <c r="C99" s="6" t="s">
        <v>21</v>
      </c>
      <c r="D99" s="8">
        <v>5.0190000000000001</v>
      </c>
      <c r="E99" s="6" t="s">
        <v>22</v>
      </c>
      <c r="F99" s="9" t="s">
        <v>57</v>
      </c>
      <c r="G99" s="9" t="s">
        <v>58</v>
      </c>
      <c r="H99" s="9" t="s">
        <v>59</v>
      </c>
      <c r="I99" s="9" t="s">
        <v>60</v>
      </c>
      <c r="J99" s="9" t="s">
        <v>61</v>
      </c>
      <c r="K99" s="11"/>
      <c r="L99" s="11"/>
      <c r="M99" s="11"/>
      <c r="N99" s="11"/>
      <c r="O99" s="11"/>
      <c r="P99" s="11"/>
      <c r="Q99" s="11"/>
    </row>
    <row r="100" spans="1:17" ht="15.75">
      <c r="A100" s="4"/>
      <c r="B100" s="6"/>
      <c r="C100" s="6" t="s">
        <v>30</v>
      </c>
      <c r="D100" s="8">
        <v>12.295999999999999</v>
      </c>
      <c r="E100" s="8">
        <v>2.609</v>
      </c>
      <c r="F100" s="8">
        <v>3.2930000000000001</v>
      </c>
      <c r="G100" s="8">
        <v>4.7050000000000001</v>
      </c>
      <c r="H100" s="8">
        <v>7.5149999999999997</v>
      </c>
      <c r="I100" s="8">
        <v>11.358000000000001</v>
      </c>
      <c r="J100" s="8">
        <v>11.476000000000001</v>
      </c>
      <c r="K100" s="11"/>
      <c r="L100" s="11"/>
      <c r="M100" s="11"/>
      <c r="N100" s="11"/>
      <c r="O100" s="11"/>
      <c r="P100" s="11"/>
      <c r="Q100" s="11"/>
    </row>
    <row r="101" spans="1:17">
      <c r="A101" s="4"/>
      <c r="B101" s="6"/>
      <c r="C101" s="6"/>
      <c r="D101" s="6">
        <f>D100-D99</f>
        <v>7.2769999999999992</v>
      </c>
      <c r="E101" s="6"/>
      <c r="F101" s="6">
        <f>F100-E100</f>
        <v>0.68400000000000016</v>
      </c>
      <c r="G101" s="6">
        <f>G100-E100</f>
        <v>2.0960000000000001</v>
      </c>
      <c r="H101" s="6">
        <f>H100-E100</f>
        <v>4.9059999999999997</v>
      </c>
      <c r="I101" s="6">
        <f>I100-E100</f>
        <v>8.7490000000000006</v>
      </c>
      <c r="J101" s="6">
        <f>J100-E100</f>
        <v>8.8670000000000009</v>
      </c>
      <c r="K101" s="11"/>
      <c r="L101" s="11"/>
      <c r="M101" s="11"/>
      <c r="N101" s="11"/>
      <c r="O101" s="11"/>
      <c r="P101" s="11"/>
      <c r="Q101" s="11"/>
    </row>
    <row r="102" spans="1:17">
      <c r="A102" s="4"/>
      <c r="B102" s="6"/>
      <c r="C102" s="6"/>
      <c r="D102" s="6"/>
      <c r="E102" s="6"/>
      <c r="F102" s="10">
        <f>F101/D101*100</f>
        <v>9.3994778067885143</v>
      </c>
      <c r="G102" s="10">
        <f>G101/D101*100</f>
        <v>28.803078191562459</v>
      </c>
      <c r="H102" s="10">
        <f>H101/D101*100</f>
        <v>67.417891988456773</v>
      </c>
      <c r="I102" s="10">
        <f>I101/D101*100</f>
        <v>120.22811598186067</v>
      </c>
      <c r="J102" s="10">
        <f>J101/D101*100</f>
        <v>121.84966332279788</v>
      </c>
      <c r="K102" s="11"/>
      <c r="L102" s="11"/>
      <c r="M102" s="11"/>
      <c r="N102" s="11"/>
      <c r="O102" s="11"/>
      <c r="P102" s="11"/>
      <c r="Q102" s="11"/>
    </row>
    <row r="103" spans="1:17">
      <c r="A103" s="11"/>
      <c r="B103" s="11"/>
      <c r="C103" s="11"/>
      <c r="D103" s="11"/>
      <c r="E103" s="11"/>
      <c r="F103" s="11"/>
      <c r="G103" s="11"/>
      <c r="H103" s="11"/>
      <c r="I103" s="11"/>
      <c r="J103" s="11"/>
      <c r="K103" s="11"/>
      <c r="L103" s="11"/>
      <c r="M103" s="11"/>
      <c r="N103" s="11"/>
      <c r="O103" s="11"/>
      <c r="P103" s="11"/>
      <c r="Q103" s="11"/>
    </row>
    <row r="104" spans="1:17">
      <c r="A104" s="4" t="s">
        <v>38</v>
      </c>
      <c r="B104" s="6"/>
      <c r="C104" s="6"/>
      <c r="D104" s="6"/>
      <c r="E104" s="6"/>
      <c r="F104" s="6"/>
      <c r="G104" s="6"/>
      <c r="H104" s="6"/>
      <c r="I104" s="6"/>
      <c r="J104" s="6"/>
      <c r="K104" s="11"/>
      <c r="L104" s="12"/>
      <c r="M104" s="9" t="str">
        <f t="shared" ref="M104:Q104" si="11">F106</f>
        <v>2HZ</v>
      </c>
      <c r="N104" s="9" t="str">
        <f t="shared" si="11"/>
        <v>4HZ</v>
      </c>
      <c r="O104" s="9" t="str">
        <f t="shared" si="11"/>
        <v>8HZ</v>
      </c>
      <c r="P104" s="9" t="str">
        <f t="shared" si="11"/>
        <v>16HZ</v>
      </c>
      <c r="Q104" s="9" t="str">
        <f t="shared" si="11"/>
        <v>32HZ</v>
      </c>
    </row>
    <row r="105" spans="1:17">
      <c r="A105" s="4"/>
      <c r="B105" s="6" t="s">
        <v>39</v>
      </c>
      <c r="C105" s="7" t="s">
        <v>20</v>
      </c>
      <c r="D105" s="6"/>
      <c r="E105" s="6"/>
      <c r="F105" s="6"/>
      <c r="G105" s="6"/>
      <c r="H105" s="6"/>
      <c r="I105" s="6"/>
      <c r="J105" s="6"/>
      <c r="K105" s="11"/>
      <c r="L105" s="12" t="s">
        <v>16</v>
      </c>
      <c r="M105" s="13">
        <f t="shared" ref="M105:Q105" si="12">AVERAGE(F121,F127)</f>
        <v>6.482709904313789</v>
      </c>
      <c r="N105" s="13">
        <f t="shared" si="12"/>
        <v>26.221479466272996</v>
      </c>
      <c r="O105" s="13">
        <f t="shared" si="12"/>
        <v>57.510536761760264</v>
      </c>
      <c r="P105" s="13">
        <f t="shared" si="12"/>
        <v>117.74004196777767</v>
      </c>
      <c r="Q105" s="13">
        <f t="shared" si="12"/>
        <v>76.546760827674717</v>
      </c>
    </row>
    <row r="106" spans="1:17" ht="15.75">
      <c r="A106" s="4"/>
      <c r="B106" s="6"/>
      <c r="C106" s="6" t="s">
        <v>21</v>
      </c>
      <c r="D106" s="8">
        <v>4.7809999999999997</v>
      </c>
      <c r="E106" s="6" t="s">
        <v>22</v>
      </c>
      <c r="F106" s="9" t="s">
        <v>57</v>
      </c>
      <c r="G106" s="9" t="s">
        <v>58</v>
      </c>
      <c r="H106" s="9" t="s">
        <v>59</v>
      </c>
      <c r="I106" s="9" t="s">
        <v>60</v>
      </c>
      <c r="J106" s="9" t="s">
        <v>61</v>
      </c>
      <c r="K106" s="11"/>
      <c r="L106" s="12" t="s">
        <v>7</v>
      </c>
      <c r="M106" s="13">
        <f t="shared" ref="M106:Q106" si="13">AVERAGE(F109,F115)</f>
        <v>25.1793258116933</v>
      </c>
      <c r="N106" s="13">
        <f t="shared" si="13"/>
        <v>64.547787952606754</v>
      </c>
      <c r="O106" s="13">
        <f t="shared" si="13"/>
        <v>113.03673020835083</v>
      </c>
      <c r="P106" s="13">
        <f t="shared" si="13"/>
        <v>143.90551272935929</v>
      </c>
      <c r="Q106" s="13">
        <f t="shared" si="13"/>
        <v>105.17278468419291</v>
      </c>
    </row>
    <row r="107" spans="1:17" ht="15.75">
      <c r="A107" s="4"/>
      <c r="B107" s="6"/>
      <c r="C107" s="6" t="s">
        <v>30</v>
      </c>
      <c r="D107" s="8">
        <v>20.254999999999999</v>
      </c>
      <c r="E107" s="8">
        <v>4.26</v>
      </c>
      <c r="F107" s="8">
        <v>7.7839999999999998</v>
      </c>
      <c r="G107" s="8">
        <v>14.461</v>
      </c>
      <c r="H107" s="8">
        <v>23.513999999999999</v>
      </c>
      <c r="I107" s="8">
        <v>27.1</v>
      </c>
      <c r="J107" s="8">
        <v>22.018000000000001</v>
      </c>
      <c r="K107" s="11"/>
      <c r="L107" s="11"/>
      <c r="M107" s="11"/>
      <c r="N107" s="11"/>
      <c r="O107" s="11"/>
      <c r="P107" s="11"/>
      <c r="Q107" s="11"/>
    </row>
    <row r="108" spans="1:17">
      <c r="A108" s="4"/>
      <c r="B108" s="6"/>
      <c r="C108" s="6"/>
      <c r="D108" s="6">
        <f>D107-D106</f>
        <v>15.474</v>
      </c>
      <c r="E108" s="6"/>
      <c r="F108" s="6">
        <f>F107-E107</f>
        <v>3.524</v>
      </c>
      <c r="G108" s="6">
        <f>G107-E107</f>
        <v>10.201000000000001</v>
      </c>
      <c r="H108" s="6">
        <f>H107-E107</f>
        <v>19.253999999999998</v>
      </c>
      <c r="I108" s="6">
        <f>I107-E107</f>
        <v>22.840000000000003</v>
      </c>
      <c r="J108" s="6">
        <f>J107-E107</f>
        <v>17.758000000000003</v>
      </c>
      <c r="K108" s="11"/>
      <c r="L108" s="11"/>
      <c r="M108" s="11"/>
      <c r="N108" s="11"/>
      <c r="O108" s="11"/>
      <c r="P108" s="11"/>
      <c r="Q108" s="11"/>
    </row>
    <row r="109" spans="1:17">
      <c r="A109" s="4"/>
      <c r="B109" s="6"/>
      <c r="C109" s="6"/>
      <c r="D109" s="6"/>
      <c r="E109" s="6"/>
      <c r="F109" s="10">
        <f>F108/D108*100</f>
        <v>22.773684890784544</v>
      </c>
      <c r="G109" s="10">
        <f>G108/D108*100</f>
        <v>65.923484554736973</v>
      </c>
      <c r="H109" s="10">
        <f>H108/D108*100</f>
        <v>124.42807289647149</v>
      </c>
      <c r="I109" s="10">
        <f>I108/D108*100</f>
        <v>147.60242988238338</v>
      </c>
      <c r="J109" s="10">
        <f>J108/D108*100</f>
        <v>114.76024298823835</v>
      </c>
      <c r="K109" s="11"/>
      <c r="L109" s="12" t="s">
        <v>31</v>
      </c>
      <c r="M109" s="6" t="s">
        <v>16</v>
      </c>
      <c r="N109" s="6" t="s">
        <v>7</v>
      </c>
      <c r="O109" s="11"/>
      <c r="P109" s="11"/>
      <c r="Q109" s="11"/>
    </row>
    <row r="110" spans="1:17">
      <c r="A110" s="4"/>
      <c r="B110" s="6"/>
      <c r="C110" s="6"/>
      <c r="D110" s="6"/>
      <c r="E110" s="6"/>
      <c r="F110" s="6"/>
      <c r="G110" s="6"/>
      <c r="H110" s="6"/>
      <c r="I110" s="6"/>
      <c r="J110" s="6"/>
      <c r="K110" s="11"/>
      <c r="L110" s="9" t="s">
        <v>57</v>
      </c>
      <c r="M110" s="13">
        <f>M105</f>
        <v>6.482709904313789</v>
      </c>
      <c r="N110" s="13">
        <f>M106</f>
        <v>25.1793258116933</v>
      </c>
      <c r="O110" s="11"/>
      <c r="P110" s="11"/>
      <c r="Q110" s="11"/>
    </row>
    <row r="111" spans="1:17">
      <c r="A111" s="4"/>
      <c r="B111" s="6" t="s">
        <v>40</v>
      </c>
      <c r="C111" s="7" t="s">
        <v>20</v>
      </c>
      <c r="D111" s="6"/>
      <c r="E111" s="6"/>
      <c r="F111" s="6"/>
      <c r="G111" s="6"/>
      <c r="H111" s="6"/>
      <c r="I111" s="6"/>
      <c r="J111" s="6"/>
      <c r="K111" s="11"/>
      <c r="L111" s="9" t="s">
        <v>58</v>
      </c>
      <c r="M111" s="13">
        <f>N105</f>
        <v>26.221479466272996</v>
      </c>
      <c r="N111" s="13">
        <f>N106</f>
        <v>64.547787952606754</v>
      </c>
      <c r="O111" s="11"/>
      <c r="P111" s="11"/>
      <c r="Q111" s="11"/>
    </row>
    <row r="112" spans="1:17" ht="15.75">
      <c r="A112" s="4"/>
      <c r="B112" s="6"/>
      <c r="C112" s="6" t="s">
        <v>21</v>
      </c>
      <c r="D112" s="8">
        <v>3.7850000000000001</v>
      </c>
      <c r="E112" s="6" t="s">
        <v>22</v>
      </c>
      <c r="F112" s="9" t="s">
        <v>57</v>
      </c>
      <c r="G112" s="9" t="s">
        <v>58</v>
      </c>
      <c r="H112" s="9" t="s">
        <v>59</v>
      </c>
      <c r="I112" s="9" t="s">
        <v>60</v>
      </c>
      <c r="J112" s="9" t="s">
        <v>61</v>
      </c>
      <c r="K112" s="11"/>
      <c r="L112" s="9" t="s">
        <v>59</v>
      </c>
      <c r="M112" s="13">
        <f>O105</f>
        <v>57.510536761760264</v>
      </c>
      <c r="N112" s="13">
        <f>O106</f>
        <v>113.03673020835083</v>
      </c>
      <c r="O112" s="11"/>
      <c r="P112" s="11"/>
      <c r="Q112" s="11"/>
    </row>
    <row r="113" spans="1:17" ht="15.75">
      <c r="A113" s="4"/>
      <c r="B113" s="6"/>
      <c r="C113" s="6" t="s">
        <v>30</v>
      </c>
      <c r="D113" s="8">
        <v>14.907</v>
      </c>
      <c r="E113" s="8">
        <v>2.7469999999999999</v>
      </c>
      <c r="F113" s="8">
        <v>5.8150000000000004</v>
      </c>
      <c r="G113" s="8">
        <v>9.7729999999999997</v>
      </c>
      <c r="H113" s="8">
        <v>14.052</v>
      </c>
      <c r="I113" s="8">
        <v>18.341000000000001</v>
      </c>
      <c r="J113" s="8">
        <v>13.378</v>
      </c>
      <c r="K113" s="11"/>
      <c r="L113" s="9" t="s">
        <v>60</v>
      </c>
      <c r="M113" s="13">
        <f>P105</f>
        <v>117.74004196777767</v>
      </c>
      <c r="N113" s="13">
        <f>P106</f>
        <v>143.90551272935929</v>
      </c>
      <c r="O113" s="11"/>
      <c r="P113" s="11"/>
      <c r="Q113" s="11"/>
    </row>
    <row r="114" spans="1:17">
      <c r="A114" s="4"/>
      <c r="B114" s="6"/>
      <c r="C114" s="6"/>
      <c r="D114" s="6">
        <f>D113-D112</f>
        <v>11.122</v>
      </c>
      <c r="E114" s="6"/>
      <c r="F114" s="6">
        <f>F113-E113</f>
        <v>3.0680000000000005</v>
      </c>
      <c r="G114" s="6">
        <f>G113-E113</f>
        <v>7.0259999999999998</v>
      </c>
      <c r="H114" s="6">
        <f>H113-E113</f>
        <v>11.305</v>
      </c>
      <c r="I114" s="6">
        <f>I113-E113</f>
        <v>15.594000000000001</v>
      </c>
      <c r="J114" s="6">
        <f>J113-E113</f>
        <v>10.631</v>
      </c>
      <c r="K114" s="11"/>
      <c r="L114" s="9" t="s">
        <v>61</v>
      </c>
      <c r="M114" s="13">
        <f>Q105</f>
        <v>76.546760827674717</v>
      </c>
      <c r="N114" s="13">
        <f>Q106</f>
        <v>105.17278468419291</v>
      </c>
      <c r="O114" s="11"/>
      <c r="P114" s="11"/>
      <c r="Q114" s="11"/>
    </row>
    <row r="115" spans="1:17">
      <c r="A115" s="4"/>
      <c r="B115" s="6"/>
      <c r="C115" s="6"/>
      <c r="D115" s="6"/>
      <c r="E115" s="6"/>
      <c r="F115" s="10">
        <f>F114/D114*100</f>
        <v>27.584966732602055</v>
      </c>
      <c r="G115" s="10">
        <f>G114/D114*100</f>
        <v>63.172091350476535</v>
      </c>
      <c r="H115" s="10">
        <f>H114/D114*100</f>
        <v>101.64538752023017</v>
      </c>
      <c r="I115" s="10">
        <f>I114/D114*100</f>
        <v>140.2085955763352</v>
      </c>
      <c r="J115" s="10">
        <f>J114/D114*100</f>
        <v>95.585326380147464</v>
      </c>
      <c r="K115" s="11"/>
      <c r="L115" s="11"/>
      <c r="M115" s="11"/>
      <c r="N115" s="11"/>
      <c r="O115" s="11"/>
      <c r="P115" s="11"/>
      <c r="Q115" s="11"/>
    </row>
    <row r="116" spans="1:17">
      <c r="A116" s="4"/>
      <c r="B116" s="6"/>
      <c r="C116" s="6"/>
      <c r="D116" s="6"/>
      <c r="E116" s="6"/>
      <c r="F116" s="6"/>
      <c r="G116" s="6"/>
      <c r="H116" s="6"/>
      <c r="I116" s="6"/>
      <c r="J116" s="6"/>
      <c r="K116" s="11"/>
      <c r="L116" s="11"/>
      <c r="M116" s="11"/>
      <c r="N116" s="11"/>
      <c r="O116" s="11"/>
      <c r="P116" s="11"/>
      <c r="Q116" s="11"/>
    </row>
    <row r="117" spans="1:17">
      <c r="A117" s="6"/>
      <c r="B117" s="6" t="s">
        <v>41</v>
      </c>
      <c r="C117" s="7" t="s">
        <v>16</v>
      </c>
      <c r="D117" s="6"/>
      <c r="E117" s="6"/>
      <c r="F117" s="6"/>
      <c r="G117" s="6"/>
      <c r="H117" s="6"/>
      <c r="I117" s="6"/>
      <c r="J117" s="6"/>
      <c r="K117" s="11"/>
      <c r="L117" s="11"/>
      <c r="M117" s="11"/>
      <c r="N117" s="11"/>
      <c r="O117" s="11"/>
      <c r="P117" s="11"/>
      <c r="Q117" s="11"/>
    </row>
    <row r="118" spans="1:17" ht="15.75">
      <c r="A118" s="6"/>
      <c r="B118" s="6"/>
      <c r="C118" s="6" t="s">
        <v>21</v>
      </c>
      <c r="D118" s="8">
        <v>4.3579999999999997</v>
      </c>
      <c r="E118" s="6" t="s">
        <v>22</v>
      </c>
      <c r="F118" s="9" t="s">
        <v>57</v>
      </c>
      <c r="G118" s="9" t="s">
        <v>58</v>
      </c>
      <c r="H118" s="9" t="s">
        <v>59</v>
      </c>
      <c r="I118" s="9" t="s">
        <v>60</v>
      </c>
      <c r="J118" s="9" t="s">
        <v>61</v>
      </c>
      <c r="K118" s="11"/>
      <c r="L118" s="11"/>
      <c r="M118" s="11"/>
      <c r="N118" s="11"/>
      <c r="O118" s="11"/>
      <c r="P118" s="11"/>
      <c r="Q118" s="11"/>
    </row>
    <row r="119" spans="1:17" ht="15.75">
      <c r="A119" s="6"/>
      <c r="B119" s="6"/>
      <c r="C119" s="6" t="s">
        <v>30</v>
      </c>
      <c r="D119" s="8">
        <v>16.745000000000001</v>
      </c>
      <c r="E119" s="8">
        <v>2.879</v>
      </c>
      <c r="F119" s="8">
        <v>3.5840000000000001</v>
      </c>
      <c r="G119" s="8">
        <v>5.7249999999999996</v>
      </c>
      <c r="H119" s="8">
        <v>9.4139999999999997</v>
      </c>
      <c r="I119" s="8">
        <v>16.29</v>
      </c>
      <c r="J119" s="8">
        <v>14.644</v>
      </c>
      <c r="K119" s="11"/>
      <c r="L119" s="11"/>
      <c r="M119" s="11"/>
      <c r="N119" s="11"/>
      <c r="O119" s="11"/>
      <c r="P119" s="11"/>
      <c r="Q119" s="11"/>
    </row>
    <row r="120" spans="1:17">
      <c r="A120" s="6"/>
      <c r="B120" s="6"/>
      <c r="C120" s="6"/>
      <c r="D120" s="6">
        <f>D119-D118</f>
        <v>12.387</v>
      </c>
      <c r="E120" s="6"/>
      <c r="F120" s="6">
        <f>F119-E119</f>
        <v>0.70500000000000007</v>
      </c>
      <c r="G120" s="6">
        <f>G119-E119</f>
        <v>2.8459999999999996</v>
      </c>
      <c r="H120" s="6">
        <f>H119-E119</f>
        <v>6.5350000000000001</v>
      </c>
      <c r="I120" s="6">
        <f>I119-E119</f>
        <v>13.411</v>
      </c>
      <c r="J120" s="6">
        <f>J119-E119</f>
        <v>11.765000000000001</v>
      </c>
      <c r="K120" s="11"/>
      <c r="L120" s="11"/>
      <c r="M120" s="11"/>
      <c r="N120" s="11"/>
      <c r="O120" s="11"/>
      <c r="P120" s="11"/>
      <c r="Q120" s="11"/>
    </row>
    <row r="121" spans="1:17">
      <c r="A121" s="6"/>
      <c r="B121" s="6"/>
      <c r="C121" s="6"/>
      <c r="D121" s="6"/>
      <c r="E121" s="6"/>
      <c r="F121" s="10">
        <f>F120/D120*100</f>
        <v>5.691450714458707</v>
      </c>
      <c r="G121" s="10">
        <f>G120/D120*100</f>
        <v>22.975700330992165</v>
      </c>
      <c r="H121" s="10">
        <f>H120/D120*100</f>
        <v>52.756922580124325</v>
      </c>
      <c r="I121" s="10">
        <f>I120/D120*100</f>
        <v>108.26673125050455</v>
      </c>
      <c r="J121" s="10">
        <f>J120/D120*100</f>
        <v>94.978606603697429</v>
      </c>
      <c r="K121" s="11"/>
      <c r="L121" s="11"/>
      <c r="M121" s="11"/>
      <c r="N121" s="11"/>
      <c r="O121" s="11"/>
      <c r="P121" s="11"/>
      <c r="Q121" s="11"/>
    </row>
    <row r="122" spans="1:17">
      <c r="A122" s="6"/>
      <c r="B122" s="6"/>
      <c r="C122" s="6"/>
      <c r="D122" s="6"/>
      <c r="E122" s="6"/>
      <c r="F122" s="6"/>
      <c r="G122" s="6"/>
      <c r="H122" s="6"/>
      <c r="I122" s="6"/>
      <c r="J122" s="6"/>
      <c r="K122" s="11"/>
      <c r="L122" s="11"/>
      <c r="M122" s="11"/>
      <c r="N122" s="11"/>
      <c r="O122" s="11"/>
      <c r="P122" s="11"/>
      <c r="Q122" s="11"/>
    </row>
    <row r="123" spans="1:17">
      <c r="A123" s="6"/>
      <c r="B123" s="6" t="s">
        <v>42</v>
      </c>
      <c r="C123" s="7" t="s">
        <v>16</v>
      </c>
      <c r="D123" s="6"/>
      <c r="E123" s="6"/>
      <c r="F123" s="6"/>
      <c r="G123" s="6"/>
      <c r="H123" s="6"/>
      <c r="I123" s="6"/>
      <c r="J123" s="6"/>
      <c r="K123" s="11"/>
      <c r="L123" s="11"/>
      <c r="M123" s="11"/>
      <c r="N123" s="11"/>
      <c r="O123" s="11"/>
      <c r="P123" s="11"/>
      <c r="Q123" s="11"/>
    </row>
    <row r="124" spans="1:17" ht="15.75">
      <c r="A124" s="4"/>
      <c r="B124" s="6"/>
      <c r="C124" s="6" t="s">
        <v>21</v>
      </c>
      <c r="D124" s="8">
        <v>3.2549999999999999</v>
      </c>
      <c r="E124" s="6" t="s">
        <v>22</v>
      </c>
      <c r="F124" s="9" t="s">
        <v>57</v>
      </c>
      <c r="G124" s="9" t="s">
        <v>58</v>
      </c>
      <c r="H124" s="9" t="s">
        <v>59</v>
      </c>
      <c r="I124" s="9" t="s">
        <v>60</v>
      </c>
      <c r="J124" s="9" t="s">
        <v>61</v>
      </c>
      <c r="K124" s="11"/>
      <c r="L124" s="11"/>
      <c r="M124" s="11"/>
      <c r="N124" s="11"/>
      <c r="O124" s="11"/>
      <c r="P124" s="11"/>
      <c r="Q124" s="11"/>
    </row>
    <row r="125" spans="1:17" ht="15.75">
      <c r="A125" s="4"/>
      <c r="B125" s="6"/>
      <c r="C125" s="6" t="s">
        <v>30</v>
      </c>
      <c r="D125" s="8">
        <v>26.681000000000001</v>
      </c>
      <c r="E125" s="8">
        <v>1.736</v>
      </c>
      <c r="F125" s="8">
        <v>3.44</v>
      </c>
      <c r="G125" s="8">
        <v>8.6389999999999993</v>
      </c>
      <c r="H125" s="8">
        <v>16.321999999999999</v>
      </c>
      <c r="I125" s="8">
        <v>31.536999999999999</v>
      </c>
      <c r="J125" s="8">
        <v>15.35</v>
      </c>
      <c r="K125" s="11"/>
      <c r="L125" s="11"/>
      <c r="M125" s="11"/>
      <c r="N125" s="11"/>
      <c r="O125" s="11"/>
      <c r="P125" s="11"/>
      <c r="Q125" s="11"/>
    </row>
    <row r="126" spans="1:17">
      <c r="A126" s="4"/>
      <c r="B126" s="6"/>
      <c r="C126" s="6"/>
      <c r="D126" s="6">
        <f>D125-D124</f>
        <v>23.426000000000002</v>
      </c>
      <c r="E126" s="6"/>
      <c r="F126" s="6">
        <f>F125-E125</f>
        <v>1.704</v>
      </c>
      <c r="G126" s="6">
        <f>G125-E125</f>
        <v>6.9029999999999996</v>
      </c>
      <c r="H126" s="6">
        <f>H125-E125</f>
        <v>14.585999999999999</v>
      </c>
      <c r="I126" s="6">
        <f>I125-E125</f>
        <v>29.800999999999998</v>
      </c>
      <c r="J126" s="6">
        <f>J125-E125</f>
        <v>13.613999999999999</v>
      </c>
      <c r="K126" s="11"/>
      <c r="L126" s="11"/>
      <c r="M126" s="11"/>
      <c r="N126" s="11"/>
      <c r="O126" s="11"/>
      <c r="P126" s="11"/>
      <c r="Q126" s="11"/>
    </row>
    <row r="127" spans="1:17">
      <c r="A127" s="4"/>
      <c r="B127" s="6"/>
      <c r="C127" s="6"/>
      <c r="D127" s="6"/>
      <c r="E127" s="6"/>
      <c r="F127" s="10">
        <f>F126/D126*100</f>
        <v>7.2739690941688711</v>
      </c>
      <c r="G127" s="10">
        <f>G126/D126*100</f>
        <v>29.467258601553826</v>
      </c>
      <c r="H127" s="10">
        <f>H126/D126*100</f>
        <v>62.26415094339621</v>
      </c>
      <c r="I127" s="10">
        <f>I126/D126*100</f>
        <v>127.21335268505078</v>
      </c>
      <c r="J127" s="10">
        <f>J126/D126*100</f>
        <v>58.114915051652005</v>
      </c>
      <c r="K127" s="11"/>
      <c r="L127" s="11"/>
      <c r="M127" s="11"/>
      <c r="N127" s="11"/>
      <c r="O127" s="11"/>
      <c r="P127" s="11"/>
      <c r="Q127" s="11"/>
    </row>
    <row r="128" spans="1:17">
      <c r="A128" s="11"/>
      <c r="B128" s="11"/>
      <c r="C128" s="11"/>
      <c r="D128" s="11"/>
      <c r="E128" s="11"/>
      <c r="F128" s="11"/>
      <c r="G128" s="11"/>
      <c r="H128" s="11"/>
      <c r="I128" s="11"/>
      <c r="J128" s="11"/>
      <c r="K128" s="11"/>
      <c r="L128" s="11"/>
      <c r="M128" s="11"/>
      <c r="N128" s="11"/>
      <c r="O128" s="11"/>
      <c r="P128" s="11"/>
      <c r="Q128" s="11"/>
    </row>
    <row r="129" spans="1:17">
      <c r="A129" s="4" t="s">
        <v>43</v>
      </c>
      <c r="B129" s="6"/>
      <c r="C129" s="6"/>
      <c r="D129" s="6"/>
      <c r="E129" s="6"/>
      <c r="F129" s="6"/>
      <c r="G129" s="6"/>
      <c r="H129" s="6"/>
      <c r="I129" s="6"/>
      <c r="J129" s="6"/>
      <c r="K129" s="11"/>
      <c r="L129" s="12"/>
      <c r="M129" s="9" t="str">
        <f t="shared" ref="M129:Q129" si="14">F131</f>
        <v>2HZ</v>
      </c>
      <c r="N129" s="9" t="str">
        <f t="shared" si="14"/>
        <v>4HZ</v>
      </c>
      <c r="O129" s="9" t="str">
        <f t="shared" si="14"/>
        <v>8HZ</v>
      </c>
      <c r="P129" s="9" t="str">
        <f t="shared" si="14"/>
        <v>16HZ</v>
      </c>
      <c r="Q129" s="9" t="str">
        <f t="shared" si="14"/>
        <v>32HZ</v>
      </c>
    </row>
    <row r="130" spans="1:17">
      <c r="A130" s="4"/>
      <c r="B130" s="6" t="s">
        <v>39</v>
      </c>
      <c r="C130" s="7" t="s">
        <v>16</v>
      </c>
      <c r="D130" s="6"/>
      <c r="E130" s="6"/>
      <c r="F130" s="6"/>
      <c r="G130" s="6"/>
      <c r="H130" s="6"/>
      <c r="I130" s="6"/>
      <c r="J130" s="6"/>
      <c r="K130" s="11"/>
      <c r="L130" s="12" t="s">
        <v>16</v>
      </c>
      <c r="M130" s="13">
        <f t="shared" ref="M130:Q130" si="15">AVERAGE(F134,F140)</f>
        <v>14.156276826922827</v>
      </c>
      <c r="N130" s="13">
        <f t="shared" si="15"/>
        <v>46.697755290226652</v>
      </c>
      <c r="O130" s="13">
        <f t="shared" si="15"/>
        <v>99.586263174402205</v>
      </c>
      <c r="P130" s="13">
        <f t="shared" si="15"/>
        <v>198.35128950369159</v>
      </c>
      <c r="Q130" s="13">
        <f t="shared" si="15"/>
        <v>159.70340044037934</v>
      </c>
    </row>
    <row r="131" spans="1:17" ht="15.75">
      <c r="A131" s="4"/>
      <c r="B131" s="6"/>
      <c r="C131" s="6" t="s">
        <v>21</v>
      </c>
      <c r="D131" s="8">
        <v>3.3319999999999999</v>
      </c>
      <c r="E131" s="6" t="s">
        <v>22</v>
      </c>
      <c r="F131" s="9" t="s">
        <v>57</v>
      </c>
      <c r="G131" s="9" t="s">
        <v>58</v>
      </c>
      <c r="H131" s="9" t="s">
        <v>59</v>
      </c>
      <c r="I131" s="9" t="s">
        <v>60</v>
      </c>
      <c r="J131" s="9" t="s">
        <v>61</v>
      </c>
      <c r="K131" s="11"/>
      <c r="L131" s="12" t="s">
        <v>7</v>
      </c>
      <c r="M131" s="13">
        <f t="shared" ref="M131:Q131" si="16">AVERAGE(F152,F146)</f>
        <v>9.3980924889064674</v>
      </c>
      <c r="N131" s="13">
        <f t="shared" si="16"/>
        <v>29.757418200392639</v>
      </c>
      <c r="O131" s="13">
        <f t="shared" si="16"/>
        <v>77.82824017694108</v>
      </c>
      <c r="P131" s="13">
        <f t="shared" si="16"/>
        <v>151.09561057040764</v>
      </c>
      <c r="Q131" s="13">
        <f t="shared" si="16"/>
        <v>152.16902360734753</v>
      </c>
    </row>
    <row r="132" spans="1:17" ht="15.75">
      <c r="A132" s="4"/>
      <c r="B132" s="6"/>
      <c r="C132" s="6" t="s">
        <v>30</v>
      </c>
      <c r="D132" s="8">
        <v>7.327</v>
      </c>
      <c r="E132" s="8">
        <v>2.117</v>
      </c>
      <c r="F132" s="8">
        <v>2.79</v>
      </c>
      <c r="G132" s="8">
        <v>4.157</v>
      </c>
      <c r="H132" s="8">
        <v>6.3689999999999998</v>
      </c>
      <c r="I132" s="8">
        <v>11.377000000000001</v>
      </c>
      <c r="J132" s="8">
        <v>9.44</v>
      </c>
      <c r="K132" s="11"/>
      <c r="L132" s="11"/>
      <c r="M132" s="11"/>
      <c r="N132" s="11"/>
      <c r="O132" s="11"/>
      <c r="P132" s="11"/>
      <c r="Q132" s="11"/>
    </row>
    <row r="133" spans="1:17">
      <c r="A133" s="4"/>
      <c r="B133" s="6"/>
      <c r="C133" s="6"/>
      <c r="D133" s="6">
        <f>D132-D131</f>
        <v>3.9950000000000001</v>
      </c>
      <c r="E133" s="6"/>
      <c r="F133" s="6">
        <f>F132-E132</f>
        <v>0.67300000000000004</v>
      </c>
      <c r="G133" s="6">
        <f>G132-E132</f>
        <v>2.04</v>
      </c>
      <c r="H133" s="6">
        <f>H132-E132</f>
        <v>4.2519999999999998</v>
      </c>
      <c r="I133" s="6">
        <f>I132-E132</f>
        <v>9.2600000000000016</v>
      </c>
      <c r="J133" s="6">
        <f>J132-E132</f>
        <v>7.3229999999999995</v>
      </c>
      <c r="K133" s="11"/>
      <c r="L133" s="11"/>
      <c r="M133" s="11"/>
      <c r="N133" s="11"/>
      <c r="O133" s="11"/>
      <c r="P133" s="11"/>
      <c r="Q133" s="11"/>
    </row>
    <row r="134" spans="1:17">
      <c r="A134" s="4"/>
      <c r="B134" s="6"/>
      <c r="C134" s="6"/>
      <c r="D134" s="6"/>
      <c r="E134" s="6"/>
      <c r="F134" s="10">
        <f>F133/D133*100</f>
        <v>16.846057571964955</v>
      </c>
      <c r="G134" s="10">
        <f>G133/D133*100</f>
        <v>51.063829787234042</v>
      </c>
      <c r="H134" s="10">
        <f>H133/D133*100</f>
        <v>106.43304130162703</v>
      </c>
      <c r="I134" s="10">
        <f>I133/D133*100</f>
        <v>231.7897371714644</v>
      </c>
      <c r="J134" s="10">
        <f>J133/D133*100</f>
        <v>183.30413016270336</v>
      </c>
      <c r="K134" s="11"/>
      <c r="L134" s="12" t="s">
        <v>31</v>
      </c>
      <c r="M134" s="6" t="s">
        <v>16</v>
      </c>
      <c r="N134" s="6" t="s">
        <v>7</v>
      </c>
      <c r="O134" s="11"/>
      <c r="P134" s="11"/>
      <c r="Q134" s="11"/>
    </row>
    <row r="135" spans="1:17">
      <c r="A135" s="4"/>
      <c r="B135" s="6"/>
      <c r="C135" s="6"/>
      <c r="D135" s="6"/>
      <c r="E135" s="6"/>
      <c r="F135" s="6"/>
      <c r="G135" s="6"/>
      <c r="H135" s="6"/>
      <c r="I135" s="6"/>
      <c r="J135" s="6"/>
      <c r="K135" s="11"/>
      <c r="L135" s="9" t="s">
        <v>57</v>
      </c>
      <c r="M135" s="13">
        <f>M130</f>
        <v>14.156276826922827</v>
      </c>
      <c r="N135" s="13">
        <f>M131</f>
        <v>9.3980924889064674</v>
      </c>
      <c r="O135" s="11"/>
      <c r="P135" s="11"/>
      <c r="Q135" s="11"/>
    </row>
    <row r="136" spans="1:17">
      <c r="A136" s="4"/>
      <c r="B136" s="6" t="s">
        <v>40</v>
      </c>
      <c r="C136" s="7" t="s">
        <v>16</v>
      </c>
      <c r="D136" s="6"/>
      <c r="E136" s="6"/>
      <c r="F136" s="6"/>
      <c r="G136" s="6"/>
      <c r="H136" s="6"/>
      <c r="I136" s="6"/>
      <c r="J136" s="6"/>
      <c r="K136" s="11"/>
      <c r="L136" s="9" t="s">
        <v>58</v>
      </c>
      <c r="M136" s="13">
        <f>N130</f>
        <v>46.697755290226652</v>
      </c>
      <c r="N136" s="13">
        <f>N131</f>
        <v>29.757418200392639</v>
      </c>
      <c r="O136" s="11"/>
      <c r="P136" s="11"/>
      <c r="Q136" s="11"/>
    </row>
    <row r="137" spans="1:17" ht="15.75">
      <c r="A137" s="4"/>
      <c r="B137" s="6"/>
      <c r="C137" s="6" t="s">
        <v>21</v>
      </c>
      <c r="D137" s="8">
        <v>3.363</v>
      </c>
      <c r="E137" s="6" t="s">
        <v>22</v>
      </c>
      <c r="F137" s="9" t="s">
        <v>57</v>
      </c>
      <c r="G137" s="9" t="s">
        <v>58</v>
      </c>
      <c r="H137" s="9" t="s">
        <v>59</v>
      </c>
      <c r="I137" s="9" t="s">
        <v>60</v>
      </c>
      <c r="J137" s="9" t="s">
        <v>61</v>
      </c>
      <c r="K137" s="11"/>
      <c r="L137" s="9" t="s">
        <v>59</v>
      </c>
      <c r="M137" s="13">
        <f>O130</f>
        <v>99.586263174402205</v>
      </c>
      <c r="N137" s="13">
        <f>O131</f>
        <v>77.82824017694108</v>
      </c>
      <c r="O137" s="11"/>
      <c r="P137" s="11"/>
      <c r="Q137" s="11"/>
    </row>
    <row r="138" spans="1:17" ht="15.75">
      <c r="A138" s="4"/>
      <c r="B138" s="6"/>
      <c r="C138" s="6" t="s">
        <v>30</v>
      </c>
      <c r="D138" s="8">
        <v>15.869</v>
      </c>
      <c r="E138" s="8">
        <v>1.744</v>
      </c>
      <c r="F138" s="8">
        <v>3.1779999999999999</v>
      </c>
      <c r="G138" s="8">
        <v>7.0380000000000003</v>
      </c>
      <c r="H138" s="8">
        <v>13.342000000000001</v>
      </c>
      <c r="I138" s="8">
        <v>22.367999999999999</v>
      </c>
      <c r="J138" s="8">
        <v>18.765000000000001</v>
      </c>
      <c r="K138" s="11"/>
      <c r="L138" s="9" t="s">
        <v>60</v>
      </c>
      <c r="M138" s="13">
        <f>P130</f>
        <v>198.35128950369159</v>
      </c>
      <c r="N138" s="13">
        <f>P131</f>
        <v>151.09561057040764</v>
      </c>
      <c r="O138" s="11"/>
      <c r="P138" s="11"/>
      <c r="Q138" s="11"/>
    </row>
    <row r="139" spans="1:17">
      <c r="A139" s="4"/>
      <c r="B139" s="6"/>
      <c r="C139" s="6"/>
      <c r="D139" s="6">
        <f>D138-D137</f>
        <v>12.506</v>
      </c>
      <c r="E139" s="6"/>
      <c r="F139" s="6">
        <f>F138-E138</f>
        <v>1.4339999999999999</v>
      </c>
      <c r="G139" s="6">
        <f>G138-E138</f>
        <v>5.2940000000000005</v>
      </c>
      <c r="H139" s="6">
        <f>H138-E138</f>
        <v>11.598000000000001</v>
      </c>
      <c r="I139" s="6">
        <f>I138-E138</f>
        <v>20.623999999999999</v>
      </c>
      <c r="J139" s="6">
        <f>J138-E138</f>
        <v>17.021000000000001</v>
      </c>
      <c r="K139" s="11"/>
      <c r="L139" s="9" t="s">
        <v>61</v>
      </c>
      <c r="M139" s="13">
        <f>Q130</f>
        <v>159.70340044037934</v>
      </c>
      <c r="N139" s="13">
        <f>Q131</f>
        <v>152.16902360734753</v>
      </c>
      <c r="O139" s="11"/>
      <c r="P139" s="11"/>
      <c r="Q139" s="11"/>
    </row>
    <row r="140" spans="1:17">
      <c r="A140" s="4"/>
      <c r="B140" s="6"/>
      <c r="C140" s="6"/>
      <c r="D140" s="6"/>
      <c r="E140" s="6"/>
      <c r="F140" s="10">
        <f>F139/D139*100</f>
        <v>11.466496081880697</v>
      </c>
      <c r="G140" s="10">
        <f>G139/D139*100</f>
        <v>42.331680793219256</v>
      </c>
      <c r="H140" s="10">
        <f>H139/D139*100</f>
        <v>92.739485047177368</v>
      </c>
      <c r="I140" s="10">
        <f>I139/D139*100</f>
        <v>164.91284183591875</v>
      </c>
      <c r="J140" s="10">
        <f>J139/D139*100</f>
        <v>136.10267071805532</v>
      </c>
      <c r="K140" s="11"/>
      <c r="L140" s="11"/>
      <c r="M140" s="11"/>
      <c r="N140" s="11"/>
      <c r="O140" s="11"/>
      <c r="P140" s="11"/>
      <c r="Q140" s="11"/>
    </row>
    <row r="141" spans="1:17">
      <c r="A141" s="4"/>
      <c r="B141" s="6"/>
      <c r="C141" s="6"/>
      <c r="D141" s="6"/>
      <c r="E141" s="6"/>
      <c r="F141" s="6"/>
      <c r="G141" s="6"/>
      <c r="H141" s="6"/>
      <c r="I141" s="6"/>
      <c r="J141" s="6"/>
      <c r="K141" s="11"/>
      <c r="L141" s="11"/>
      <c r="M141" s="11"/>
      <c r="N141" s="11"/>
      <c r="O141" s="11"/>
      <c r="P141" s="11"/>
      <c r="Q141" s="11"/>
    </row>
    <row r="142" spans="1:17">
      <c r="A142" s="6"/>
      <c r="B142" s="6" t="s">
        <v>41</v>
      </c>
      <c r="C142" s="7" t="s">
        <v>20</v>
      </c>
      <c r="D142" s="6"/>
      <c r="E142" s="6"/>
      <c r="F142" s="6"/>
      <c r="G142" s="6"/>
      <c r="H142" s="6"/>
      <c r="I142" s="6"/>
      <c r="J142" s="6"/>
      <c r="K142" s="11"/>
      <c r="L142" s="11"/>
      <c r="M142" s="11"/>
      <c r="N142" s="11"/>
      <c r="O142" s="11"/>
      <c r="P142" s="11"/>
      <c r="Q142" s="11"/>
    </row>
    <row r="143" spans="1:17" ht="15.75">
      <c r="A143" s="6"/>
      <c r="B143" s="6"/>
      <c r="C143" s="6" t="s">
        <v>21</v>
      </c>
      <c r="D143" s="8">
        <v>2.8719999999999999</v>
      </c>
      <c r="E143" s="6" t="s">
        <v>22</v>
      </c>
      <c r="F143" s="9" t="s">
        <v>57</v>
      </c>
      <c r="G143" s="9" t="s">
        <v>58</v>
      </c>
      <c r="H143" s="9" t="s">
        <v>59</v>
      </c>
      <c r="I143" s="9" t="s">
        <v>60</v>
      </c>
      <c r="J143" s="9" t="s">
        <v>61</v>
      </c>
      <c r="K143" s="11"/>
      <c r="L143" s="11"/>
      <c r="M143" s="11"/>
      <c r="N143" s="11"/>
      <c r="O143" s="11"/>
      <c r="P143" s="11"/>
      <c r="Q143" s="11"/>
    </row>
    <row r="144" spans="1:17" ht="15.75">
      <c r="A144" s="6"/>
      <c r="B144" s="6"/>
      <c r="C144" s="6" t="s">
        <v>30</v>
      </c>
      <c r="D144" s="8">
        <v>11.13</v>
      </c>
      <c r="E144" s="8">
        <v>1.2470000000000001</v>
      </c>
      <c r="F144" s="8">
        <v>1.8160000000000001</v>
      </c>
      <c r="G144" s="8">
        <v>2.4390000000000001</v>
      </c>
      <c r="H144" s="8">
        <v>6.2549999999999999</v>
      </c>
      <c r="I144" s="8">
        <v>13.045999999999999</v>
      </c>
      <c r="J144" s="8">
        <v>13.144</v>
      </c>
      <c r="K144" s="11"/>
      <c r="L144" s="11"/>
      <c r="M144" s="11"/>
      <c r="N144" s="11"/>
      <c r="O144" s="11"/>
      <c r="P144" s="11"/>
      <c r="Q144" s="11"/>
    </row>
    <row r="145" spans="1:17">
      <c r="A145" s="6"/>
      <c r="B145" s="6"/>
      <c r="C145" s="6"/>
      <c r="D145" s="6">
        <f>D144-D143</f>
        <v>8.2580000000000009</v>
      </c>
      <c r="E145" s="6"/>
      <c r="F145" s="6">
        <f>F144-E144</f>
        <v>0.56899999999999995</v>
      </c>
      <c r="G145" s="6">
        <f>G144-E144</f>
        <v>1.1919999999999999</v>
      </c>
      <c r="H145" s="6">
        <f>H144-E144</f>
        <v>5.008</v>
      </c>
      <c r="I145" s="6">
        <f>I144-E144</f>
        <v>11.798999999999999</v>
      </c>
      <c r="J145" s="6">
        <f>J144-E144</f>
        <v>11.897</v>
      </c>
      <c r="K145" s="11"/>
      <c r="L145" s="11"/>
      <c r="M145" s="11"/>
      <c r="N145" s="11"/>
      <c r="O145" s="11"/>
      <c r="P145" s="11"/>
      <c r="Q145" s="11"/>
    </row>
    <row r="146" spans="1:17">
      <c r="A146" s="6"/>
      <c r="B146" s="6"/>
      <c r="C146" s="6"/>
      <c r="D146" s="6"/>
      <c r="E146" s="6"/>
      <c r="F146" s="10">
        <f>F145/D145*100</f>
        <v>6.8902882053766028</v>
      </c>
      <c r="G146" s="10">
        <f>G145/D145*100</f>
        <v>14.434487769435696</v>
      </c>
      <c r="H146" s="10">
        <f>H145/D145*100</f>
        <v>60.644223782998296</v>
      </c>
      <c r="I146" s="10">
        <f>I145/D145*100</f>
        <v>142.87963187212398</v>
      </c>
      <c r="J146" s="10">
        <f>J145/D145*100</f>
        <v>144.06635989343667</v>
      </c>
      <c r="K146" s="11"/>
      <c r="L146" s="11"/>
      <c r="M146" s="11"/>
      <c r="N146" s="11"/>
      <c r="O146" s="11"/>
      <c r="P146" s="11"/>
      <c r="Q146" s="11"/>
    </row>
    <row r="147" spans="1:17">
      <c r="A147" s="6"/>
      <c r="B147" s="6"/>
      <c r="C147" s="6"/>
      <c r="D147" s="6"/>
      <c r="E147" s="6"/>
      <c r="F147" s="6"/>
      <c r="G147" s="6"/>
      <c r="H147" s="6"/>
      <c r="I147" s="6"/>
      <c r="J147" s="6"/>
      <c r="K147" s="11"/>
      <c r="L147" s="11"/>
      <c r="M147" s="11"/>
      <c r="N147" s="11"/>
      <c r="O147" s="11"/>
      <c r="P147" s="11"/>
      <c r="Q147" s="11"/>
    </row>
    <row r="148" spans="1:17">
      <c r="A148" s="6"/>
      <c r="B148" s="6" t="s">
        <v>42</v>
      </c>
      <c r="C148" s="7" t="s">
        <v>20</v>
      </c>
      <c r="D148" s="6"/>
      <c r="E148" s="6"/>
      <c r="F148" s="6"/>
      <c r="G148" s="6"/>
      <c r="H148" s="6"/>
      <c r="I148" s="6"/>
      <c r="J148" s="6"/>
      <c r="K148" s="11"/>
      <c r="L148" s="11"/>
      <c r="M148" s="11"/>
      <c r="N148" s="11"/>
      <c r="O148" s="11"/>
      <c r="P148" s="11"/>
      <c r="Q148" s="11"/>
    </row>
    <row r="149" spans="1:17" ht="15.75">
      <c r="A149" s="4"/>
      <c r="B149" s="6"/>
      <c r="C149" s="6" t="s">
        <v>21</v>
      </c>
      <c r="D149" s="8">
        <v>2.964</v>
      </c>
      <c r="E149" s="6" t="s">
        <v>22</v>
      </c>
      <c r="F149" s="9" t="s">
        <v>57</v>
      </c>
      <c r="G149" s="9" t="s">
        <v>58</v>
      </c>
      <c r="H149" s="9" t="s">
        <v>59</v>
      </c>
      <c r="I149" s="9" t="s">
        <v>60</v>
      </c>
      <c r="J149" s="9" t="s">
        <v>61</v>
      </c>
      <c r="K149" s="11"/>
      <c r="L149" s="11"/>
      <c r="M149" s="11"/>
      <c r="N149" s="11"/>
      <c r="O149" s="11"/>
      <c r="P149" s="11"/>
      <c r="Q149" s="11"/>
    </row>
    <row r="150" spans="1:17" ht="15.75">
      <c r="A150" s="4"/>
      <c r="B150" s="6"/>
      <c r="C150" s="6" t="s">
        <v>30</v>
      </c>
      <c r="D150" s="8">
        <v>32.335999999999999</v>
      </c>
      <c r="E150" s="8">
        <v>1.702</v>
      </c>
      <c r="F150" s="8">
        <v>5.1989999999999998</v>
      </c>
      <c r="G150" s="8">
        <v>14.943</v>
      </c>
      <c r="H150" s="8">
        <v>29.609000000000002</v>
      </c>
      <c r="I150" s="8">
        <v>48.494999999999997</v>
      </c>
      <c r="J150" s="8">
        <v>48.777000000000001</v>
      </c>
      <c r="K150" s="11"/>
      <c r="L150" s="11"/>
      <c r="M150" s="11"/>
      <c r="N150" s="11"/>
      <c r="O150" s="11"/>
      <c r="P150" s="11"/>
      <c r="Q150" s="11"/>
    </row>
    <row r="151" spans="1:17">
      <c r="A151" s="4"/>
      <c r="B151" s="6"/>
      <c r="C151" s="6"/>
      <c r="D151" s="6">
        <f>D150-D149</f>
        <v>29.372</v>
      </c>
      <c r="E151" s="6"/>
      <c r="F151" s="6">
        <f>F150-E150</f>
        <v>3.4969999999999999</v>
      </c>
      <c r="G151" s="6">
        <f>G150-E150</f>
        <v>13.241</v>
      </c>
      <c r="H151" s="6">
        <f>H150-E150</f>
        <v>27.907000000000004</v>
      </c>
      <c r="I151" s="6">
        <f>I150-E150</f>
        <v>46.792999999999999</v>
      </c>
      <c r="J151" s="6">
        <f>J150-E150</f>
        <v>47.075000000000003</v>
      </c>
      <c r="K151" s="11"/>
      <c r="L151" s="11"/>
      <c r="M151" s="11"/>
      <c r="N151" s="11"/>
      <c r="O151" s="11"/>
      <c r="P151" s="11"/>
      <c r="Q151" s="11"/>
    </row>
    <row r="152" spans="1:17">
      <c r="A152" s="4"/>
      <c r="B152" s="6"/>
      <c r="C152" s="6"/>
      <c r="D152" s="6"/>
      <c r="E152" s="6"/>
      <c r="F152" s="10">
        <f>F151/D151*100</f>
        <v>11.905896772436334</v>
      </c>
      <c r="G152" s="10">
        <f>G151/D151*100</f>
        <v>45.08034863134958</v>
      </c>
      <c r="H152" s="10">
        <f>H151/D151*100</f>
        <v>95.012256570883849</v>
      </c>
      <c r="I152" s="10">
        <f>I151/D151*100</f>
        <v>159.31158926869128</v>
      </c>
      <c r="J152" s="10">
        <f>J151/D151*100</f>
        <v>160.27168732125836</v>
      </c>
      <c r="K152" s="11"/>
      <c r="L152" s="11"/>
      <c r="M152" s="11"/>
      <c r="N152" s="11"/>
      <c r="O152" s="11"/>
      <c r="P152" s="11"/>
      <c r="Q152" s="11"/>
    </row>
  </sheetData>
  <mergeCells count="5">
    <mergeCell ref="B1:D1"/>
    <mergeCell ref="B2:G2"/>
    <mergeCell ref="A3:F3"/>
    <mergeCell ref="A4:E4"/>
    <mergeCell ref="A5:D5"/>
  </mergeCells>
  <phoneticPr fontId="12" type="noConversion"/>
  <dataValidations count="2">
    <dataValidation type="list" allowBlank="1" showInputMessage="1" showErrorMessage="1" sqref="C29 C35 C41 C47 C55 C61 C67 C73 C80 C86 C92 C98 C105 C111 C117 C123 C130 C136 C142 C148">
      <formula1>"AZD1208,Control"</formula1>
    </dataValidation>
    <dataValidation type="list" allowBlank="1" showInputMessage="1" showErrorMessage="1" sqref="C42 C68 C93 C118 C143">
      <formula1>"EHT,control"</formula1>
    </dataValidation>
  </dataValidations>
  <pageMargins left="0.75" right="0.75" top="1" bottom="1" header="0.5" footer="0.5"/>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61"/>
  <sheetViews>
    <sheetView topLeftCell="A124" workbookViewId="0">
      <selection activeCell="B16" sqref="B16:H16"/>
    </sheetView>
  </sheetViews>
  <sheetFormatPr baseColWidth="10" defaultColWidth="8.7109375" defaultRowHeight="15"/>
  <cols>
    <col min="1" max="25" width="9.5703125" style="1" customWidth="1"/>
  </cols>
  <sheetData>
    <row r="1" spans="1:10" ht="15.75">
      <c r="A1" s="14" t="s">
        <v>0</v>
      </c>
      <c r="B1" s="73" t="s">
        <v>104</v>
      </c>
      <c r="C1" s="74"/>
      <c r="D1" s="74"/>
      <c r="E1" s="14"/>
      <c r="F1" s="14"/>
      <c r="G1" s="14"/>
    </row>
    <row r="2" spans="1:10" ht="15.75">
      <c r="A2" s="14" t="s">
        <v>2</v>
      </c>
      <c r="B2" s="60" t="s">
        <v>112</v>
      </c>
      <c r="C2" s="61"/>
      <c r="D2" s="61"/>
      <c r="E2" s="61"/>
      <c r="F2" s="61"/>
      <c r="G2" s="61"/>
    </row>
    <row r="3" spans="1:10">
      <c r="A3" s="62" t="s">
        <v>113</v>
      </c>
      <c r="B3" s="62"/>
      <c r="C3" s="62"/>
      <c r="D3" s="62"/>
      <c r="E3" s="62"/>
      <c r="F3" s="62"/>
      <c r="G3" s="14"/>
    </row>
    <row r="4" spans="1:10">
      <c r="A4" s="62" t="s">
        <v>68</v>
      </c>
      <c r="B4" s="62"/>
      <c r="C4" s="62"/>
      <c r="D4" s="62"/>
      <c r="E4" s="62"/>
      <c r="F4" s="14"/>
      <c r="G4" s="14"/>
    </row>
    <row r="5" spans="1:10">
      <c r="A5" s="79" t="s">
        <v>117</v>
      </c>
      <c r="B5" s="62"/>
      <c r="C5" s="62"/>
      <c r="D5" s="62"/>
      <c r="E5" s="14"/>
      <c r="F5" s="14"/>
      <c r="G5" s="14"/>
    </row>
    <row r="8" spans="1:10">
      <c r="A8" s="3" t="s">
        <v>7</v>
      </c>
      <c r="B8" s="3" t="s">
        <v>107</v>
      </c>
      <c r="C8" s="3" t="s">
        <v>9</v>
      </c>
      <c r="D8" s="3" t="s">
        <v>10</v>
      </c>
      <c r="E8" s="3" t="s">
        <v>11</v>
      </c>
      <c r="F8" s="3" t="s">
        <v>12</v>
      </c>
      <c r="G8" s="3" t="s">
        <v>13</v>
      </c>
      <c r="H8" s="3"/>
      <c r="I8" s="3" t="s">
        <v>14</v>
      </c>
      <c r="J8" s="3" t="s">
        <v>15</v>
      </c>
    </row>
    <row r="9" spans="1:10">
      <c r="A9" s="3"/>
      <c r="B9" s="3"/>
      <c r="C9" s="3"/>
      <c r="D9" s="3"/>
      <c r="E9" s="3"/>
      <c r="F9" s="3"/>
      <c r="G9" s="3"/>
      <c r="H9" s="3"/>
      <c r="I9" s="3"/>
      <c r="J9" s="3"/>
    </row>
    <row r="10" spans="1:10">
      <c r="A10" s="3"/>
      <c r="B10" s="3">
        <v>0.1</v>
      </c>
      <c r="C10" s="3">
        <v>75.714922797988095</v>
      </c>
      <c r="D10" s="3">
        <v>33.164273321901199</v>
      </c>
      <c r="E10" s="3">
        <v>11.3040948412619</v>
      </c>
      <c r="F10" s="3">
        <v>39.057180935065198</v>
      </c>
      <c r="G10" s="3">
        <v>10.887812294646</v>
      </c>
      <c r="H10" s="3"/>
      <c r="I10" s="3">
        <f t="shared" ref="I10:I16" si="0">AVERAGE(C10:G10)</f>
        <v>34.02565683817248</v>
      </c>
      <c r="J10" s="3">
        <f t="shared" ref="J10:J16" si="1">STDEV(C10:G10)</f>
        <v>26.531501758606726</v>
      </c>
    </row>
    <row r="11" spans="1:10">
      <c r="A11" s="3"/>
      <c r="B11" s="3">
        <v>0.3</v>
      </c>
      <c r="C11" s="3">
        <v>87.470138070634405</v>
      </c>
      <c r="D11" s="3">
        <v>55.113187083962103</v>
      </c>
      <c r="E11" s="3">
        <v>54.910137922645397</v>
      </c>
      <c r="F11" s="3">
        <v>78.446473119569305</v>
      </c>
      <c r="G11" s="3">
        <v>63.343761898070703</v>
      </c>
      <c r="H11" s="3"/>
      <c r="I11" s="3">
        <f t="shared" si="0"/>
        <v>67.856739618976377</v>
      </c>
      <c r="J11" s="3">
        <f t="shared" si="1"/>
        <v>14.553414110120146</v>
      </c>
    </row>
    <row r="12" spans="1:10">
      <c r="A12" s="3"/>
      <c r="B12" s="3">
        <v>1</v>
      </c>
      <c r="C12" s="3">
        <v>137.07923690975099</v>
      </c>
      <c r="D12" s="3">
        <v>77.597756657558804</v>
      </c>
      <c r="E12" s="3">
        <v>90.161662283206596</v>
      </c>
      <c r="F12" s="3">
        <v>142.556556755104</v>
      </c>
      <c r="G12" s="3">
        <v>108.282014824214</v>
      </c>
      <c r="H12" s="3"/>
      <c r="I12" s="3">
        <f t="shared" si="0"/>
        <v>111.13544548596687</v>
      </c>
      <c r="J12" s="3">
        <f t="shared" si="1"/>
        <v>28.430550325122365</v>
      </c>
    </row>
    <row r="13" spans="1:10">
      <c r="A13" s="3"/>
      <c r="B13" s="3">
        <v>3</v>
      </c>
      <c r="C13" s="3">
        <v>161.91805167627601</v>
      </c>
      <c r="D13" s="3">
        <v>86.360312105315501</v>
      </c>
      <c r="E13" s="3">
        <v>115.09063350677</v>
      </c>
      <c r="F13" s="3">
        <v>146.603090039677</v>
      </c>
      <c r="G13" s="3">
        <v>98.155233852593696</v>
      </c>
      <c r="H13" s="3"/>
      <c r="I13" s="3">
        <f t="shared" si="0"/>
        <v>121.62546423612643</v>
      </c>
      <c r="J13" s="3">
        <f t="shared" si="1"/>
        <v>31.955285459259265</v>
      </c>
    </row>
    <row r="14" spans="1:10">
      <c r="A14" s="3"/>
      <c r="B14" s="3">
        <v>10</v>
      </c>
      <c r="C14" s="3">
        <v>175.23480138883701</v>
      </c>
      <c r="D14" s="3">
        <v>94.885738666721196</v>
      </c>
      <c r="E14" s="3">
        <v>96.489114770141498</v>
      </c>
      <c r="F14" s="3">
        <v>164.19708214642901</v>
      </c>
      <c r="G14" s="3">
        <v>108.370037359652</v>
      </c>
      <c r="H14" s="3"/>
      <c r="I14" s="3">
        <f t="shared" si="0"/>
        <v>127.83535486635613</v>
      </c>
      <c r="J14" s="3">
        <f t="shared" si="1"/>
        <v>38.781584879094147</v>
      </c>
    </row>
    <row r="15" spans="1:10">
      <c r="A15" s="3"/>
      <c r="B15" s="3">
        <v>30</v>
      </c>
      <c r="C15" s="3">
        <v>176.728792983918</v>
      </c>
      <c r="D15" s="3">
        <v>94.560996426943902</v>
      </c>
      <c r="E15" s="3">
        <v>76.604694597565796</v>
      </c>
      <c r="F15" s="3">
        <v>164.95023124858301</v>
      </c>
      <c r="G15" s="3">
        <v>89.666287667465795</v>
      </c>
      <c r="H15" s="3"/>
      <c r="I15" s="3">
        <f t="shared" si="0"/>
        <v>120.50220058489529</v>
      </c>
      <c r="J15" s="3">
        <f t="shared" si="1"/>
        <v>46.604312443188697</v>
      </c>
    </row>
    <row r="16" spans="1:10">
      <c r="A16" s="3"/>
      <c r="B16" s="3">
        <v>100</v>
      </c>
      <c r="C16" s="3">
        <v>163.82218609222599</v>
      </c>
      <c r="D16" s="3">
        <v>88.750992530717198</v>
      </c>
      <c r="E16" s="3">
        <v>78.777837033330997</v>
      </c>
      <c r="F16" s="3">
        <v>159.24673159047299</v>
      </c>
      <c r="G16" s="3">
        <v>46.825567501740203</v>
      </c>
      <c r="H16" s="3"/>
      <c r="I16" s="3">
        <f t="shared" si="0"/>
        <v>107.48466294969748</v>
      </c>
      <c r="J16" s="3">
        <f t="shared" si="1"/>
        <v>51.739217200135577</v>
      </c>
    </row>
    <row r="17" spans="1:19">
      <c r="A17" s="3"/>
      <c r="B17" s="3"/>
      <c r="C17" s="3"/>
      <c r="D17" s="3"/>
      <c r="E17" s="3"/>
      <c r="F17" s="3"/>
      <c r="G17" s="3"/>
      <c r="H17" s="3"/>
      <c r="I17" s="3"/>
      <c r="J17" s="3"/>
    </row>
    <row r="18" spans="1:19">
      <c r="A18" s="3"/>
      <c r="B18" s="3"/>
      <c r="C18" s="3"/>
      <c r="D18" s="3"/>
      <c r="E18" s="3"/>
      <c r="F18" s="3"/>
      <c r="G18" s="3"/>
      <c r="H18" s="3"/>
      <c r="I18" s="3"/>
      <c r="J18" s="3"/>
    </row>
    <row r="19" spans="1:19">
      <c r="A19" s="3"/>
      <c r="B19" s="3"/>
      <c r="C19" s="3"/>
      <c r="D19" s="3"/>
      <c r="E19" s="3"/>
      <c r="F19" s="3"/>
      <c r="G19" s="3"/>
      <c r="H19" s="3"/>
      <c r="I19" s="3"/>
      <c r="J19" s="3"/>
    </row>
    <row r="20" spans="1:19">
      <c r="A20" s="3"/>
      <c r="B20" s="3"/>
      <c r="C20" s="3"/>
      <c r="D20" s="3"/>
      <c r="E20" s="3"/>
      <c r="F20" s="3"/>
      <c r="G20" s="3"/>
      <c r="H20" s="3"/>
      <c r="I20" s="3"/>
      <c r="J20" s="3"/>
    </row>
    <row r="21" spans="1:19">
      <c r="A21" s="3" t="s">
        <v>69</v>
      </c>
      <c r="B21" s="3" t="s">
        <v>108</v>
      </c>
      <c r="C21" s="3" t="s">
        <v>9</v>
      </c>
      <c r="D21" s="3" t="s">
        <v>10</v>
      </c>
      <c r="E21" s="3" t="s">
        <v>11</v>
      </c>
      <c r="F21" s="3" t="s">
        <v>12</v>
      </c>
      <c r="G21" s="3" t="s">
        <v>13</v>
      </c>
      <c r="H21" s="3"/>
      <c r="I21" s="3" t="s">
        <v>14</v>
      </c>
      <c r="J21" s="3" t="s">
        <v>15</v>
      </c>
      <c r="L21" s="3" t="s">
        <v>64</v>
      </c>
      <c r="R21" s="3" t="s">
        <v>14</v>
      </c>
      <c r="S21" s="3" t="s">
        <v>15</v>
      </c>
    </row>
    <row r="22" spans="1:19">
      <c r="A22" s="3" t="s">
        <v>98</v>
      </c>
      <c r="B22" s="3"/>
      <c r="C22" s="3"/>
      <c r="D22" s="3"/>
      <c r="E22" s="3"/>
      <c r="F22" s="3"/>
      <c r="G22" s="3"/>
      <c r="H22" s="3"/>
      <c r="I22" s="3"/>
      <c r="J22" s="3"/>
      <c r="R22" s="3"/>
      <c r="S22" s="3"/>
    </row>
    <row r="23" spans="1:19">
      <c r="A23" s="3"/>
      <c r="B23" s="3">
        <v>0.1</v>
      </c>
      <c r="C23" s="3">
        <v>83.241353724229995</v>
      </c>
      <c r="D23" s="3">
        <v>48.794191052521903</v>
      </c>
      <c r="E23" s="3">
        <v>33.582592811568801</v>
      </c>
      <c r="F23" s="3">
        <v>17.5946751955194</v>
      </c>
      <c r="G23" s="3">
        <v>13.1739188768834</v>
      </c>
      <c r="H23" s="3"/>
      <c r="I23" s="3">
        <f t="shared" ref="I23:I29" si="2">AVERAGE(C23:G23)</f>
        <v>39.277346332144695</v>
      </c>
      <c r="J23" s="3">
        <f t="shared" ref="J23:J29" si="3">STDEV(C23:G23)</f>
        <v>28.316786759775326</v>
      </c>
      <c r="L23" s="1">
        <f>100-C23/C10*100</f>
        <v>-9.9404855055097414</v>
      </c>
      <c r="M23" s="1">
        <f t="shared" ref="M23:P29" si="4">100-D23/D10*100</f>
        <v>-47.128780959294943</v>
      </c>
      <c r="N23" s="1">
        <f t="shared" si="4"/>
        <v>-197.08343112078757</v>
      </c>
      <c r="O23" s="1">
        <f t="shared" si="4"/>
        <v>54.951497332151142</v>
      </c>
      <c r="P23" s="1">
        <f t="shared" si="4"/>
        <v>-20.996932353082315</v>
      </c>
      <c r="R23" s="3">
        <f t="shared" ref="R23:R29" si="5">AVERAGE(L23:P23)</f>
        <v>-44.039626521304683</v>
      </c>
      <c r="S23" s="3">
        <f t="shared" ref="S23:S29" si="6">STDEV(L23:P23)</f>
        <v>93.441035920710419</v>
      </c>
    </row>
    <row r="24" spans="1:19">
      <c r="A24" s="3"/>
      <c r="B24" s="3">
        <v>0.3</v>
      </c>
      <c r="C24" s="3">
        <v>133.33821959641901</v>
      </c>
      <c r="D24" s="3">
        <v>63.113223959871398</v>
      </c>
      <c r="E24" s="3">
        <v>90.850031495214495</v>
      </c>
      <c r="F24" s="3">
        <v>66.148070681222904</v>
      </c>
      <c r="G24" s="3">
        <v>39.843274561505901</v>
      </c>
      <c r="H24" s="3"/>
      <c r="I24" s="3">
        <f t="shared" si="2"/>
        <v>78.658564058846736</v>
      </c>
      <c r="J24" s="3">
        <f t="shared" si="3"/>
        <v>35.50807425806957</v>
      </c>
      <c r="L24" s="1">
        <f t="shared" ref="L24:L29" si="7">100-C24/C11*100</f>
        <v>-52.438560790592248</v>
      </c>
      <c r="M24" s="1">
        <f t="shared" si="4"/>
        <v>-14.51564915620223</v>
      </c>
      <c r="N24" s="1">
        <f t="shared" si="4"/>
        <v>-65.452200508400438</v>
      </c>
      <c r="O24" s="1">
        <f t="shared" si="4"/>
        <v>15.677444694806084</v>
      </c>
      <c r="P24" s="1">
        <f t="shared" si="4"/>
        <v>37.099923705795199</v>
      </c>
      <c r="R24" s="3">
        <f t="shared" si="5"/>
        <v>-15.925808410918728</v>
      </c>
      <c r="S24" s="3">
        <f t="shared" si="6"/>
        <v>43.584765179574298</v>
      </c>
    </row>
    <row r="25" spans="1:19">
      <c r="A25" s="3"/>
      <c r="B25" s="3">
        <v>1</v>
      </c>
      <c r="C25" s="3">
        <v>157.98936631151</v>
      </c>
      <c r="D25" s="3">
        <v>87.843366906295998</v>
      </c>
      <c r="E25" s="3">
        <v>105.700977825579</v>
      </c>
      <c r="F25" s="3">
        <v>113.346230321367</v>
      </c>
      <c r="G25" s="3">
        <v>130.157845014906</v>
      </c>
      <c r="H25" s="3"/>
      <c r="I25" s="3">
        <f t="shared" si="2"/>
        <v>119.00755727593159</v>
      </c>
      <c r="J25" s="3">
        <f t="shared" si="3"/>
        <v>26.571755650023121</v>
      </c>
      <c r="L25" s="1">
        <f t="shared" si="7"/>
        <v>-15.254045669604693</v>
      </c>
      <c r="M25" s="1">
        <f t="shared" si="4"/>
        <v>-13.203487690953963</v>
      </c>
      <c r="N25" s="1">
        <f t="shared" si="4"/>
        <v>-17.234947924498002</v>
      </c>
      <c r="O25" s="1">
        <f t="shared" si="4"/>
        <v>20.490342288441369</v>
      </c>
      <c r="P25" s="1">
        <f t="shared" si="4"/>
        <v>-20.202644202922727</v>
      </c>
      <c r="R25" s="3">
        <f t="shared" si="5"/>
        <v>-9.0809566399076029</v>
      </c>
      <c r="S25" s="3">
        <f t="shared" si="6"/>
        <v>16.731284461030498</v>
      </c>
    </row>
    <row r="26" spans="1:19">
      <c r="A26" s="3"/>
      <c r="B26" s="3">
        <v>3</v>
      </c>
      <c r="C26" s="3">
        <v>199.58992230952501</v>
      </c>
      <c r="D26" s="3">
        <v>134.59179383677301</v>
      </c>
      <c r="E26" s="3">
        <v>185.94838908768901</v>
      </c>
      <c r="F26" s="3">
        <v>94.514215112358301</v>
      </c>
      <c r="G26" s="3">
        <v>109.426081733487</v>
      </c>
      <c r="H26" s="3"/>
      <c r="I26" s="3">
        <f t="shared" si="2"/>
        <v>144.81408041596646</v>
      </c>
      <c r="J26" s="3">
        <f t="shared" si="3"/>
        <v>46.312272261972076</v>
      </c>
      <c r="L26" s="1">
        <f t="shared" si="7"/>
        <v>-23.26601033253948</v>
      </c>
      <c r="M26" s="1">
        <f t="shared" si="4"/>
        <v>-55.84912855877559</v>
      </c>
      <c r="N26" s="1">
        <f t="shared" si="4"/>
        <v>-61.566917673409904</v>
      </c>
      <c r="O26" s="1">
        <f t="shared" si="4"/>
        <v>35.530543669455568</v>
      </c>
      <c r="P26" s="1">
        <f t="shared" si="4"/>
        <v>-11.482676408085865</v>
      </c>
      <c r="R26" s="3">
        <f t="shared" si="5"/>
        <v>-23.326837860671056</v>
      </c>
      <c r="S26" s="3">
        <f t="shared" si="6"/>
        <v>39.129535894968868</v>
      </c>
    </row>
    <row r="27" spans="1:19">
      <c r="A27" s="3"/>
      <c r="B27" s="3">
        <v>10</v>
      </c>
      <c r="C27" s="3">
        <v>225.28446347280101</v>
      </c>
      <c r="D27" s="3">
        <v>146.772456884126</v>
      </c>
      <c r="E27" s="3">
        <v>154.490584438719</v>
      </c>
      <c r="F27" s="3">
        <v>90.777338135188003</v>
      </c>
      <c r="G27" s="3">
        <v>76.625903573330802</v>
      </c>
      <c r="H27" s="3"/>
      <c r="I27" s="3">
        <f t="shared" si="2"/>
        <v>138.79014930083295</v>
      </c>
      <c r="J27" s="3">
        <f t="shared" si="3"/>
        <v>59.078572183257712</v>
      </c>
      <c r="L27" s="1">
        <f t="shared" si="7"/>
        <v>-28.561485325569777</v>
      </c>
      <c r="M27" s="1">
        <f t="shared" si="4"/>
        <v>-54.68336859309585</v>
      </c>
      <c r="N27" s="1">
        <f t="shared" si="4"/>
        <v>-60.111930559991009</v>
      </c>
      <c r="O27" s="1">
        <f t="shared" si="4"/>
        <v>44.714402382477267</v>
      </c>
      <c r="P27" s="1">
        <f t="shared" si="4"/>
        <v>29.292352904678495</v>
      </c>
      <c r="R27" s="3">
        <f t="shared" si="5"/>
        <v>-13.870005838300177</v>
      </c>
      <c r="S27" s="3">
        <f t="shared" si="6"/>
        <v>48.257144159394187</v>
      </c>
    </row>
    <row r="28" spans="1:19">
      <c r="A28" s="3"/>
      <c r="B28" s="3">
        <v>30</v>
      </c>
      <c r="C28" s="3">
        <v>206.01311249751001</v>
      </c>
      <c r="D28" s="3">
        <v>138.67901667753199</v>
      </c>
      <c r="E28" s="3">
        <v>132.73860927288101</v>
      </c>
      <c r="F28" s="3">
        <v>85.147388292773996</v>
      </c>
      <c r="G28" s="3">
        <v>63.450930678270097</v>
      </c>
      <c r="H28" s="3"/>
      <c r="I28" s="3">
        <f t="shared" si="2"/>
        <v>125.2058114837934</v>
      </c>
      <c r="J28" s="3">
        <f t="shared" si="3"/>
        <v>55.196088560921808</v>
      </c>
      <c r="L28" s="1">
        <f t="shared" si="7"/>
        <v>-16.570202862335421</v>
      </c>
      <c r="M28" s="1">
        <f t="shared" si="4"/>
        <v>-46.655621152081295</v>
      </c>
      <c r="N28" s="1">
        <f t="shared" si="4"/>
        <v>-73.277381980580259</v>
      </c>
      <c r="O28" s="1">
        <f t="shared" si="4"/>
        <v>48.379952153898266</v>
      </c>
      <c r="P28" s="1">
        <f t="shared" si="4"/>
        <v>29.236581184689314</v>
      </c>
      <c r="R28" s="3">
        <f t="shared" si="5"/>
        <v>-11.777334531281875</v>
      </c>
      <c r="S28" s="3">
        <f t="shared" si="6"/>
        <v>50.800498827243679</v>
      </c>
    </row>
    <row r="29" spans="1:19">
      <c r="A29" s="3"/>
      <c r="B29" s="3">
        <v>100</v>
      </c>
      <c r="C29" s="3">
        <v>201.590041668412</v>
      </c>
      <c r="D29" s="3">
        <v>120.744294915615</v>
      </c>
      <c r="E29" s="3">
        <v>107.3522701534</v>
      </c>
      <c r="F29" s="3">
        <v>78.350504236610803</v>
      </c>
      <c r="G29" s="3">
        <v>45.274161148471698</v>
      </c>
      <c r="H29" s="3"/>
      <c r="I29" s="3">
        <f t="shared" si="2"/>
        <v>110.66225442450191</v>
      </c>
      <c r="J29" s="3">
        <f t="shared" si="3"/>
        <v>58.523751528530433</v>
      </c>
      <c r="L29" s="1">
        <f t="shared" si="7"/>
        <v>-23.054176285331749</v>
      </c>
      <c r="M29" s="1">
        <f t="shared" si="4"/>
        <v>-36.048388274446353</v>
      </c>
      <c r="N29" s="1">
        <f t="shared" si="4"/>
        <v>-36.272172727945218</v>
      </c>
      <c r="O29" s="1">
        <f t="shared" si="4"/>
        <v>50.799301527832327</v>
      </c>
      <c r="P29" s="1">
        <f t="shared" si="4"/>
        <v>3.3131608137175164</v>
      </c>
      <c r="R29" s="3">
        <f t="shared" si="5"/>
        <v>-8.2524549892346961</v>
      </c>
      <c r="S29" s="3">
        <f t="shared" si="6"/>
        <v>36.734462223274562</v>
      </c>
    </row>
    <row r="30" spans="1:19">
      <c r="A30" s="3"/>
      <c r="B30" s="3"/>
      <c r="C30" s="3"/>
      <c r="D30" s="3"/>
      <c r="E30" s="3"/>
      <c r="F30" s="3"/>
      <c r="G30" s="3"/>
      <c r="H30" s="3"/>
      <c r="I30" s="3"/>
      <c r="J30" s="3"/>
      <c r="R30" s="3"/>
      <c r="S30" s="3"/>
    </row>
    <row r="31" spans="1:19">
      <c r="A31" s="3"/>
      <c r="B31" s="3"/>
      <c r="C31" s="3"/>
      <c r="D31" s="3"/>
      <c r="E31" s="3"/>
      <c r="F31" s="3"/>
      <c r="G31" s="3"/>
      <c r="H31" s="3"/>
      <c r="I31" s="3"/>
      <c r="J31" s="3"/>
      <c r="R31" s="3"/>
      <c r="S31" s="3"/>
    </row>
    <row r="32" spans="1:19">
      <c r="A32" s="3"/>
      <c r="B32" s="3"/>
      <c r="C32" s="3"/>
      <c r="D32" s="3"/>
      <c r="E32" s="3"/>
      <c r="F32" s="3"/>
      <c r="G32" s="3"/>
      <c r="H32" s="3"/>
      <c r="I32" s="3"/>
      <c r="J32" s="3"/>
    </row>
    <row r="33" spans="1:25">
      <c r="A33" s="3"/>
      <c r="B33" s="3"/>
      <c r="C33" s="3"/>
      <c r="D33" s="3"/>
      <c r="E33" s="3"/>
      <c r="F33" s="3"/>
      <c r="G33" s="3"/>
      <c r="H33" s="3"/>
      <c r="I33" s="3"/>
      <c r="J33" s="3"/>
    </row>
    <row r="34" spans="1:25">
      <c r="A34" s="15" t="s">
        <v>18</v>
      </c>
      <c r="B34" s="5"/>
      <c r="C34" s="5"/>
      <c r="D34" s="5"/>
      <c r="E34" s="5"/>
      <c r="F34" s="5"/>
      <c r="G34" s="5"/>
      <c r="H34" s="5"/>
      <c r="I34" s="5"/>
      <c r="J34" s="5"/>
      <c r="K34" s="5"/>
      <c r="L34" s="5"/>
      <c r="M34" s="14"/>
      <c r="N34" s="22"/>
      <c r="O34" s="18" t="str">
        <f t="shared" ref="O34:U34" si="8">F36</f>
        <v>0.1mM10ul</v>
      </c>
      <c r="P34" s="18" t="str">
        <f t="shared" si="8"/>
        <v>0.1mM20ul</v>
      </c>
      <c r="Q34" s="18" t="str">
        <f t="shared" si="8"/>
        <v>1mM7ul</v>
      </c>
      <c r="R34" s="18" t="str">
        <f t="shared" si="8"/>
        <v>1mM20ul</v>
      </c>
      <c r="S34" s="18" t="str">
        <f t="shared" si="8"/>
        <v>10mM7ul</v>
      </c>
      <c r="T34" s="18" t="str">
        <f t="shared" si="8"/>
        <v>10mM20ul</v>
      </c>
      <c r="U34" s="18" t="str">
        <f t="shared" si="8"/>
        <v>10mM70ul</v>
      </c>
      <c r="V34"/>
      <c r="W34"/>
      <c r="X34"/>
      <c r="Y34"/>
    </row>
    <row r="35" spans="1:25">
      <c r="A35" s="15"/>
      <c r="B35" s="5" t="s">
        <v>39</v>
      </c>
      <c r="C35" s="16" t="s">
        <v>69</v>
      </c>
      <c r="D35" s="5"/>
      <c r="E35" s="5"/>
      <c r="F35" s="5"/>
      <c r="G35" s="5"/>
      <c r="H35" s="5"/>
      <c r="I35" s="5"/>
      <c r="J35" s="5"/>
      <c r="K35" s="5"/>
      <c r="L35" s="5"/>
      <c r="M35" s="14"/>
      <c r="N35" s="22" t="s">
        <v>69</v>
      </c>
      <c r="O35" s="23">
        <f t="shared" ref="O35:U35" si="9">AVERAGE(F57,F39)</f>
        <v>83.241353724229953</v>
      </c>
      <c r="P35" s="23">
        <f t="shared" si="9"/>
        <v>133.33821959641904</v>
      </c>
      <c r="Q35" s="23">
        <f t="shared" si="9"/>
        <v>157.9893663115096</v>
      </c>
      <c r="R35" s="23">
        <f t="shared" si="9"/>
        <v>199.58992230952495</v>
      </c>
      <c r="S35" s="23">
        <f t="shared" si="9"/>
        <v>225.28446347280124</v>
      </c>
      <c r="T35" s="23">
        <f t="shared" si="9"/>
        <v>206.01311249750981</v>
      </c>
      <c r="U35" s="23">
        <f t="shared" si="9"/>
        <v>201.59004166841177</v>
      </c>
      <c r="V35"/>
      <c r="W35"/>
      <c r="X35"/>
      <c r="Y35"/>
    </row>
    <row r="36" spans="1:25" ht="15.75">
      <c r="A36" s="15"/>
      <c r="B36" s="5"/>
      <c r="C36" s="5" t="s">
        <v>21</v>
      </c>
      <c r="D36" s="17">
        <v>5.601</v>
      </c>
      <c r="E36" s="5" t="s">
        <v>22</v>
      </c>
      <c r="F36" s="18" t="s">
        <v>23</v>
      </c>
      <c r="G36" s="18" t="s">
        <v>24</v>
      </c>
      <c r="H36" s="18" t="s">
        <v>25</v>
      </c>
      <c r="I36" s="18" t="s">
        <v>26</v>
      </c>
      <c r="J36" s="18" t="s">
        <v>27</v>
      </c>
      <c r="K36" s="18" t="s">
        <v>28</v>
      </c>
      <c r="L36" s="18" t="s">
        <v>29</v>
      </c>
      <c r="M36" s="14"/>
      <c r="N36" s="22" t="s">
        <v>7</v>
      </c>
      <c r="O36" s="23">
        <f t="shared" ref="O36:U36" si="10">AVERAGE(F45,F51)</f>
        <v>75.714922797988052</v>
      </c>
      <c r="P36" s="23">
        <f t="shared" si="10"/>
        <v>87.470138070634391</v>
      </c>
      <c r="Q36" s="23">
        <f t="shared" si="10"/>
        <v>137.07923690975122</v>
      </c>
      <c r="R36" s="23">
        <f t="shared" si="10"/>
        <v>161.91805167627649</v>
      </c>
      <c r="S36" s="23">
        <f t="shared" si="10"/>
        <v>175.23480138883735</v>
      </c>
      <c r="T36" s="23">
        <f t="shared" si="10"/>
        <v>176.72879298391763</v>
      </c>
      <c r="U36" s="23">
        <f t="shared" si="10"/>
        <v>163.82218609222588</v>
      </c>
      <c r="V36"/>
      <c r="W36"/>
      <c r="X36"/>
      <c r="Y36"/>
    </row>
    <row r="37" spans="1:25" ht="15.75">
      <c r="A37" s="15"/>
      <c r="B37" s="5"/>
      <c r="C37" s="5" t="s">
        <v>30</v>
      </c>
      <c r="D37" s="17">
        <v>15.182</v>
      </c>
      <c r="E37" s="17">
        <v>1.02</v>
      </c>
      <c r="F37" s="17">
        <v>10.933</v>
      </c>
      <c r="G37" s="17">
        <v>15.545</v>
      </c>
      <c r="H37" s="17">
        <v>23.844999999999999</v>
      </c>
      <c r="I37" s="17">
        <v>27.279</v>
      </c>
      <c r="J37" s="17">
        <v>33.938000000000002</v>
      </c>
      <c r="K37" s="17">
        <v>32.404000000000003</v>
      </c>
      <c r="L37" s="17">
        <v>30.875</v>
      </c>
      <c r="M37" s="14"/>
      <c r="N37" s="14"/>
      <c r="O37" s="14"/>
      <c r="P37" s="14"/>
      <c r="Q37" s="14"/>
      <c r="R37" s="14"/>
      <c r="S37" s="14"/>
      <c r="T37" s="14"/>
      <c r="U37" s="14"/>
      <c r="V37" s="14"/>
      <c r="W37" s="14"/>
      <c r="X37"/>
      <c r="Y37"/>
    </row>
    <row r="38" spans="1:25">
      <c r="A38" s="15"/>
      <c r="B38" s="5"/>
      <c r="C38" s="5"/>
      <c r="D38" s="5">
        <f>D37-D36</f>
        <v>9.5809999999999995</v>
      </c>
      <c r="E38" s="5"/>
      <c r="F38" s="5">
        <f>F37-E37</f>
        <v>9.9130000000000003</v>
      </c>
      <c r="G38" s="5">
        <f>G37-E37</f>
        <v>14.525</v>
      </c>
      <c r="H38" s="5">
        <f>H37-E37</f>
        <v>22.824999999999999</v>
      </c>
      <c r="I38" s="5">
        <f>I37-E37</f>
        <v>26.259</v>
      </c>
      <c r="J38" s="5">
        <f>J37-E37</f>
        <v>32.917999999999999</v>
      </c>
      <c r="K38" s="5">
        <f>K37-E37</f>
        <v>31.384000000000004</v>
      </c>
      <c r="L38" s="5">
        <f>L37-E37</f>
        <v>29.855</v>
      </c>
      <c r="M38" s="14"/>
      <c r="N38" s="14"/>
      <c r="O38" s="14"/>
      <c r="P38" s="14"/>
      <c r="Q38" s="14"/>
      <c r="R38" s="14"/>
      <c r="S38" s="14"/>
      <c r="T38" s="14"/>
      <c r="U38" s="14"/>
      <c r="V38" s="14"/>
      <c r="W38" s="14"/>
      <c r="X38"/>
      <c r="Y38"/>
    </row>
    <row r="39" spans="1:25">
      <c r="A39" s="15"/>
      <c r="B39" s="5"/>
      <c r="C39" s="5"/>
      <c r="D39" s="5"/>
      <c r="E39" s="5"/>
      <c r="F39" s="19">
        <f>F38/D38*100</f>
        <v>103.46519152489302</v>
      </c>
      <c r="G39" s="19">
        <f>G38/D38*100</f>
        <v>151.60212921406952</v>
      </c>
      <c r="H39" s="19">
        <f>H38/D38*100</f>
        <v>238.23191733639499</v>
      </c>
      <c r="I39" s="19">
        <f>I38/D38*100</f>
        <v>274.07368750652336</v>
      </c>
      <c r="J39" s="19">
        <f>J38/D38*100</f>
        <v>343.57582715791671</v>
      </c>
      <c r="K39" s="19">
        <f>K38/D38*100</f>
        <v>327.56497234109179</v>
      </c>
      <c r="L39" s="19">
        <f>L38/D38*100</f>
        <v>311.60630414361759</v>
      </c>
      <c r="M39" s="14"/>
      <c r="N39" s="22" t="s">
        <v>31</v>
      </c>
      <c r="O39" s="5" t="s">
        <v>69</v>
      </c>
      <c r="P39" s="5" t="s">
        <v>7</v>
      </c>
      <c r="Q39" s="14"/>
      <c r="R39" s="14"/>
      <c r="S39" s="14"/>
      <c r="T39" s="14"/>
      <c r="U39" s="14"/>
      <c r="V39" s="14"/>
      <c r="W39" s="14"/>
      <c r="X39"/>
      <c r="Y39"/>
    </row>
    <row r="40" spans="1:25">
      <c r="A40" s="15"/>
      <c r="B40" s="5"/>
      <c r="C40" s="5"/>
      <c r="D40" s="5"/>
      <c r="E40" s="5"/>
      <c r="F40" s="5"/>
      <c r="G40" s="5"/>
      <c r="H40" s="5"/>
      <c r="I40" s="5"/>
      <c r="J40" s="5"/>
      <c r="K40" s="5"/>
      <c r="L40" s="5"/>
      <c r="M40" s="14"/>
      <c r="N40" s="18" t="s">
        <v>23</v>
      </c>
      <c r="O40" s="23">
        <f>O35</f>
        <v>83.241353724229953</v>
      </c>
      <c r="P40" s="23">
        <f>O36</f>
        <v>75.714922797988052</v>
      </c>
      <c r="Q40" s="14"/>
      <c r="R40" s="14"/>
      <c r="S40" s="14"/>
      <c r="T40" s="14"/>
      <c r="U40" s="14"/>
      <c r="V40" s="14"/>
      <c r="W40" s="14"/>
      <c r="X40"/>
      <c r="Y40"/>
    </row>
    <row r="41" spans="1:25">
      <c r="A41" s="15"/>
      <c r="B41" s="5" t="s">
        <v>40</v>
      </c>
      <c r="C41" s="16" t="s">
        <v>20</v>
      </c>
      <c r="D41" s="5"/>
      <c r="E41" s="5"/>
      <c r="F41" s="5"/>
      <c r="G41" s="5"/>
      <c r="H41" s="5"/>
      <c r="I41" s="5"/>
      <c r="J41" s="5"/>
      <c r="K41" s="5"/>
      <c r="L41" s="5"/>
      <c r="M41" s="14"/>
      <c r="N41" s="18" t="s">
        <v>24</v>
      </c>
      <c r="O41" s="23">
        <f>P35</f>
        <v>133.33821959641904</v>
      </c>
      <c r="P41" s="23">
        <f>P36</f>
        <v>87.470138070634391</v>
      </c>
      <c r="Q41" s="14"/>
      <c r="R41" s="14"/>
      <c r="S41" s="14"/>
      <c r="T41" s="14"/>
      <c r="U41" s="14"/>
      <c r="V41" s="14"/>
      <c r="W41" s="14"/>
      <c r="X41"/>
      <c r="Y41"/>
    </row>
    <row r="42" spans="1:25" ht="15.75">
      <c r="A42" s="15"/>
      <c r="B42" s="5"/>
      <c r="C42" s="5" t="s">
        <v>21</v>
      </c>
      <c r="D42" s="17">
        <v>6.806</v>
      </c>
      <c r="E42" s="5" t="s">
        <v>22</v>
      </c>
      <c r="F42" s="18" t="s">
        <v>23</v>
      </c>
      <c r="G42" s="18" t="s">
        <v>24</v>
      </c>
      <c r="H42" s="18" t="s">
        <v>25</v>
      </c>
      <c r="I42" s="18" t="s">
        <v>26</v>
      </c>
      <c r="J42" s="18" t="s">
        <v>27</v>
      </c>
      <c r="K42" s="18" t="s">
        <v>28</v>
      </c>
      <c r="L42" s="18" t="s">
        <v>29</v>
      </c>
      <c r="M42" s="14"/>
      <c r="N42" s="18" t="s">
        <v>25</v>
      </c>
      <c r="O42" s="23">
        <f>Q35</f>
        <v>157.9893663115096</v>
      </c>
      <c r="P42" s="23">
        <f>Q36</f>
        <v>137.07923690975122</v>
      </c>
      <c r="Q42" s="14"/>
      <c r="R42" s="14"/>
      <c r="S42" s="14"/>
      <c r="T42" s="14"/>
      <c r="U42" s="14"/>
      <c r="V42" s="14"/>
      <c r="W42" s="14"/>
      <c r="X42"/>
      <c r="Y42"/>
    </row>
    <row r="43" spans="1:25" ht="15.75">
      <c r="A43" s="15"/>
      <c r="B43" s="5"/>
      <c r="C43" s="5" t="s">
        <v>30</v>
      </c>
      <c r="D43" s="17">
        <v>13.446</v>
      </c>
      <c r="E43" s="17">
        <v>6.1440000000000001</v>
      </c>
      <c r="F43" s="17">
        <v>10.397</v>
      </c>
      <c r="G43" s="17">
        <v>10.815</v>
      </c>
      <c r="H43" s="17">
        <v>14.054</v>
      </c>
      <c r="I43" s="17">
        <v>16.329000000000001</v>
      </c>
      <c r="J43" s="17">
        <v>17.544</v>
      </c>
      <c r="K43" s="17">
        <v>17.788</v>
      </c>
      <c r="L43" s="17">
        <v>17.791</v>
      </c>
      <c r="M43" s="14"/>
      <c r="N43" s="18" t="s">
        <v>26</v>
      </c>
      <c r="O43" s="23">
        <f>R35</f>
        <v>199.58992230952495</v>
      </c>
      <c r="P43" s="23">
        <f>R36</f>
        <v>161.91805167627649</v>
      </c>
      <c r="Q43" s="14"/>
      <c r="R43" s="14"/>
      <c r="S43" s="14"/>
      <c r="T43" s="14"/>
      <c r="U43" s="14"/>
      <c r="V43" s="14"/>
      <c r="W43" s="14"/>
      <c r="X43"/>
      <c r="Y43"/>
    </row>
    <row r="44" spans="1:25">
      <c r="A44" s="15"/>
      <c r="B44" s="5"/>
      <c r="C44" s="5"/>
      <c r="D44" s="5">
        <f>D43-D42</f>
        <v>6.64</v>
      </c>
      <c r="E44" s="5"/>
      <c r="F44" s="5">
        <f>F43-E43</f>
        <v>4.2530000000000001</v>
      </c>
      <c r="G44" s="5">
        <f>G43-E43</f>
        <v>4.6709999999999994</v>
      </c>
      <c r="H44" s="5">
        <f>H43-E43</f>
        <v>7.91</v>
      </c>
      <c r="I44" s="5">
        <f>I43-E43</f>
        <v>10.185</v>
      </c>
      <c r="J44" s="5">
        <f>J43-E43</f>
        <v>11.4</v>
      </c>
      <c r="K44" s="5">
        <f>K43-E43</f>
        <v>11.644</v>
      </c>
      <c r="L44" s="5">
        <f>L43-E43</f>
        <v>11.647</v>
      </c>
      <c r="M44" s="14"/>
      <c r="N44" s="18" t="s">
        <v>27</v>
      </c>
      <c r="O44" s="23">
        <f>S35</f>
        <v>225.28446347280124</v>
      </c>
      <c r="P44" s="23">
        <f>S36</f>
        <v>175.23480138883735</v>
      </c>
      <c r="Q44" s="14"/>
      <c r="R44" s="14"/>
      <c r="S44" s="14"/>
      <c r="T44" s="14"/>
      <c r="U44" s="14"/>
      <c r="V44" s="14"/>
      <c r="W44" s="14"/>
      <c r="X44"/>
      <c r="Y44"/>
    </row>
    <row r="45" spans="1:25">
      <c r="A45" s="15"/>
      <c r="B45" s="5"/>
      <c r="C45" s="5"/>
      <c r="D45" s="5"/>
      <c r="E45" s="5"/>
      <c r="F45" s="19">
        <f>F44/D44*100</f>
        <v>64.051204819277103</v>
      </c>
      <c r="G45" s="19">
        <f>G44/D44*100</f>
        <v>70.346385542168662</v>
      </c>
      <c r="H45" s="19">
        <f>H44/D44*100</f>
        <v>119.1265060240964</v>
      </c>
      <c r="I45" s="19">
        <f>I44/D44*100</f>
        <v>153.38855421686748</v>
      </c>
      <c r="J45" s="19">
        <f>J44/D44*100</f>
        <v>171.68674698795181</v>
      </c>
      <c r="K45" s="19">
        <f>K44/D44*100</f>
        <v>175.36144578313252</v>
      </c>
      <c r="L45" s="19">
        <f>L44/D44*100</f>
        <v>175.40662650602411</v>
      </c>
      <c r="M45" s="14"/>
      <c r="N45" s="18" t="s">
        <v>28</v>
      </c>
      <c r="O45" s="23">
        <f>T35</f>
        <v>206.01311249750981</v>
      </c>
      <c r="P45" s="23">
        <f>T36</f>
        <v>176.72879298391763</v>
      </c>
      <c r="Q45" s="14"/>
      <c r="R45" s="14"/>
      <c r="S45" s="14"/>
      <c r="T45" s="14"/>
      <c r="U45" s="14"/>
      <c r="V45" s="14"/>
      <c r="W45" s="14"/>
      <c r="X45"/>
      <c r="Y45"/>
    </row>
    <row r="46" spans="1:25">
      <c r="A46" s="15"/>
      <c r="B46" s="5"/>
      <c r="C46" s="5"/>
      <c r="D46" s="5"/>
      <c r="E46" s="5"/>
      <c r="F46" s="5"/>
      <c r="G46" s="5"/>
      <c r="H46" s="5"/>
      <c r="I46" s="5"/>
      <c r="J46" s="5"/>
      <c r="K46" s="5"/>
      <c r="L46" s="5"/>
      <c r="M46" s="14"/>
      <c r="N46" s="18" t="s">
        <v>29</v>
      </c>
      <c r="O46" s="23">
        <f>U35</f>
        <v>201.59004166841177</v>
      </c>
      <c r="P46" s="23">
        <f>U36</f>
        <v>163.82218609222588</v>
      </c>
      <c r="Q46" s="14"/>
      <c r="R46" s="14"/>
      <c r="S46" s="14"/>
      <c r="T46" s="14"/>
      <c r="U46" s="14"/>
      <c r="V46" s="14"/>
      <c r="W46" s="14"/>
      <c r="X46"/>
      <c r="Y46"/>
    </row>
    <row r="47" spans="1:25">
      <c r="A47" s="15"/>
      <c r="B47" s="5" t="s">
        <v>41</v>
      </c>
      <c r="C47" s="16" t="s">
        <v>20</v>
      </c>
      <c r="D47" s="5"/>
      <c r="E47" s="5"/>
      <c r="F47" s="5"/>
      <c r="G47" s="5"/>
      <c r="H47" s="5"/>
      <c r="I47" s="5"/>
      <c r="J47" s="5"/>
      <c r="K47" s="5"/>
      <c r="L47" s="5"/>
      <c r="M47" s="14"/>
      <c r="N47" s="14"/>
      <c r="O47" s="14"/>
      <c r="P47" s="14"/>
      <c r="Q47" s="14"/>
      <c r="R47" s="14"/>
      <c r="S47" s="14"/>
      <c r="T47" s="14"/>
      <c r="U47"/>
      <c r="V47"/>
      <c r="W47"/>
      <c r="X47"/>
      <c r="Y47"/>
    </row>
    <row r="48" spans="1:25" ht="15.75">
      <c r="A48" s="15"/>
      <c r="B48" s="5"/>
      <c r="C48" s="5" t="s">
        <v>21</v>
      </c>
      <c r="D48" s="17">
        <v>8.9049999999999994</v>
      </c>
      <c r="E48" s="5" t="s">
        <v>22</v>
      </c>
      <c r="F48" s="18" t="s">
        <v>23</v>
      </c>
      <c r="G48" s="18" t="s">
        <v>24</v>
      </c>
      <c r="H48" s="18" t="s">
        <v>25</v>
      </c>
      <c r="I48" s="18" t="s">
        <v>26</v>
      </c>
      <c r="J48" s="18" t="s">
        <v>27</v>
      </c>
      <c r="K48" s="18" t="s">
        <v>28</v>
      </c>
      <c r="L48" s="18" t="s">
        <v>29</v>
      </c>
      <c r="M48" s="14"/>
      <c r="N48" s="14"/>
      <c r="O48" s="14"/>
      <c r="P48" s="14"/>
      <c r="Q48" s="14"/>
      <c r="R48" s="14"/>
      <c r="S48" s="14"/>
      <c r="T48" s="14"/>
      <c r="U48"/>
      <c r="V48"/>
      <c r="W48"/>
      <c r="X48"/>
      <c r="Y48"/>
    </row>
    <row r="49" spans="1:25" ht="15.75">
      <c r="A49" s="15"/>
      <c r="B49" s="5"/>
      <c r="C49" s="5" t="s">
        <v>30</v>
      </c>
      <c r="D49" s="17">
        <v>13.128</v>
      </c>
      <c r="E49" s="17">
        <v>9.3800000000000008</v>
      </c>
      <c r="F49" s="17">
        <v>13.07</v>
      </c>
      <c r="G49" s="17">
        <v>13.797000000000001</v>
      </c>
      <c r="H49" s="17">
        <v>15.927</v>
      </c>
      <c r="I49" s="17">
        <v>16.577999999999999</v>
      </c>
      <c r="J49" s="17">
        <v>16.93</v>
      </c>
      <c r="K49" s="17">
        <v>16.901</v>
      </c>
      <c r="L49" s="17">
        <v>15.808999999999999</v>
      </c>
      <c r="M49" s="14"/>
      <c r="N49" s="14"/>
      <c r="O49" s="14"/>
      <c r="P49" s="14"/>
      <c r="Q49" s="14"/>
      <c r="R49" s="14"/>
      <c r="S49" s="14"/>
      <c r="T49" s="14"/>
      <c r="U49" s="14"/>
      <c r="V49" s="14"/>
      <c r="W49" s="14"/>
      <c r="X49"/>
      <c r="Y49"/>
    </row>
    <row r="50" spans="1:25">
      <c r="A50" s="15"/>
      <c r="B50" s="5"/>
      <c r="C50" s="5"/>
      <c r="D50" s="5">
        <f>D49-D48</f>
        <v>4.2230000000000008</v>
      </c>
      <c r="E50" s="5"/>
      <c r="F50" s="5">
        <f>F49-E49</f>
        <v>3.6899999999999995</v>
      </c>
      <c r="G50" s="5">
        <f>G49-E49</f>
        <v>4.4169999999999998</v>
      </c>
      <c r="H50" s="5">
        <f>H49-E49</f>
        <v>6.5469999999999988</v>
      </c>
      <c r="I50" s="5">
        <f>I49-E49</f>
        <v>7.1979999999999986</v>
      </c>
      <c r="J50" s="5">
        <f>J49-E49</f>
        <v>7.5499999999999989</v>
      </c>
      <c r="K50" s="5">
        <f>K49-E49</f>
        <v>7.520999999999999</v>
      </c>
      <c r="L50" s="5">
        <f>L49-E49</f>
        <v>6.4289999999999985</v>
      </c>
      <c r="M50" s="14"/>
      <c r="N50" s="14"/>
      <c r="O50" s="14"/>
      <c r="P50" s="14"/>
      <c r="Q50" s="14"/>
      <c r="R50" s="14"/>
      <c r="S50" s="14"/>
      <c r="T50" s="14"/>
      <c r="U50" s="14"/>
      <c r="V50" s="14"/>
      <c r="W50" s="14"/>
      <c r="X50"/>
      <c r="Y50"/>
    </row>
    <row r="51" spans="1:25">
      <c r="A51" s="15"/>
      <c r="B51" s="5"/>
      <c r="C51" s="5"/>
      <c r="D51" s="5"/>
      <c r="E51" s="5"/>
      <c r="F51" s="19">
        <f>F50/D50*100</f>
        <v>87.378640776699001</v>
      </c>
      <c r="G51" s="19">
        <f>G50/D50*100</f>
        <v>104.59389059910013</v>
      </c>
      <c r="H51" s="19">
        <f>H50/D50*100</f>
        <v>155.03196779540605</v>
      </c>
      <c r="I51" s="19">
        <f>I50/D50*100</f>
        <v>170.44754913568548</v>
      </c>
      <c r="J51" s="19">
        <f>J50/D50*100</f>
        <v>178.78285578972287</v>
      </c>
      <c r="K51" s="19">
        <f>K50/D50*100</f>
        <v>178.09614018470276</v>
      </c>
      <c r="L51" s="19">
        <f>L50/D50*100</f>
        <v>152.23774567842761</v>
      </c>
      <c r="M51" s="14"/>
      <c r="N51" s="14"/>
      <c r="O51" s="14"/>
      <c r="P51" s="14"/>
      <c r="Q51" s="14"/>
      <c r="R51" s="14"/>
      <c r="S51" s="14"/>
      <c r="T51" s="14"/>
      <c r="U51" s="14"/>
      <c r="V51" s="14"/>
      <c r="W51" s="14"/>
      <c r="X51"/>
      <c r="Y51"/>
    </row>
    <row r="52" spans="1:25">
      <c r="A52" s="15"/>
      <c r="B52" s="5"/>
      <c r="C52" s="5"/>
      <c r="D52" s="5"/>
      <c r="E52" s="5"/>
      <c r="F52" s="5"/>
      <c r="G52" s="5"/>
      <c r="H52" s="5"/>
      <c r="I52" s="5"/>
      <c r="J52" s="5"/>
      <c r="K52" s="5"/>
      <c r="L52" s="5"/>
      <c r="M52" s="14"/>
      <c r="N52" s="14"/>
      <c r="O52" s="14"/>
      <c r="P52" s="14"/>
      <c r="Q52" s="14"/>
      <c r="R52" s="14"/>
      <c r="S52" s="14"/>
      <c r="T52" s="14"/>
      <c r="U52" s="14"/>
      <c r="V52" s="14"/>
      <c r="W52" s="14"/>
      <c r="X52"/>
      <c r="Y52"/>
    </row>
    <row r="53" spans="1:25">
      <c r="A53" s="15"/>
      <c r="B53" s="5" t="s">
        <v>42</v>
      </c>
      <c r="C53" s="16" t="s">
        <v>69</v>
      </c>
      <c r="D53" s="5"/>
      <c r="E53" s="5"/>
      <c r="F53" s="5"/>
      <c r="G53" s="5"/>
      <c r="H53" s="5"/>
      <c r="I53" s="5"/>
      <c r="J53" s="5"/>
      <c r="K53" s="5"/>
      <c r="L53" s="5"/>
      <c r="M53" s="14"/>
      <c r="N53" s="14"/>
      <c r="O53" s="14"/>
      <c r="P53" s="14"/>
      <c r="Q53" s="14"/>
      <c r="R53" s="14"/>
      <c r="S53" s="14"/>
      <c r="T53" s="14"/>
      <c r="U53" s="14"/>
      <c r="V53" s="14"/>
      <c r="W53" s="14"/>
      <c r="X53"/>
      <c r="Y53"/>
    </row>
    <row r="54" spans="1:25" ht="15.75">
      <c r="A54" s="15"/>
      <c r="B54" s="5"/>
      <c r="C54" s="5" t="s">
        <v>21</v>
      </c>
      <c r="D54" s="17">
        <v>3.3780000000000001</v>
      </c>
      <c r="E54" s="5" t="s">
        <v>22</v>
      </c>
      <c r="F54" s="18" t="s">
        <v>23</v>
      </c>
      <c r="G54" s="18" t="s">
        <v>24</v>
      </c>
      <c r="H54" s="18" t="s">
        <v>25</v>
      </c>
      <c r="I54" s="18" t="s">
        <v>26</v>
      </c>
      <c r="J54" s="18" t="s">
        <v>27</v>
      </c>
      <c r="K54" s="18" t="s">
        <v>28</v>
      </c>
      <c r="L54" s="18" t="s">
        <v>29</v>
      </c>
      <c r="M54" s="14"/>
      <c r="N54" s="14"/>
      <c r="O54" s="14"/>
      <c r="P54" s="14"/>
      <c r="Q54" s="14"/>
      <c r="R54" s="14"/>
      <c r="S54" s="14"/>
      <c r="T54" s="14"/>
      <c r="U54" s="14"/>
      <c r="V54" s="14"/>
      <c r="W54" s="14"/>
      <c r="X54"/>
      <c r="Y54"/>
    </row>
    <row r="55" spans="1:25" ht="15.75">
      <c r="A55" s="15"/>
      <c r="B55" s="5"/>
      <c r="C55" s="5" t="s">
        <v>30</v>
      </c>
      <c r="D55" s="17">
        <v>10.914</v>
      </c>
      <c r="E55" s="17">
        <v>1.121</v>
      </c>
      <c r="F55" s="17">
        <v>5.87</v>
      </c>
      <c r="G55" s="17">
        <v>9.7929999999999993</v>
      </c>
      <c r="H55" s="17">
        <v>6.98</v>
      </c>
      <c r="I55" s="17">
        <v>10.548999999999999</v>
      </c>
      <c r="J55" s="17">
        <v>9.1839999999999993</v>
      </c>
      <c r="K55" s="17">
        <v>7.4859999999999998</v>
      </c>
      <c r="L55" s="17">
        <v>8.0220000000000002</v>
      </c>
      <c r="M55" s="14"/>
      <c r="N55" s="14"/>
      <c r="O55" s="14"/>
      <c r="P55" s="14"/>
      <c r="Q55" s="14"/>
      <c r="R55" s="14"/>
      <c r="S55" s="14"/>
      <c r="T55" s="14"/>
      <c r="U55" s="14"/>
      <c r="V55" s="14"/>
      <c r="W55" s="14"/>
      <c r="X55"/>
      <c r="Y55"/>
    </row>
    <row r="56" spans="1:25">
      <c r="A56" s="15"/>
      <c r="B56" s="5"/>
      <c r="C56" s="5"/>
      <c r="D56" s="5">
        <f>D55-D54</f>
        <v>7.5359999999999996</v>
      </c>
      <c r="E56" s="5"/>
      <c r="F56" s="5">
        <f>F55-E55</f>
        <v>4.7490000000000006</v>
      </c>
      <c r="G56" s="5">
        <f>G55-E55</f>
        <v>8.6719999999999988</v>
      </c>
      <c r="H56" s="5">
        <f>H55-E55</f>
        <v>5.859</v>
      </c>
      <c r="I56" s="5">
        <f>I55-E55</f>
        <v>9.427999999999999</v>
      </c>
      <c r="J56" s="5">
        <f>J55-E55</f>
        <v>8.0629999999999988</v>
      </c>
      <c r="K56" s="5">
        <f>K55-E55</f>
        <v>6.3650000000000002</v>
      </c>
      <c r="L56" s="5">
        <f>L55-E55</f>
        <v>6.9009999999999998</v>
      </c>
      <c r="M56" s="14"/>
      <c r="N56" s="14"/>
      <c r="O56" s="14"/>
      <c r="P56" s="14"/>
      <c r="Q56" s="14"/>
      <c r="R56" s="14"/>
      <c r="S56" s="14"/>
      <c r="T56" s="14"/>
      <c r="U56" s="14"/>
      <c r="V56" s="14"/>
      <c r="W56" s="14"/>
      <c r="X56"/>
      <c r="Y56"/>
    </row>
    <row r="57" spans="1:25">
      <c r="A57" s="15"/>
      <c r="B57" s="5"/>
      <c r="C57" s="5"/>
      <c r="D57" s="5"/>
      <c r="E57" s="5"/>
      <c r="F57" s="19">
        <f>F56/D56*100</f>
        <v>63.01751592356689</v>
      </c>
      <c r="G57" s="19">
        <f>G56/D56*100</f>
        <v>115.07430997876857</v>
      </c>
      <c r="H57" s="19">
        <f>H56/D56*100</f>
        <v>77.746815286624198</v>
      </c>
      <c r="I57" s="19">
        <f>I56/D56*100</f>
        <v>125.10615711252653</v>
      </c>
      <c r="J57" s="19">
        <f>J56/D56*100</f>
        <v>106.99309978768576</v>
      </c>
      <c r="K57" s="19">
        <f>K56/D56*100</f>
        <v>84.461252653927815</v>
      </c>
      <c r="L57" s="19">
        <f>L56/D56*100</f>
        <v>91.573779193205951</v>
      </c>
      <c r="M57" s="14"/>
      <c r="N57" s="14"/>
      <c r="O57" s="14"/>
      <c r="P57" s="14"/>
      <c r="Q57" s="14"/>
      <c r="R57" s="14"/>
      <c r="S57" s="14"/>
      <c r="T57" s="14"/>
      <c r="U57" s="14"/>
      <c r="V57" s="14"/>
      <c r="W57" s="14"/>
      <c r="X57"/>
      <c r="Y57"/>
    </row>
    <row r="58" spans="1:25">
      <c r="A58" s="20"/>
      <c r="B58" s="21"/>
      <c r="C58" s="21"/>
      <c r="D58" s="21"/>
      <c r="E58" s="21"/>
      <c r="F58" s="21"/>
      <c r="G58" s="21"/>
      <c r="H58" s="21"/>
      <c r="I58" s="21"/>
      <c r="J58" s="21"/>
      <c r="K58" s="21"/>
      <c r="L58" s="21"/>
      <c r="M58" s="14"/>
      <c r="N58" s="14"/>
      <c r="O58" s="14"/>
      <c r="P58" s="14"/>
      <c r="Q58" s="14"/>
      <c r="R58" s="14"/>
      <c r="S58" s="14"/>
      <c r="T58" s="14"/>
      <c r="U58" s="14"/>
      <c r="V58" s="14"/>
      <c r="W58" s="14"/>
      <c r="X58"/>
      <c r="Y58"/>
    </row>
    <row r="59" spans="1:25">
      <c r="A59" s="20"/>
      <c r="B59" s="21"/>
      <c r="C59" s="21"/>
      <c r="D59" s="21"/>
      <c r="E59" s="21"/>
      <c r="F59" s="21"/>
      <c r="G59" s="21"/>
      <c r="H59" s="21"/>
      <c r="I59" s="21"/>
      <c r="J59" s="21"/>
      <c r="K59" s="21"/>
      <c r="L59" s="21"/>
      <c r="M59" s="14"/>
      <c r="N59" s="14"/>
      <c r="O59" s="14"/>
      <c r="P59" s="14"/>
      <c r="Q59" s="14"/>
      <c r="R59" s="14"/>
      <c r="S59" s="14"/>
      <c r="T59" s="14"/>
      <c r="U59" s="14"/>
      <c r="V59" s="14"/>
      <c r="W59" s="14"/>
      <c r="X59"/>
      <c r="Y59"/>
    </row>
    <row r="60" spans="1:25">
      <c r="A60" s="15" t="s">
        <v>35</v>
      </c>
      <c r="B60" s="5"/>
      <c r="C60" s="5"/>
      <c r="D60" s="5"/>
      <c r="E60" s="5"/>
      <c r="F60" s="5"/>
      <c r="G60" s="5"/>
      <c r="H60" s="5"/>
      <c r="I60" s="5"/>
      <c r="J60" s="5"/>
      <c r="K60" s="5"/>
      <c r="L60" s="5"/>
      <c r="M60" s="14"/>
      <c r="N60" s="22"/>
      <c r="O60" s="18" t="str">
        <f t="shared" ref="O60:U60" si="11">F62</f>
        <v>0.1mM10ul</v>
      </c>
      <c r="P60" s="18" t="str">
        <f t="shared" si="11"/>
        <v>0.1mM20ul</v>
      </c>
      <c r="Q60" s="18" t="str">
        <f t="shared" si="11"/>
        <v>1mM7ul</v>
      </c>
      <c r="R60" s="18" t="str">
        <f t="shared" si="11"/>
        <v>1mM20ul</v>
      </c>
      <c r="S60" s="18" t="str">
        <f t="shared" si="11"/>
        <v>10mM7ul</v>
      </c>
      <c r="T60" s="18" t="str">
        <f t="shared" si="11"/>
        <v>10mM20ul</v>
      </c>
      <c r="U60" s="18" t="str">
        <f t="shared" si="11"/>
        <v>10mM70ul</v>
      </c>
      <c r="V60"/>
      <c r="W60"/>
      <c r="X60"/>
      <c r="Y60"/>
    </row>
    <row r="61" spans="1:25">
      <c r="A61" s="15"/>
      <c r="B61" s="5" t="s">
        <v>19</v>
      </c>
      <c r="C61" s="16" t="s">
        <v>20</v>
      </c>
      <c r="D61" s="5"/>
      <c r="E61" s="5"/>
      <c r="F61" s="5"/>
      <c r="G61" s="5"/>
      <c r="H61" s="5"/>
      <c r="I61" s="5"/>
      <c r="J61" s="5"/>
      <c r="K61" s="5"/>
      <c r="L61" s="5"/>
      <c r="M61" s="14"/>
      <c r="N61" s="22" t="s">
        <v>69</v>
      </c>
      <c r="O61" s="23">
        <f t="shared" ref="O61:U61" si="12">AVERAGE(F77,F83)</f>
        <v>48.794191052521938</v>
      </c>
      <c r="P61" s="23">
        <f t="shared" si="12"/>
        <v>63.113223959871405</v>
      </c>
      <c r="Q61" s="23">
        <f t="shared" si="12"/>
        <v>87.843366906296012</v>
      </c>
      <c r="R61" s="23">
        <f t="shared" si="12"/>
        <v>134.59179383677261</v>
      </c>
      <c r="S61" s="23">
        <f t="shared" si="12"/>
        <v>146.77245688412597</v>
      </c>
      <c r="T61" s="23">
        <f t="shared" si="12"/>
        <v>138.67901667753227</v>
      </c>
      <c r="U61" s="23">
        <f t="shared" si="12"/>
        <v>120.74429491561467</v>
      </c>
      <c r="V61"/>
      <c r="W61"/>
      <c r="X61"/>
      <c r="Y61"/>
    </row>
    <row r="62" spans="1:25" ht="15.75">
      <c r="A62" s="15"/>
      <c r="B62" s="5"/>
      <c r="C62" s="5" t="s">
        <v>21</v>
      </c>
      <c r="D62" s="17">
        <v>3.6429999999999998</v>
      </c>
      <c r="E62" s="5" t="s">
        <v>22</v>
      </c>
      <c r="F62" s="18" t="s">
        <v>23</v>
      </c>
      <c r="G62" s="18" t="s">
        <v>24</v>
      </c>
      <c r="H62" s="18" t="s">
        <v>25</v>
      </c>
      <c r="I62" s="18" t="s">
        <v>26</v>
      </c>
      <c r="J62" s="18" t="s">
        <v>27</v>
      </c>
      <c r="K62" s="18" t="s">
        <v>28</v>
      </c>
      <c r="L62" s="18" t="s">
        <v>29</v>
      </c>
      <c r="M62" s="14"/>
      <c r="N62" s="22" t="s">
        <v>7</v>
      </c>
      <c r="O62" s="23">
        <f t="shared" ref="O62:U62" si="13">AVERAGE(F65,F71)</f>
        <v>33.16427332190122</v>
      </c>
      <c r="P62" s="23">
        <f t="shared" si="13"/>
        <v>55.113187083962146</v>
      </c>
      <c r="Q62" s="23">
        <f t="shared" si="13"/>
        <v>77.597756657558762</v>
      </c>
      <c r="R62" s="23">
        <f t="shared" si="13"/>
        <v>86.360312105315501</v>
      </c>
      <c r="S62" s="23">
        <f t="shared" si="13"/>
        <v>94.885738666721153</v>
      </c>
      <c r="T62" s="23">
        <f t="shared" si="13"/>
        <v>94.560996426943888</v>
      </c>
      <c r="U62" s="23">
        <f t="shared" si="13"/>
        <v>88.750992530717241</v>
      </c>
      <c r="V62"/>
      <c r="W62"/>
      <c r="X62"/>
      <c r="Y62"/>
    </row>
    <row r="63" spans="1:25" ht="15.75">
      <c r="A63" s="15"/>
      <c r="B63" s="5"/>
      <c r="C63" s="5" t="s">
        <v>30</v>
      </c>
      <c r="D63" s="17">
        <v>10.38</v>
      </c>
      <c r="E63" s="17">
        <v>3.0289999999999999</v>
      </c>
      <c r="F63" s="17">
        <v>5.8280000000000003</v>
      </c>
      <c r="G63" s="17">
        <v>6.8449999999999998</v>
      </c>
      <c r="H63" s="17">
        <v>8.5719999999999992</v>
      </c>
      <c r="I63" s="17">
        <v>9.2390000000000008</v>
      </c>
      <c r="J63" s="17">
        <v>9.3450000000000006</v>
      </c>
      <c r="K63" s="17">
        <v>9.0760000000000005</v>
      </c>
      <c r="L63" s="17">
        <v>8.2579999999999991</v>
      </c>
      <c r="M63" s="14"/>
      <c r="N63" s="14"/>
      <c r="O63" s="14"/>
      <c r="P63" s="14"/>
      <c r="Q63" s="14"/>
      <c r="R63" s="14"/>
      <c r="S63" s="14"/>
      <c r="T63" s="14"/>
      <c r="U63" s="14"/>
      <c r="V63" s="14"/>
      <c r="W63" s="14"/>
      <c r="X63"/>
      <c r="Y63"/>
    </row>
    <row r="64" spans="1:25">
      <c r="A64" s="15"/>
      <c r="B64" s="5"/>
      <c r="C64" s="5"/>
      <c r="D64" s="5">
        <f>D63-D62</f>
        <v>6.737000000000001</v>
      </c>
      <c r="E64" s="5"/>
      <c r="F64" s="5">
        <f>F63-E63</f>
        <v>2.7990000000000004</v>
      </c>
      <c r="G64" s="5">
        <f>G63-E63</f>
        <v>3.8159999999999998</v>
      </c>
      <c r="H64" s="5">
        <f>H63-E63</f>
        <v>5.5429999999999993</v>
      </c>
      <c r="I64" s="5">
        <f>I63-E63</f>
        <v>6.2100000000000009</v>
      </c>
      <c r="J64" s="5">
        <f>J63-E63</f>
        <v>6.3160000000000007</v>
      </c>
      <c r="K64" s="5">
        <f>K63-E63</f>
        <v>6.0470000000000006</v>
      </c>
      <c r="L64" s="5">
        <f>L63-E63</f>
        <v>5.2289999999999992</v>
      </c>
      <c r="M64" s="14"/>
      <c r="N64" s="14"/>
      <c r="O64" s="14"/>
      <c r="P64" s="14"/>
      <c r="Q64" s="14"/>
      <c r="R64" s="14"/>
      <c r="S64" s="14"/>
      <c r="T64" s="14"/>
      <c r="U64" s="14"/>
      <c r="V64" s="14"/>
      <c r="W64" s="14"/>
      <c r="X64"/>
      <c r="Y64"/>
    </row>
    <row r="65" spans="1:25">
      <c r="A65" s="15"/>
      <c r="B65" s="5"/>
      <c r="C65" s="5"/>
      <c r="D65" s="5"/>
      <c r="E65" s="5"/>
      <c r="F65" s="19">
        <f>F64/D64*100</f>
        <v>41.546682499628915</v>
      </c>
      <c r="G65" s="19">
        <f>G64/D64*100</f>
        <v>56.642422443223971</v>
      </c>
      <c r="H65" s="19">
        <f>H64/D64*100</f>
        <v>82.276977883330844</v>
      </c>
      <c r="I65" s="19">
        <f>I64/D64*100</f>
        <v>92.177527089208837</v>
      </c>
      <c r="J65" s="19">
        <f>J64/D64*100</f>
        <v>93.750927712631736</v>
      </c>
      <c r="K65" s="19">
        <f>K64/D64*100</f>
        <v>89.758052545643451</v>
      </c>
      <c r="L65" s="19">
        <f>L64/D64*100</f>
        <v>77.616149621493221</v>
      </c>
      <c r="M65" s="14"/>
      <c r="N65" s="22" t="s">
        <v>31</v>
      </c>
      <c r="O65" s="5" t="s">
        <v>69</v>
      </c>
      <c r="P65" s="5" t="s">
        <v>7</v>
      </c>
      <c r="Q65" s="14"/>
      <c r="R65" s="14"/>
      <c r="S65" s="14"/>
      <c r="T65" s="14"/>
      <c r="U65" s="14"/>
      <c r="V65" s="14"/>
      <c r="W65" s="14"/>
      <c r="X65"/>
      <c r="Y65"/>
    </row>
    <row r="66" spans="1:25">
      <c r="A66" s="15"/>
      <c r="B66" s="5"/>
      <c r="C66" s="5"/>
      <c r="D66" s="5"/>
      <c r="E66" s="5"/>
      <c r="F66" s="5"/>
      <c r="G66" s="5"/>
      <c r="H66" s="5"/>
      <c r="I66" s="5"/>
      <c r="J66" s="5"/>
      <c r="K66" s="5"/>
      <c r="L66" s="5"/>
      <c r="M66" s="14"/>
      <c r="N66" s="18" t="s">
        <v>23</v>
      </c>
      <c r="O66" s="23">
        <f>O61</f>
        <v>48.794191052521938</v>
      </c>
      <c r="P66" s="23">
        <f>O62</f>
        <v>33.16427332190122</v>
      </c>
      <c r="Q66" s="14"/>
      <c r="R66" s="14"/>
      <c r="S66" s="14"/>
      <c r="T66" s="14"/>
      <c r="U66" s="14"/>
      <c r="V66" s="14"/>
      <c r="W66" s="14"/>
      <c r="X66"/>
      <c r="Y66"/>
    </row>
    <row r="67" spans="1:25">
      <c r="A67" s="15"/>
      <c r="B67" s="5" t="s">
        <v>32</v>
      </c>
      <c r="C67" s="16" t="s">
        <v>20</v>
      </c>
      <c r="D67" s="5"/>
      <c r="E67" s="5"/>
      <c r="F67" s="5"/>
      <c r="G67" s="5"/>
      <c r="H67" s="5"/>
      <c r="I67" s="5"/>
      <c r="J67" s="5"/>
      <c r="K67" s="5"/>
      <c r="L67" s="5"/>
      <c r="M67" s="14"/>
      <c r="N67" s="18" t="s">
        <v>24</v>
      </c>
      <c r="O67" s="23">
        <f>P61</f>
        <v>63.113223959871405</v>
      </c>
      <c r="P67" s="23">
        <f>P62</f>
        <v>55.113187083962146</v>
      </c>
      <c r="Q67" s="14"/>
      <c r="R67" s="14"/>
      <c r="S67" s="14"/>
      <c r="T67" s="14"/>
      <c r="U67" s="14"/>
      <c r="V67" s="14"/>
      <c r="W67" s="14"/>
      <c r="X67"/>
      <c r="Y67"/>
    </row>
    <row r="68" spans="1:25" ht="15.75">
      <c r="A68" s="15"/>
      <c r="B68" s="5"/>
      <c r="C68" s="5" t="s">
        <v>21</v>
      </c>
      <c r="D68" s="17">
        <v>3.6789999999999998</v>
      </c>
      <c r="E68" s="5" t="s">
        <v>22</v>
      </c>
      <c r="F68" s="18" t="s">
        <v>23</v>
      </c>
      <c r="G68" s="18" t="s">
        <v>24</v>
      </c>
      <c r="H68" s="18" t="s">
        <v>25</v>
      </c>
      <c r="I68" s="18" t="s">
        <v>26</v>
      </c>
      <c r="J68" s="18" t="s">
        <v>27</v>
      </c>
      <c r="K68" s="18" t="s">
        <v>28</v>
      </c>
      <c r="L68" s="18" t="s">
        <v>29</v>
      </c>
      <c r="M68" s="14"/>
      <c r="N68" s="18" t="s">
        <v>25</v>
      </c>
      <c r="O68" s="23">
        <f>Q61</f>
        <v>87.843366906296012</v>
      </c>
      <c r="P68" s="23">
        <f>Q62</f>
        <v>77.597756657558762</v>
      </c>
      <c r="Q68" s="14"/>
      <c r="R68" s="14"/>
      <c r="S68" s="14"/>
      <c r="T68" s="14"/>
      <c r="U68" s="14"/>
      <c r="V68" s="14"/>
      <c r="W68" s="14"/>
      <c r="X68"/>
      <c r="Y68"/>
    </row>
    <row r="69" spans="1:25" ht="15.75">
      <c r="A69" s="15"/>
      <c r="B69" s="5"/>
      <c r="C69" s="5" t="s">
        <v>30</v>
      </c>
      <c r="D69" s="17">
        <v>15.942</v>
      </c>
      <c r="E69" s="17">
        <v>7.3780000000000001</v>
      </c>
      <c r="F69" s="17">
        <v>10.417</v>
      </c>
      <c r="G69" s="17">
        <v>13.949</v>
      </c>
      <c r="H69" s="17">
        <v>16.32</v>
      </c>
      <c r="I69" s="17">
        <v>17.254999999999999</v>
      </c>
      <c r="J69" s="17">
        <v>19.152999999999999</v>
      </c>
      <c r="K69" s="17">
        <v>19.562999999999999</v>
      </c>
      <c r="L69" s="17">
        <v>19.626999999999999</v>
      </c>
      <c r="M69" s="14"/>
      <c r="N69" s="18" t="s">
        <v>26</v>
      </c>
      <c r="O69" s="23">
        <f>R61</f>
        <v>134.59179383677261</v>
      </c>
      <c r="P69" s="23">
        <f>R62</f>
        <v>86.360312105315501</v>
      </c>
      <c r="Q69" s="14"/>
      <c r="R69" s="14"/>
      <c r="S69" s="14"/>
      <c r="T69" s="14"/>
      <c r="U69" s="14"/>
      <c r="V69" s="14"/>
      <c r="W69" s="14"/>
      <c r="X69"/>
      <c r="Y69"/>
    </row>
    <row r="70" spans="1:25">
      <c r="A70" s="15"/>
      <c r="B70" s="5"/>
      <c r="C70" s="5"/>
      <c r="D70" s="5">
        <f>D69-D68</f>
        <v>12.263</v>
      </c>
      <c r="E70" s="5"/>
      <c r="F70" s="5">
        <f>F69-E69</f>
        <v>3.0389999999999997</v>
      </c>
      <c r="G70" s="5">
        <f>G69-E69</f>
        <v>6.5709999999999997</v>
      </c>
      <c r="H70" s="5">
        <f>H69-E69</f>
        <v>8.9420000000000002</v>
      </c>
      <c r="I70" s="5">
        <f>I69-E69</f>
        <v>9.8769999999999989</v>
      </c>
      <c r="J70" s="5">
        <f>J69-E69</f>
        <v>11.774999999999999</v>
      </c>
      <c r="K70" s="5">
        <f>K69-E69</f>
        <v>12.184999999999999</v>
      </c>
      <c r="L70" s="5">
        <f>L69-E69</f>
        <v>12.248999999999999</v>
      </c>
      <c r="M70" s="14"/>
      <c r="N70" s="18" t="s">
        <v>27</v>
      </c>
      <c r="O70" s="23">
        <f>S61</f>
        <v>146.77245688412597</v>
      </c>
      <c r="P70" s="23">
        <f>S62</f>
        <v>94.885738666721153</v>
      </c>
      <c r="Q70" s="14"/>
      <c r="R70" s="14"/>
      <c r="S70" s="14"/>
      <c r="T70" s="14"/>
      <c r="U70" s="14"/>
      <c r="V70" s="14"/>
      <c r="W70" s="14"/>
      <c r="X70"/>
      <c r="Y70"/>
    </row>
    <row r="71" spans="1:25">
      <c r="A71" s="15"/>
      <c r="B71" s="5"/>
      <c r="C71" s="5"/>
      <c r="D71" s="5"/>
      <c r="E71" s="5"/>
      <c r="F71" s="19">
        <f>F70/D70*100</f>
        <v>24.781864144173525</v>
      </c>
      <c r="G71" s="19">
        <f>G70/D70*100</f>
        <v>53.58395172470032</v>
      </c>
      <c r="H71" s="19">
        <f>H70/D70*100</f>
        <v>72.91853543178668</v>
      </c>
      <c r="I71" s="19">
        <f>I70/D70*100</f>
        <v>80.543097121422164</v>
      </c>
      <c r="J71" s="19">
        <f>J70/D70*100</f>
        <v>96.020549620810556</v>
      </c>
      <c r="K71" s="19">
        <f>K70/D70*100</f>
        <v>99.36394030824431</v>
      </c>
      <c r="L71" s="19">
        <f>L70/D70*100</f>
        <v>99.885835439941275</v>
      </c>
      <c r="M71" s="14"/>
      <c r="N71" s="18" t="s">
        <v>28</v>
      </c>
      <c r="O71" s="23">
        <f>T61</f>
        <v>138.67901667753227</v>
      </c>
      <c r="P71" s="23">
        <f>T62</f>
        <v>94.560996426943888</v>
      </c>
      <c r="Q71" s="14"/>
      <c r="R71" s="14"/>
      <c r="S71" s="14"/>
      <c r="T71" s="14"/>
      <c r="U71" s="14"/>
      <c r="V71" s="14"/>
      <c r="W71" s="14"/>
      <c r="X71"/>
      <c r="Y71"/>
    </row>
    <row r="72" spans="1:25">
      <c r="A72" s="15"/>
      <c r="B72" s="5"/>
      <c r="C72" s="5"/>
      <c r="D72" s="5"/>
      <c r="E72" s="5"/>
      <c r="F72" s="5"/>
      <c r="G72" s="5"/>
      <c r="H72" s="5"/>
      <c r="I72" s="5"/>
      <c r="J72" s="5"/>
      <c r="K72" s="5"/>
      <c r="L72" s="5"/>
      <c r="M72" s="14"/>
      <c r="N72" s="18" t="s">
        <v>29</v>
      </c>
      <c r="O72" s="23">
        <f>U61</f>
        <v>120.74429491561467</v>
      </c>
      <c r="P72" s="23">
        <f>U62</f>
        <v>88.750992530717241</v>
      </c>
      <c r="Q72" s="14"/>
      <c r="R72" s="14"/>
      <c r="S72" s="14"/>
      <c r="T72" s="14"/>
      <c r="U72" s="14"/>
      <c r="V72" s="14"/>
      <c r="W72" s="14"/>
      <c r="X72"/>
      <c r="Y72"/>
    </row>
    <row r="73" spans="1:25">
      <c r="A73" s="15"/>
      <c r="B73" s="5" t="s">
        <v>33</v>
      </c>
      <c r="C73" s="16" t="s">
        <v>69</v>
      </c>
      <c r="D73" s="5"/>
      <c r="E73" s="5"/>
      <c r="F73" s="5"/>
      <c r="G73" s="5"/>
      <c r="H73" s="5"/>
      <c r="I73" s="5"/>
      <c r="J73" s="5"/>
      <c r="K73" s="5"/>
      <c r="L73" s="5"/>
      <c r="M73" s="14"/>
      <c r="N73" s="14"/>
      <c r="O73" s="14"/>
      <c r="P73" s="14"/>
      <c r="Q73" s="14"/>
      <c r="R73" s="14"/>
      <c r="S73" s="14"/>
      <c r="T73" s="14"/>
      <c r="U73"/>
      <c r="V73"/>
      <c r="W73"/>
      <c r="X73"/>
      <c r="Y73"/>
    </row>
    <row r="74" spans="1:25" ht="15.75">
      <c r="A74" s="15"/>
      <c r="B74" s="5"/>
      <c r="C74" s="5" t="s">
        <v>21</v>
      </c>
      <c r="D74" s="17">
        <v>3.2730000000000001</v>
      </c>
      <c r="E74" s="5" t="s">
        <v>22</v>
      </c>
      <c r="F74" s="18" t="s">
        <v>23</v>
      </c>
      <c r="G74" s="18" t="s">
        <v>24</v>
      </c>
      <c r="H74" s="18" t="s">
        <v>25</v>
      </c>
      <c r="I74" s="18" t="s">
        <v>26</v>
      </c>
      <c r="J74" s="18" t="s">
        <v>27</v>
      </c>
      <c r="K74" s="18" t="s">
        <v>28</v>
      </c>
      <c r="L74" s="18" t="s">
        <v>29</v>
      </c>
      <c r="M74" s="14"/>
      <c r="N74" s="14"/>
      <c r="O74" s="14"/>
      <c r="P74" s="14"/>
      <c r="Q74" s="14"/>
      <c r="R74" s="14"/>
      <c r="S74" s="14"/>
      <c r="T74" s="14"/>
      <c r="U74"/>
      <c r="V74"/>
      <c r="W74"/>
      <c r="X74"/>
      <c r="Y74"/>
    </row>
    <row r="75" spans="1:25" ht="15.75">
      <c r="A75" s="15"/>
      <c r="B75" s="5"/>
      <c r="C75" s="5" t="s">
        <v>30</v>
      </c>
      <c r="D75" s="17">
        <v>15.304</v>
      </c>
      <c r="E75" s="17">
        <v>3.403</v>
      </c>
      <c r="F75" s="17">
        <v>10.417999999999999</v>
      </c>
      <c r="G75" s="17">
        <v>10.826000000000001</v>
      </c>
      <c r="H75" s="17">
        <v>11.618</v>
      </c>
      <c r="I75" s="17">
        <v>12.260999999999999</v>
      </c>
      <c r="J75" s="17">
        <v>12.409000000000001</v>
      </c>
      <c r="K75" s="17">
        <v>12.132999999999999</v>
      </c>
      <c r="L75" s="17">
        <v>11.398</v>
      </c>
      <c r="M75" s="14"/>
      <c r="N75" s="14"/>
      <c r="O75" s="14"/>
      <c r="P75" s="14"/>
      <c r="Q75" s="14"/>
      <c r="R75" s="14"/>
      <c r="S75" s="14"/>
      <c r="T75" s="14"/>
      <c r="U75" s="14"/>
      <c r="V75" s="14"/>
      <c r="W75" s="14"/>
      <c r="X75"/>
      <c r="Y75"/>
    </row>
    <row r="76" spans="1:25">
      <c r="A76" s="15"/>
      <c r="B76" s="5"/>
      <c r="C76" s="5"/>
      <c r="D76" s="5">
        <f>D75-D74</f>
        <v>12.031000000000001</v>
      </c>
      <c r="E76" s="5"/>
      <c r="F76" s="5">
        <f>F75-E75</f>
        <v>7.0149999999999988</v>
      </c>
      <c r="G76" s="5">
        <f>G75-E75</f>
        <v>7.423</v>
      </c>
      <c r="H76" s="5">
        <f>H75-E75</f>
        <v>8.2149999999999999</v>
      </c>
      <c r="I76" s="5">
        <f>I75-E75</f>
        <v>8.8579999999999988</v>
      </c>
      <c r="J76" s="5">
        <f>J75-E75</f>
        <v>9.0060000000000002</v>
      </c>
      <c r="K76" s="5">
        <f>K75-E75</f>
        <v>8.7299999999999986</v>
      </c>
      <c r="L76" s="5">
        <f>L75-E75</f>
        <v>7.9949999999999992</v>
      </c>
      <c r="M76" s="14"/>
      <c r="N76" s="14"/>
      <c r="O76" s="14"/>
      <c r="P76" s="14"/>
      <c r="Q76" s="14"/>
      <c r="R76" s="14"/>
      <c r="S76" s="14"/>
      <c r="T76" s="14"/>
      <c r="U76" s="14"/>
      <c r="V76" s="14"/>
      <c r="W76" s="14"/>
      <c r="X76"/>
      <c r="Y76"/>
    </row>
    <row r="77" spans="1:25">
      <c r="A77" s="15"/>
      <c r="B77" s="5"/>
      <c r="C77" s="5"/>
      <c r="D77" s="5"/>
      <c r="E77" s="5"/>
      <c r="F77" s="19">
        <f>F76/D76*100</f>
        <v>58.307705095170789</v>
      </c>
      <c r="G77" s="19">
        <f>G76/D76*100</f>
        <v>61.698944393649732</v>
      </c>
      <c r="H77" s="19">
        <f>H76/D76*100</f>
        <v>68.281938325991192</v>
      </c>
      <c r="I77" s="19">
        <f>I76/D76*100</f>
        <v>73.626464965505761</v>
      </c>
      <c r="J77" s="19">
        <f>J76/D76*100</f>
        <v>74.856620397306955</v>
      </c>
      <c r="K77" s="19">
        <f>K76/D76*100</f>
        <v>72.562546754218261</v>
      </c>
      <c r="L77" s="19">
        <f>L76/D76*100</f>
        <v>66.453328900340779</v>
      </c>
      <c r="M77" s="14"/>
      <c r="N77" s="14"/>
      <c r="O77" s="14"/>
      <c r="P77" s="14"/>
      <c r="Q77" s="14"/>
      <c r="R77" s="14"/>
      <c r="S77" s="14"/>
      <c r="T77" s="14"/>
      <c r="U77" s="14"/>
      <c r="V77" s="14"/>
      <c r="W77" s="14"/>
      <c r="X77"/>
      <c r="Y77"/>
    </row>
    <row r="78" spans="1:25">
      <c r="A78" s="15"/>
      <c r="B78" s="5"/>
      <c r="C78" s="5"/>
      <c r="D78" s="5"/>
      <c r="E78" s="5"/>
      <c r="F78" s="5"/>
      <c r="G78" s="5"/>
      <c r="H78" s="5"/>
      <c r="I78" s="5"/>
      <c r="J78" s="5"/>
      <c r="K78" s="5"/>
      <c r="L78" s="5"/>
      <c r="M78" s="14"/>
      <c r="N78" s="14"/>
      <c r="O78" s="14"/>
      <c r="P78" s="14"/>
      <c r="Q78" s="14"/>
      <c r="R78" s="14"/>
      <c r="S78" s="14"/>
      <c r="T78" s="14"/>
      <c r="U78" s="14"/>
      <c r="V78" s="14"/>
      <c r="W78" s="14"/>
      <c r="X78"/>
      <c r="Y78"/>
    </row>
    <row r="79" spans="1:25">
      <c r="A79" s="15"/>
      <c r="B79" s="5" t="s">
        <v>34</v>
      </c>
      <c r="C79" s="16" t="s">
        <v>69</v>
      </c>
      <c r="D79" s="5"/>
      <c r="E79" s="5"/>
      <c r="F79" s="5"/>
      <c r="G79" s="5"/>
      <c r="H79" s="5"/>
      <c r="I79" s="5"/>
      <c r="J79" s="5"/>
      <c r="K79" s="5"/>
      <c r="L79" s="5"/>
      <c r="M79" s="14"/>
      <c r="N79" s="14"/>
      <c r="O79" s="14"/>
      <c r="P79" s="14"/>
      <c r="Q79" s="14"/>
      <c r="R79" s="14"/>
      <c r="S79" s="14"/>
      <c r="T79" s="14"/>
      <c r="U79" s="14"/>
      <c r="V79" s="14"/>
      <c r="W79" s="14"/>
      <c r="X79"/>
      <c r="Y79"/>
    </row>
    <row r="80" spans="1:25" ht="15.75">
      <c r="A80" s="15"/>
      <c r="B80" s="5"/>
      <c r="C80" s="5" t="s">
        <v>21</v>
      </c>
      <c r="D80" s="17">
        <v>4.8140000000000001</v>
      </c>
      <c r="E80" s="5" t="s">
        <v>22</v>
      </c>
      <c r="F80" s="18" t="s">
        <v>23</v>
      </c>
      <c r="G80" s="18" t="s">
        <v>24</v>
      </c>
      <c r="H80" s="18" t="s">
        <v>25</v>
      </c>
      <c r="I80" s="18" t="s">
        <v>26</v>
      </c>
      <c r="J80" s="18" t="s">
        <v>27</v>
      </c>
      <c r="K80" s="18" t="s">
        <v>28</v>
      </c>
      <c r="L80" s="18" t="s">
        <v>29</v>
      </c>
      <c r="M80" s="14"/>
      <c r="N80" s="14"/>
      <c r="O80" s="14"/>
      <c r="P80" s="14"/>
      <c r="Q80" s="14"/>
      <c r="R80" s="14"/>
      <c r="S80" s="14"/>
      <c r="T80" s="14"/>
      <c r="U80" s="14"/>
      <c r="V80" s="14"/>
      <c r="W80" s="14"/>
      <c r="X80"/>
      <c r="Y80"/>
    </row>
    <row r="81" spans="1:25" ht="15.75">
      <c r="A81" s="15"/>
      <c r="B81" s="5"/>
      <c r="C81" s="5" t="s">
        <v>30</v>
      </c>
      <c r="D81" s="17">
        <v>6.2320000000000002</v>
      </c>
      <c r="E81" s="17">
        <v>4.141</v>
      </c>
      <c r="F81" s="17">
        <v>4.6980000000000004</v>
      </c>
      <c r="G81" s="17">
        <v>5.056</v>
      </c>
      <c r="H81" s="17">
        <v>5.6639999999999997</v>
      </c>
      <c r="I81" s="17">
        <v>6.9139999999999997</v>
      </c>
      <c r="J81" s="17">
        <v>7.242</v>
      </c>
      <c r="K81" s="17">
        <v>7.0449999999999999</v>
      </c>
      <c r="L81" s="17">
        <v>6.6230000000000002</v>
      </c>
      <c r="M81" s="14"/>
      <c r="N81" s="14"/>
      <c r="O81" s="14"/>
      <c r="P81" s="14"/>
      <c r="Q81" s="14"/>
      <c r="R81" s="14"/>
      <c r="S81" s="14"/>
      <c r="T81" s="14"/>
      <c r="U81" s="14"/>
      <c r="V81" s="14"/>
      <c r="W81" s="14"/>
      <c r="X81"/>
      <c r="Y81"/>
    </row>
    <row r="82" spans="1:25">
      <c r="A82" s="15"/>
      <c r="B82" s="5"/>
      <c r="C82" s="5"/>
      <c r="D82" s="5">
        <f>D81-D80</f>
        <v>1.4180000000000001</v>
      </c>
      <c r="E82" s="5"/>
      <c r="F82" s="5">
        <f>F81-E81</f>
        <v>0.55700000000000038</v>
      </c>
      <c r="G82" s="5">
        <f>G81-E81</f>
        <v>0.91500000000000004</v>
      </c>
      <c r="H82" s="5">
        <f>H81-E81</f>
        <v>1.5229999999999997</v>
      </c>
      <c r="I82" s="5">
        <f>I81-E81</f>
        <v>2.7729999999999997</v>
      </c>
      <c r="J82" s="5">
        <f>J81-E81</f>
        <v>3.101</v>
      </c>
      <c r="K82" s="5">
        <f>K81-E81</f>
        <v>2.9039999999999999</v>
      </c>
      <c r="L82" s="5">
        <f>L81-E81</f>
        <v>2.4820000000000002</v>
      </c>
      <c r="M82" s="14"/>
      <c r="N82" s="14"/>
      <c r="O82" s="14"/>
      <c r="P82" s="14"/>
      <c r="Q82" s="14"/>
      <c r="R82" s="14"/>
      <c r="S82" s="14"/>
      <c r="T82" s="14"/>
      <c r="U82" s="14"/>
      <c r="V82" s="14"/>
      <c r="W82" s="14"/>
      <c r="X82"/>
      <c r="Y82"/>
    </row>
    <row r="83" spans="1:25">
      <c r="A83" s="15"/>
      <c r="B83" s="5"/>
      <c r="C83" s="5"/>
      <c r="D83" s="5"/>
      <c r="E83" s="5"/>
      <c r="F83" s="19">
        <f>F82/D82*100</f>
        <v>39.280677009873081</v>
      </c>
      <c r="G83" s="19">
        <f>G82/D82*100</f>
        <v>64.527503526093085</v>
      </c>
      <c r="H83" s="19">
        <f>H82/D82*100</f>
        <v>107.40479548660082</v>
      </c>
      <c r="I83" s="19">
        <f>I82/D82*100</f>
        <v>195.55712270803946</v>
      </c>
      <c r="J83" s="19">
        <f>J82/D82*100</f>
        <v>218.68829337094496</v>
      </c>
      <c r="K83" s="19">
        <f>K82/D82*100</f>
        <v>204.79548660084626</v>
      </c>
      <c r="L83" s="19">
        <f>L82/D82*100</f>
        <v>175.03526093088857</v>
      </c>
      <c r="M83" s="14"/>
      <c r="N83" s="14"/>
      <c r="O83" s="14"/>
      <c r="P83" s="14"/>
      <c r="Q83" s="14"/>
      <c r="R83" s="14"/>
      <c r="S83" s="14"/>
      <c r="T83" s="14"/>
      <c r="U83" s="14"/>
      <c r="V83" s="14"/>
      <c r="W83" s="14"/>
      <c r="X83"/>
      <c r="Y83"/>
    </row>
    <row r="84" spans="1:25">
      <c r="A84" s="14"/>
      <c r="B84" s="14"/>
      <c r="C84" s="14"/>
      <c r="D84" s="14"/>
      <c r="E84" s="14"/>
      <c r="F84" s="14"/>
      <c r="G84" s="14"/>
      <c r="H84" s="14"/>
      <c r="I84" s="14"/>
      <c r="J84" s="14"/>
      <c r="K84" s="14"/>
      <c r="L84" s="14"/>
      <c r="M84" s="14"/>
      <c r="N84" s="14"/>
      <c r="O84" s="14"/>
      <c r="P84" s="14"/>
      <c r="Q84" s="14"/>
      <c r="R84" s="14"/>
      <c r="S84" s="14"/>
      <c r="T84" s="14"/>
      <c r="U84" s="14"/>
      <c r="V84" s="14"/>
      <c r="W84" s="14"/>
      <c r="X84"/>
      <c r="Y84"/>
    </row>
    <row r="85" spans="1:25">
      <c r="A85" s="14"/>
      <c r="B85" s="14"/>
      <c r="C85" s="14"/>
      <c r="D85" s="14"/>
      <c r="E85" s="14"/>
      <c r="F85" s="14"/>
      <c r="G85" s="14"/>
      <c r="H85" s="14"/>
      <c r="I85" s="14"/>
      <c r="J85" s="14"/>
      <c r="K85" s="14"/>
      <c r="L85" s="14"/>
      <c r="M85" s="14"/>
      <c r="N85" s="14"/>
      <c r="O85" s="14"/>
      <c r="P85" s="14"/>
      <c r="Q85" s="14"/>
      <c r="R85" s="14"/>
      <c r="S85" s="14"/>
      <c r="T85" s="14"/>
      <c r="U85" s="14"/>
      <c r="V85" s="14"/>
      <c r="W85" s="14"/>
      <c r="X85"/>
      <c r="Y85"/>
    </row>
    <row r="86" spans="1:25">
      <c r="A86" s="15" t="s">
        <v>36</v>
      </c>
      <c r="B86" s="5"/>
      <c r="C86" s="5"/>
      <c r="D86" s="5"/>
      <c r="E86" s="5"/>
      <c r="F86" s="5"/>
      <c r="G86" s="5"/>
      <c r="H86" s="5"/>
      <c r="I86" s="5"/>
      <c r="J86" s="5"/>
      <c r="K86" s="5"/>
      <c r="L86" s="5"/>
      <c r="M86" s="14"/>
      <c r="N86" s="22"/>
      <c r="O86" s="18" t="str">
        <f t="shared" ref="O86:U86" si="14">F88</f>
        <v>0.1mM10ul</v>
      </c>
      <c r="P86" s="18" t="str">
        <f t="shared" si="14"/>
        <v>0.1mM20ul</v>
      </c>
      <c r="Q86" s="18" t="str">
        <f t="shared" si="14"/>
        <v>1mM7ul</v>
      </c>
      <c r="R86" s="18" t="str">
        <f t="shared" si="14"/>
        <v>1mM20ul</v>
      </c>
      <c r="S86" s="18" t="str">
        <f t="shared" si="14"/>
        <v>10mM7ul</v>
      </c>
      <c r="T86" s="18" t="str">
        <f t="shared" si="14"/>
        <v>10mM20ul</v>
      </c>
      <c r="U86" s="18" t="str">
        <f t="shared" si="14"/>
        <v>10mM70ul</v>
      </c>
      <c r="V86"/>
      <c r="W86"/>
      <c r="X86"/>
      <c r="Y86"/>
    </row>
    <row r="87" spans="1:25">
      <c r="A87" s="15"/>
      <c r="B87" s="5" t="s">
        <v>39</v>
      </c>
      <c r="C87" s="16" t="s">
        <v>69</v>
      </c>
      <c r="D87" s="5"/>
      <c r="E87" s="5"/>
      <c r="F87" s="5"/>
      <c r="G87" s="5"/>
      <c r="H87" s="5"/>
      <c r="I87" s="5"/>
      <c r="J87" s="5"/>
      <c r="K87" s="5"/>
      <c r="L87" s="5"/>
      <c r="M87" s="14"/>
      <c r="N87" s="22" t="s">
        <v>69</v>
      </c>
      <c r="O87" s="23">
        <f t="shared" ref="O87:U87" si="15">AVERAGE(F97,F91)</f>
        <v>33.582592811568773</v>
      </c>
      <c r="P87" s="23">
        <f t="shared" si="15"/>
        <v>90.850031495214495</v>
      </c>
      <c r="Q87" s="23">
        <f t="shared" si="15"/>
        <v>105.70097782557909</v>
      </c>
      <c r="R87" s="23">
        <f t="shared" si="15"/>
        <v>185.94838908768941</v>
      </c>
      <c r="S87" s="23">
        <f t="shared" si="15"/>
        <v>154.49058443871948</v>
      </c>
      <c r="T87" s="23">
        <f t="shared" si="15"/>
        <v>132.73860927288121</v>
      </c>
      <c r="U87" s="23">
        <f t="shared" si="15"/>
        <v>107.35227015339959</v>
      </c>
      <c r="V87"/>
      <c r="W87"/>
      <c r="X87"/>
      <c r="Y87"/>
    </row>
    <row r="88" spans="1:25" ht="15.75">
      <c r="A88" s="15"/>
      <c r="B88" s="5"/>
      <c r="C88" s="5" t="s">
        <v>21</v>
      </c>
      <c r="D88" s="17">
        <v>3.8530000000000002</v>
      </c>
      <c r="E88" s="5" t="s">
        <v>22</v>
      </c>
      <c r="F88" s="18" t="s">
        <v>23</v>
      </c>
      <c r="G88" s="18" t="s">
        <v>24</v>
      </c>
      <c r="H88" s="18" t="s">
        <v>25</v>
      </c>
      <c r="I88" s="18" t="s">
        <v>26</v>
      </c>
      <c r="J88" s="18" t="s">
        <v>27</v>
      </c>
      <c r="K88" s="18" t="s">
        <v>28</v>
      </c>
      <c r="L88" s="18" t="s">
        <v>29</v>
      </c>
      <c r="M88" s="14"/>
      <c r="N88" s="22" t="s">
        <v>7</v>
      </c>
      <c r="O88" s="23">
        <f t="shared" ref="O88:U88" si="16">AVERAGE(F109,F103)</f>
        <v>11.304094841261932</v>
      </c>
      <c r="P88" s="23">
        <f t="shared" si="16"/>
        <v>54.91013792264539</v>
      </c>
      <c r="Q88" s="23">
        <f t="shared" si="16"/>
        <v>90.161662283206567</v>
      </c>
      <c r="R88" s="23">
        <f t="shared" si="16"/>
        <v>115.09063350677036</v>
      </c>
      <c r="S88" s="23">
        <f t="shared" si="16"/>
        <v>96.489114770141526</v>
      </c>
      <c r="T88" s="23">
        <f t="shared" si="16"/>
        <v>76.604694597565825</v>
      </c>
      <c r="U88" s="23">
        <f t="shared" si="16"/>
        <v>78.777837033331025</v>
      </c>
      <c r="V88"/>
      <c r="W88"/>
      <c r="X88"/>
      <c r="Y88"/>
    </row>
    <row r="89" spans="1:25" ht="15.75">
      <c r="A89" s="15"/>
      <c r="B89" s="5"/>
      <c r="C89" s="5" t="s">
        <v>30</v>
      </c>
      <c r="D89" s="17">
        <v>27.17</v>
      </c>
      <c r="E89" s="17">
        <v>3.262</v>
      </c>
      <c r="F89" s="17">
        <v>12.757999999999999</v>
      </c>
      <c r="G89" s="17">
        <v>30.768999999999998</v>
      </c>
      <c r="H89" s="17">
        <v>28.986999999999998</v>
      </c>
      <c r="I89" s="17">
        <v>51.055</v>
      </c>
      <c r="J89" s="17">
        <v>45.872999999999998</v>
      </c>
      <c r="K89" s="17">
        <v>41.375999999999998</v>
      </c>
      <c r="L89" s="17">
        <v>34.668999999999997</v>
      </c>
      <c r="M89" s="14"/>
      <c r="N89" s="14"/>
      <c r="O89" s="14"/>
      <c r="P89" s="14"/>
      <c r="Q89" s="14"/>
      <c r="R89" s="14"/>
      <c r="S89" s="14"/>
      <c r="T89" s="14"/>
      <c r="U89" s="14"/>
      <c r="V89" s="14"/>
      <c r="W89" s="14"/>
      <c r="X89"/>
      <c r="Y89"/>
    </row>
    <row r="90" spans="1:25">
      <c r="A90" s="15"/>
      <c r="B90" s="5"/>
      <c r="C90" s="5"/>
      <c r="D90" s="5">
        <f>D89-D88</f>
        <v>23.317</v>
      </c>
      <c r="E90" s="5"/>
      <c r="F90" s="5">
        <f>F89-E89</f>
        <v>9.4959999999999987</v>
      </c>
      <c r="G90" s="5">
        <f>G89-E89</f>
        <v>27.506999999999998</v>
      </c>
      <c r="H90" s="5">
        <f>H89-E89</f>
        <v>25.724999999999998</v>
      </c>
      <c r="I90" s="5">
        <f>I89-E89</f>
        <v>47.792999999999999</v>
      </c>
      <c r="J90" s="5">
        <f>J89-E89</f>
        <v>42.610999999999997</v>
      </c>
      <c r="K90" s="5">
        <f>K89-E89</f>
        <v>38.113999999999997</v>
      </c>
      <c r="L90" s="5">
        <f>L89-E89</f>
        <v>31.406999999999996</v>
      </c>
      <c r="M90" s="14"/>
      <c r="N90" s="14"/>
      <c r="O90" s="14"/>
      <c r="P90" s="14"/>
      <c r="Q90" s="14"/>
      <c r="R90" s="14"/>
      <c r="S90" s="14"/>
      <c r="T90" s="14"/>
      <c r="U90" s="14"/>
      <c r="V90" s="14"/>
      <c r="W90" s="14"/>
      <c r="X90"/>
      <c r="Y90"/>
    </row>
    <row r="91" spans="1:25">
      <c r="A91" s="15"/>
      <c r="B91" s="5"/>
      <c r="C91" s="5"/>
      <c r="D91" s="5"/>
      <c r="E91" s="5"/>
      <c r="F91" s="19">
        <f>F90/D90*100</f>
        <v>40.725650812711748</v>
      </c>
      <c r="G91" s="19">
        <f>G90/D90*100</f>
        <v>117.96972166230645</v>
      </c>
      <c r="H91" s="19">
        <f>H90/D90*100</f>
        <v>110.32722906034222</v>
      </c>
      <c r="I91" s="19">
        <f>I90/D90*100</f>
        <v>204.97062229274778</v>
      </c>
      <c r="J91" s="19">
        <f>J90/D90*100</f>
        <v>182.74649397435346</v>
      </c>
      <c r="K91" s="19">
        <f>K90/D90*100</f>
        <v>163.46013638118112</v>
      </c>
      <c r="L91" s="19">
        <f>L90/D90*100</f>
        <v>134.69571557232916</v>
      </c>
      <c r="M91" s="14"/>
      <c r="N91" s="22" t="s">
        <v>31</v>
      </c>
      <c r="O91" s="5" t="s">
        <v>69</v>
      </c>
      <c r="P91" s="5" t="s">
        <v>7</v>
      </c>
      <c r="Q91" s="14"/>
      <c r="R91" s="14"/>
      <c r="S91" s="14"/>
      <c r="T91" s="14"/>
      <c r="U91" s="14"/>
      <c r="V91" s="14"/>
      <c r="W91" s="14"/>
      <c r="X91"/>
      <c r="Y91"/>
    </row>
    <row r="92" spans="1:25">
      <c r="A92" s="15"/>
      <c r="B92" s="5"/>
      <c r="C92" s="5"/>
      <c r="D92" s="5"/>
      <c r="E92" s="5"/>
      <c r="F92" s="5"/>
      <c r="G92" s="5"/>
      <c r="H92" s="5"/>
      <c r="I92" s="5"/>
      <c r="J92" s="5"/>
      <c r="K92" s="5"/>
      <c r="L92" s="5"/>
      <c r="M92" s="14"/>
      <c r="N92" s="18" t="s">
        <v>23</v>
      </c>
      <c r="O92" s="23">
        <f>O87</f>
        <v>33.582592811568773</v>
      </c>
      <c r="P92" s="23">
        <f>O88</f>
        <v>11.304094841261932</v>
      </c>
      <c r="Q92" s="14"/>
      <c r="R92" s="14"/>
      <c r="S92" s="14"/>
      <c r="T92" s="14"/>
      <c r="U92" s="14"/>
      <c r="V92" s="14"/>
      <c r="W92" s="14"/>
      <c r="X92"/>
      <c r="Y92"/>
    </row>
    <row r="93" spans="1:25">
      <c r="A93" s="15"/>
      <c r="B93" s="5" t="s">
        <v>40</v>
      </c>
      <c r="C93" s="16" t="s">
        <v>69</v>
      </c>
      <c r="D93" s="5"/>
      <c r="E93" s="5"/>
      <c r="F93" s="5"/>
      <c r="G93" s="5"/>
      <c r="H93" s="5"/>
      <c r="I93" s="5"/>
      <c r="J93" s="5"/>
      <c r="K93" s="5"/>
      <c r="L93" s="5"/>
      <c r="M93" s="14"/>
      <c r="N93" s="18" t="s">
        <v>24</v>
      </c>
      <c r="O93" s="23">
        <f>P87</f>
        <v>90.850031495214495</v>
      </c>
      <c r="P93" s="23">
        <f>P88</f>
        <v>54.91013792264539</v>
      </c>
      <c r="Q93" s="14"/>
      <c r="R93" s="14"/>
      <c r="S93" s="14"/>
      <c r="T93" s="14"/>
      <c r="U93" s="14"/>
      <c r="V93" s="14"/>
      <c r="W93" s="14"/>
      <c r="X93"/>
      <c r="Y93"/>
    </row>
    <row r="94" spans="1:25" ht="15.75">
      <c r="A94" s="15"/>
      <c r="B94" s="5"/>
      <c r="C94" s="5" t="s">
        <v>21</v>
      </c>
      <c r="D94" s="17">
        <v>2.66</v>
      </c>
      <c r="E94" s="5" t="s">
        <v>22</v>
      </c>
      <c r="F94" s="18" t="s">
        <v>23</v>
      </c>
      <c r="G94" s="18" t="s">
        <v>24</v>
      </c>
      <c r="H94" s="18" t="s">
        <v>25</v>
      </c>
      <c r="I94" s="18" t="s">
        <v>26</v>
      </c>
      <c r="J94" s="18" t="s">
        <v>27</v>
      </c>
      <c r="K94" s="18" t="s">
        <v>28</v>
      </c>
      <c r="L94" s="18" t="s">
        <v>29</v>
      </c>
      <c r="M94" s="14"/>
      <c r="N94" s="18" t="s">
        <v>25</v>
      </c>
      <c r="O94" s="23">
        <f>Q87</f>
        <v>105.70097782557909</v>
      </c>
      <c r="P94" s="23">
        <f>Q88</f>
        <v>90.161662283206567</v>
      </c>
      <c r="Q94" s="14"/>
      <c r="R94" s="14"/>
      <c r="S94" s="14"/>
      <c r="T94" s="14"/>
      <c r="U94" s="14"/>
      <c r="V94" s="14"/>
      <c r="W94" s="14"/>
      <c r="X94"/>
      <c r="Y94"/>
    </row>
    <row r="95" spans="1:25" ht="15.75">
      <c r="A95" s="15"/>
      <c r="B95" s="5"/>
      <c r="C95" s="5" t="s">
        <v>30</v>
      </c>
      <c r="D95" s="17">
        <v>34.389000000000003</v>
      </c>
      <c r="E95" s="17">
        <v>1.863</v>
      </c>
      <c r="F95" s="17">
        <v>10.252000000000001</v>
      </c>
      <c r="G95" s="17">
        <v>22.084</v>
      </c>
      <c r="H95" s="17">
        <v>33.933</v>
      </c>
      <c r="I95" s="17">
        <v>54.826999999999998</v>
      </c>
      <c r="J95" s="17">
        <v>41.915999999999997</v>
      </c>
      <c r="K95" s="17">
        <v>34.231999999999999</v>
      </c>
      <c r="L95" s="17">
        <v>27.248999999999999</v>
      </c>
      <c r="M95" s="14"/>
      <c r="N95" s="18" t="s">
        <v>26</v>
      </c>
      <c r="O95" s="23">
        <f>R87</f>
        <v>185.94838908768941</v>
      </c>
      <c r="P95" s="23">
        <f>R88</f>
        <v>115.09063350677036</v>
      </c>
      <c r="Q95" s="14"/>
      <c r="R95" s="14"/>
      <c r="S95" s="14"/>
      <c r="T95" s="14"/>
      <c r="U95" s="14"/>
      <c r="V95" s="14"/>
      <c r="W95" s="14"/>
      <c r="X95"/>
      <c r="Y95"/>
    </row>
    <row r="96" spans="1:25">
      <c r="A96" s="15"/>
      <c r="B96" s="5"/>
      <c r="C96" s="5"/>
      <c r="D96" s="5">
        <f>D95-D94</f>
        <v>31.729000000000003</v>
      </c>
      <c r="E96" s="5"/>
      <c r="F96" s="5">
        <f>F95-E95</f>
        <v>8.3890000000000011</v>
      </c>
      <c r="G96" s="5">
        <f>G95-E95</f>
        <v>20.221</v>
      </c>
      <c r="H96" s="5">
        <f>H95-E95</f>
        <v>32.07</v>
      </c>
      <c r="I96" s="5">
        <f>I95-E95</f>
        <v>52.963999999999999</v>
      </c>
      <c r="J96" s="5">
        <f>J95-E95</f>
        <v>40.052999999999997</v>
      </c>
      <c r="K96" s="5">
        <f>K95-E95</f>
        <v>32.369</v>
      </c>
      <c r="L96" s="5">
        <f>L95-E95</f>
        <v>25.385999999999999</v>
      </c>
      <c r="M96" s="14"/>
      <c r="N96" s="18" t="s">
        <v>27</v>
      </c>
      <c r="O96" s="23">
        <f>S87</f>
        <v>154.49058443871948</v>
      </c>
      <c r="P96" s="23">
        <f>S88</f>
        <v>96.489114770141526</v>
      </c>
      <c r="Q96" s="14"/>
      <c r="R96" s="14"/>
      <c r="S96" s="14"/>
      <c r="T96" s="14"/>
      <c r="U96" s="14"/>
      <c r="V96" s="14"/>
      <c r="W96" s="14"/>
      <c r="X96"/>
      <c r="Y96"/>
    </row>
    <row r="97" spans="1:25">
      <c r="A97" s="15"/>
      <c r="B97" s="5"/>
      <c r="C97" s="5"/>
      <c r="D97" s="5"/>
      <c r="E97" s="5"/>
      <c r="F97" s="19">
        <f>F96/D96*100</f>
        <v>26.439534810425798</v>
      </c>
      <c r="G97" s="19">
        <f>G96/D96*100</f>
        <v>63.730341328122527</v>
      </c>
      <c r="H97" s="19">
        <f>H96/D96*100</f>
        <v>101.07472659081596</v>
      </c>
      <c r="I97" s="19">
        <f>I96/D96*100</f>
        <v>166.92615588263101</v>
      </c>
      <c r="J97" s="19">
        <f>J96/D96*100</f>
        <v>126.23467490308549</v>
      </c>
      <c r="K97" s="19">
        <f>K96/D96*100</f>
        <v>102.0170821645813</v>
      </c>
      <c r="L97" s="19">
        <f>L96/D96*100</f>
        <v>80.008824734470025</v>
      </c>
      <c r="M97" s="14"/>
      <c r="N97" s="18" t="s">
        <v>28</v>
      </c>
      <c r="O97" s="23">
        <f>T87</f>
        <v>132.73860927288121</v>
      </c>
      <c r="P97" s="23">
        <f>T88</f>
        <v>76.604694597565825</v>
      </c>
      <c r="Q97" s="14"/>
      <c r="R97" s="14"/>
      <c r="S97" s="14"/>
      <c r="T97" s="14"/>
      <c r="U97" s="14"/>
      <c r="V97" s="14"/>
      <c r="W97" s="14"/>
      <c r="X97"/>
      <c r="Y97"/>
    </row>
    <row r="98" spans="1:25">
      <c r="A98" s="15"/>
      <c r="B98" s="5"/>
      <c r="C98" s="5"/>
      <c r="D98" s="5"/>
      <c r="E98" s="5"/>
      <c r="F98" s="5"/>
      <c r="G98" s="5"/>
      <c r="H98" s="5"/>
      <c r="I98" s="5"/>
      <c r="J98" s="5"/>
      <c r="K98" s="5"/>
      <c r="L98" s="5"/>
      <c r="M98" s="14"/>
      <c r="N98" s="18" t="s">
        <v>29</v>
      </c>
      <c r="O98" s="23">
        <f>U87</f>
        <v>107.35227015339959</v>
      </c>
      <c r="P98" s="23">
        <f>U88</f>
        <v>78.777837033331025</v>
      </c>
      <c r="Q98" s="14"/>
      <c r="R98" s="14"/>
      <c r="S98" s="14"/>
      <c r="T98" s="14"/>
      <c r="U98" s="14"/>
      <c r="V98" s="14"/>
      <c r="W98" s="14"/>
      <c r="X98"/>
      <c r="Y98"/>
    </row>
    <row r="99" spans="1:25">
      <c r="A99" s="15"/>
      <c r="B99" s="5" t="s">
        <v>41</v>
      </c>
      <c r="C99" s="16" t="s">
        <v>20</v>
      </c>
      <c r="D99" s="5"/>
      <c r="E99" s="5"/>
      <c r="F99" s="5"/>
      <c r="G99" s="5"/>
      <c r="H99" s="5"/>
      <c r="I99" s="5"/>
      <c r="J99" s="5"/>
      <c r="K99" s="5"/>
      <c r="L99" s="5"/>
      <c r="M99" s="14"/>
      <c r="N99" s="14"/>
      <c r="O99" s="14"/>
      <c r="P99" s="14"/>
      <c r="Q99" s="14"/>
      <c r="R99" s="14"/>
      <c r="S99" s="14"/>
      <c r="T99" s="14"/>
      <c r="U99"/>
      <c r="V99"/>
      <c r="W99"/>
      <c r="X99"/>
      <c r="Y99"/>
    </row>
    <row r="100" spans="1:25" ht="15.75">
      <c r="A100" s="15"/>
      <c r="B100" s="5"/>
      <c r="C100" s="5" t="s">
        <v>21</v>
      </c>
      <c r="D100" s="17">
        <v>3.75</v>
      </c>
      <c r="E100" s="5" t="s">
        <v>22</v>
      </c>
      <c r="F100" s="18" t="s">
        <v>23</v>
      </c>
      <c r="G100" s="18" t="s">
        <v>24</v>
      </c>
      <c r="H100" s="18" t="s">
        <v>25</v>
      </c>
      <c r="I100" s="18" t="s">
        <v>26</v>
      </c>
      <c r="J100" s="18" t="s">
        <v>27</v>
      </c>
      <c r="K100" s="18" t="s">
        <v>28</v>
      </c>
      <c r="L100" s="18" t="s">
        <v>29</v>
      </c>
      <c r="M100" s="14"/>
      <c r="N100" s="14"/>
      <c r="O100" s="14"/>
      <c r="P100" s="14"/>
      <c r="Q100" s="14"/>
      <c r="R100" s="14"/>
      <c r="S100" s="14"/>
      <c r="T100" s="14"/>
      <c r="U100"/>
      <c r="V100"/>
      <c r="W100"/>
      <c r="X100"/>
      <c r="Y100"/>
    </row>
    <row r="101" spans="1:25" ht="15.75">
      <c r="A101" s="15"/>
      <c r="B101" s="5"/>
      <c r="C101" s="5" t="s">
        <v>30</v>
      </c>
      <c r="D101" s="17">
        <v>33.284999999999997</v>
      </c>
      <c r="E101" s="17">
        <v>2.1360000000000001</v>
      </c>
      <c r="F101" s="17">
        <v>4.87</v>
      </c>
      <c r="G101" s="17">
        <v>13.013</v>
      </c>
      <c r="H101" s="17">
        <v>24.474</v>
      </c>
      <c r="I101" s="17">
        <v>38.659999999999997</v>
      </c>
      <c r="J101" s="17">
        <v>23.832000000000001</v>
      </c>
      <c r="K101" s="17">
        <v>15.952999999999999</v>
      </c>
      <c r="L101" s="17">
        <v>18.821999999999999</v>
      </c>
      <c r="M101" s="14"/>
      <c r="N101" s="14"/>
      <c r="O101" s="14"/>
      <c r="P101" s="14"/>
      <c r="Q101" s="14"/>
      <c r="R101" s="14"/>
      <c r="S101" s="14"/>
      <c r="T101" s="14"/>
      <c r="U101" s="14"/>
      <c r="V101" s="14"/>
      <c r="W101" s="14"/>
      <c r="X101"/>
      <c r="Y101"/>
    </row>
    <row r="102" spans="1:25">
      <c r="A102" s="15"/>
      <c r="B102" s="5"/>
      <c r="C102" s="5"/>
      <c r="D102" s="5">
        <f>D101-D100</f>
        <v>29.534999999999997</v>
      </c>
      <c r="E102" s="5"/>
      <c r="F102" s="5">
        <f>F101-E101</f>
        <v>2.734</v>
      </c>
      <c r="G102" s="5">
        <f>G101-E101</f>
        <v>10.876999999999999</v>
      </c>
      <c r="H102" s="5">
        <f>H101-E101</f>
        <v>22.338000000000001</v>
      </c>
      <c r="I102" s="5">
        <f>I101-E101</f>
        <v>36.523999999999994</v>
      </c>
      <c r="J102" s="5">
        <f>J101-E101</f>
        <v>21.696000000000002</v>
      </c>
      <c r="K102" s="5">
        <f>K101-E101</f>
        <v>13.817</v>
      </c>
      <c r="L102" s="5">
        <f>L101-E101</f>
        <v>16.686</v>
      </c>
      <c r="M102" s="14"/>
      <c r="N102" s="14"/>
      <c r="O102" s="14"/>
      <c r="P102" s="14"/>
      <c r="Q102" s="14"/>
      <c r="R102" s="14"/>
      <c r="S102" s="14"/>
      <c r="T102" s="14"/>
      <c r="U102" s="14"/>
      <c r="V102" s="14"/>
      <c r="W102" s="14"/>
      <c r="X102"/>
      <c r="Y102"/>
    </row>
    <row r="103" spans="1:25">
      <c r="A103" s="15"/>
      <c r="B103" s="5"/>
      <c r="C103" s="5"/>
      <c r="D103" s="5"/>
      <c r="E103" s="5"/>
      <c r="F103" s="19">
        <f>F102/D102*100</f>
        <v>9.2568139495513808</v>
      </c>
      <c r="G103" s="19">
        <f>G102/D102*100</f>
        <v>36.827492805146441</v>
      </c>
      <c r="H103" s="19">
        <f>H102/D102*100</f>
        <v>75.632300660233625</v>
      </c>
      <c r="I103" s="19">
        <f>I102/D102*100</f>
        <v>123.66345014389705</v>
      </c>
      <c r="J103" s="19">
        <f>J102/D102*100</f>
        <v>73.458608430675483</v>
      </c>
      <c r="K103" s="19">
        <f>K102/D102*100</f>
        <v>46.781784323683773</v>
      </c>
      <c r="L103" s="19">
        <f>L102/D102*100</f>
        <v>56.49568308786187</v>
      </c>
      <c r="M103" s="14"/>
      <c r="N103" s="14"/>
      <c r="O103" s="14"/>
      <c r="P103" s="14"/>
      <c r="Q103" s="14"/>
      <c r="R103" s="14"/>
      <c r="S103" s="14"/>
      <c r="T103" s="14"/>
      <c r="U103" s="14"/>
      <c r="V103" s="14"/>
      <c r="W103" s="14"/>
      <c r="X103"/>
      <c r="Y103"/>
    </row>
    <row r="104" spans="1:25">
      <c r="A104" s="15"/>
      <c r="B104" s="5"/>
      <c r="C104" s="5"/>
      <c r="D104" s="5"/>
      <c r="E104" s="5"/>
      <c r="F104" s="5"/>
      <c r="G104" s="5"/>
      <c r="H104" s="5"/>
      <c r="I104" s="5"/>
      <c r="J104" s="5"/>
      <c r="K104" s="5"/>
      <c r="L104" s="5"/>
      <c r="M104" s="14"/>
      <c r="N104" s="14"/>
      <c r="O104" s="14"/>
      <c r="P104" s="14"/>
      <c r="Q104" s="14"/>
      <c r="R104" s="14"/>
      <c r="S104" s="14"/>
      <c r="T104" s="14"/>
      <c r="U104" s="14"/>
      <c r="V104" s="14"/>
      <c r="W104" s="14"/>
      <c r="X104"/>
      <c r="Y104"/>
    </row>
    <row r="105" spans="1:25">
      <c r="A105" s="15"/>
      <c r="B105" s="5" t="s">
        <v>42</v>
      </c>
      <c r="C105" s="16" t="s">
        <v>20</v>
      </c>
      <c r="D105" s="5"/>
      <c r="E105" s="5"/>
      <c r="F105" s="5"/>
      <c r="G105" s="5"/>
      <c r="H105" s="5"/>
      <c r="I105" s="5"/>
      <c r="J105" s="5"/>
      <c r="K105" s="5"/>
      <c r="L105" s="5"/>
      <c r="M105" s="14"/>
      <c r="N105" s="14"/>
      <c r="O105" s="14"/>
      <c r="P105" s="14"/>
      <c r="Q105" s="14"/>
      <c r="R105" s="14"/>
      <c r="S105" s="14"/>
      <c r="T105" s="14"/>
      <c r="U105" s="14"/>
      <c r="V105" s="14"/>
      <c r="W105" s="14"/>
      <c r="X105"/>
      <c r="Y105"/>
    </row>
    <row r="106" spans="1:25" ht="15.75">
      <c r="A106" s="15"/>
      <c r="B106" s="5"/>
      <c r="C106" s="5" t="s">
        <v>21</v>
      </c>
      <c r="D106" s="17">
        <v>3.266</v>
      </c>
      <c r="E106" s="5" t="s">
        <v>22</v>
      </c>
      <c r="F106" s="18" t="s">
        <v>23</v>
      </c>
      <c r="G106" s="18" t="s">
        <v>24</v>
      </c>
      <c r="H106" s="18" t="s">
        <v>25</v>
      </c>
      <c r="I106" s="18" t="s">
        <v>26</v>
      </c>
      <c r="J106" s="18" t="s">
        <v>27</v>
      </c>
      <c r="K106" s="18" t="s">
        <v>28</v>
      </c>
      <c r="L106" s="18" t="s">
        <v>29</v>
      </c>
      <c r="M106" s="14"/>
      <c r="N106" s="14"/>
      <c r="O106" s="14"/>
      <c r="P106" s="14"/>
      <c r="Q106" s="14"/>
      <c r="R106" s="14"/>
      <c r="S106" s="14"/>
      <c r="T106" s="14"/>
      <c r="U106" s="14"/>
      <c r="V106" s="14"/>
      <c r="W106" s="14"/>
      <c r="X106"/>
      <c r="Y106"/>
    </row>
    <row r="107" spans="1:25" ht="15.75">
      <c r="A107" s="15"/>
      <c r="B107" s="5"/>
      <c r="C107" s="5" t="s">
        <v>30</v>
      </c>
      <c r="D107" s="17">
        <v>12.134</v>
      </c>
      <c r="E107" s="17">
        <v>1.8680000000000001</v>
      </c>
      <c r="F107" s="17">
        <v>3.052</v>
      </c>
      <c r="G107" s="17">
        <v>8.3409999999999993</v>
      </c>
      <c r="H107" s="17">
        <v>11.151999999999999</v>
      </c>
      <c r="I107" s="17">
        <v>11.314</v>
      </c>
      <c r="J107" s="17">
        <v>12.467000000000001</v>
      </c>
      <c r="K107" s="17">
        <v>11.305999999999999</v>
      </c>
      <c r="L107" s="17">
        <v>10.83</v>
      </c>
      <c r="M107" s="14"/>
      <c r="N107" s="14"/>
      <c r="O107" s="14"/>
      <c r="P107" s="14"/>
      <c r="Q107" s="14"/>
      <c r="R107" s="14"/>
      <c r="S107" s="14"/>
      <c r="T107" s="14"/>
      <c r="U107" s="14"/>
      <c r="V107" s="14"/>
      <c r="W107" s="14"/>
      <c r="X107"/>
      <c r="Y107"/>
    </row>
    <row r="108" spans="1:25">
      <c r="A108" s="15"/>
      <c r="B108" s="5"/>
      <c r="C108" s="5"/>
      <c r="D108" s="5">
        <f>D107-D106</f>
        <v>8.8680000000000003</v>
      </c>
      <c r="E108" s="5"/>
      <c r="F108" s="5">
        <f>F107-E107</f>
        <v>1.1839999999999999</v>
      </c>
      <c r="G108" s="5">
        <f>G107-E107</f>
        <v>6.472999999999999</v>
      </c>
      <c r="H108" s="5">
        <f>H107-E107</f>
        <v>9.2839999999999989</v>
      </c>
      <c r="I108" s="5">
        <f>I107-E107</f>
        <v>9.4459999999999997</v>
      </c>
      <c r="J108" s="5">
        <f>J107-E107</f>
        <v>10.599</v>
      </c>
      <c r="K108" s="5">
        <f>K107-E107</f>
        <v>9.4379999999999988</v>
      </c>
      <c r="L108" s="5">
        <f>L107-E107</f>
        <v>8.9619999999999997</v>
      </c>
      <c r="M108" s="14"/>
      <c r="N108" s="14"/>
      <c r="O108" s="14"/>
      <c r="P108" s="14"/>
      <c r="Q108" s="14"/>
      <c r="R108" s="14"/>
      <c r="S108" s="14"/>
      <c r="T108" s="14"/>
      <c r="U108" s="14"/>
      <c r="V108" s="14"/>
      <c r="W108" s="14"/>
      <c r="X108"/>
      <c r="Y108"/>
    </row>
    <row r="109" spans="1:25">
      <c r="A109" s="15"/>
      <c r="B109" s="5"/>
      <c r="C109" s="5"/>
      <c r="D109" s="5"/>
      <c r="E109" s="5"/>
      <c r="F109" s="19">
        <f>F108/D108*100</f>
        <v>13.351375732972484</v>
      </c>
      <c r="G109" s="19">
        <f>G108/D108*100</f>
        <v>72.992783040144332</v>
      </c>
      <c r="H109" s="19">
        <f>H108/D108*100</f>
        <v>104.69102390617951</v>
      </c>
      <c r="I109" s="19">
        <f>I108/D108*100</f>
        <v>106.51781686964365</v>
      </c>
      <c r="J109" s="19">
        <f>J108/D108*100</f>
        <v>119.51962110960757</v>
      </c>
      <c r="K109" s="19">
        <f>K108/D108*100</f>
        <v>106.42760487144788</v>
      </c>
      <c r="L109" s="19">
        <f>L108/D108*100</f>
        <v>101.05999097880019</v>
      </c>
      <c r="M109" s="14"/>
      <c r="N109" s="14"/>
      <c r="O109" s="14"/>
      <c r="P109" s="14"/>
      <c r="Q109" s="14"/>
      <c r="R109" s="14"/>
      <c r="S109" s="14"/>
      <c r="T109" s="14"/>
      <c r="U109" s="14"/>
      <c r="V109" s="14"/>
      <c r="W109" s="14"/>
      <c r="X109"/>
      <c r="Y109"/>
    </row>
    <row r="110" spans="1:25">
      <c r="A110" s="14"/>
      <c r="B110" s="14"/>
      <c r="C110" s="14"/>
      <c r="D110" s="14"/>
      <c r="E110" s="14"/>
      <c r="F110" s="14"/>
      <c r="G110" s="14"/>
      <c r="H110" s="14"/>
      <c r="I110" s="14"/>
      <c r="J110" s="14"/>
      <c r="K110" s="14"/>
      <c r="L110" s="14"/>
      <c r="M110" s="14"/>
      <c r="N110" s="14"/>
      <c r="O110" s="14"/>
      <c r="P110" s="14"/>
      <c r="Q110" s="14"/>
      <c r="R110" s="14"/>
      <c r="S110" s="14"/>
      <c r="T110" s="14"/>
      <c r="U110" s="14"/>
      <c r="V110" s="14"/>
      <c r="W110" s="14"/>
      <c r="X110"/>
      <c r="Y110"/>
    </row>
    <row r="111" spans="1:25">
      <c r="A111" s="14"/>
      <c r="B111" s="14"/>
      <c r="C111" s="14"/>
      <c r="D111" s="14"/>
      <c r="E111" s="14"/>
      <c r="F111" s="14"/>
      <c r="G111" s="14"/>
      <c r="H111" s="14"/>
      <c r="I111" s="14"/>
      <c r="J111" s="14"/>
      <c r="K111" s="14"/>
      <c r="L111" s="14"/>
      <c r="M111" s="14"/>
      <c r="N111" s="14"/>
      <c r="O111" s="14"/>
      <c r="P111" s="14"/>
      <c r="Q111" s="14"/>
      <c r="R111" s="14"/>
      <c r="S111" s="14"/>
      <c r="T111" s="14"/>
      <c r="U111" s="14"/>
      <c r="V111" s="14"/>
      <c r="W111" s="14"/>
      <c r="X111"/>
      <c r="Y111"/>
    </row>
    <row r="112" spans="1:25">
      <c r="A112" s="15" t="s">
        <v>38</v>
      </c>
      <c r="B112" s="5"/>
      <c r="C112" s="5"/>
      <c r="D112" s="5"/>
      <c r="E112" s="5"/>
      <c r="F112" s="5"/>
      <c r="G112" s="5"/>
      <c r="H112" s="5"/>
      <c r="I112" s="5"/>
      <c r="J112" s="5"/>
      <c r="K112" s="5"/>
      <c r="L112" s="5"/>
      <c r="M112" s="14"/>
      <c r="N112" s="22"/>
      <c r="O112" s="18" t="str">
        <f t="shared" ref="O112:U112" si="17">F114</f>
        <v>0.1mM10ul</v>
      </c>
      <c r="P112" s="18" t="str">
        <f t="shared" si="17"/>
        <v>0.1mM20ul</v>
      </c>
      <c r="Q112" s="18" t="str">
        <f t="shared" si="17"/>
        <v>1mM7ul</v>
      </c>
      <c r="R112" s="18" t="str">
        <f t="shared" si="17"/>
        <v>1mM20ul</v>
      </c>
      <c r="S112" s="18" t="str">
        <f t="shared" si="17"/>
        <v>10mM7ul</v>
      </c>
      <c r="T112" s="18" t="str">
        <f t="shared" si="17"/>
        <v>10mM20ul</v>
      </c>
      <c r="U112" s="18" t="str">
        <f t="shared" si="17"/>
        <v>10mM70ul</v>
      </c>
      <c r="V112"/>
      <c r="W112"/>
      <c r="X112"/>
      <c r="Y112"/>
    </row>
    <row r="113" spans="1:25">
      <c r="A113" s="15"/>
      <c r="B113" s="5" t="s">
        <v>39</v>
      </c>
      <c r="C113" s="16" t="s">
        <v>20</v>
      </c>
      <c r="D113" s="5"/>
      <c r="E113" s="5"/>
      <c r="F113" s="5"/>
      <c r="G113" s="5"/>
      <c r="H113" s="5"/>
      <c r="I113" s="5"/>
      <c r="J113" s="5"/>
      <c r="K113" s="5"/>
      <c r="L113" s="5"/>
      <c r="M113" s="14"/>
      <c r="N113" s="22" t="s">
        <v>69</v>
      </c>
      <c r="O113" s="23">
        <f t="shared" ref="O113:U113" si="18">AVERAGE(F129,F135)</f>
        <v>17.594675195519436</v>
      </c>
      <c r="P113" s="23">
        <f t="shared" si="18"/>
        <v>66.148070681222933</v>
      </c>
      <c r="Q113" s="23">
        <f t="shared" si="18"/>
        <v>113.34623032136696</v>
      </c>
      <c r="R113" s="23">
        <f t="shared" si="18"/>
        <v>94.514215112358329</v>
      </c>
      <c r="S113" s="23">
        <f t="shared" si="18"/>
        <v>90.777338135187975</v>
      </c>
      <c r="T113" s="23">
        <f t="shared" si="18"/>
        <v>85.147388292773968</v>
      </c>
      <c r="U113" s="23">
        <f t="shared" si="18"/>
        <v>78.350504236610789</v>
      </c>
      <c r="V113"/>
      <c r="W113"/>
      <c r="X113"/>
      <c r="Y113"/>
    </row>
    <row r="114" spans="1:25" ht="15.75">
      <c r="A114" s="15"/>
      <c r="B114" s="5"/>
      <c r="C114" s="5" t="s">
        <v>21</v>
      </c>
      <c r="D114" s="17">
        <v>3.3719999999999999</v>
      </c>
      <c r="E114" s="5" t="s">
        <v>22</v>
      </c>
      <c r="F114" s="18" t="s">
        <v>23</v>
      </c>
      <c r="G114" s="18" t="s">
        <v>24</v>
      </c>
      <c r="H114" s="18" t="s">
        <v>25</v>
      </c>
      <c r="I114" s="18" t="s">
        <v>26</v>
      </c>
      <c r="J114" s="18" t="s">
        <v>27</v>
      </c>
      <c r="K114" s="18" t="s">
        <v>28</v>
      </c>
      <c r="L114" s="18" t="s">
        <v>29</v>
      </c>
      <c r="M114" s="14"/>
      <c r="N114" s="22" t="s">
        <v>7</v>
      </c>
      <c r="O114" s="23">
        <f t="shared" ref="O114:U114" si="19">AVERAGE(F117,F123)</f>
        <v>39.057180935065162</v>
      </c>
      <c r="P114" s="23">
        <f t="shared" si="19"/>
        <v>78.446473119569333</v>
      </c>
      <c r="Q114" s="23">
        <f t="shared" si="19"/>
        <v>142.55655675510363</v>
      </c>
      <c r="R114" s="23">
        <f t="shared" si="19"/>
        <v>146.6030900396772</v>
      </c>
      <c r="S114" s="23">
        <f t="shared" si="19"/>
        <v>164.19708214642918</v>
      </c>
      <c r="T114" s="23">
        <f t="shared" si="19"/>
        <v>164.95023124858258</v>
      </c>
      <c r="U114" s="23">
        <f t="shared" si="19"/>
        <v>159.24673159047279</v>
      </c>
      <c r="V114"/>
      <c r="W114"/>
      <c r="X114"/>
      <c r="Y114"/>
    </row>
    <row r="115" spans="1:25" ht="15.75">
      <c r="A115" s="15"/>
      <c r="B115" s="5"/>
      <c r="C115" s="5" t="s">
        <v>30</v>
      </c>
      <c r="D115" s="17">
        <v>4.8499999999999996</v>
      </c>
      <c r="E115" s="17">
        <v>2.0409999999999999</v>
      </c>
      <c r="F115" s="17">
        <v>2.4830000000000001</v>
      </c>
      <c r="G115" s="17">
        <v>3.1190000000000002</v>
      </c>
      <c r="H115" s="17">
        <v>4.7850000000000001</v>
      </c>
      <c r="I115" s="17">
        <v>4.8490000000000002</v>
      </c>
      <c r="J115" s="17">
        <v>5.3550000000000004</v>
      </c>
      <c r="K115" s="17">
        <v>5.5170000000000003</v>
      </c>
      <c r="L115" s="17">
        <v>5.4850000000000003</v>
      </c>
      <c r="M115" s="14"/>
      <c r="N115" s="14"/>
      <c r="O115" s="14"/>
      <c r="P115" s="14"/>
      <c r="Q115" s="14"/>
      <c r="R115" s="14"/>
      <c r="S115" s="14"/>
      <c r="T115" s="14"/>
      <c r="U115" s="14"/>
      <c r="V115" s="14"/>
      <c r="W115" s="14"/>
      <c r="X115"/>
      <c r="Y115"/>
    </row>
    <row r="116" spans="1:25">
      <c r="A116" s="15"/>
      <c r="B116" s="5"/>
      <c r="C116" s="5"/>
      <c r="D116" s="5">
        <f>D115-D114</f>
        <v>1.4779999999999998</v>
      </c>
      <c r="E116" s="5"/>
      <c r="F116" s="5">
        <f>F115-E115</f>
        <v>0.44200000000000017</v>
      </c>
      <c r="G116" s="5">
        <f>G115-E115</f>
        <v>1.0780000000000003</v>
      </c>
      <c r="H116" s="5">
        <f>H115-E115</f>
        <v>2.7440000000000002</v>
      </c>
      <c r="I116" s="5">
        <f>I115-E115</f>
        <v>2.8080000000000003</v>
      </c>
      <c r="J116" s="5">
        <f>J115-E115</f>
        <v>3.3140000000000005</v>
      </c>
      <c r="K116" s="5">
        <f>K115-E115</f>
        <v>3.4760000000000004</v>
      </c>
      <c r="L116" s="5">
        <f>L115-E115</f>
        <v>3.4440000000000004</v>
      </c>
      <c r="M116" s="14"/>
      <c r="N116" s="14"/>
      <c r="O116" s="14"/>
      <c r="P116" s="14"/>
      <c r="Q116" s="14"/>
      <c r="R116" s="14"/>
      <c r="S116" s="14"/>
      <c r="T116" s="14"/>
      <c r="U116" s="14"/>
      <c r="V116" s="14"/>
      <c r="W116" s="14"/>
      <c r="X116"/>
      <c r="Y116"/>
    </row>
    <row r="117" spans="1:25">
      <c r="A117" s="15"/>
      <c r="B117" s="5"/>
      <c r="C117" s="5"/>
      <c r="D117" s="5"/>
      <c r="E117" s="5"/>
      <c r="F117" s="19">
        <f>F116/D116*100</f>
        <v>29.90527740189447</v>
      </c>
      <c r="G117" s="19">
        <f>G116/D116*100</f>
        <v>72.936400541272022</v>
      </c>
      <c r="H117" s="19">
        <f>H116/D116*100</f>
        <v>185.65629228687419</v>
      </c>
      <c r="I117" s="19">
        <f>I116/D116*100</f>
        <v>189.98646820027068</v>
      </c>
      <c r="J117" s="19">
        <f>J116/D116*100</f>
        <v>224.22192151556163</v>
      </c>
      <c r="K117" s="19">
        <f>K116/D116*100</f>
        <v>235.18267929634646</v>
      </c>
      <c r="L117" s="19">
        <f>L116/D116*100</f>
        <v>233.01759133964825</v>
      </c>
      <c r="M117" s="14"/>
      <c r="N117" s="22" t="s">
        <v>31</v>
      </c>
      <c r="O117" s="5" t="s">
        <v>69</v>
      </c>
      <c r="P117" s="5" t="s">
        <v>7</v>
      </c>
      <c r="Q117" s="14"/>
      <c r="R117" s="14"/>
      <c r="S117" s="14"/>
      <c r="T117" s="14"/>
      <c r="U117" s="14"/>
      <c r="V117" s="14"/>
      <c r="W117" s="14"/>
      <c r="X117"/>
      <c r="Y117"/>
    </row>
    <row r="118" spans="1:25">
      <c r="A118" s="15"/>
      <c r="B118" s="5"/>
      <c r="C118" s="5"/>
      <c r="D118" s="5"/>
      <c r="E118" s="5"/>
      <c r="F118" s="5"/>
      <c r="G118" s="5"/>
      <c r="H118" s="5"/>
      <c r="I118" s="5"/>
      <c r="J118" s="5"/>
      <c r="K118" s="5"/>
      <c r="L118" s="5"/>
      <c r="M118" s="14"/>
      <c r="N118" s="18" t="s">
        <v>23</v>
      </c>
      <c r="O118" s="23">
        <f>O113</f>
        <v>17.594675195519436</v>
      </c>
      <c r="P118" s="23">
        <f>O114</f>
        <v>39.057180935065162</v>
      </c>
      <c r="Q118" s="14"/>
      <c r="R118" s="14"/>
      <c r="S118" s="14"/>
      <c r="T118" s="14"/>
      <c r="U118" s="14"/>
      <c r="V118" s="14"/>
      <c r="W118" s="14"/>
      <c r="X118"/>
      <c r="Y118"/>
    </row>
    <row r="119" spans="1:25">
      <c r="A119" s="15"/>
      <c r="B119" s="5" t="s">
        <v>40</v>
      </c>
      <c r="C119" s="16" t="s">
        <v>20</v>
      </c>
      <c r="D119" s="5"/>
      <c r="E119" s="5"/>
      <c r="F119" s="5"/>
      <c r="G119" s="5"/>
      <c r="H119" s="5"/>
      <c r="I119" s="5"/>
      <c r="J119" s="5"/>
      <c r="K119" s="5"/>
      <c r="L119" s="5"/>
      <c r="M119" s="14"/>
      <c r="N119" s="18" t="s">
        <v>24</v>
      </c>
      <c r="O119" s="23">
        <f>P113</f>
        <v>66.148070681222933</v>
      </c>
      <c r="P119" s="23">
        <f>P114</f>
        <v>78.446473119569333</v>
      </c>
      <c r="Q119" s="14"/>
      <c r="R119" s="14"/>
      <c r="S119" s="14"/>
      <c r="T119" s="14"/>
      <c r="U119" s="14"/>
      <c r="V119" s="14"/>
      <c r="W119" s="14"/>
      <c r="X119"/>
      <c r="Y119"/>
    </row>
    <row r="120" spans="1:25" ht="15.75">
      <c r="A120" s="15"/>
      <c r="B120" s="5"/>
      <c r="C120" s="5" t="s">
        <v>21</v>
      </c>
      <c r="D120" s="17">
        <v>3.242</v>
      </c>
      <c r="E120" s="5" t="s">
        <v>22</v>
      </c>
      <c r="F120" s="18" t="s">
        <v>23</v>
      </c>
      <c r="G120" s="18" t="s">
        <v>24</v>
      </c>
      <c r="H120" s="18" t="s">
        <v>25</v>
      </c>
      <c r="I120" s="18" t="s">
        <v>26</v>
      </c>
      <c r="J120" s="18" t="s">
        <v>27</v>
      </c>
      <c r="K120" s="18" t="s">
        <v>28</v>
      </c>
      <c r="L120" s="18" t="s">
        <v>29</v>
      </c>
      <c r="M120" s="14"/>
      <c r="N120" s="18" t="s">
        <v>25</v>
      </c>
      <c r="O120" s="23">
        <f>Q113</f>
        <v>113.34623032136696</v>
      </c>
      <c r="P120" s="23">
        <f>Q114</f>
        <v>142.55655675510363</v>
      </c>
      <c r="Q120" s="14"/>
      <c r="R120" s="14"/>
      <c r="S120" s="14"/>
      <c r="T120" s="14"/>
      <c r="U120" s="14"/>
      <c r="V120" s="14"/>
      <c r="W120" s="14"/>
      <c r="X120"/>
      <c r="Y120"/>
    </row>
    <row r="121" spans="1:25" ht="15.75">
      <c r="A121" s="15"/>
      <c r="B121" s="5"/>
      <c r="C121" s="5" t="s">
        <v>30</v>
      </c>
      <c r="D121" s="17">
        <v>15.945</v>
      </c>
      <c r="E121" s="17">
        <v>1.173</v>
      </c>
      <c r="F121" s="17">
        <v>7.2969999999999997</v>
      </c>
      <c r="G121" s="17">
        <v>11.837999999999999</v>
      </c>
      <c r="H121" s="17">
        <v>13.807</v>
      </c>
      <c r="I121" s="17">
        <v>14.285</v>
      </c>
      <c r="J121" s="17">
        <v>14.406000000000001</v>
      </c>
      <c r="K121" s="17">
        <v>13.205</v>
      </c>
      <c r="L121" s="17">
        <v>12.031000000000001</v>
      </c>
      <c r="M121" s="14"/>
      <c r="N121" s="18" t="s">
        <v>26</v>
      </c>
      <c r="O121" s="23">
        <f>R113</f>
        <v>94.514215112358329</v>
      </c>
      <c r="P121" s="23">
        <f>R114</f>
        <v>146.6030900396772</v>
      </c>
      <c r="Q121" s="14"/>
      <c r="R121" s="14"/>
      <c r="S121" s="14"/>
      <c r="T121" s="14"/>
      <c r="U121" s="14"/>
      <c r="V121" s="14"/>
      <c r="W121" s="14"/>
      <c r="X121"/>
      <c r="Y121"/>
    </row>
    <row r="122" spans="1:25">
      <c r="A122" s="15"/>
      <c r="B122" s="5"/>
      <c r="C122" s="5"/>
      <c r="D122" s="5">
        <f>D121-D120</f>
        <v>12.702999999999999</v>
      </c>
      <c r="E122" s="5"/>
      <c r="F122" s="5">
        <f>F121-E121</f>
        <v>6.1239999999999997</v>
      </c>
      <c r="G122" s="5">
        <f>G121-E121</f>
        <v>10.664999999999999</v>
      </c>
      <c r="H122" s="5">
        <f>H121-E121</f>
        <v>12.634</v>
      </c>
      <c r="I122" s="5">
        <f>I121-E121</f>
        <v>13.112</v>
      </c>
      <c r="J122" s="5">
        <f>J121-E121</f>
        <v>13.233000000000001</v>
      </c>
      <c r="K122" s="5">
        <f>K121-E121</f>
        <v>12.032</v>
      </c>
      <c r="L122" s="5">
        <f>L121-E121</f>
        <v>10.858000000000001</v>
      </c>
      <c r="M122" s="14"/>
      <c r="N122" s="18" t="s">
        <v>27</v>
      </c>
      <c r="O122" s="23">
        <f>S113</f>
        <v>90.777338135187975</v>
      </c>
      <c r="P122" s="23">
        <f>S114</f>
        <v>164.19708214642918</v>
      </c>
      <c r="Q122" s="14"/>
      <c r="R122" s="14"/>
      <c r="S122" s="14"/>
      <c r="T122" s="14"/>
      <c r="U122" s="14"/>
      <c r="V122" s="14"/>
      <c r="W122" s="14"/>
      <c r="X122"/>
      <c r="Y122"/>
    </row>
    <row r="123" spans="1:25">
      <c r="A123" s="15"/>
      <c r="B123" s="5"/>
      <c r="C123" s="5"/>
      <c r="D123" s="5"/>
      <c r="E123" s="5"/>
      <c r="F123" s="19">
        <f>F122/D122*100</f>
        <v>48.209084468235851</v>
      </c>
      <c r="G123" s="19">
        <f>G122/D122*100</f>
        <v>83.956545697866645</v>
      </c>
      <c r="H123" s="19">
        <f>H122/D122*100</f>
        <v>99.45682122333308</v>
      </c>
      <c r="I123" s="19">
        <f>I122/D122*100</f>
        <v>103.2197118790837</v>
      </c>
      <c r="J123" s="19">
        <f>J122/D122*100</f>
        <v>104.1722427772967</v>
      </c>
      <c r="K123" s="19">
        <f>K122/D122*100</f>
        <v>94.717783200818701</v>
      </c>
      <c r="L123" s="19">
        <f>L122/D122*100</f>
        <v>85.475871841297334</v>
      </c>
      <c r="M123" s="14"/>
      <c r="N123" s="18" t="s">
        <v>28</v>
      </c>
      <c r="O123" s="23">
        <f>T113</f>
        <v>85.147388292773968</v>
      </c>
      <c r="P123" s="23">
        <f>T114</f>
        <v>164.95023124858258</v>
      </c>
      <c r="Q123" s="14"/>
      <c r="R123" s="14"/>
      <c r="S123" s="14"/>
      <c r="T123" s="14"/>
      <c r="U123" s="14"/>
      <c r="V123" s="14"/>
      <c r="W123" s="14"/>
      <c r="X123"/>
      <c r="Y123"/>
    </row>
    <row r="124" spans="1:25">
      <c r="A124" s="15"/>
      <c r="B124" s="5"/>
      <c r="C124" s="5"/>
      <c r="D124" s="5"/>
      <c r="E124" s="5"/>
      <c r="F124" s="5"/>
      <c r="G124" s="5"/>
      <c r="H124" s="5"/>
      <c r="I124" s="5"/>
      <c r="J124" s="5"/>
      <c r="K124" s="5"/>
      <c r="L124" s="5"/>
      <c r="M124" s="14"/>
      <c r="N124" s="18" t="s">
        <v>29</v>
      </c>
      <c r="O124" s="23">
        <f>U113</f>
        <v>78.350504236610789</v>
      </c>
      <c r="P124" s="23">
        <f>U114</f>
        <v>159.24673159047279</v>
      </c>
      <c r="Q124" s="14"/>
      <c r="R124" s="14"/>
      <c r="S124" s="14"/>
      <c r="T124" s="14"/>
      <c r="U124" s="14"/>
      <c r="V124" s="14"/>
      <c r="W124" s="14"/>
      <c r="X124"/>
      <c r="Y124"/>
    </row>
    <row r="125" spans="1:25">
      <c r="A125" s="15"/>
      <c r="B125" s="5" t="s">
        <v>41</v>
      </c>
      <c r="C125" s="16" t="s">
        <v>69</v>
      </c>
      <c r="D125" s="5"/>
      <c r="E125" s="5"/>
      <c r="F125" s="5"/>
      <c r="G125" s="5"/>
      <c r="H125" s="5"/>
      <c r="I125" s="5"/>
      <c r="J125" s="5"/>
      <c r="K125" s="5"/>
      <c r="L125" s="5"/>
      <c r="M125" s="14"/>
      <c r="N125" s="14"/>
      <c r="O125" s="14"/>
      <c r="P125" s="14"/>
      <c r="Q125" s="14"/>
      <c r="R125" s="14"/>
      <c r="S125" s="14"/>
      <c r="T125" s="14"/>
      <c r="U125"/>
      <c r="V125"/>
      <c r="W125"/>
      <c r="X125"/>
      <c r="Y125"/>
    </row>
    <row r="126" spans="1:25" ht="15.75">
      <c r="A126" s="15"/>
      <c r="B126" s="5"/>
      <c r="C126" s="5" t="s">
        <v>21</v>
      </c>
      <c r="D126" s="17">
        <v>4.2770000000000001</v>
      </c>
      <c r="E126" s="5" t="s">
        <v>22</v>
      </c>
      <c r="F126" s="18" t="s">
        <v>23</v>
      </c>
      <c r="G126" s="18" t="s">
        <v>24</v>
      </c>
      <c r="H126" s="18" t="s">
        <v>25</v>
      </c>
      <c r="I126" s="18" t="s">
        <v>26</v>
      </c>
      <c r="J126" s="18" t="s">
        <v>27</v>
      </c>
      <c r="K126" s="18" t="s">
        <v>28</v>
      </c>
      <c r="L126" s="18" t="s">
        <v>29</v>
      </c>
      <c r="M126" s="14"/>
      <c r="N126" s="14"/>
      <c r="O126" s="14"/>
      <c r="P126" s="14"/>
      <c r="Q126" s="14"/>
      <c r="R126" s="14"/>
      <c r="S126" s="14"/>
      <c r="T126" s="14"/>
      <c r="U126"/>
      <c r="V126"/>
      <c r="W126"/>
      <c r="X126"/>
      <c r="Y126"/>
    </row>
    <row r="127" spans="1:25" ht="15.75">
      <c r="A127" s="15"/>
      <c r="B127" s="5"/>
      <c r="C127" s="5" t="s">
        <v>30</v>
      </c>
      <c r="D127" s="17">
        <v>8.984</v>
      </c>
      <c r="E127" s="17">
        <v>3.4239999999999999</v>
      </c>
      <c r="F127" s="17">
        <v>3.82</v>
      </c>
      <c r="G127" s="17">
        <v>7.1580000000000004</v>
      </c>
      <c r="H127" s="17">
        <v>9.89</v>
      </c>
      <c r="I127" s="17">
        <v>8.8569999999999993</v>
      </c>
      <c r="J127" s="17">
        <v>8.6839999999999993</v>
      </c>
      <c r="K127" s="17">
        <v>8.4239999999999995</v>
      </c>
      <c r="L127" s="17">
        <v>7.9450000000000003</v>
      </c>
      <c r="M127" s="14"/>
      <c r="N127" s="14"/>
      <c r="O127" s="14"/>
      <c r="P127" s="14"/>
      <c r="Q127" s="14"/>
      <c r="R127" s="14"/>
      <c r="S127" s="14"/>
      <c r="T127" s="14"/>
      <c r="U127" s="14"/>
      <c r="V127" s="14"/>
      <c r="W127" s="14"/>
      <c r="X127"/>
      <c r="Y127"/>
    </row>
    <row r="128" spans="1:25">
      <c r="A128" s="15"/>
      <c r="B128" s="5"/>
      <c r="C128" s="5"/>
      <c r="D128" s="5">
        <f>D127-D126</f>
        <v>4.7069999999999999</v>
      </c>
      <c r="E128" s="5"/>
      <c r="F128" s="5">
        <f>F127-E127</f>
        <v>0.39599999999999991</v>
      </c>
      <c r="G128" s="5">
        <f>G127-E127</f>
        <v>3.7340000000000004</v>
      </c>
      <c r="H128" s="5">
        <f>H127-E127</f>
        <v>6.4660000000000011</v>
      </c>
      <c r="I128" s="5">
        <f>I127-E127</f>
        <v>5.4329999999999998</v>
      </c>
      <c r="J128" s="5">
        <f>J127-E127</f>
        <v>5.26</v>
      </c>
      <c r="K128" s="5">
        <f>K127-E127</f>
        <v>5</v>
      </c>
      <c r="L128" s="5">
        <f>L127-E127</f>
        <v>4.5210000000000008</v>
      </c>
      <c r="M128" s="14"/>
      <c r="N128" s="14"/>
      <c r="O128" s="14"/>
      <c r="P128" s="14"/>
      <c r="Q128" s="14"/>
      <c r="R128" s="14"/>
      <c r="S128" s="14"/>
      <c r="T128" s="14"/>
      <c r="U128" s="14"/>
      <c r="V128" s="14"/>
      <c r="W128" s="14"/>
      <c r="X128"/>
      <c r="Y128"/>
    </row>
    <row r="129" spans="1:25">
      <c r="A129" s="15"/>
      <c r="B129" s="5"/>
      <c r="C129" s="5"/>
      <c r="D129" s="5"/>
      <c r="E129" s="5"/>
      <c r="F129" s="19">
        <f>F128/D128*100</f>
        <v>8.4130019120458872</v>
      </c>
      <c r="G129" s="19">
        <f>G128/D128*100</f>
        <v>79.328659443382207</v>
      </c>
      <c r="H129" s="19">
        <f>H128/D128*100</f>
        <v>137.36987465476952</v>
      </c>
      <c r="I129" s="19">
        <f>I128/D128*100</f>
        <v>115.42383683875079</v>
      </c>
      <c r="J129" s="19">
        <f>J128/D128*100</f>
        <v>111.74845974081155</v>
      </c>
      <c r="K129" s="19">
        <f>K128/D128*100</f>
        <v>106.22477161674102</v>
      </c>
      <c r="L129" s="19">
        <f>L128/D128*100</f>
        <v>96.048438495857255</v>
      </c>
      <c r="M129" s="14"/>
      <c r="N129" s="14"/>
      <c r="O129" s="14"/>
      <c r="P129" s="14"/>
      <c r="Q129" s="14"/>
      <c r="R129" s="14"/>
      <c r="S129" s="14"/>
      <c r="T129" s="14"/>
      <c r="U129" s="14"/>
      <c r="V129" s="14"/>
      <c r="W129" s="14"/>
      <c r="X129"/>
      <c r="Y129"/>
    </row>
    <row r="130" spans="1:25">
      <c r="A130" s="15"/>
      <c r="B130" s="5"/>
      <c r="C130" s="5"/>
      <c r="D130" s="5"/>
      <c r="E130" s="5"/>
      <c r="F130" s="5"/>
      <c r="G130" s="5"/>
      <c r="H130" s="5"/>
      <c r="I130" s="5"/>
      <c r="J130" s="5"/>
      <c r="K130" s="5"/>
      <c r="L130" s="5"/>
      <c r="M130" s="14"/>
      <c r="N130" s="14"/>
      <c r="O130" s="14"/>
      <c r="P130" s="14"/>
      <c r="Q130" s="14"/>
      <c r="R130" s="14"/>
      <c r="S130" s="14"/>
      <c r="T130" s="14"/>
      <c r="U130" s="14"/>
      <c r="V130" s="14"/>
      <c r="W130" s="14"/>
      <c r="X130"/>
      <c r="Y130"/>
    </row>
    <row r="131" spans="1:25">
      <c r="A131" s="15"/>
      <c r="B131" s="5" t="s">
        <v>42</v>
      </c>
      <c r="C131" s="16" t="s">
        <v>69</v>
      </c>
      <c r="D131" s="5"/>
      <c r="E131" s="5"/>
      <c r="F131" s="5"/>
      <c r="G131" s="5"/>
      <c r="H131" s="5"/>
      <c r="I131" s="5"/>
      <c r="J131" s="5"/>
      <c r="K131" s="5"/>
      <c r="L131" s="5"/>
      <c r="M131" s="14"/>
      <c r="N131" s="14"/>
      <c r="O131" s="14"/>
      <c r="P131" s="14"/>
      <c r="Q131" s="14"/>
      <c r="R131" s="14"/>
      <c r="S131" s="14"/>
      <c r="T131" s="14"/>
      <c r="U131" s="14"/>
      <c r="V131" s="14"/>
      <c r="W131" s="14"/>
      <c r="X131"/>
      <c r="Y131"/>
    </row>
    <row r="132" spans="1:25" ht="15.75">
      <c r="A132" s="15"/>
      <c r="B132" s="5"/>
      <c r="C132" s="5" t="s">
        <v>21</v>
      </c>
      <c r="D132" s="17">
        <v>3.9</v>
      </c>
      <c r="E132" s="5" t="s">
        <v>22</v>
      </c>
      <c r="F132" s="18" t="s">
        <v>23</v>
      </c>
      <c r="G132" s="18" t="s">
        <v>24</v>
      </c>
      <c r="H132" s="18" t="s">
        <v>25</v>
      </c>
      <c r="I132" s="18" t="s">
        <v>26</v>
      </c>
      <c r="J132" s="18" t="s">
        <v>27</v>
      </c>
      <c r="K132" s="18" t="s">
        <v>28</v>
      </c>
      <c r="L132" s="18" t="s">
        <v>29</v>
      </c>
      <c r="M132" s="14"/>
      <c r="N132" s="14"/>
      <c r="O132" s="14"/>
      <c r="P132" s="14"/>
      <c r="Q132" s="14"/>
      <c r="R132" s="14"/>
      <c r="S132" s="14"/>
      <c r="T132" s="14"/>
      <c r="U132" s="14"/>
      <c r="V132" s="14"/>
      <c r="W132" s="14"/>
      <c r="X132"/>
      <c r="Y132"/>
    </row>
    <row r="133" spans="1:25" ht="15.75">
      <c r="A133" s="15"/>
      <c r="B133" s="5"/>
      <c r="C133" s="5" t="s">
        <v>30</v>
      </c>
      <c r="D133" s="17">
        <v>22.013000000000002</v>
      </c>
      <c r="E133" s="17">
        <v>1.9750000000000001</v>
      </c>
      <c r="F133" s="17">
        <v>6.8250000000000002</v>
      </c>
      <c r="G133" s="17">
        <v>11.569000000000001</v>
      </c>
      <c r="H133" s="17">
        <v>18.154</v>
      </c>
      <c r="I133" s="17">
        <v>15.307</v>
      </c>
      <c r="J133" s="17">
        <v>14.619</v>
      </c>
      <c r="K133" s="17">
        <v>13.58</v>
      </c>
      <c r="L133" s="17">
        <v>12.961</v>
      </c>
      <c r="M133" s="14"/>
      <c r="N133" s="14"/>
      <c r="O133" s="14"/>
      <c r="P133" s="14"/>
      <c r="Q133" s="14"/>
      <c r="R133" s="14"/>
      <c r="S133" s="14"/>
      <c r="T133" s="14"/>
      <c r="U133" s="14"/>
      <c r="V133" s="14"/>
      <c r="W133" s="14"/>
      <c r="X133"/>
      <c r="Y133"/>
    </row>
    <row r="134" spans="1:25">
      <c r="A134" s="15"/>
      <c r="B134" s="5"/>
      <c r="C134" s="5"/>
      <c r="D134" s="5">
        <f>D133-D132</f>
        <v>18.113000000000003</v>
      </c>
      <c r="E134" s="5"/>
      <c r="F134" s="5">
        <f>F133-E133</f>
        <v>4.8499999999999996</v>
      </c>
      <c r="G134" s="5">
        <f>G133-E133</f>
        <v>9.5940000000000012</v>
      </c>
      <c r="H134" s="5">
        <f>H133-E133</f>
        <v>16.178999999999998</v>
      </c>
      <c r="I134" s="5">
        <f>I133-E133</f>
        <v>13.332000000000001</v>
      </c>
      <c r="J134" s="5">
        <f>J133-E133</f>
        <v>12.644</v>
      </c>
      <c r="K134" s="5">
        <f>K133-E133</f>
        <v>11.605</v>
      </c>
      <c r="L134" s="5">
        <f>L133-E133</f>
        <v>10.986000000000001</v>
      </c>
      <c r="M134" s="14"/>
      <c r="N134" s="14"/>
      <c r="O134" s="14"/>
      <c r="P134" s="14"/>
      <c r="Q134" s="14"/>
      <c r="R134" s="14"/>
      <c r="S134" s="14"/>
      <c r="T134" s="14"/>
      <c r="U134" s="14"/>
      <c r="V134" s="14"/>
      <c r="W134" s="14"/>
      <c r="X134"/>
      <c r="Y134"/>
    </row>
    <row r="135" spans="1:25">
      <c r="A135" s="15"/>
      <c r="B135" s="5"/>
      <c r="C135" s="5"/>
      <c r="D135" s="5"/>
      <c r="E135" s="5"/>
      <c r="F135" s="19">
        <f>F134/D134*100</f>
        <v>26.776348478992983</v>
      </c>
      <c r="G135" s="19">
        <f>G134/D134*100</f>
        <v>52.967481919063651</v>
      </c>
      <c r="H135" s="19">
        <f>H134/D134*100</f>
        <v>89.322585987964416</v>
      </c>
      <c r="I135" s="19">
        <f>I134/D134*100</f>
        <v>73.60459338596587</v>
      </c>
      <c r="J135" s="19">
        <f>J134/D134*100</f>
        <v>69.806216529564395</v>
      </c>
      <c r="K135" s="19">
        <f>K134/D134*100</f>
        <v>64.070004968806927</v>
      </c>
      <c r="L135" s="19">
        <f>L134/D134*100</f>
        <v>60.652569977364315</v>
      </c>
      <c r="M135" s="14"/>
      <c r="N135" s="14"/>
      <c r="O135" s="14"/>
      <c r="P135" s="14"/>
      <c r="Q135" s="14"/>
      <c r="R135" s="14"/>
      <c r="S135" s="14"/>
      <c r="T135" s="14"/>
      <c r="U135" s="14"/>
      <c r="V135" s="14"/>
      <c r="W135" s="14"/>
      <c r="X135"/>
      <c r="Y135"/>
    </row>
    <row r="136" spans="1:25">
      <c r="A136" s="14"/>
      <c r="B136" s="14"/>
      <c r="C136" s="14"/>
      <c r="D136" s="14"/>
      <c r="E136" s="14"/>
      <c r="F136" s="14"/>
      <c r="G136" s="14"/>
      <c r="H136" s="14"/>
      <c r="I136" s="14"/>
      <c r="J136" s="14"/>
      <c r="K136" s="14"/>
      <c r="L136" s="14"/>
      <c r="M136" s="14"/>
      <c r="N136" s="14"/>
      <c r="O136" s="14"/>
      <c r="P136" s="14"/>
      <c r="Q136" s="14"/>
      <c r="R136" s="14"/>
      <c r="S136" s="14"/>
      <c r="T136" s="14"/>
      <c r="U136" s="14"/>
      <c r="V136" s="14"/>
      <c r="W136" s="14"/>
      <c r="X136"/>
      <c r="Y136"/>
    </row>
    <row r="137" spans="1:25">
      <c r="A137" s="14"/>
      <c r="B137" s="14"/>
      <c r="C137" s="14"/>
      <c r="D137" s="14"/>
      <c r="E137" s="14"/>
      <c r="F137" s="14"/>
      <c r="G137" s="14"/>
      <c r="H137" s="14"/>
      <c r="I137" s="14"/>
      <c r="J137" s="14"/>
      <c r="K137" s="14"/>
      <c r="L137" s="14"/>
      <c r="M137" s="14"/>
      <c r="N137" s="14"/>
      <c r="O137" s="14"/>
      <c r="P137" s="14"/>
      <c r="Q137" s="14"/>
      <c r="R137" s="14"/>
      <c r="S137" s="14"/>
      <c r="T137" s="14"/>
      <c r="U137" s="14"/>
      <c r="V137" s="14"/>
      <c r="W137" s="14"/>
      <c r="X137"/>
      <c r="Y137"/>
    </row>
    <row r="138" spans="1:25">
      <c r="A138" s="15" t="s">
        <v>43</v>
      </c>
      <c r="B138" s="5"/>
      <c r="C138" s="5"/>
      <c r="D138" s="5"/>
      <c r="E138" s="5"/>
      <c r="F138" s="5"/>
      <c r="G138" s="5"/>
      <c r="H138" s="5"/>
      <c r="I138" s="5"/>
      <c r="J138" s="5"/>
      <c r="K138" s="5"/>
      <c r="L138" s="5"/>
      <c r="M138" s="14"/>
      <c r="N138" s="22"/>
      <c r="O138" s="18" t="str">
        <f t="shared" ref="O138:U138" si="20">F140</f>
        <v>0.1mM10ul</v>
      </c>
      <c r="P138" s="18" t="str">
        <f t="shared" si="20"/>
        <v>0.1mM20ul</v>
      </c>
      <c r="Q138" s="18" t="str">
        <f t="shared" si="20"/>
        <v>1mM7ul</v>
      </c>
      <c r="R138" s="18" t="str">
        <f t="shared" si="20"/>
        <v>1mM20ul</v>
      </c>
      <c r="S138" s="18" t="str">
        <f t="shared" si="20"/>
        <v>10mM7ul</v>
      </c>
      <c r="T138" s="18" t="str">
        <f t="shared" si="20"/>
        <v>10mM20ul</v>
      </c>
      <c r="U138" s="18" t="str">
        <f t="shared" si="20"/>
        <v>10mM70ul</v>
      </c>
      <c r="V138"/>
      <c r="W138"/>
      <c r="X138"/>
      <c r="Y138"/>
    </row>
    <row r="139" spans="1:25">
      <c r="A139" s="15"/>
      <c r="B139" s="5" t="s">
        <v>19</v>
      </c>
      <c r="C139" s="16" t="s">
        <v>69</v>
      </c>
      <c r="D139" s="5"/>
      <c r="E139" s="5"/>
      <c r="F139" s="5"/>
      <c r="G139" s="5"/>
      <c r="H139" s="5"/>
      <c r="I139" s="5"/>
      <c r="J139" s="5"/>
      <c r="K139" s="5"/>
      <c r="L139" s="5"/>
      <c r="M139" s="14"/>
      <c r="N139" s="22" t="s">
        <v>69</v>
      </c>
      <c r="O139" s="23">
        <f t="shared" ref="O139:U139" si="21">AVERAGE(F143,F155)</f>
        <v>13.173918876883443</v>
      </c>
      <c r="P139" s="23">
        <f t="shared" si="21"/>
        <v>39.843274561505822</v>
      </c>
      <c r="Q139" s="23">
        <f t="shared" si="21"/>
        <v>130.15784501490657</v>
      </c>
      <c r="R139" s="23">
        <f t="shared" si="21"/>
        <v>109.42608173348631</v>
      </c>
      <c r="S139" s="23">
        <f t="shared" si="21"/>
        <v>76.625903573330717</v>
      </c>
      <c r="T139" s="23">
        <f t="shared" si="21"/>
        <v>63.450930678270012</v>
      </c>
      <c r="U139" s="23">
        <f t="shared" si="21"/>
        <v>45.274161148471762</v>
      </c>
      <c r="V139"/>
      <c r="W139"/>
      <c r="X139"/>
      <c r="Y139"/>
    </row>
    <row r="140" spans="1:25" ht="15.75">
      <c r="A140" s="15"/>
      <c r="B140" s="5"/>
      <c r="C140" s="5" t="s">
        <v>21</v>
      </c>
      <c r="D140" s="17">
        <v>3.7719999999999998</v>
      </c>
      <c r="E140" s="5" t="s">
        <v>22</v>
      </c>
      <c r="F140" s="18" t="s">
        <v>23</v>
      </c>
      <c r="G140" s="18" t="s">
        <v>24</v>
      </c>
      <c r="H140" s="18" t="s">
        <v>25</v>
      </c>
      <c r="I140" s="18" t="s">
        <v>26</v>
      </c>
      <c r="J140" s="18" t="s">
        <v>27</v>
      </c>
      <c r="K140" s="18" t="s">
        <v>28</v>
      </c>
      <c r="L140" s="18" t="s">
        <v>29</v>
      </c>
      <c r="M140" s="14"/>
      <c r="N140" s="22" t="s">
        <v>7</v>
      </c>
      <c r="O140" s="23">
        <f t="shared" ref="O140:U140" si="22">AVERAGE(F161,F149)</f>
        <v>10.887812294645965</v>
      </c>
      <c r="P140" s="23">
        <f t="shared" si="22"/>
        <v>63.343761898070667</v>
      </c>
      <c r="Q140" s="23">
        <f t="shared" si="22"/>
        <v>108.28201482421349</v>
      </c>
      <c r="R140" s="23">
        <f t="shared" si="22"/>
        <v>98.155233852593568</v>
      </c>
      <c r="S140" s="23">
        <f t="shared" si="22"/>
        <v>108.37003735965204</v>
      </c>
      <c r="T140" s="23">
        <f t="shared" si="22"/>
        <v>89.666287667465724</v>
      </c>
      <c r="U140" s="23">
        <f t="shared" si="22"/>
        <v>46.825567501740224</v>
      </c>
      <c r="V140"/>
      <c r="W140"/>
      <c r="X140"/>
      <c r="Y140"/>
    </row>
    <row r="141" spans="1:25" ht="15.75">
      <c r="A141" s="15"/>
      <c r="B141" s="5"/>
      <c r="C141" s="5" t="s">
        <v>30</v>
      </c>
      <c r="D141" s="17">
        <v>16.908000000000001</v>
      </c>
      <c r="E141" s="17">
        <v>2.8319999999999999</v>
      </c>
      <c r="F141" s="17">
        <v>5.5970000000000004</v>
      </c>
      <c r="G141" s="17">
        <v>7.1790000000000003</v>
      </c>
      <c r="H141" s="17">
        <v>18.486000000000001</v>
      </c>
      <c r="I141" s="17">
        <v>9.7200000000000006</v>
      </c>
      <c r="J141" s="17">
        <v>10.792</v>
      </c>
      <c r="K141" s="17">
        <v>10.468999999999999</v>
      </c>
      <c r="L141" s="17">
        <v>9.7729999999999997</v>
      </c>
      <c r="M141" s="14"/>
      <c r="N141" s="14"/>
      <c r="O141" s="14"/>
      <c r="P141" s="14"/>
      <c r="Q141" s="14"/>
      <c r="R141" s="14"/>
      <c r="S141" s="14"/>
      <c r="T141" s="14"/>
      <c r="U141" s="14"/>
      <c r="V141" s="14"/>
      <c r="W141" s="14"/>
      <c r="X141"/>
      <c r="Y141"/>
    </row>
    <row r="142" spans="1:25">
      <c r="A142" s="15"/>
      <c r="B142" s="5"/>
      <c r="C142" s="5"/>
      <c r="D142" s="5">
        <f>D141-D140</f>
        <v>13.136000000000001</v>
      </c>
      <c r="E142" s="5"/>
      <c r="F142" s="5">
        <f>F141-E141</f>
        <v>2.7650000000000006</v>
      </c>
      <c r="G142" s="5">
        <f>G141-E141</f>
        <v>4.3470000000000004</v>
      </c>
      <c r="H142" s="5">
        <f>H141-E141</f>
        <v>15.654</v>
      </c>
      <c r="I142" s="5">
        <f>I141-E141</f>
        <v>6.8880000000000008</v>
      </c>
      <c r="J142" s="5">
        <f>J141-E141</f>
        <v>7.96</v>
      </c>
      <c r="K142" s="5">
        <f>K141-E141</f>
        <v>7.6369999999999996</v>
      </c>
      <c r="L142" s="5">
        <f>L141-E141</f>
        <v>6.9409999999999998</v>
      </c>
      <c r="M142" s="14"/>
      <c r="N142" s="14"/>
      <c r="O142" s="14"/>
      <c r="P142" s="14"/>
      <c r="Q142" s="14"/>
      <c r="R142" s="14"/>
      <c r="S142" s="14"/>
      <c r="T142" s="14"/>
      <c r="U142" s="14"/>
      <c r="V142" s="14"/>
      <c r="W142" s="14"/>
      <c r="X142"/>
      <c r="Y142"/>
    </row>
    <row r="143" spans="1:25">
      <c r="A143" s="15"/>
      <c r="B143" s="5"/>
      <c r="C143" s="5"/>
      <c r="D143" s="5"/>
      <c r="E143" s="5"/>
      <c r="F143" s="19">
        <f>F142/D142*100</f>
        <v>21.04902557856273</v>
      </c>
      <c r="G143" s="19">
        <f>G142/D142*100</f>
        <v>33.092265529841654</v>
      </c>
      <c r="H143" s="19">
        <f>H142/D142*100</f>
        <v>119.16869671132764</v>
      </c>
      <c r="I143" s="19">
        <f>I142/D142*100</f>
        <v>52.436053593179054</v>
      </c>
      <c r="J143" s="19">
        <f>J142/D142*100</f>
        <v>60.596833130328861</v>
      </c>
      <c r="K143" s="19">
        <f>K142/D142*100</f>
        <v>58.137941534713754</v>
      </c>
      <c r="L143" s="19">
        <f>L142/D142*100</f>
        <v>52.839524969549323</v>
      </c>
      <c r="M143" s="14"/>
      <c r="N143" s="22" t="s">
        <v>31</v>
      </c>
      <c r="O143" s="5" t="s">
        <v>69</v>
      </c>
      <c r="P143" s="5" t="s">
        <v>7</v>
      </c>
      <c r="Q143" s="14"/>
      <c r="R143" s="14"/>
      <c r="S143" s="14"/>
      <c r="T143" s="14"/>
      <c r="U143" s="14"/>
      <c r="V143" s="14"/>
      <c r="W143" s="14"/>
      <c r="X143"/>
      <c r="Y143"/>
    </row>
    <row r="144" spans="1:25">
      <c r="A144" s="15"/>
      <c r="B144" s="5"/>
      <c r="C144" s="5"/>
      <c r="D144" s="5"/>
      <c r="E144" s="5"/>
      <c r="F144" s="5"/>
      <c r="G144" s="5"/>
      <c r="H144" s="5"/>
      <c r="I144" s="5"/>
      <c r="J144" s="5"/>
      <c r="K144" s="5"/>
      <c r="L144" s="5"/>
      <c r="M144" s="14"/>
      <c r="N144" s="18" t="s">
        <v>23</v>
      </c>
      <c r="O144" s="23">
        <f>O139</f>
        <v>13.173918876883443</v>
      </c>
      <c r="P144" s="23">
        <f>O140</f>
        <v>10.887812294645965</v>
      </c>
      <c r="Q144" s="14"/>
      <c r="R144" s="14"/>
      <c r="S144" s="14"/>
      <c r="T144" s="14"/>
      <c r="U144" s="14"/>
      <c r="V144" s="14"/>
      <c r="W144" s="14"/>
      <c r="X144"/>
      <c r="Y144"/>
    </row>
    <row r="145" spans="1:25">
      <c r="A145" s="15"/>
      <c r="B145" s="5" t="s">
        <v>32</v>
      </c>
      <c r="C145" s="16" t="s">
        <v>20</v>
      </c>
      <c r="D145" s="5"/>
      <c r="E145" s="5"/>
      <c r="F145" s="5"/>
      <c r="G145" s="5"/>
      <c r="H145" s="5"/>
      <c r="I145" s="5"/>
      <c r="J145" s="5"/>
      <c r="K145" s="5"/>
      <c r="L145" s="5"/>
      <c r="M145" s="14"/>
      <c r="N145" s="18" t="s">
        <v>24</v>
      </c>
      <c r="O145" s="23">
        <f>P139</f>
        <v>39.843274561505822</v>
      </c>
      <c r="P145" s="23">
        <f>P140</f>
        <v>63.343761898070667</v>
      </c>
      <c r="Q145" s="14"/>
      <c r="R145" s="14"/>
      <c r="S145" s="14"/>
      <c r="T145" s="14"/>
      <c r="U145" s="14"/>
      <c r="V145" s="14"/>
      <c r="W145" s="14"/>
      <c r="X145"/>
      <c r="Y145"/>
    </row>
    <row r="146" spans="1:25" ht="15.75">
      <c r="A146" s="15"/>
      <c r="B146" s="5"/>
      <c r="C146" s="5" t="s">
        <v>21</v>
      </c>
      <c r="D146" s="17">
        <v>3.6589999999999998</v>
      </c>
      <c r="E146" s="5" t="s">
        <v>22</v>
      </c>
      <c r="F146" s="18" t="s">
        <v>23</v>
      </c>
      <c r="G146" s="18" t="s">
        <v>24</v>
      </c>
      <c r="H146" s="18" t="s">
        <v>25</v>
      </c>
      <c r="I146" s="18" t="s">
        <v>26</v>
      </c>
      <c r="J146" s="18" t="s">
        <v>27</v>
      </c>
      <c r="K146" s="18" t="s">
        <v>28</v>
      </c>
      <c r="L146" s="18" t="s">
        <v>29</v>
      </c>
      <c r="M146" s="14"/>
      <c r="N146" s="18" t="s">
        <v>25</v>
      </c>
      <c r="O146" s="23">
        <f>Q139</f>
        <v>130.15784501490657</v>
      </c>
      <c r="P146" s="23">
        <f>Q140</f>
        <v>108.28201482421349</v>
      </c>
      <c r="Q146" s="14"/>
      <c r="R146" s="14"/>
      <c r="S146" s="14"/>
      <c r="T146" s="14"/>
      <c r="U146" s="14"/>
      <c r="V146" s="14"/>
      <c r="W146" s="14"/>
      <c r="X146"/>
      <c r="Y146"/>
    </row>
    <row r="147" spans="1:25" ht="15.75">
      <c r="A147" s="15"/>
      <c r="B147" s="5"/>
      <c r="C147" s="5" t="s">
        <v>30</v>
      </c>
      <c r="D147" s="17">
        <v>10.946999999999999</v>
      </c>
      <c r="E147" s="17">
        <v>2.7160000000000002</v>
      </c>
      <c r="F147" s="17">
        <v>4.1779999999999999</v>
      </c>
      <c r="G147" s="17">
        <v>8.8940000000000001</v>
      </c>
      <c r="H147" s="17">
        <v>8.3160000000000007</v>
      </c>
      <c r="I147" s="17">
        <v>6.73</v>
      </c>
      <c r="J147" s="17">
        <v>6.0750000000000002</v>
      </c>
      <c r="K147" s="17">
        <v>6.0090000000000003</v>
      </c>
      <c r="L147" s="17">
        <v>5.4610000000000003</v>
      </c>
      <c r="M147" s="14"/>
      <c r="N147" s="18" t="s">
        <v>26</v>
      </c>
      <c r="O147" s="23">
        <f>R139</f>
        <v>109.42608173348631</v>
      </c>
      <c r="P147" s="23">
        <f>R140</f>
        <v>98.155233852593568</v>
      </c>
      <c r="Q147" s="14"/>
      <c r="R147" s="14"/>
      <c r="S147" s="14"/>
      <c r="T147" s="14"/>
      <c r="U147" s="14"/>
      <c r="V147" s="14"/>
      <c r="W147" s="14"/>
      <c r="X147"/>
      <c r="Y147"/>
    </row>
    <row r="148" spans="1:25">
      <c r="A148" s="15"/>
      <c r="B148" s="5"/>
      <c r="C148" s="5"/>
      <c r="D148" s="5">
        <f>D147-D146</f>
        <v>7.2879999999999994</v>
      </c>
      <c r="E148" s="5"/>
      <c r="F148" s="5">
        <f>F147-E147</f>
        <v>1.4619999999999997</v>
      </c>
      <c r="G148" s="5">
        <f>G147-E147</f>
        <v>6.1779999999999999</v>
      </c>
      <c r="H148" s="5">
        <f>H147-E147</f>
        <v>5.6000000000000005</v>
      </c>
      <c r="I148" s="5">
        <f>I147-E147</f>
        <v>4.0140000000000002</v>
      </c>
      <c r="J148" s="5">
        <f>J147-E147</f>
        <v>3.359</v>
      </c>
      <c r="K148" s="5">
        <f>K147-E147</f>
        <v>3.2930000000000001</v>
      </c>
      <c r="L148" s="5">
        <f>L147-E147</f>
        <v>2.7450000000000001</v>
      </c>
      <c r="M148" s="14"/>
      <c r="N148" s="18" t="s">
        <v>27</v>
      </c>
      <c r="O148" s="23">
        <f>S139</f>
        <v>76.625903573330717</v>
      </c>
      <c r="P148" s="23">
        <f>S140</f>
        <v>108.37003735965204</v>
      </c>
      <c r="Q148" s="14"/>
      <c r="R148" s="14"/>
      <c r="S148" s="14"/>
      <c r="T148" s="14"/>
      <c r="U148" s="14"/>
      <c r="V148" s="14"/>
      <c r="W148" s="14"/>
      <c r="X148"/>
      <c r="Y148"/>
    </row>
    <row r="149" spans="1:25">
      <c r="A149" s="15"/>
      <c r="B149" s="5"/>
      <c r="C149" s="5"/>
      <c r="D149" s="5"/>
      <c r="E149" s="5"/>
      <c r="F149" s="19">
        <f>F148/D148*100</f>
        <v>20.060373216245882</v>
      </c>
      <c r="G149" s="19">
        <f>G148/D148*100</f>
        <v>84.769484083424814</v>
      </c>
      <c r="H149" s="19">
        <f>H148/D148*100</f>
        <v>76.838638858397374</v>
      </c>
      <c r="I149" s="19">
        <f>I148/D148*100</f>
        <v>55.076838638858405</v>
      </c>
      <c r="J149" s="19">
        <f>J148/D148*100</f>
        <v>46.089462129527995</v>
      </c>
      <c r="K149" s="19">
        <f>K148/D148*100</f>
        <v>45.183863885839742</v>
      </c>
      <c r="L149" s="19">
        <f>L148/D148*100</f>
        <v>37.664654226125144</v>
      </c>
      <c r="M149" s="14"/>
      <c r="N149" s="18" t="s">
        <v>28</v>
      </c>
      <c r="O149" s="23">
        <f>T139</f>
        <v>63.450930678270012</v>
      </c>
      <c r="P149" s="23">
        <f>T140</f>
        <v>89.666287667465724</v>
      </c>
      <c r="Q149" s="14"/>
      <c r="R149" s="14"/>
      <c r="S149" s="14"/>
      <c r="T149" s="14"/>
      <c r="U149" s="14"/>
      <c r="V149" s="14"/>
      <c r="W149" s="14"/>
      <c r="X149"/>
      <c r="Y149"/>
    </row>
    <row r="150" spans="1:25">
      <c r="A150" s="15"/>
      <c r="B150" s="5"/>
      <c r="C150" s="5"/>
      <c r="D150" s="5"/>
      <c r="E150" s="5"/>
      <c r="F150" s="5"/>
      <c r="G150" s="5"/>
      <c r="H150" s="5"/>
      <c r="I150" s="5"/>
      <c r="J150" s="5"/>
      <c r="K150" s="5"/>
      <c r="L150" s="5"/>
      <c r="M150" s="14"/>
      <c r="N150" s="18" t="s">
        <v>29</v>
      </c>
      <c r="O150" s="23">
        <f>U139</f>
        <v>45.274161148471762</v>
      </c>
      <c r="P150" s="23">
        <f>U140</f>
        <v>46.825567501740224</v>
      </c>
      <c r="Q150" s="14"/>
      <c r="R150" s="14"/>
      <c r="S150" s="14"/>
      <c r="T150" s="14"/>
      <c r="U150" s="14"/>
      <c r="V150" s="14"/>
      <c r="W150" s="14"/>
      <c r="X150"/>
      <c r="Y150"/>
    </row>
    <row r="151" spans="1:25">
      <c r="A151" s="15"/>
      <c r="B151" s="5" t="s">
        <v>33</v>
      </c>
      <c r="C151" s="16" t="s">
        <v>69</v>
      </c>
      <c r="D151" s="5"/>
      <c r="E151" s="5"/>
      <c r="F151" s="5"/>
      <c r="G151" s="5"/>
      <c r="H151" s="5"/>
      <c r="I151" s="5"/>
      <c r="J151" s="5"/>
      <c r="K151" s="5"/>
      <c r="L151" s="5"/>
      <c r="M151" s="14"/>
      <c r="N151" s="14"/>
      <c r="O151" s="14"/>
      <c r="P151" s="14"/>
      <c r="Q151" s="14"/>
      <c r="R151" s="14"/>
      <c r="S151" s="14"/>
      <c r="T151" s="14"/>
      <c r="U151"/>
      <c r="V151"/>
      <c r="W151"/>
      <c r="X151"/>
      <c r="Y151"/>
    </row>
    <row r="152" spans="1:25" ht="15.75">
      <c r="A152" s="15"/>
      <c r="B152" s="5"/>
      <c r="C152" s="5" t="s">
        <v>21</v>
      </c>
      <c r="D152" s="17">
        <v>1.115</v>
      </c>
      <c r="E152" s="5" t="s">
        <v>22</v>
      </c>
      <c r="F152" s="18" t="s">
        <v>23</v>
      </c>
      <c r="G152" s="18" t="s">
        <v>24</v>
      </c>
      <c r="H152" s="18" t="s">
        <v>25</v>
      </c>
      <c r="I152" s="18" t="s">
        <v>26</v>
      </c>
      <c r="J152" s="18" t="s">
        <v>27</v>
      </c>
      <c r="K152" s="18" t="s">
        <v>28</v>
      </c>
      <c r="L152" s="18" t="s">
        <v>29</v>
      </c>
      <c r="M152" s="14"/>
      <c r="N152" s="14"/>
      <c r="O152" s="14"/>
      <c r="P152" s="14"/>
      <c r="Q152" s="14"/>
      <c r="R152" s="14"/>
      <c r="S152" s="14"/>
      <c r="T152" s="14"/>
      <c r="U152"/>
      <c r="V152"/>
      <c r="W152"/>
      <c r="X152"/>
      <c r="Y152"/>
    </row>
    <row r="153" spans="1:25" ht="15.75">
      <c r="A153" s="15"/>
      <c r="B153" s="5"/>
      <c r="C153" s="5" t="s">
        <v>30</v>
      </c>
      <c r="D153" s="17">
        <v>22.667000000000002</v>
      </c>
      <c r="E153" s="17">
        <v>0.39100000000000001</v>
      </c>
      <c r="F153" s="17">
        <v>1.5329999999999999</v>
      </c>
      <c r="G153" s="17">
        <v>10.433</v>
      </c>
      <c r="H153" s="17">
        <v>30.811</v>
      </c>
      <c r="I153" s="17">
        <v>36.256999999999998</v>
      </c>
      <c r="J153" s="17">
        <v>20.36</v>
      </c>
      <c r="K153" s="17">
        <v>15.211</v>
      </c>
      <c r="L153" s="17">
        <v>8.5180000000000007</v>
      </c>
      <c r="M153" s="14"/>
      <c r="N153" s="14"/>
      <c r="O153" s="14"/>
      <c r="P153" s="14"/>
      <c r="Q153" s="14"/>
      <c r="R153" s="14"/>
      <c r="S153" s="14"/>
      <c r="T153" s="14"/>
      <c r="U153" s="14"/>
      <c r="V153" s="14"/>
      <c r="W153" s="14"/>
      <c r="X153"/>
      <c r="Y153"/>
    </row>
    <row r="154" spans="1:25">
      <c r="A154" s="15"/>
      <c r="B154" s="5"/>
      <c r="C154" s="5"/>
      <c r="D154" s="5">
        <f>D153-D152</f>
        <v>21.552000000000003</v>
      </c>
      <c r="E154" s="5"/>
      <c r="F154" s="5">
        <f>F153-E153</f>
        <v>1.1419999999999999</v>
      </c>
      <c r="G154" s="5">
        <f>G153-E153</f>
        <v>10.042</v>
      </c>
      <c r="H154" s="5">
        <f>H153-E153</f>
        <v>30.42</v>
      </c>
      <c r="I154" s="5">
        <f>I153-E153</f>
        <v>35.866</v>
      </c>
      <c r="J154" s="5">
        <f>J153-E153</f>
        <v>19.969000000000001</v>
      </c>
      <c r="K154" s="5">
        <f>K153-E153</f>
        <v>14.82</v>
      </c>
      <c r="L154" s="5">
        <f>L153-E153</f>
        <v>8.1270000000000007</v>
      </c>
      <c r="M154" s="14"/>
      <c r="N154" s="14"/>
      <c r="O154" s="14"/>
      <c r="P154" s="14"/>
      <c r="Q154" s="14"/>
      <c r="R154" s="14"/>
      <c r="S154" s="14"/>
      <c r="T154" s="14"/>
      <c r="U154" s="14"/>
      <c r="V154" s="14"/>
      <c r="W154" s="14"/>
      <c r="X154"/>
      <c r="Y154"/>
    </row>
    <row r="155" spans="1:25">
      <c r="A155" s="15"/>
      <c r="B155" s="5"/>
      <c r="C155" s="5"/>
      <c r="D155" s="5"/>
      <c r="E155" s="5"/>
      <c r="F155" s="19">
        <f>F154/D154*100</f>
        <v>5.2988121752041559</v>
      </c>
      <c r="G155" s="19">
        <f>G154/D154*100</f>
        <v>46.594283593169997</v>
      </c>
      <c r="H155" s="19">
        <f>H154/D154*100</f>
        <v>141.1469933184855</v>
      </c>
      <c r="I155" s="19">
        <f>I154/D154*100</f>
        <v>166.41610987379357</v>
      </c>
      <c r="J155" s="19">
        <f>J154/D154*100</f>
        <v>92.654974016332574</v>
      </c>
      <c r="K155" s="19">
        <f>K154/D154*100</f>
        <v>68.763919821826264</v>
      </c>
      <c r="L155" s="19">
        <f>L154/D154*100</f>
        <v>37.708797327394208</v>
      </c>
      <c r="M155" s="14"/>
      <c r="N155" s="14"/>
      <c r="O155" s="14"/>
      <c r="P155" s="14"/>
      <c r="Q155" s="14"/>
      <c r="R155" s="14"/>
      <c r="S155" s="14"/>
      <c r="T155" s="14"/>
      <c r="U155" s="14"/>
      <c r="V155" s="14"/>
      <c r="W155" s="14"/>
      <c r="X155"/>
      <c r="Y155"/>
    </row>
    <row r="156" spans="1:25">
      <c r="A156" s="15"/>
      <c r="B156" s="5"/>
      <c r="C156" s="5"/>
      <c r="D156" s="5"/>
      <c r="E156" s="5"/>
      <c r="F156" s="5"/>
      <c r="G156" s="5"/>
      <c r="H156" s="5"/>
      <c r="I156" s="5"/>
      <c r="J156" s="5"/>
      <c r="K156" s="5"/>
      <c r="L156" s="5"/>
      <c r="M156" s="14"/>
      <c r="N156" s="14"/>
      <c r="O156" s="14"/>
      <c r="P156" s="14"/>
      <c r="Q156" s="14"/>
      <c r="R156" s="14"/>
      <c r="S156" s="14"/>
      <c r="T156" s="14"/>
      <c r="U156" s="14"/>
      <c r="V156" s="14"/>
      <c r="W156" s="14"/>
      <c r="X156"/>
      <c r="Y156"/>
    </row>
    <row r="157" spans="1:25">
      <c r="A157" s="15"/>
      <c r="B157" s="5" t="s">
        <v>34</v>
      </c>
      <c r="C157" s="16" t="s">
        <v>20</v>
      </c>
      <c r="D157" s="5"/>
      <c r="E157" s="5"/>
      <c r="F157" s="5"/>
      <c r="G157" s="5"/>
      <c r="H157" s="5"/>
      <c r="I157" s="5"/>
      <c r="J157" s="5"/>
      <c r="K157" s="5"/>
      <c r="L157" s="5"/>
      <c r="M157" s="14"/>
      <c r="N157" s="14"/>
      <c r="O157" s="14"/>
      <c r="P157" s="14"/>
      <c r="Q157" s="14"/>
      <c r="R157" s="14"/>
      <c r="S157" s="14"/>
      <c r="T157" s="14"/>
      <c r="U157" s="14"/>
      <c r="V157" s="14"/>
      <c r="W157" s="14"/>
      <c r="X157"/>
      <c r="Y157"/>
    </row>
    <row r="158" spans="1:25" ht="15.75">
      <c r="A158" s="15"/>
      <c r="B158" s="5"/>
      <c r="C158" s="5" t="s">
        <v>21</v>
      </c>
      <c r="D158" s="17">
        <v>2.69</v>
      </c>
      <c r="E158" s="5" t="s">
        <v>22</v>
      </c>
      <c r="F158" s="18" t="s">
        <v>23</v>
      </c>
      <c r="G158" s="18" t="s">
        <v>24</v>
      </c>
      <c r="H158" s="18" t="s">
        <v>25</v>
      </c>
      <c r="I158" s="18" t="s">
        <v>26</v>
      </c>
      <c r="J158" s="18" t="s">
        <v>27</v>
      </c>
      <c r="K158" s="18" t="s">
        <v>28</v>
      </c>
      <c r="L158" s="18" t="s">
        <v>29</v>
      </c>
      <c r="M158" s="14"/>
      <c r="N158" s="14"/>
      <c r="O158" s="14"/>
      <c r="P158" s="14"/>
      <c r="Q158" s="14"/>
      <c r="R158" s="14"/>
      <c r="S158" s="14"/>
      <c r="T158" s="14"/>
      <c r="U158" s="14"/>
      <c r="V158" s="14"/>
      <c r="W158" s="14"/>
      <c r="X158"/>
      <c r="Y158"/>
    </row>
    <row r="159" spans="1:25" ht="15.75">
      <c r="A159" s="15"/>
      <c r="B159" s="5"/>
      <c r="C159" s="5" t="s">
        <v>30</v>
      </c>
      <c r="D159" s="17">
        <v>26.36</v>
      </c>
      <c r="E159" s="17">
        <v>1.7609999999999999</v>
      </c>
      <c r="F159" s="17">
        <v>2.1669999999999998</v>
      </c>
      <c r="G159" s="17">
        <v>11.683</v>
      </c>
      <c r="H159" s="17">
        <v>34.834000000000003</v>
      </c>
      <c r="I159" s="17">
        <v>35.191000000000003</v>
      </c>
      <c r="J159" s="17">
        <v>42.154000000000003</v>
      </c>
      <c r="K159" s="17">
        <v>33.514000000000003</v>
      </c>
      <c r="L159" s="17">
        <v>15.013</v>
      </c>
      <c r="M159" s="14"/>
      <c r="N159" s="14"/>
      <c r="O159" s="14"/>
      <c r="P159" s="14"/>
      <c r="Q159" s="14"/>
      <c r="R159" s="14"/>
      <c r="S159" s="14"/>
      <c r="T159" s="14"/>
      <c r="U159" s="14"/>
      <c r="V159" s="14"/>
      <c r="W159" s="14"/>
      <c r="X159"/>
      <c r="Y159"/>
    </row>
    <row r="160" spans="1:25">
      <c r="A160" s="15"/>
      <c r="B160" s="5"/>
      <c r="C160" s="5"/>
      <c r="D160" s="5">
        <f>D159-D158</f>
        <v>23.669999999999998</v>
      </c>
      <c r="E160" s="5"/>
      <c r="F160" s="5">
        <f>F159-E159</f>
        <v>0.40599999999999992</v>
      </c>
      <c r="G160" s="5">
        <f>G159-E159</f>
        <v>9.9220000000000006</v>
      </c>
      <c r="H160" s="5">
        <f>H159-E159</f>
        <v>33.073</v>
      </c>
      <c r="I160" s="5">
        <f>I159-E159</f>
        <v>33.43</v>
      </c>
      <c r="J160" s="5">
        <f>J159-E159</f>
        <v>40.393000000000001</v>
      </c>
      <c r="K160" s="5">
        <f>K159-E159</f>
        <v>31.753000000000004</v>
      </c>
      <c r="L160" s="5">
        <f>L159-E159</f>
        <v>13.252000000000001</v>
      </c>
      <c r="M160" s="14"/>
      <c r="N160" s="14"/>
      <c r="O160" s="14"/>
      <c r="P160" s="14"/>
      <c r="Q160" s="14"/>
      <c r="R160" s="14"/>
      <c r="S160" s="14"/>
      <c r="T160" s="14"/>
      <c r="U160" s="14"/>
      <c r="V160" s="14"/>
      <c r="W160" s="14"/>
      <c r="X160"/>
      <c r="Y160"/>
    </row>
    <row r="161" spans="1:25">
      <c r="A161" s="15"/>
      <c r="B161" s="5"/>
      <c r="C161" s="5"/>
      <c r="D161" s="5"/>
      <c r="E161" s="5"/>
      <c r="F161" s="19">
        <f>F160/D160*100</f>
        <v>1.7152513730460495</v>
      </c>
      <c r="G161" s="19">
        <f>G160/D160*100</f>
        <v>41.918039712716528</v>
      </c>
      <c r="H161" s="19">
        <f>H160/D160*100</f>
        <v>139.72539079002959</v>
      </c>
      <c r="I161" s="19">
        <f>I160/D160*100</f>
        <v>141.23362906632872</v>
      </c>
      <c r="J161" s="19">
        <f>J160/D160*100</f>
        <v>170.6506125897761</v>
      </c>
      <c r="K161" s="19">
        <f>K160/D160*100</f>
        <v>134.14871144909171</v>
      </c>
      <c r="L161" s="19">
        <f>L160/D160*100</f>
        <v>55.986480777355311</v>
      </c>
      <c r="M161" s="14"/>
      <c r="N161" s="14"/>
      <c r="O161" s="14"/>
      <c r="P161" s="14"/>
      <c r="Q161" s="14"/>
      <c r="R161" s="14"/>
      <c r="S161" s="14"/>
      <c r="T161" s="14"/>
      <c r="U161" s="14"/>
      <c r="V161" s="14"/>
      <c r="W161" s="14"/>
      <c r="X161"/>
      <c r="Y161"/>
    </row>
  </sheetData>
  <mergeCells count="5">
    <mergeCell ref="B1:D1"/>
    <mergeCell ref="B2:G2"/>
    <mergeCell ref="A3:F3"/>
    <mergeCell ref="A4:E4"/>
    <mergeCell ref="A5:D5"/>
  </mergeCells>
  <phoneticPr fontId="12" type="noConversion"/>
  <dataValidations count="2">
    <dataValidation type="list" allowBlank="1" showInputMessage="1" showErrorMessage="1" sqref="C34 C1:C5 C36:C40 C42:C46 C48:C52 C54:C60 C62:C66 C68:C72 C74:C78 C80:C86 C88:C92 C94:C98 C100:C104 C106:C112 C114:C118 C120:C124 C126:C130 C132:C138 C140:C144 C146:C150 C152:C156 C158:C161">
      <formula1>"GF 109203X,Control"</formula1>
    </dataValidation>
    <dataValidation type="list" allowBlank="1" showInputMessage="1" showErrorMessage="1" sqref="C35 C41 C47 C53 C61 C67 C73 C79 C87 C93 C99 C105 C113 C119 C125 C131 C139 C145 C151 C157">
      <formula1>"HS38,Control"</formula1>
    </dataValidation>
  </dataValidations>
  <pageMargins left="0.75" right="0.75" top="1" bottom="1" header="0.5" footer="0.5"/>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3"/>
  <sheetViews>
    <sheetView workbookViewId="0">
      <selection activeCell="Z20" sqref="Z20"/>
    </sheetView>
  </sheetViews>
  <sheetFormatPr baseColWidth="10" defaultColWidth="8.7109375" defaultRowHeight="15"/>
  <cols>
    <col min="1" max="19" width="9.5703125" style="1" customWidth="1"/>
    <col min="20" max="16384" width="8.7109375" style="1"/>
  </cols>
  <sheetData>
    <row r="1" spans="1:10" ht="15.75">
      <c r="A1" s="2" t="s">
        <v>0</v>
      </c>
      <c r="B1" s="63" t="s">
        <v>110</v>
      </c>
      <c r="C1" s="64"/>
      <c r="D1" s="64"/>
      <c r="E1" s="2"/>
      <c r="F1" s="2"/>
      <c r="G1" s="2"/>
    </row>
    <row r="2" spans="1:10" ht="15.75">
      <c r="A2" s="2" t="s">
        <v>2</v>
      </c>
      <c r="B2" s="65" t="s">
        <v>114</v>
      </c>
      <c r="C2" s="66"/>
      <c r="D2" s="66"/>
      <c r="E2" s="66"/>
      <c r="F2" s="66"/>
      <c r="G2" s="66"/>
    </row>
    <row r="3" spans="1:10">
      <c r="A3" s="67" t="s">
        <v>102</v>
      </c>
      <c r="B3" s="67"/>
      <c r="C3" s="67"/>
      <c r="D3" s="67"/>
      <c r="E3" s="67"/>
      <c r="F3" s="67"/>
      <c r="G3" s="2"/>
    </row>
    <row r="4" spans="1:10">
      <c r="A4" s="67" t="s">
        <v>68</v>
      </c>
      <c r="B4" s="67"/>
      <c r="C4" s="67"/>
      <c r="D4" s="67"/>
      <c r="E4" s="67"/>
      <c r="F4" s="2"/>
      <c r="G4" s="2"/>
    </row>
    <row r="5" spans="1:10">
      <c r="A5" s="67" t="s">
        <v>55</v>
      </c>
      <c r="B5" s="67"/>
      <c r="C5" s="67"/>
      <c r="D5" s="67"/>
      <c r="E5" s="2"/>
      <c r="F5" s="2"/>
      <c r="G5" s="2"/>
    </row>
    <row r="8" spans="1:10">
      <c r="A8" s="3" t="s">
        <v>7</v>
      </c>
      <c r="B8" s="3" t="s">
        <v>56</v>
      </c>
      <c r="C8" s="3" t="s">
        <v>9</v>
      </c>
      <c r="D8" s="3" t="s">
        <v>10</v>
      </c>
      <c r="E8" s="3" t="s">
        <v>11</v>
      </c>
      <c r="F8" s="3" t="s">
        <v>12</v>
      </c>
      <c r="G8" s="3" t="s">
        <v>13</v>
      </c>
      <c r="H8" s="3"/>
      <c r="I8" s="3" t="s">
        <v>14</v>
      </c>
      <c r="J8" s="3" t="s">
        <v>15</v>
      </c>
    </row>
    <row r="9" spans="1:10">
      <c r="A9" s="3"/>
      <c r="B9" s="3"/>
      <c r="C9" s="3"/>
      <c r="D9" s="3"/>
      <c r="E9" s="3"/>
      <c r="F9" s="3"/>
      <c r="G9" s="3"/>
      <c r="H9" s="3"/>
      <c r="I9" s="3"/>
      <c r="J9" s="3"/>
    </row>
    <row r="10" spans="1:10">
      <c r="A10" s="3"/>
      <c r="B10" s="3">
        <v>2</v>
      </c>
      <c r="C10" s="3">
        <v>14.7339752892678</v>
      </c>
      <c r="D10" s="3">
        <v>56.965061302741901</v>
      </c>
      <c r="E10" s="3">
        <v>44.663303795520498</v>
      </c>
      <c r="F10" s="3">
        <v>45.587137409210598</v>
      </c>
      <c r="G10" s="3">
        <v>18.0199066808594</v>
      </c>
      <c r="H10" s="3"/>
      <c r="I10" s="3">
        <f t="shared" ref="I10:I14" si="0">AVERAGE(C10:G10)</f>
        <v>35.993876895520039</v>
      </c>
      <c r="J10" s="3">
        <f t="shared" ref="J10:J14" si="1">STDEV(C10:G10)</f>
        <v>18.587813259530602</v>
      </c>
    </row>
    <row r="11" spans="1:10">
      <c r="A11" s="3"/>
      <c r="B11" s="3">
        <v>4</v>
      </c>
      <c r="C11" s="3">
        <v>46.404531208254198</v>
      </c>
      <c r="D11" s="3">
        <v>103.14053257812201</v>
      </c>
      <c r="E11" s="3">
        <v>64.197110102354202</v>
      </c>
      <c r="F11" s="3">
        <v>71.699820485309701</v>
      </c>
      <c r="G11" s="3">
        <v>64.502041829526405</v>
      </c>
      <c r="H11" s="3"/>
      <c r="I11" s="3">
        <f t="shared" si="0"/>
        <v>69.9888072407133</v>
      </c>
      <c r="J11" s="3">
        <f t="shared" si="1"/>
        <v>20.74747506062651</v>
      </c>
    </row>
    <row r="12" spans="1:10">
      <c r="A12" s="3"/>
      <c r="B12" s="3">
        <v>8</v>
      </c>
      <c r="C12" s="3">
        <v>90.335596318983207</v>
      </c>
      <c r="D12" s="3">
        <v>134.63322218857499</v>
      </c>
      <c r="E12" s="3">
        <v>97.834076264723507</v>
      </c>
      <c r="F12" s="3">
        <v>96.865183979173906</v>
      </c>
      <c r="G12" s="3">
        <v>113.11912874086499</v>
      </c>
      <c r="H12" s="3"/>
      <c r="I12" s="3">
        <f t="shared" si="0"/>
        <v>106.55744149846412</v>
      </c>
      <c r="J12" s="3">
        <f t="shared" si="1"/>
        <v>17.77983702593205</v>
      </c>
    </row>
    <row r="13" spans="1:10">
      <c r="A13" s="3"/>
      <c r="B13" s="3">
        <v>16</v>
      </c>
      <c r="C13" s="3">
        <v>156.71843558856699</v>
      </c>
      <c r="D13" s="3">
        <v>161.225189431399</v>
      </c>
      <c r="E13" s="3">
        <v>105.922951063292</v>
      </c>
      <c r="F13" s="3">
        <v>141.20923102693899</v>
      </c>
      <c r="G13" s="3">
        <v>197.70134593296001</v>
      </c>
      <c r="H13" s="3"/>
      <c r="I13" s="3">
        <f t="shared" si="0"/>
        <v>152.55543060863141</v>
      </c>
      <c r="J13" s="3">
        <f t="shared" si="1"/>
        <v>33.29404373335209</v>
      </c>
    </row>
    <row r="14" spans="1:10">
      <c r="A14" s="3"/>
      <c r="B14" s="3">
        <v>32</v>
      </c>
      <c r="C14" s="3">
        <v>116.00549007390001</v>
      </c>
      <c r="D14" s="3">
        <v>151.09790483764701</v>
      </c>
      <c r="E14" s="3">
        <v>95.748771732112203</v>
      </c>
      <c r="F14" s="3">
        <v>140.209700858898</v>
      </c>
      <c r="G14" s="3">
        <v>172.47907303548001</v>
      </c>
      <c r="H14" s="3"/>
      <c r="I14" s="3">
        <f t="shared" si="0"/>
        <v>135.10818810760745</v>
      </c>
      <c r="J14" s="3">
        <f t="shared" si="1"/>
        <v>29.96813408996875</v>
      </c>
    </row>
    <row r="15" spans="1:10">
      <c r="A15" s="3"/>
      <c r="B15" s="3"/>
      <c r="C15" s="3"/>
      <c r="D15" s="3"/>
      <c r="E15" s="3"/>
      <c r="F15" s="3"/>
      <c r="G15" s="3"/>
      <c r="H15" s="3"/>
      <c r="I15" s="3"/>
      <c r="J15" s="3"/>
    </row>
    <row r="16" spans="1:10">
      <c r="A16" s="3"/>
      <c r="B16" s="3"/>
      <c r="C16" s="3"/>
      <c r="D16" s="3"/>
      <c r="E16" s="3"/>
      <c r="F16" s="3"/>
      <c r="G16" s="3"/>
      <c r="H16" s="3"/>
      <c r="I16" s="3"/>
      <c r="J16" s="3"/>
    </row>
    <row r="17" spans="1:19">
      <c r="A17" s="3" t="s">
        <v>69</v>
      </c>
      <c r="B17" s="3" t="s">
        <v>56</v>
      </c>
      <c r="C17" s="3" t="s">
        <v>9</v>
      </c>
      <c r="D17" s="3" t="s">
        <v>10</v>
      </c>
      <c r="E17" s="3" t="s">
        <v>11</v>
      </c>
      <c r="F17" s="3" t="s">
        <v>12</v>
      </c>
      <c r="G17" s="3" t="s">
        <v>13</v>
      </c>
      <c r="H17" s="3"/>
      <c r="I17" s="3" t="s">
        <v>14</v>
      </c>
      <c r="J17" s="3" t="s">
        <v>15</v>
      </c>
      <c r="L17" s="3" t="s">
        <v>64</v>
      </c>
      <c r="R17" s="3" t="s">
        <v>14</v>
      </c>
      <c r="S17" s="3" t="s">
        <v>15</v>
      </c>
    </row>
    <row r="18" spans="1:19">
      <c r="A18" s="3"/>
      <c r="B18" s="3"/>
      <c r="C18" s="3"/>
      <c r="D18" s="3"/>
      <c r="E18" s="3"/>
      <c r="F18" s="3"/>
      <c r="G18" s="3"/>
      <c r="H18" s="3"/>
      <c r="I18" s="3"/>
      <c r="J18" s="3"/>
      <c r="R18" s="3"/>
      <c r="S18" s="3"/>
    </row>
    <row r="19" spans="1:19">
      <c r="A19" s="3"/>
      <c r="B19" s="3">
        <v>2</v>
      </c>
      <c r="C19" s="3">
        <v>20.7748097337705</v>
      </c>
      <c r="D19" s="3">
        <v>47.474116070755599</v>
      </c>
      <c r="E19" s="3">
        <v>50.345729088752698</v>
      </c>
      <c r="F19" s="3">
        <v>88.414700091542002</v>
      </c>
      <c r="G19" s="3">
        <v>21.9724630100695</v>
      </c>
      <c r="H19" s="3"/>
      <c r="I19" s="3">
        <f t="shared" ref="I19:I23" si="2">AVERAGE(C19:G19)</f>
        <v>45.796363598978061</v>
      </c>
      <c r="J19" s="3">
        <f t="shared" ref="J19:J23" si="3">STDEV(C19:G19)</f>
        <v>27.538566512298697</v>
      </c>
      <c r="L19" s="1">
        <f>100-C19/C10*100</f>
        <v>-40.999352353351867</v>
      </c>
      <c r="M19" s="1">
        <f t="shared" ref="M19:P23" si="4">100-D19/D10*100</f>
        <v>16.660993624752706</v>
      </c>
      <c r="N19" s="1">
        <f t="shared" si="4"/>
        <v>-12.722805548034984</v>
      </c>
      <c r="O19" s="1">
        <f t="shared" si="4"/>
        <v>-93.946593526792412</v>
      </c>
      <c r="P19" s="1">
        <f t="shared" si="4"/>
        <v>-21.934388447241389</v>
      </c>
      <c r="R19" s="3">
        <f t="shared" ref="R19:R23" si="5">AVERAGE(L19:P19)</f>
        <v>-30.58842925013359</v>
      </c>
      <c r="S19" s="3">
        <f t="shared" ref="S19:S23" si="6">STDEV(L19:P19)</f>
        <v>41.076834088273372</v>
      </c>
    </row>
    <row r="20" spans="1:19">
      <c r="A20" s="3"/>
      <c r="B20" s="3">
        <v>4</v>
      </c>
      <c r="C20" s="3">
        <v>57.9040621118505</v>
      </c>
      <c r="D20" s="3">
        <v>115.908725864085</v>
      </c>
      <c r="E20" s="3">
        <v>88.700612665889594</v>
      </c>
      <c r="F20" s="3">
        <v>94.540649417860493</v>
      </c>
      <c r="G20" s="3">
        <v>52.937193689894499</v>
      </c>
      <c r="H20" s="3"/>
      <c r="I20" s="3">
        <f t="shared" si="2"/>
        <v>81.99824874991603</v>
      </c>
      <c r="J20" s="3">
        <f t="shared" si="3"/>
        <v>26.349709228184601</v>
      </c>
      <c r="L20" s="1">
        <f t="shared" ref="L20:L23" si="7">100-C20/C11*100</f>
        <v>-24.781051772700224</v>
      </c>
      <c r="M20" s="1">
        <f t="shared" si="4"/>
        <v>-12.379413763732458</v>
      </c>
      <c r="N20" s="1">
        <f t="shared" si="4"/>
        <v>-38.169167622136968</v>
      </c>
      <c r="O20" s="1">
        <f t="shared" si="4"/>
        <v>-31.856187055908407</v>
      </c>
      <c r="P20" s="1">
        <f t="shared" si="4"/>
        <v>17.92942953681505</v>
      </c>
      <c r="R20" s="3">
        <f t="shared" si="5"/>
        <v>-17.851278135532603</v>
      </c>
      <c r="S20" s="3">
        <f t="shared" si="6"/>
        <v>22.176430117117853</v>
      </c>
    </row>
    <row r="21" spans="1:19">
      <c r="A21" s="3"/>
      <c r="B21" s="3">
        <v>8</v>
      </c>
      <c r="C21" s="3">
        <v>106.891583167481</v>
      </c>
      <c r="D21" s="3">
        <v>146.19525222739901</v>
      </c>
      <c r="E21" s="3">
        <v>145.51761282395299</v>
      </c>
      <c r="F21" s="3">
        <v>108.982190285507</v>
      </c>
      <c r="G21" s="3">
        <v>88.303109578927206</v>
      </c>
      <c r="H21" s="3"/>
      <c r="I21" s="3">
        <f t="shared" si="2"/>
        <v>119.17794961665345</v>
      </c>
      <c r="J21" s="3">
        <f t="shared" si="3"/>
        <v>25.65090911864408</v>
      </c>
      <c r="L21" s="1">
        <f t="shared" si="7"/>
        <v>-18.327201593973101</v>
      </c>
      <c r="M21" s="1">
        <f t="shared" si="4"/>
        <v>-8.5877986509374153</v>
      </c>
      <c r="N21" s="1">
        <f t="shared" si="4"/>
        <v>-48.739190249218893</v>
      </c>
      <c r="O21" s="1">
        <f t="shared" si="4"/>
        <v>-12.50914498746863</v>
      </c>
      <c r="P21" s="1">
        <f t="shared" si="4"/>
        <v>21.9379511123947</v>
      </c>
      <c r="R21" s="3">
        <f t="shared" si="5"/>
        <v>-13.245076873840668</v>
      </c>
      <c r="S21" s="3">
        <f t="shared" si="6"/>
        <v>25.22765035849709</v>
      </c>
    </row>
    <row r="22" spans="1:19">
      <c r="A22" s="3"/>
      <c r="B22" s="3">
        <v>16</v>
      </c>
      <c r="C22" s="3">
        <v>157.304960867261</v>
      </c>
      <c r="D22" s="3">
        <v>165.32846294338299</v>
      </c>
      <c r="E22" s="3">
        <v>158.185704349574</v>
      </c>
      <c r="F22" s="3">
        <v>131.35877622081901</v>
      </c>
      <c r="G22" s="3">
        <v>139.66556435378999</v>
      </c>
      <c r="H22" s="3"/>
      <c r="I22" s="3">
        <f t="shared" si="2"/>
        <v>150.36869374696539</v>
      </c>
      <c r="J22" s="3">
        <f t="shared" si="3"/>
        <v>14.220988835990068</v>
      </c>
      <c r="L22" s="1">
        <f t="shared" si="7"/>
        <v>-0.37425416894399177</v>
      </c>
      <c r="M22" s="1">
        <f t="shared" si="4"/>
        <v>-2.5450573365459945</v>
      </c>
      <c r="N22" s="1">
        <f t="shared" si="4"/>
        <v>-49.340348585127202</v>
      </c>
      <c r="O22" s="1">
        <f t="shared" si="4"/>
        <v>6.9757867346793887</v>
      </c>
      <c r="P22" s="1">
        <f t="shared" si="4"/>
        <v>29.35527894627981</v>
      </c>
      <c r="R22" s="3">
        <f t="shared" si="5"/>
        <v>-3.185718881931598</v>
      </c>
      <c r="S22" s="3">
        <f t="shared" si="6"/>
        <v>28.726022001572424</v>
      </c>
    </row>
    <row r="23" spans="1:19">
      <c r="A23" s="3"/>
      <c r="B23" s="3">
        <v>32</v>
      </c>
      <c r="C23" s="3">
        <v>162.59305123452199</v>
      </c>
      <c r="D23" s="3">
        <v>145.00078238835499</v>
      </c>
      <c r="E23" s="3">
        <v>125.825938032145</v>
      </c>
      <c r="F23" s="3">
        <v>101.77117834122799</v>
      </c>
      <c r="G23" s="3">
        <v>126.52670849581401</v>
      </c>
      <c r="H23" s="3"/>
      <c r="I23" s="3">
        <f t="shared" si="2"/>
        <v>132.34353169841282</v>
      </c>
      <c r="J23" s="3">
        <f t="shared" si="3"/>
        <v>22.837593329633592</v>
      </c>
      <c r="L23" s="1">
        <f t="shared" si="7"/>
        <v>-40.159789964202474</v>
      </c>
      <c r="M23" s="1">
        <f t="shared" si="4"/>
        <v>4.0352130996411262</v>
      </c>
      <c r="N23" s="1">
        <f t="shared" si="4"/>
        <v>-31.412587081726002</v>
      </c>
      <c r="O23" s="1">
        <f t="shared" si="4"/>
        <v>27.41502355557634</v>
      </c>
      <c r="P23" s="1">
        <f t="shared" si="4"/>
        <v>26.642284035358486</v>
      </c>
      <c r="R23" s="3">
        <f t="shared" si="5"/>
        <v>-2.6959712710705048</v>
      </c>
      <c r="S23" s="3">
        <f t="shared" si="6"/>
        <v>31.784020401755061</v>
      </c>
    </row>
    <row r="24" spans="1:19">
      <c r="A24" s="3"/>
      <c r="B24" s="3"/>
      <c r="C24" s="3"/>
      <c r="D24" s="3"/>
      <c r="E24" s="3"/>
      <c r="F24" s="3"/>
      <c r="G24" s="3"/>
      <c r="H24" s="3"/>
      <c r="I24" s="3"/>
      <c r="J24" s="3"/>
    </row>
    <row r="25" spans="1:19">
      <c r="A25" s="3"/>
      <c r="B25" s="3"/>
      <c r="C25" s="3"/>
      <c r="D25" s="3"/>
      <c r="E25" s="3"/>
      <c r="F25" s="3"/>
      <c r="G25" s="3"/>
      <c r="H25" s="3"/>
      <c r="I25" s="3"/>
      <c r="J25" s="3"/>
    </row>
    <row r="26" spans="1:19">
      <c r="A26" s="3"/>
      <c r="B26" s="3"/>
      <c r="C26" s="3"/>
      <c r="D26" s="3"/>
      <c r="E26" s="3"/>
      <c r="F26" s="3"/>
      <c r="G26" s="3"/>
      <c r="H26" s="3"/>
      <c r="I26" s="3"/>
      <c r="J26" s="3"/>
    </row>
    <row r="27" spans="1:19">
      <c r="A27" s="3"/>
      <c r="B27" s="3"/>
      <c r="C27" s="3"/>
      <c r="D27" s="3"/>
      <c r="E27" s="3"/>
      <c r="F27" s="3"/>
      <c r="G27" s="3"/>
      <c r="H27" s="3"/>
      <c r="I27" s="3"/>
      <c r="J27" s="3"/>
    </row>
    <row r="28" spans="1:19">
      <c r="A28" s="4" t="s">
        <v>18</v>
      </c>
      <c r="B28" s="5"/>
      <c r="C28" s="6"/>
      <c r="D28" s="6"/>
      <c r="E28" s="6"/>
      <c r="F28" s="6"/>
      <c r="G28" s="6"/>
      <c r="H28" s="6"/>
      <c r="I28" s="6"/>
      <c r="J28" s="6"/>
      <c r="K28" s="11"/>
      <c r="L28" s="12"/>
      <c r="M28" s="9" t="str">
        <f t="shared" ref="M28:Q28" si="8">F30</f>
        <v>2HZ</v>
      </c>
      <c r="N28" s="9" t="str">
        <f t="shared" si="8"/>
        <v>4HZ</v>
      </c>
      <c r="O28" s="9" t="str">
        <f t="shared" si="8"/>
        <v>8HZ</v>
      </c>
      <c r="P28" s="9" t="str">
        <f t="shared" si="8"/>
        <v>16HZ</v>
      </c>
      <c r="Q28" s="9" t="str">
        <f t="shared" si="8"/>
        <v>32HZ</v>
      </c>
    </row>
    <row r="29" spans="1:19">
      <c r="A29" s="4"/>
      <c r="B29" s="6" t="s">
        <v>19</v>
      </c>
      <c r="C29" s="7" t="s">
        <v>20</v>
      </c>
      <c r="D29" s="6"/>
      <c r="E29" s="6"/>
      <c r="F29" s="6"/>
      <c r="G29" s="6"/>
      <c r="H29" s="6"/>
      <c r="I29" s="6"/>
      <c r="J29" s="6"/>
      <c r="K29" s="11"/>
      <c r="L29" s="12" t="s">
        <v>69</v>
      </c>
      <c r="M29" s="13">
        <f t="shared" ref="M29:Q29" si="9">AVERAGE(F51,F45)</f>
        <v>20.774809733770482</v>
      </c>
      <c r="N29" s="13">
        <f t="shared" si="9"/>
        <v>57.904062111850521</v>
      </c>
      <c r="O29" s="13">
        <f t="shared" si="9"/>
        <v>106.89158316748055</v>
      </c>
      <c r="P29" s="13">
        <f t="shared" si="9"/>
        <v>157.30496086726066</v>
      </c>
      <c r="Q29" s="13">
        <f t="shared" si="9"/>
        <v>162.59305123452197</v>
      </c>
    </row>
    <row r="30" spans="1:19" ht="15.75">
      <c r="A30" s="4"/>
      <c r="B30" s="6"/>
      <c r="C30" s="6" t="s">
        <v>21</v>
      </c>
      <c r="D30" s="8">
        <v>3.6829999999999998</v>
      </c>
      <c r="E30" s="6" t="s">
        <v>22</v>
      </c>
      <c r="F30" s="9" t="s">
        <v>57</v>
      </c>
      <c r="G30" s="9" t="s">
        <v>58</v>
      </c>
      <c r="H30" s="9" t="s">
        <v>59</v>
      </c>
      <c r="I30" s="9" t="s">
        <v>60</v>
      </c>
      <c r="J30" s="9" t="s">
        <v>61</v>
      </c>
      <c r="K30" s="11"/>
      <c r="L30" s="12" t="s">
        <v>7</v>
      </c>
      <c r="M30" s="13">
        <f t="shared" ref="M30:Q30" si="10">AVERAGE(F39,F33)</f>
        <v>14.733975289267761</v>
      </c>
      <c r="N30" s="13">
        <f t="shared" si="10"/>
        <v>46.404531208254156</v>
      </c>
      <c r="O30" s="13">
        <f t="shared" si="10"/>
        <v>90.335596318983164</v>
      </c>
      <c r="P30" s="13">
        <f t="shared" si="10"/>
        <v>156.7184355885671</v>
      </c>
      <c r="Q30" s="13">
        <f t="shared" si="10"/>
        <v>116.00549007390023</v>
      </c>
    </row>
    <row r="31" spans="1:19" ht="15.75">
      <c r="A31" s="4"/>
      <c r="B31" s="6"/>
      <c r="C31" s="6" t="s">
        <v>30</v>
      </c>
      <c r="D31" s="8">
        <v>6.367</v>
      </c>
      <c r="E31" s="8">
        <v>2.6459999999999999</v>
      </c>
      <c r="F31" s="8">
        <v>3.0489999999999999</v>
      </c>
      <c r="G31" s="8">
        <v>4.2370000000000001</v>
      </c>
      <c r="H31" s="8">
        <v>5.7969999999999997</v>
      </c>
      <c r="I31" s="8">
        <v>8.202</v>
      </c>
      <c r="J31" s="8">
        <v>6.9809999999999999</v>
      </c>
      <c r="K31" s="11"/>
      <c r="L31" s="11"/>
      <c r="M31" s="11"/>
      <c r="N31" s="11"/>
      <c r="O31" s="11"/>
      <c r="P31" s="11"/>
      <c r="Q31" s="11"/>
    </row>
    <row r="32" spans="1:19">
      <c r="A32" s="4"/>
      <c r="B32" s="6"/>
      <c r="C32" s="6"/>
      <c r="D32" s="6">
        <f>D31-D30</f>
        <v>2.6840000000000002</v>
      </c>
      <c r="E32" s="6"/>
      <c r="F32" s="6">
        <f>F31-E31</f>
        <v>0.40300000000000002</v>
      </c>
      <c r="G32" s="6">
        <f>G31-E31</f>
        <v>1.5910000000000002</v>
      </c>
      <c r="H32" s="6">
        <f>H31-E31</f>
        <v>3.1509999999999998</v>
      </c>
      <c r="I32" s="6">
        <f>I31-E31</f>
        <v>5.556</v>
      </c>
      <c r="J32" s="6">
        <f>J31-E31</f>
        <v>4.335</v>
      </c>
      <c r="K32" s="11"/>
      <c r="L32" s="11"/>
      <c r="M32" s="11"/>
      <c r="N32" s="11"/>
      <c r="O32" s="11"/>
      <c r="P32" s="11"/>
      <c r="Q32" s="11"/>
    </row>
    <row r="33" spans="1:17">
      <c r="A33" s="4"/>
      <c r="B33" s="6"/>
      <c r="C33" s="6"/>
      <c r="D33" s="6"/>
      <c r="E33" s="6"/>
      <c r="F33" s="10">
        <f>F32/D32*100</f>
        <v>15.014903129657228</v>
      </c>
      <c r="G33" s="10">
        <f>G32/D32*100</f>
        <v>59.277198211624452</v>
      </c>
      <c r="H33" s="10">
        <f>H32/D32*100</f>
        <v>117.39940387481369</v>
      </c>
      <c r="I33" s="10">
        <f>I32/D32*100</f>
        <v>207.00447093889719</v>
      </c>
      <c r="J33" s="10">
        <f>J32/D32*100</f>
        <v>161.51266766020865</v>
      </c>
      <c r="K33" s="11"/>
      <c r="L33" s="12" t="s">
        <v>31</v>
      </c>
      <c r="M33" s="6" t="s">
        <v>69</v>
      </c>
      <c r="N33" s="6" t="s">
        <v>7</v>
      </c>
      <c r="O33" s="11"/>
      <c r="P33" s="11"/>
      <c r="Q33" s="11"/>
    </row>
    <row r="34" spans="1:17">
      <c r="A34" s="4"/>
      <c r="B34" s="6"/>
      <c r="C34" s="6"/>
      <c r="D34" s="6"/>
      <c r="E34" s="6"/>
      <c r="F34" s="6"/>
      <c r="G34" s="6"/>
      <c r="H34" s="6"/>
      <c r="I34" s="6"/>
      <c r="J34" s="6"/>
      <c r="K34" s="11"/>
      <c r="L34" s="9" t="s">
        <v>57</v>
      </c>
      <c r="M34" s="13">
        <f>M29</f>
        <v>20.774809733770482</v>
      </c>
      <c r="N34" s="13">
        <f>M30</f>
        <v>14.733975289267761</v>
      </c>
      <c r="O34" s="11"/>
      <c r="P34" s="11"/>
      <c r="Q34" s="11"/>
    </row>
    <row r="35" spans="1:17">
      <c r="A35" s="4"/>
      <c r="B35" s="6" t="s">
        <v>32</v>
      </c>
      <c r="C35" s="7" t="s">
        <v>20</v>
      </c>
      <c r="D35" s="6"/>
      <c r="E35" s="6"/>
      <c r="F35" s="6"/>
      <c r="G35" s="6"/>
      <c r="H35" s="6"/>
      <c r="I35" s="6"/>
      <c r="J35" s="6"/>
      <c r="K35" s="11"/>
      <c r="L35" s="9" t="s">
        <v>58</v>
      </c>
      <c r="M35" s="13">
        <f>N29</f>
        <v>57.904062111850521</v>
      </c>
      <c r="N35" s="13">
        <f>N30</f>
        <v>46.404531208254156</v>
      </c>
      <c r="O35" s="11"/>
      <c r="P35" s="11" t="s">
        <v>62</v>
      </c>
      <c r="Q35" s="11"/>
    </row>
    <row r="36" spans="1:17" ht="15.75">
      <c r="A36" s="4"/>
      <c r="B36" s="6"/>
      <c r="C36" s="6" t="s">
        <v>21</v>
      </c>
      <c r="D36" s="8">
        <v>4.0529999999999999</v>
      </c>
      <c r="E36" s="6" t="s">
        <v>22</v>
      </c>
      <c r="F36" s="9" t="s">
        <v>57</v>
      </c>
      <c r="G36" s="9" t="s">
        <v>58</v>
      </c>
      <c r="H36" s="9" t="s">
        <v>59</v>
      </c>
      <c r="I36" s="9" t="s">
        <v>60</v>
      </c>
      <c r="J36" s="9" t="s">
        <v>61</v>
      </c>
      <c r="K36" s="11"/>
      <c r="L36" s="9" t="s">
        <v>59</v>
      </c>
      <c r="M36" s="13">
        <f>O29</f>
        <v>106.89158316748055</v>
      </c>
      <c r="N36" s="13">
        <f>O30</f>
        <v>90.335596318983164</v>
      </c>
      <c r="O36" s="11"/>
      <c r="P36" s="11"/>
      <c r="Q36" s="11"/>
    </row>
    <row r="37" spans="1:17" ht="15.75">
      <c r="A37" s="4"/>
      <c r="B37" s="6"/>
      <c r="C37" s="6" t="s">
        <v>30</v>
      </c>
      <c r="D37" s="8">
        <v>9.09</v>
      </c>
      <c r="E37" s="8">
        <v>9.6760000000000002</v>
      </c>
      <c r="F37" s="8">
        <v>10.404</v>
      </c>
      <c r="G37" s="8">
        <v>11.365</v>
      </c>
      <c r="H37" s="8">
        <v>12.863</v>
      </c>
      <c r="I37" s="8">
        <v>15.037000000000001</v>
      </c>
      <c r="J37" s="8">
        <v>13.227</v>
      </c>
      <c r="K37" s="11"/>
      <c r="L37" s="9" t="s">
        <v>60</v>
      </c>
      <c r="M37" s="13">
        <f>P29</f>
        <v>157.30496086726066</v>
      </c>
      <c r="N37" s="13">
        <f>P30</f>
        <v>156.7184355885671</v>
      </c>
      <c r="O37" s="11"/>
      <c r="P37" s="11"/>
      <c r="Q37" s="11"/>
    </row>
    <row r="38" spans="1:17">
      <c r="A38" s="4"/>
      <c r="B38" s="6"/>
      <c r="C38" s="6"/>
      <c r="D38" s="6">
        <f>D37-D36</f>
        <v>5.0369999999999999</v>
      </c>
      <c r="E38" s="6"/>
      <c r="F38" s="6">
        <f>F37-E37</f>
        <v>0.72799999999999976</v>
      </c>
      <c r="G38" s="6">
        <f>G37-E37</f>
        <v>1.6890000000000001</v>
      </c>
      <c r="H38" s="6">
        <f>H37-E37</f>
        <v>3.1869999999999994</v>
      </c>
      <c r="I38" s="6">
        <f>I37-E37</f>
        <v>5.3610000000000007</v>
      </c>
      <c r="J38" s="6">
        <f>J37-E37</f>
        <v>3.5510000000000002</v>
      </c>
      <c r="K38" s="11"/>
      <c r="L38" s="9" t="s">
        <v>61</v>
      </c>
      <c r="M38" s="13">
        <f>Q29</f>
        <v>162.59305123452197</v>
      </c>
      <c r="N38" s="13">
        <f>Q30</f>
        <v>116.00549007390023</v>
      </c>
      <c r="O38" s="11"/>
      <c r="P38" s="11"/>
      <c r="Q38" s="11"/>
    </row>
    <row r="39" spans="1:17">
      <c r="A39" s="4"/>
      <c r="B39" s="6"/>
      <c r="C39" s="6"/>
      <c r="D39" s="6"/>
      <c r="E39" s="6"/>
      <c r="F39" s="10">
        <f>F38/D38*100</f>
        <v>14.453047448878294</v>
      </c>
      <c r="G39" s="10">
        <f>G38/D38*100</f>
        <v>33.53186420488386</v>
      </c>
      <c r="H39" s="10">
        <f>H38/D38*100</f>
        <v>63.271788763152657</v>
      </c>
      <c r="I39" s="10">
        <f>I38/D38*100</f>
        <v>106.43240023823705</v>
      </c>
      <c r="J39" s="10">
        <f>J38/D38*100</f>
        <v>70.498312487591832</v>
      </c>
      <c r="K39" s="11"/>
      <c r="L39" s="11"/>
      <c r="M39" s="11"/>
      <c r="N39" s="11"/>
      <c r="O39" s="11"/>
      <c r="P39" s="11"/>
      <c r="Q39" s="11"/>
    </row>
    <row r="40" spans="1:17">
      <c r="A40" s="4"/>
      <c r="B40" s="6"/>
      <c r="C40" s="6"/>
      <c r="D40" s="6"/>
      <c r="E40" s="6"/>
      <c r="F40" s="6"/>
      <c r="G40" s="6"/>
      <c r="H40" s="6"/>
      <c r="I40" s="6"/>
      <c r="J40" s="6"/>
      <c r="K40" s="11"/>
      <c r="L40" s="11"/>
      <c r="M40" s="11"/>
      <c r="N40" s="11"/>
      <c r="O40" s="11"/>
      <c r="P40" s="11"/>
      <c r="Q40" s="11"/>
    </row>
    <row r="41" spans="1:17">
      <c r="A41" s="6"/>
      <c r="B41" s="6" t="s">
        <v>33</v>
      </c>
      <c r="C41" s="7" t="s">
        <v>69</v>
      </c>
      <c r="D41" s="6"/>
      <c r="E41" s="6"/>
      <c r="F41" s="6"/>
      <c r="G41" s="6"/>
      <c r="H41" s="6"/>
      <c r="I41" s="6"/>
      <c r="J41" s="6"/>
      <c r="K41" s="11"/>
      <c r="L41" s="11"/>
      <c r="M41" s="11"/>
      <c r="N41" s="11"/>
      <c r="O41" s="11"/>
      <c r="P41" s="11"/>
      <c r="Q41" s="11"/>
    </row>
    <row r="42" spans="1:17" ht="15.75">
      <c r="A42" s="6"/>
      <c r="B42" s="6"/>
      <c r="C42" s="6" t="s">
        <v>21</v>
      </c>
      <c r="D42" s="8">
        <v>2.9630000000000001</v>
      </c>
      <c r="E42" s="6" t="s">
        <v>22</v>
      </c>
      <c r="F42" s="9" t="s">
        <v>57</v>
      </c>
      <c r="G42" s="9" t="s">
        <v>58</v>
      </c>
      <c r="H42" s="9" t="s">
        <v>59</v>
      </c>
      <c r="I42" s="9" t="s">
        <v>60</v>
      </c>
      <c r="J42" s="9" t="s">
        <v>61</v>
      </c>
      <c r="K42" s="11"/>
      <c r="L42" s="11"/>
      <c r="M42" s="11"/>
      <c r="N42" s="11"/>
      <c r="O42" s="11"/>
      <c r="P42" s="11"/>
      <c r="Q42" s="11"/>
    </row>
    <row r="43" spans="1:17" ht="15.75">
      <c r="A43" s="6"/>
      <c r="B43" s="6"/>
      <c r="C43" s="6" t="s">
        <v>30</v>
      </c>
      <c r="D43" s="8">
        <v>11.047000000000001</v>
      </c>
      <c r="E43" s="8">
        <v>1.6339999999999999</v>
      </c>
      <c r="F43" s="8">
        <v>3.7360000000000002</v>
      </c>
      <c r="G43" s="8">
        <v>6.5940000000000003</v>
      </c>
      <c r="H43" s="8">
        <v>11.596</v>
      </c>
      <c r="I43" s="8">
        <v>17.498000000000001</v>
      </c>
      <c r="J43" s="8">
        <v>18.042000000000002</v>
      </c>
      <c r="K43" s="11"/>
      <c r="L43" s="11"/>
      <c r="M43" s="11"/>
      <c r="N43" s="11"/>
      <c r="O43" s="11"/>
      <c r="P43" s="11"/>
      <c r="Q43" s="11"/>
    </row>
    <row r="44" spans="1:17">
      <c r="A44" s="6"/>
      <c r="B44" s="6"/>
      <c r="C44" s="6"/>
      <c r="D44" s="6">
        <f>D43-D42</f>
        <v>8.0839999999999996</v>
      </c>
      <c r="E44" s="6"/>
      <c r="F44" s="6">
        <f>F43-E43</f>
        <v>2.1020000000000003</v>
      </c>
      <c r="G44" s="6">
        <f>G43-E43</f>
        <v>4.9600000000000009</v>
      </c>
      <c r="H44" s="6">
        <f>H43-E43</f>
        <v>9.9619999999999997</v>
      </c>
      <c r="I44" s="6">
        <f>I43-E43</f>
        <v>15.864000000000001</v>
      </c>
      <c r="J44" s="6">
        <f>J43-E43</f>
        <v>16.408000000000001</v>
      </c>
      <c r="K44" s="11"/>
      <c r="L44" s="11"/>
      <c r="M44" s="11"/>
      <c r="N44" s="11"/>
      <c r="O44" s="11"/>
      <c r="P44" s="11"/>
      <c r="Q44" s="11"/>
    </row>
    <row r="45" spans="1:17">
      <c r="A45" s="6"/>
      <c r="B45" s="6"/>
      <c r="C45" s="6"/>
      <c r="D45" s="6"/>
      <c r="E45" s="6"/>
      <c r="F45" s="10">
        <f>F44/D44*100</f>
        <v>26.001979218208817</v>
      </c>
      <c r="G45" s="10">
        <f>G44/D44*100</f>
        <v>61.355764473033169</v>
      </c>
      <c r="H45" s="10">
        <f>H44/D44*100</f>
        <v>123.23107372587828</v>
      </c>
      <c r="I45" s="10">
        <f>I44/D44*100</f>
        <v>196.23948540326572</v>
      </c>
      <c r="J45" s="10">
        <f>J44/D44*100</f>
        <v>202.96882731321131</v>
      </c>
      <c r="K45" s="11"/>
      <c r="L45" s="11"/>
      <c r="M45" s="11"/>
      <c r="N45" s="11"/>
      <c r="O45" s="11"/>
      <c r="P45" s="11"/>
      <c r="Q45" s="11"/>
    </row>
    <row r="46" spans="1:17">
      <c r="A46" s="6"/>
      <c r="B46" s="6"/>
      <c r="C46" s="6"/>
      <c r="D46" s="6"/>
      <c r="E46" s="6"/>
      <c r="F46" s="6"/>
      <c r="G46" s="6"/>
      <c r="H46" s="6"/>
      <c r="I46" s="6"/>
      <c r="J46" s="6"/>
      <c r="K46" s="11"/>
      <c r="L46" s="11"/>
      <c r="M46" s="11"/>
      <c r="N46" s="11"/>
      <c r="O46" s="11"/>
      <c r="P46" s="11"/>
      <c r="Q46" s="11"/>
    </row>
    <row r="47" spans="1:17">
      <c r="A47" s="6"/>
      <c r="B47" s="6" t="s">
        <v>34</v>
      </c>
      <c r="C47" s="7" t="s">
        <v>69</v>
      </c>
      <c r="D47" s="6"/>
      <c r="E47" s="6"/>
      <c r="F47" s="6"/>
      <c r="G47" s="6"/>
      <c r="H47" s="6"/>
      <c r="I47" s="6"/>
      <c r="J47" s="6"/>
      <c r="K47" s="11"/>
      <c r="L47" s="11"/>
      <c r="M47" s="11"/>
      <c r="N47" s="11"/>
      <c r="O47" s="11"/>
      <c r="P47" s="11"/>
      <c r="Q47" s="11"/>
    </row>
    <row r="48" spans="1:17" ht="15.75">
      <c r="A48" s="4"/>
      <c r="B48" s="6"/>
      <c r="C48" s="6" t="s">
        <v>21</v>
      </c>
      <c r="D48" s="8">
        <v>5.35</v>
      </c>
      <c r="E48" s="6" t="s">
        <v>22</v>
      </c>
      <c r="F48" s="9" t="s">
        <v>57</v>
      </c>
      <c r="G48" s="9" t="s">
        <v>58</v>
      </c>
      <c r="H48" s="9" t="s">
        <v>59</v>
      </c>
      <c r="I48" s="9" t="s">
        <v>60</v>
      </c>
      <c r="J48" s="9" t="s">
        <v>61</v>
      </c>
      <c r="K48" s="11"/>
      <c r="L48" s="11"/>
      <c r="M48" s="11"/>
      <c r="N48" s="11"/>
      <c r="O48" s="11"/>
      <c r="P48" s="11"/>
      <c r="Q48" s="11"/>
    </row>
    <row r="49" spans="1:17" ht="15.75">
      <c r="A49" s="4"/>
      <c r="B49" s="6"/>
      <c r="C49" s="6" t="s">
        <v>30</v>
      </c>
      <c r="D49" s="8">
        <v>16.579999999999998</v>
      </c>
      <c r="E49" s="8">
        <v>4.734</v>
      </c>
      <c r="F49" s="8">
        <v>6.48</v>
      </c>
      <c r="G49" s="8">
        <v>10.849</v>
      </c>
      <c r="H49" s="8">
        <v>14.903</v>
      </c>
      <c r="I49" s="8">
        <v>18.027000000000001</v>
      </c>
      <c r="J49" s="8">
        <v>18.459</v>
      </c>
      <c r="K49" s="11"/>
      <c r="L49" s="11"/>
      <c r="M49" s="11"/>
      <c r="N49" s="11"/>
      <c r="O49" s="11"/>
      <c r="P49" s="11"/>
      <c r="Q49" s="11"/>
    </row>
    <row r="50" spans="1:17">
      <c r="A50" s="4"/>
      <c r="B50" s="6"/>
      <c r="C50" s="6"/>
      <c r="D50" s="6">
        <f>D49-D48</f>
        <v>11.229999999999999</v>
      </c>
      <c r="E50" s="6"/>
      <c r="F50" s="6">
        <f>F49-E49</f>
        <v>1.7460000000000004</v>
      </c>
      <c r="G50" s="6">
        <f>G49-E49</f>
        <v>6.1150000000000002</v>
      </c>
      <c r="H50" s="6">
        <f>H49-E49</f>
        <v>10.169</v>
      </c>
      <c r="I50" s="6">
        <f>I49-E49</f>
        <v>13.293000000000001</v>
      </c>
      <c r="J50" s="6">
        <f>J49-E49</f>
        <v>13.725</v>
      </c>
      <c r="K50" s="11"/>
      <c r="L50" s="11"/>
      <c r="M50" s="11"/>
      <c r="N50" s="11"/>
      <c r="O50" s="11"/>
      <c r="P50" s="11"/>
      <c r="Q50" s="11"/>
    </row>
    <row r="51" spans="1:17">
      <c r="A51" s="4"/>
      <c r="B51" s="6"/>
      <c r="C51" s="6"/>
      <c r="D51" s="6"/>
      <c r="E51" s="6"/>
      <c r="F51" s="10">
        <f>F50/D50*100</f>
        <v>15.547640249332151</v>
      </c>
      <c r="G51" s="10">
        <f>G50/D50*100</f>
        <v>54.452359750667867</v>
      </c>
      <c r="H51" s="10">
        <f>H50/D50*100</f>
        <v>90.55209260908282</v>
      </c>
      <c r="I51" s="10">
        <f>I50/D50*100</f>
        <v>118.37043633125559</v>
      </c>
      <c r="J51" s="10">
        <f>J50/D50*100</f>
        <v>122.21727515583261</v>
      </c>
      <c r="K51" s="11"/>
      <c r="L51" s="11"/>
      <c r="M51" s="11"/>
      <c r="N51" s="11"/>
      <c r="O51" s="11"/>
      <c r="P51" s="11"/>
      <c r="Q51" s="11"/>
    </row>
    <row r="52" spans="1:17">
      <c r="A52" s="11"/>
      <c r="B52" s="11"/>
      <c r="C52" s="11"/>
      <c r="D52" s="11"/>
      <c r="E52" s="11"/>
      <c r="F52" s="11"/>
      <c r="G52" s="11"/>
      <c r="H52" s="11"/>
      <c r="I52" s="11"/>
      <c r="J52" s="11"/>
      <c r="K52" s="11"/>
      <c r="L52" s="11"/>
      <c r="M52" s="11"/>
      <c r="N52" s="11"/>
      <c r="O52" s="11"/>
      <c r="P52" s="11"/>
      <c r="Q52" s="11"/>
    </row>
    <row r="53" spans="1:17">
      <c r="A53" s="11"/>
      <c r="B53" s="11"/>
      <c r="C53" s="11"/>
      <c r="D53" s="11"/>
      <c r="E53" s="11"/>
      <c r="F53" s="11"/>
      <c r="G53" s="11"/>
      <c r="H53" s="11"/>
      <c r="I53" s="11"/>
      <c r="J53" s="11"/>
      <c r="K53" s="11"/>
      <c r="L53" s="11"/>
      <c r="M53" s="11"/>
      <c r="N53" s="11"/>
      <c r="O53" s="11"/>
      <c r="P53" s="11"/>
      <c r="Q53" s="11"/>
    </row>
    <row r="54" spans="1:17">
      <c r="A54" s="4" t="s">
        <v>35</v>
      </c>
      <c r="B54" s="5"/>
      <c r="C54" s="6"/>
      <c r="D54" s="6"/>
      <c r="E54" s="6"/>
      <c r="F54" s="6"/>
      <c r="G54" s="6"/>
      <c r="H54" s="6"/>
      <c r="I54" s="6"/>
      <c r="J54" s="6"/>
      <c r="K54" s="11"/>
      <c r="L54" s="12"/>
      <c r="M54" s="9" t="str">
        <f t="shared" ref="M54:Q54" si="11">F56</f>
        <v>2HZ</v>
      </c>
      <c r="N54" s="9" t="str">
        <f t="shared" si="11"/>
        <v>4HZ</v>
      </c>
      <c r="O54" s="9" t="str">
        <f t="shared" si="11"/>
        <v>8HZ</v>
      </c>
      <c r="P54" s="9" t="str">
        <f t="shared" si="11"/>
        <v>16HZ</v>
      </c>
      <c r="Q54" s="9" t="str">
        <f t="shared" si="11"/>
        <v>32HZ</v>
      </c>
    </row>
    <row r="55" spans="1:17">
      <c r="A55" s="4"/>
      <c r="B55" s="6" t="s">
        <v>19</v>
      </c>
      <c r="C55" s="7" t="s">
        <v>69</v>
      </c>
      <c r="D55" s="6"/>
      <c r="E55" s="6"/>
      <c r="F55" s="6"/>
      <c r="G55" s="6"/>
      <c r="H55" s="6"/>
      <c r="I55" s="6"/>
      <c r="J55" s="6"/>
      <c r="K55" s="11"/>
      <c r="L55" s="12" t="s">
        <v>69</v>
      </c>
      <c r="M55" s="13">
        <f t="shared" ref="M55:Q55" si="12">AVERAGE(F71,F59)</f>
        <v>47.474116070755656</v>
      </c>
      <c r="N55" s="13">
        <f t="shared" si="12"/>
        <v>115.90872586408548</v>
      </c>
      <c r="O55" s="13">
        <f t="shared" si="12"/>
        <v>146.19525222739912</v>
      </c>
      <c r="P55" s="13">
        <f t="shared" si="12"/>
        <v>165.32846294338299</v>
      </c>
      <c r="Q55" s="13">
        <f t="shared" si="12"/>
        <v>145.00078238835479</v>
      </c>
    </row>
    <row r="56" spans="1:17" ht="15.75">
      <c r="A56" s="4"/>
      <c r="B56" s="6"/>
      <c r="C56" s="6" t="s">
        <v>21</v>
      </c>
      <c r="D56" s="8">
        <v>3.5630000000000002</v>
      </c>
      <c r="E56" s="6" t="s">
        <v>22</v>
      </c>
      <c r="F56" s="9" t="s">
        <v>57</v>
      </c>
      <c r="G56" s="9" t="s">
        <v>58</v>
      </c>
      <c r="H56" s="9" t="s">
        <v>59</v>
      </c>
      <c r="I56" s="9" t="s">
        <v>60</v>
      </c>
      <c r="J56" s="9" t="s">
        <v>61</v>
      </c>
      <c r="K56" s="11"/>
      <c r="L56" s="12" t="s">
        <v>7</v>
      </c>
      <c r="M56" s="13">
        <f t="shared" ref="M56:Q56" si="13">AVERAGE(F65,F77)</f>
        <v>56.965061302741972</v>
      </c>
      <c r="N56" s="13">
        <f t="shared" si="13"/>
        <v>103.14053257812159</v>
      </c>
      <c r="O56" s="13">
        <f t="shared" si="13"/>
        <v>134.63322218857468</v>
      </c>
      <c r="P56" s="13">
        <f t="shared" si="13"/>
        <v>161.22518943139949</v>
      </c>
      <c r="Q56" s="13">
        <f t="shared" si="13"/>
        <v>151.09790483764721</v>
      </c>
    </row>
    <row r="57" spans="1:17" ht="15.75">
      <c r="A57" s="4"/>
      <c r="B57" s="6"/>
      <c r="C57" s="6" t="s">
        <v>30</v>
      </c>
      <c r="D57" s="8">
        <v>18.664999999999999</v>
      </c>
      <c r="E57" s="8">
        <v>1.8140000000000001</v>
      </c>
      <c r="F57" s="8">
        <v>7.9249999999999998</v>
      </c>
      <c r="G57" s="8">
        <v>18.856999999999999</v>
      </c>
      <c r="H57" s="8">
        <v>23.640999999999998</v>
      </c>
      <c r="I57" s="8">
        <v>26.689</v>
      </c>
      <c r="J57" s="8">
        <v>23.629000000000001</v>
      </c>
      <c r="K57" s="11"/>
      <c r="L57" s="11"/>
      <c r="M57" s="11"/>
      <c r="N57" s="11"/>
      <c r="O57" s="11"/>
      <c r="P57" s="11"/>
      <c r="Q57" s="11"/>
    </row>
    <row r="58" spans="1:17">
      <c r="A58" s="4"/>
      <c r="B58" s="6"/>
      <c r="C58" s="6"/>
      <c r="D58" s="6">
        <f>D57-D56</f>
        <v>15.101999999999999</v>
      </c>
      <c r="E58" s="6"/>
      <c r="F58" s="6">
        <f>F57-E57</f>
        <v>6.1109999999999998</v>
      </c>
      <c r="G58" s="6">
        <f>G57-E57</f>
        <v>17.042999999999999</v>
      </c>
      <c r="H58" s="6">
        <f>H57-E57</f>
        <v>21.826999999999998</v>
      </c>
      <c r="I58" s="6">
        <f>I57-E57</f>
        <v>24.875</v>
      </c>
      <c r="J58" s="6">
        <f>J57-E57</f>
        <v>21.815000000000001</v>
      </c>
      <c r="K58" s="11"/>
      <c r="L58" s="11"/>
      <c r="M58" s="11"/>
      <c r="N58" s="11"/>
      <c r="O58" s="11"/>
      <c r="P58" s="11"/>
      <c r="Q58" s="11"/>
    </row>
    <row r="59" spans="1:17">
      <c r="A59" s="4"/>
      <c r="B59" s="6"/>
      <c r="C59" s="6"/>
      <c r="D59" s="6"/>
      <c r="E59" s="6"/>
      <c r="F59" s="10">
        <f>F58/D58*100</f>
        <v>40.464839094159714</v>
      </c>
      <c r="G59" s="10">
        <f>G58/D58*100</f>
        <v>112.85260230433056</v>
      </c>
      <c r="H59" s="10">
        <f>H58/D58*100</f>
        <v>144.53052575817773</v>
      </c>
      <c r="I59" s="10">
        <f>I58/D58*100</f>
        <v>164.71328300887302</v>
      </c>
      <c r="J59" s="10">
        <f>J58/D58*100</f>
        <v>144.45106608396242</v>
      </c>
      <c r="K59" s="11"/>
      <c r="L59" s="12" t="s">
        <v>31</v>
      </c>
      <c r="M59" s="6" t="s">
        <v>69</v>
      </c>
      <c r="N59" s="6" t="s">
        <v>7</v>
      </c>
      <c r="O59" s="11"/>
      <c r="P59" s="11"/>
      <c r="Q59" s="11"/>
    </row>
    <row r="60" spans="1:17">
      <c r="A60" s="4"/>
      <c r="B60" s="6"/>
      <c r="C60" s="6"/>
      <c r="D60" s="6"/>
      <c r="E60" s="6"/>
      <c r="F60" s="6"/>
      <c r="G60" s="6"/>
      <c r="H60" s="6"/>
      <c r="I60" s="6"/>
      <c r="J60" s="6"/>
      <c r="K60" s="11"/>
      <c r="L60" s="9" t="s">
        <v>57</v>
      </c>
      <c r="M60" s="13">
        <f>M55</f>
        <v>47.474116070755656</v>
      </c>
      <c r="N60" s="13">
        <f>M56</f>
        <v>56.965061302741972</v>
      </c>
      <c r="O60" s="11"/>
      <c r="P60" s="11"/>
      <c r="Q60" s="11"/>
    </row>
    <row r="61" spans="1:17">
      <c r="A61" s="4"/>
      <c r="B61" s="6" t="s">
        <v>32</v>
      </c>
      <c r="C61" s="7" t="s">
        <v>20</v>
      </c>
      <c r="D61" s="6"/>
      <c r="E61" s="6"/>
      <c r="F61" s="6"/>
      <c r="G61" s="6"/>
      <c r="H61" s="6"/>
      <c r="I61" s="6"/>
      <c r="J61" s="6"/>
      <c r="K61" s="11"/>
      <c r="L61" s="9" t="s">
        <v>58</v>
      </c>
      <c r="M61" s="13">
        <f>N55</f>
        <v>115.90872586408548</v>
      </c>
      <c r="N61" s="13">
        <f>N56</f>
        <v>103.14053257812159</v>
      </c>
      <c r="O61" s="11"/>
      <c r="P61" s="11" t="s">
        <v>90</v>
      </c>
      <c r="Q61" s="11"/>
    </row>
    <row r="62" spans="1:17" ht="15.75">
      <c r="A62" s="4"/>
      <c r="B62" s="6"/>
      <c r="C62" s="6" t="s">
        <v>21</v>
      </c>
      <c r="D62" s="8">
        <v>4.54</v>
      </c>
      <c r="E62" s="6" t="s">
        <v>22</v>
      </c>
      <c r="F62" s="9" t="s">
        <v>57</v>
      </c>
      <c r="G62" s="9" t="s">
        <v>58</v>
      </c>
      <c r="H62" s="9" t="s">
        <v>59</v>
      </c>
      <c r="I62" s="9" t="s">
        <v>60</v>
      </c>
      <c r="J62" s="9" t="s">
        <v>61</v>
      </c>
      <c r="K62" s="11"/>
      <c r="L62" s="9" t="s">
        <v>59</v>
      </c>
      <c r="M62" s="13">
        <f>O55</f>
        <v>146.19525222739912</v>
      </c>
      <c r="N62" s="13">
        <f>O56</f>
        <v>134.63322218857468</v>
      </c>
      <c r="O62" s="11"/>
      <c r="P62" s="11"/>
      <c r="Q62" s="11"/>
    </row>
    <row r="63" spans="1:17" ht="15.75">
      <c r="A63" s="4"/>
      <c r="B63" s="6"/>
      <c r="C63" s="6" t="s">
        <v>30</v>
      </c>
      <c r="D63" s="8">
        <v>9.0719999999999992</v>
      </c>
      <c r="E63" s="8">
        <v>3.1</v>
      </c>
      <c r="F63" s="8">
        <v>5.0250000000000004</v>
      </c>
      <c r="G63" s="8">
        <v>7.31</v>
      </c>
      <c r="H63" s="8">
        <v>9.0609999999999999</v>
      </c>
      <c r="I63" s="8">
        <v>10.736000000000001</v>
      </c>
      <c r="J63" s="8">
        <v>10.802</v>
      </c>
      <c r="K63" s="11"/>
      <c r="L63" s="9" t="s">
        <v>60</v>
      </c>
      <c r="M63" s="13">
        <f>P55</f>
        <v>165.32846294338299</v>
      </c>
      <c r="N63" s="13">
        <f>P56</f>
        <v>161.22518943139949</v>
      </c>
      <c r="O63" s="11"/>
      <c r="P63" s="11"/>
      <c r="Q63" s="11"/>
    </row>
    <row r="64" spans="1:17">
      <c r="A64" s="4"/>
      <c r="B64" s="6"/>
      <c r="C64" s="6"/>
      <c r="D64" s="6">
        <f>D63-D62</f>
        <v>4.5319999999999991</v>
      </c>
      <c r="E64" s="6"/>
      <c r="F64" s="6">
        <f>F63-E63</f>
        <v>1.9250000000000003</v>
      </c>
      <c r="G64" s="6">
        <f>G63-E63</f>
        <v>4.2099999999999991</v>
      </c>
      <c r="H64" s="6">
        <f>H63-E63</f>
        <v>5.9610000000000003</v>
      </c>
      <c r="I64" s="6">
        <f>I63-E63</f>
        <v>7.636000000000001</v>
      </c>
      <c r="J64" s="6">
        <f>J63-E63</f>
        <v>7.702</v>
      </c>
      <c r="K64" s="11"/>
      <c r="L64" s="9" t="s">
        <v>61</v>
      </c>
      <c r="M64" s="13">
        <f>Q55</f>
        <v>145.00078238835479</v>
      </c>
      <c r="N64" s="13">
        <f>Q56</f>
        <v>151.09790483764721</v>
      </c>
      <c r="O64" s="11"/>
      <c r="P64" s="11"/>
      <c r="Q64" s="11"/>
    </row>
    <row r="65" spans="1:17">
      <c r="A65" s="4"/>
      <c r="B65" s="6"/>
      <c r="C65" s="6"/>
      <c r="D65" s="6"/>
      <c r="E65" s="6"/>
      <c r="F65" s="10">
        <f>F64/D64*100</f>
        <v>42.475728155339823</v>
      </c>
      <c r="G65" s="10">
        <f>G64/D64*100</f>
        <v>92.894969108561341</v>
      </c>
      <c r="H65" s="10">
        <f>H64/D64*100</f>
        <v>131.53133274492501</v>
      </c>
      <c r="I65" s="10">
        <f>I64/D64*100</f>
        <v>168.49073256840254</v>
      </c>
      <c r="J65" s="10">
        <f>J64/D64*100</f>
        <v>169.94704324801415</v>
      </c>
      <c r="K65" s="11"/>
      <c r="L65" s="11"/>
      <c r="M65" s="11"/>
      <c r="N65" s="11"/>
      <c r="O65" s="11"/>
      <c r="P65" s="11"/>
      <c r="Q65" s="11"/>
    </row>
    <row r="66" spans="1:17">
      <c r="A66" s="4"/>
      <c r="B66" s="6"/>
      <c r="C66" s="6"/>
      <c r="D66" s="6"/>
      <c r="E66" s="6"/>
      <c r="F66" s="6"/>
      <c r="G66" s="6"/>
      <c r="H66" s="6"/>
      <c r="I66" s="6"/>
      <c r="J66" s="6"/>
      <c r="K66" s="11"/>
      <c r="L66" s="11"/>
      <c r="M66" s="11"/>
      <c r="N66" s="11"/>
      <c r="O66" s="11"/>
      <c r="P66" s="11"/>
      <c r="Q66" s="11"/>
    </row>
    <row r="67" spans="1:17">
      <c r="A67" s="6"/>
      <c r="B67" s="6" t="s">
        <v>33</v>
      </c>
      <c r="C67" s="7" t="s">
        <v>69</v>
      </c>
      <c r="D67" s="6"/>
      <c r="E67" s="6"/>
      <c r="F67" s="6"/>
      <c r="G67" s="6"/>
      <c r="H67" s="6"/>
      <c r="I67" s="6"/>
      <c r="J67" s="6"/>
      <c r="K67" s="11"/>
      <c r="L67" s="11"/>
      <c r="M67" s="11"/>
      <c r="N67" s="11"/>
      <c r="O67" s="11"/>
      <c r="P67" s="11"/>
      <c r="Q67" s="11"/>
    </row>
    <row r="68" spans="1:17" ht="15.75">
      <c r="A68" s="6"/>
      <c r="B68" s="6"/>
      <c r="C68" s="6" t="s">
        <v>21</v>
      </c>
      <c r="D68" s="8">
        <v>3.1040000000000001</v>
      </c>
      <c r="E68" s="6" t="s">
        <v>22</v>
      </c>
      <c r="F68" s="9" t="s">
        <v>57</v>
      </c>
      <c r="G68" s="9" t="s">
        <v>58</v>
      </c>
      <c r="H68" s="9" t="s">
        <v>59</v>
      </c>
      <c r="I68" s="9" t="s">
        <v>60</v>
      </c>
      <c r="J68" s="9" t="s">
        <v>61</v>
      </c>
      <c r="K68" s="11"/>
      <c r="L68" s="11"/>
      <c r="M68" s="11"/>
      <c r="N68" s="11"/>
      <c r="O68" s="11"/>
      <c r="P68" s="11"/>
      <c r="Q68" s="11"/>
    </row>
    <row r="69" spans="1:17" ht="15.75">
      <c r="A69" s="6"/>
      <c r="B69" s="6"/>
      <c r="C69" s="6" t="s">
        <v>30</v>
      </c>
      <c r="D69" s="8">
        <v>23.757999999999999</v>
      </c>
      <c r="E69" s="8">
        <v>1.798</v>
      </c>
      <c r="F69" s="8">
        <v>13.051</v>
      </c>
      <c r="G69" s="8">
        <v>26.369</v>
      </c>
      <c r="H69" s="8">
        <v>32.337000000000003</v>
      </c>
      <c r="I69" s="8">
        <v>36.072000000000003</v>
      </c>
      <c r="J69" s="8">
        <v>31.86</v>
      </c>
      <c r="K69" s="11"/>
      <c r="L69" s="11"/>
      <c r="M69" s="11"/>
      <c r="N69" s="11"/>
      <c r="O69" s="11"/>
      <c r="P69" s="11"/>
      <c r="Q69" s="11"/>
    </row>
    <row r="70" spans="1:17">
      <c r="A70" s="6"/>
      <c r="B70" s="6"/>
      <c r="C70" s="6"/>
      <c r="D70" s="6">
        <f>D69-D68</f>
        <v>20.654</v>
      </c>
      <c r="E70" s="6"/>
      <c r="F70" s="6">
        <f>F69-E69</f>
        <v>11.253</v>
      </c>
      <c r="G70" s="6">
        <f>G69-E69</f>
        <v>24.570999999999998</v>
      </c>
      <c r="H70" s="6">
        <f>H69-E69</f>
        <v>30.539000000000001</v>
      </c>
      <c r="I70" s="6">
        <f>I69-E69</f>
        <v>34.274000000000001</v>
      </c>
      <c r="J70" s="6">
        <f>J69-E69</f>
        <v>30.061999999999998</v>
      </c>
      <c r="K70" s="11"/>
      <c r="L70" s="11"/>
      <c r="M70" s="11"/>
      <c r="N70" s="11"/>
      <c r="O70" s="11"/>
      <c r="P70" s="11"/>
      <c r="Q70" s="11"/>
    </row>
    <row r="71" spans="1:17">
      <c r="A71" s="6"/>
      <c r="B71" s="6"/>
      <c r="C71" s="6"/>
      <c r="D71" s="6"/>
      <c r="E71" s="6"/>
      <c r="F71" s="10">
        <f>F70/D70*100</f>
        <v>54.483393047351605</v>
      </c>
      <c r="G71" s="10">
        <f>G70/D70*100</f>
        <v>118.96484942384041</v>
      </c>
      <c r="H71" s="10">
        <f>H70/D70*100</f>
        <v>147.85997869662052</v>
      </c>
      <c r="I71" s="10">
        <f>I70/D70*100</f>
        <v>165.94364287789293</v>
      </c>
      <c r="J71" s="10">
        <f>J70/D70*100</f>
        <v>145.55049869274717</v>
      </c>
      <c r="K71" s="11"/>
      <c r="L71" s="11"/>
      <c r="M71" s="11"/>
      <c r="N71" s="11"/>
      <c r="O71" s="11"/>
      <c r="P71" s="11"/>
      <c r="Q71" s="11"/>
    </row>
    <row r="72" spans="1:17">
      <c r="A72" s="6"/>
      <c r="B72" s="6"/>
      <c r="C72" s="6"/>
      <c r="D72" s="6"/>
      <c r="E72" s="6"/>
      <c r="F72" s="6"/>
      <c r="G72" s="6"/>
      <c r="H72" s="6"/>
      <c r="I72" s="6"/>
      <c r="J72" s="6"/>
      <c r="K72" s="11"/>
      <c r="L72" s="11"/>
      <c r="M72" s="11"/>
      <c r="N72" s="11"/>
      <c r="O72" s="11"/>
      <c r="P72" s="11"/>
      <c r="Q72" s="11"/>
    </row>
    <row r="73" spans="1:17">
      <c r="A73" s="6"/>
      <c r="B73" s="6" t="s">
        <v>34</v>
      </c>
      <c r="C73" s="7" t="s">
        <v>7</v>
      </c>
      <c r="D73" s="6"/>
      <c r="E73" s="6"/>
      <c r="F73" s="6"/>
      <c r="G73" s="6"/>
      <c r="H73" s="6"/>
      <c r="I73" s="6"/>
      <c r="J73" s="6"/>
      <c r="K73" s="11"/>
      <c r="L73" s="11"/>
      <c r="M73" s="11"/>
      <c r="N73" s="11"/>
      <c r="O73" s="11"/>
      <c r="P73" s="11"/>
      <c r="Q73" s="11"/>
    </row>
    <row r="74" spans="1:17" ht="15.75">
      <c r="A74" s="4"/>
      <c r="B74" s="6"/>
      <c r="C74" s="6" t="s">
        <v>21</v>
      </c>
      <c r="D74" s="8">
        <v>2.7709999999999999</v>
      </c>
      <c r="E74" s="6" t="s">
        <v>22</v>
      </c>
      <c r="F74" s="9" t="s">
        <v>57</v>
      </c>
      <c r="G74" s="9" t="s">
        <v>58</v>
      </c>
      <c r="H74" s="9" t="s">
        <v>59</v>
      </c>
      <c r="I74" s="9" t="s">
        <v>60</v>
      </c>
      <c r="J74" s="9" t="s">
        <v>61</v>
      </c>
      <c r="K74" s="11"/>
      <c r="L74" s="11"/>
      <c r="M74" s="11"/>
      <c r="N74" s="11"/>
      <c r="O74" s="11"/>
      <c r="P74" s="11"/>
      <c r="Q74" s="11"/>
    </row>
    <row r="75" spans="1:17" ht="15.75">
      <c r="A75" s="4"/>
      <c r="B75" s="6"/>
      <c r="C75" s="6" t="s">
        <v>30</v>
      </c>
      <c r="D75" s="8">
        <v>23.24</v>
      </c>
      <c r="E75" s="8">
        <v>-3.5999999999999997E-2</v>
      </c>
      <c r="F75" s="8">
        <v>14.59</v>
      </c>
      <c r="G75" s="8">
        <v>23.172999999999998</v>
      </c>
      <c r="H75" s="8">
        <v>28.157</v>
      </c>
      <c r="I75" s="8">
        <v>31.478000000000002</v>
      </c>
      <c r="J75" s="8">
        <v>27.033999999999999</v>
      </c>
      <c r="K75" s="11"/>
      <c r="L75" s="11"/>
      <c r="M75" s="11"/>
      <c r="N75" s="11"/>
      <c r="O75" s="11"/>
      <c r="P75" s="11"/>
      <c r="Q75" s="11"/>
    </row>
    <row r="76" spans="1:17">
      <c r="A76" s="4"/>
      <c r="B76" s="6"/>
      <c r="C76" s="6"/>
      <c r="D76" s="6">
        <f>D75-D74</f>
        <v>20.468999999999998</v>
      </c>
      <c r="E76" s="6"/>
      <c r="F76" s="6">
        <f>F75-E75</f>
        <v>14.625999999999999</v>
      </c>
      <c r="G76" s="6">
        <f>G75-E75</f>
        <v>23.209</v>
      </c>
      <c r="H76" s="6">
        <f>H75-E75</f>
        <v>28.193000000000001</v>
      </c>
      <c r="I76" s="6">
        <f>I75-E75</f>
        <v>31.514000000000003</v>
      </c>
      <c r="J76" s="6">
        <f>J75-E75</f>
        <v>27.07</v>
      </c>
      <c r="K76" s="11"/>
      <c r="L76" s="11"/>
      <c r="M76" s="11"/>
      <c r="N76" s="11"/>
      <c r="O76" s="11"/>
      <c r="P76" s="11"/>
      <c r="Q76" s="11"/>
    </row>
    <row r="77" spans="1:17">
      <c r="A77" s="4"/>
      <c r="B77" s="6"/>
      <c r="C77" s="6"/>
      <c r="D77" s="6"/>
      <c r="E77" s="6"/>
      <c r="F77" s="10">
        <f>F76/D76*100</f>
        <v>71.454394450144122</v>
      </c>
      <c r="G77" s="10">
        <f>G76/D76*100</f>
        <v>113.38609604768186</v>
      </c>
      <c r="H77" s="10">
        <f>H76/D76*100</f>
        <v>137.73511163222437</v>
      </c>
      <c r="I77" s="10">
        <f>I76/D76*100</f>
        <v>153.95964629439644</v>
      </c>
      <c r="J77" s="10">
        <f>J76/D76*100</f>
        <v>132.24876642728029</v>
      </c>
      <c r="K77" s="11"/>
      <c r="L77" s="11"/>
      <c r="M77" s="11"/>
      <c r="N77" s="11"/>
      <c r="O77" s="11"/>
      <c r="P77" s="11"/>
      <c r="Q77" s="11"/>
    </row>
    <row r="78" spans="1:17">
      <c r="A78" s="11"/>
      <c r="B78" s="11"/>
      <c r="C78" s="11"/>
      <c r="D78" s="11"/>
      <c r="E78" s="11"/>
      <c r="F78" s="11"/>
      <c r="G78" s="11"/>
      <c r="H78" s="11"/>
      <c r="I78" s="11"/>
      <c r="J78" s="11"/>
      <c r="K78" s="11"/>
      <c r="L78" s="11"/>
      <c r="M78" s="11"/>
      <c r="N78" s="11"/>
      <c r="O78" s="11"/>
      <c r="P78" s="11"/>
      <c r="Q78" s="11"/>
    </row>
    <row r="79" spans="1:17">
      <c r="A79" s="4" t="s">
        <v>36</v>
      </c>
      <c r="B79" s="5"/>
      <c r="C79" s="6"/>
      <c r="D79" s="6"/>
      <c r="E79" s="6"/>
      <c r="F79" s="6"/>
      <c r="G79" s="6"/>
      <c r="H79" s="6"/>
      <c r="I79" s="6"/>
      <c r="J79" s="6"/>
      <c r="K79" s="11"/>
      <c r="L79" s="12"/>
      <c r="M79" s="9" t="str">
        <f t="shared" ref="M79:Q79" si="14">F81</f>
        <v>2HZ</v>
      </c>
      <c r="N79" s="9" t="str">
        <f t="shared" si="14"/>
        <v>4HZ</v>
      </c>
      <c r="O79" s="9" t="str">
        <f t="shared" si="14"/>
        <v>8HZ</v>
      </c>
      <c r="P79" s="9" t="str">
        <f t="shared" si="14"/>
        <v>16HZ</v>
      </c>
      <c r="Q79" s="9" t="str">
        <f t="shared" si="14"/>
        <v>32HZ</v>
      </c>
    </row>
    <row r="80" spans="1:17">
      <c r="A80" s="4"/>
      <c r="B80" s="6" t="s">
        <v>19</v>
      </c>
      <c r="C80" s="7" t="s">
        <v>20</v>
      </c>
      <c r="D80" s="6"/>
      <c r="E80" s="6"/>
      <c r="F80" s="6"/>
      <c r="G80" s="6"/>
      <c r="H80" s="6"/>
      <c r="I80" s="6"/>
      <c r="J80" s="6"/>
      <c r="K80" s="11"/>
      <c r="L80" s="12" t="s">
        <v>69</v>
      </c>
      <c r="M80" s="13">
        <f t="shared" ref="M80:Q80" si="15">AVERAGE(F90,F96)</f>
        <v>50.345729088752677</v>
      </c>
      <c r="N80" s="13">
        <f t="shared" si="15"/>
        <v>88.700612665889636</v>
      </c>
      <c r="O80" s="13">
        <f t="shared" si="15"/>
        <v>145.51761282395285</v>
      </c>
      <c r="P80" s="13">
        <f t="shared" si="15"/>
        <v>158.18570434957411</v>
      </c>
      <c r="Q80" s="13">
        <f t="shared" si="15"/>
        <v>125.82593803214512</v>
      </c>
    </row>
    <row r="81" spans="1:17" ht="15.75">
      <c r="A81" s="4"/>
      <c r="B81" s="6"/>
      <c r="C81" s="6" t="s">
        <v>21</v>
      </c>
      <c r="D81" s="8">
        <v>4.1890000000000001</v>
      </c>
      <c r="E81" s="6" t="s">
        <v>22</v>
      </c>
      <c r="F81" s="9" t="s">
        <v>57</v>
      </c>
      <c r="G81" s="9" t="s">
        <v>58</v>
      </c>
      <c r="H81" s="9" t="s">
        <v>59</v>
      </c>
      <c r="I81" s="9" t="s">
        <v>60</v>
      </c>
      <c r="J81" s="9" t="s">
        <v>61</v>
      </c>
      <c r="K81" s="11"/>
      <c r="L81" s="12" t="s">
        <v>7</v>
      </c>
      <c r="M81" s="13">
        <f t="shared" ref="M81:Q81" si="16">AVERAGE(F84,F102)</f>
        <v>44.663303795520548</v>
      </c>
      <c r="N81" s="13">
        <f t="shared" si="16"/>
        <v>64.197110102354159</v>
      </c>
      <c r="O81" s="13">
        <f t="shared" si="16"/>
        <v>97.834076264723535</v>
      </c>
      <c r="P81" s="13">
        <f t="shared" si="16"/>
        <v>105.92295106329151</v>
      </c>
      <c r="Q81" s="13">
        <f t="shared" si="16"/>
        <v>95.748771732112189</v>
      </c>
    </row>
    <row r="82" spans="1:17" ht="15.75">
      <c r="A82" s="4"/>
      <c r="B82" s="6"/>
      <c r="C82" s="6" t="s">
        <v>30</v>
      </c>
      <c r="D82" s="8">
        <v>9.7029999999999994</v>
      </c>
      <c r="E82" s="8">
        <v>3.319</v>
      </c>
      <c r="F82" s="8">
        <v>3.726</v>
      </c>
      <c r="G82" s="8">
        <v>5.0529999999999999</v>
      </c>
      <c r="H82" s="8">
        <v>7.2830000000000004</v>
      </c>
      <c r="I82" s="8">
        <v>7.1669999999999998</v>
      </c>
      <c r="J82" s="8">
        <v>6.915</v>
      </c>
      <c r="K82" s="11"/>
      <c r="L82" s="11"/>
      <c r="M82" s="11"/>
      <c r="N82" s="11"/>
      <c r="O82" s="11"/>
      <c r="P82" s="11"/>
      <c r="Q82" s="11"/>
    </row>
    <row r="83" spans="1:17">
      <c r="A83" s="4"/>
      <c r="B83" s="6"/>
      <c r="C83" s="6"/>
      <c r="D83" s="6">
        <f>D82-D81</f>
        <v>5.5139999999999993</v>
      </c>
      <c r="E83" s="6"/>
      <c r="F83" s="6">
        <f>F82-E82</f>
        <v>0.40700000000000003</v>
      </c>
      <c r="G83" s="6">
        <f>G82-E82</f>
        <v>1.734</v>
      </c>
      <c r="H83" s="6">
        <f>H82-E82</f>
        <v>3.9640000000000004</v>
      </c>
      <c r="I83" s="6">
        <f>I82-E82</f>
        <v>3.8479999999999999</v>
      </c>
      <c r="J83" s="6">
        <f>J82-E82</f>
        <v>3.5960000000000001</v>
      </c>
      <c r="K83" s="11"/>
      <c r="L83" s="11"/>
      <c r="M83" s="11"/>
      <c r="N83" s="11"/>
      <c r="O83" s="11"/>
      <c r="P83" s="11"/>
      <c r="Q83" s="11"/>
    </row>
    <row r="84" spans="1:17">
      <c r="A84" s="4"/>
      <c r="B84" s="6"/>
      <c r="C84" s="6"/>
      <c r="D84" s="6"/>
      <c r="E84" s="6"/>
      <c r="F84" s="10">
        <f>F83/D83*100</f>
        <v>7.381211461733769</v>
      </c>
      <c r="G84" s="10">
        <f>G83/D83*100</f>
        <v>31.447225244831341</v>
      </c>
      <c r="H84" s="10">
        <f>H83/D83*100</f>
        <v>71.889735219441448</v>
      </c>
      <c r="I84" s="10">
        <f>I83/D83*100</f>
        <v>69.785999274573811</v>
      </c>
      <c r="J84" s="10">
        <f>J83/D83*100</f>
        <v>65.215814290895906</v>
      </c>
      <c r="K84" s="11"/>
      <c r="L84" s="12" t="s">
        <v>31</v>
      </c>
      <c r="M84" s="6" t="s">
        <v>69</v>
      </c>
      <c r="N84" s="6" t="s">
        <v>7</v>
      </c>
      <c r="O84" s="11"/>
      <c r="P84" s="11"/>
      <c r="Q84" s="11"/>
    </row>
    <row r="85" spans="1:17">
      <c r="A85" s="4"/>
      <c r="B85" s="6"/>
      <c r="C85" s="6"/>
      <c r="D85" s="6"/>
      <c r="E85" s="6"/>
      <c r="F85" s="6"/>
      <c r="G85" s="6"/>
      <c r="H85" s="6"/>
      <c r="I85" s="6"/>
      <c r="J85" s="6"/>
      <c r="K85" s="11"/>
      <c r="L85" s="9" t="s">
        <v>57</v>
      </c>
      <c r="M85" s="13">
        <f>M80</f>
        <v>50.345729088752677</v>
      </c>
      <c r="N85" s="13">
        <f>M81</f>
        <v>44.663303795520548</v>
      </c>
      <c r="O85" s="11"/>
      <c r="P85" s="11"/>
      <c r="Q85" s="11"/>
    </row>
    <row r="86" spans="1:17">
      <c r="A86" s="4"/>
      <c r="B86" s="6" t="s">
        <v>32</v>
      </c>
      <c r="C86" s="7" t="s">
        <v>69</v>
      </c>
      <c r="D86" s="6"/>
      <c r="E86" s="6"/>
      <c r="F86" s="6"/>
      <c r="G86" s="6"/>
      <c r="H86" s="6"/>
      <c r="I86" s="6"/>
      <c r="J86" s="6"/>
      <c r="K86" s="11"/>
      <c r="L86" s="9" t="s">
        <v>58</v>
      </c>
      <c r="M86" s="13">
        <f>N80</f>
        <v>88.700612665889636</v>
      </c>
      <c r="N86" s="13">
        <f>N81</f>
        <v>64.197110102354159</v>
      </c>
      <c r="O86" s="11"/>
      <c r="P86" s="11"/>
      <c r="Q86" s="11"/>
    </row>
    <row r="87" spans="1:17" ht="15.75">
      <c r="A87" s="4"/>
      <c r="B87" s="6"/>
      <c r="C87" s="6" t="s">
        <v>21</v>
      </c>
      <c r="D87" s="8">
        <v>1.109</v>
      </c>
      <c r="E87" s="6" t="s">
        <v>22</v>
      </c>
      <c r="F87" s="9" t="s">
        <v>57</v>
      </c>
      <c r="G87" s="9" t="s">
        <v>58</v>
      </c>
      <c r="H87" s="9" t="s">
        <v>59</v>
      </c>
      <c r="I87" s="9" t="s">
        <v>60</v>
      </c>
      <c r="J87" s="9" t="s">
        <v>61</v>
      </c>
      <c r="K87" s="11"/>
      <c r="L87" s="9" t="s">
        <v>59</v>
      </c>
      <c r="M87" s="13">
        <f>O80</f>
        <v>145.51761282395285</v>
      </c>
      <c r="N87" s="13">
        <f>O81</f>
        <v>97.834076264723535</v>
      </c>
      <c r="O87" s="11"/>
      <c r="P87" s="11"/>
      <c r="Q87" s="11"/>
    </row>
    <row r="88" spans="1:17" ht="15.75">
      <c r="A88" s="4"/>
      <c r="B88" s="6"/>
      <c r="C88" s="6" t="s">
        <v>30</v>
      </c>
      <c r="D88" s="8">
        <v>26.338999999999999</v>
      </c>
      <c r="E88" s="8">
        <v>0.621</v>
      </c>
      <c r="F88" s="8">
        <v>13.532999999999999</v>
      </c>
      <c r="G88" s="8">
        <v>29.347000000000001</v>
      </c>
      <c r="H88" s="8">
        <v>45.981000000000002</v>
      </c>
      <c r="I88" s="8">
        <v>55</v>
      </c>
      <c r="J88" s="8">
        <v>41.453000000000003</v>
      </c>
      <c r="K88" s="11"/>
      <c r="L88" s="9" t="s">
        <v>60</v>
      </c>
      <c r="M88" s="13">
        <f>P80</f>
        <v>158.18570434957411</v>
      </c>
      <c r="N88" s="13">
        <f>P81</f>
        <v>105.92295106329151</v>
      </c>
      <c r="O88" s="11"/>
      <c r="P88" s="11"/>
      <c r="Q88" s="11"/>
    </row>
    <row r="89" spans="1:17">
      <c r="A89" s="4"/>
      <c r="B89" s="6"/>
      <c r="C89" s="6"/>
      <c r="D89" s="6">
        <f>D88-D87</f>
        <v>25.229999999999997</v>
      </c>
      <c r="E89" s="6"/>
      <c r="F89" s="6">
        <f>F88-E88</f>
        <v>12.911999999999999</v>
      </c>
      <c r="G89" s="6">
        <f>G88-E88</f>
        <v>28.726000000000003</v>
      </c>
      <c r="H89" s="6">
        <f>H88-E88</f>
        <v>45.36</v>
      </c>
      <c r="I89" s="6">
        <f>I88-E88</f>
        <v>54.378999999999998</v>
      </c>
      <c r="J89" s="6">
        <f>J88-E88</f>
        <v>40.832000000000001</v>
      </c>
      <c r="K89" s="11"/>
      <c r="L89" s="9" t="s">
        <v>61</v>
      </c>
      <c r="M89" s="13">
        <f>Q80</f>
        <v>125.82593803214512</v>
      </c>
      <c r="N89" s="13">
        <f>Q81</f>
        <v>95.748771732112189</v>
      </c>
      <c r="O89" s="11"/>
      <c r="P89" s="11"/>
      <c r="Q89" s="11"/>
    </row>
    <row r="90" spans="1:17">
      <c r="A90" s="4"/>
      <c r="B90" s="6"/>
      <c r="C90" s="6"/>
      <c r="D90" s="6"/>
      <c r="E90" s="6"/>
      <c r="F90" s="10">
        <f>F89/D89*100</f>
        <v>51.177170035671828</v>
      </c>
      <c r="G90" s="10">
        <f>G89/D89*100</f>
        <v>113.85652001585416</v>
      </c>
      <c r="H90" s="10">
        <f>H89/D89*100</f>
        <v>179.78596908442333</v>
      </c>
      <c r="I90" s="10">
        <f>I89/D89*100</f>
        <v>215.53309552120493</v>
      </c>
      <c r="J90" s="10">
        <f>J89/D89*100</f>
        <v>161.83908045977014</v>
      </c>
      <c r="K90" s="11"/>
      <c r="L90" s="11"/>
      <c r="M90" s="11"/>
      <c r="N90" s="11"/>
      <c r="O90" s="11"/>
      <c r="P90" s="11"/>
      <c r="Q90" s="11"/>
    </row>
    <row r="91" spans="1:17">
      <c r="A91" s="4"/>
      <c r="B91" s="6"/>
      <c r="C91" s="6"/>
      <c r="D91" s="6"/>
      <c r="E91" s="6"/>
      <c r="F91" s="6"/>
      <c r="G91" s="6"/>
      <c r="H91" s="6"/>
      <c r="I91" s="6"/>
      <c r="J91" s="6"/>
      <c r="K91" s="11"/>
      <c r="L91" s="11"/>
      <c r="M91" s="11"/>
      <c r="N91" s="11"/>
      <c r="O91" s="11"/>
      <c r="P91" s="11"/>
      <c r="Q91" s="11"/>
    </row>
    <row r="92" spans="1:17">
      <c r="A92" s="6"/>
      <c r="B92" s="6" t="s">
        <v>33</v>
      </c>
      <c r="C92" s="7" t="s">
        <v>69</v>
      </c>
      <c r="D92" s="6"/>
      <c r="E92" s="6"/>
      <c r="F92" s="6"/>
      <c r="G92" s="6"/>
      <c r="H92" s="6"/>
      <c r="I92" s="6"/>
      <c r="J92" s="6"/>
      <c r="K92" s="11"/>
      <c r="L92" s="11"/>
      <c r="M92" s="11"/>
      <c r="N92" s="11"/>
      <c r="O92" s="11"/>
      <c r="P92" s="11"/>
      <c r="Q92" s="11"/>
    </row>
    <row r="93" spans="1:17" ht="15.75">
      <c r="A93" s="6"/>
      <c r="B93" s="6"/>
      <c r="C93" s="6" t="s">
        <v>21</v>
      </c>
      <c r="D93" s="8">
        <v>1.65</v>
      </c>
      <c r="E93" s="6" t="s">
        <v>22</v>
      </c>
      <c r="F93" s="9" t="s">
        <v>57</v>
      </c>
      <c r="G93" s="9" t="s">
        <v>58</v>
      </c>
      <c r="H93" s="9" t="s">
        <v>59</v>
      </c>
      <c r="I93" s="9" t="s">
        <v>60</v>
      </c>
      <c r="J93" s="9" t="s">
        <v>61</v>
      </c>
      <c r="K93" s="11"/>
      <c r="L93" s="11"/>
      <c r="M93" s="11"/>
      <c r="N93" s="11"/>
      <c r="O93" s="11"/>
      <c r="P93" s="11"/>
      <c r="Q93" s="11"/>
    </row>
    <row r="94" spans="1:17" ht="15.75">
      <c r="A94" s="6"/>
      <c r="B94" s="6"/>
      <c r="C94" s="6" t="s">
        <v>30</v>
      </c>
      <c r="D94" s="8">
        <v>36.959000000000003</v>
      </c>
      <c r="E94" s="8">
        <v>1.1919999999999999</v>
      </c>
      <c r="F94" s="8">
        <v>18.675000000000001</v>
      </c>
      <c r="G94" s="8">
        <v>23.629000000000001</v>
      </c>
      <c r="H94" s="8">
        <v>40.472999999999999</v>
      </c>
      <c r="I94" s="8">
        <v>36.796999999999997</v>
      </c>
      <c r="J94" s="8">
        <v>32.904000000000003</v>
      </c>
      <c r="K94" s="11"/>
      <c r="L94" s="11"/>
      <c r="M94" s="11"/>
      <c r="N94" s="11"/>
      <c r="O94" s="11"/>
      <c r="P94" s="11"/>
      <c r="Q94" s="11"/>
    </row>
    <row r="95" spans="1:17">
      <c r="A95" s="6"/>
      <c r="B95" s="6"/>
      <c r="C95" s="6"/>
      <c r="D95" s="6">
        <f>D94-D93</f>
        <v>35.309000000000005</v>
      </c>
      <c r="E95" s="6"/>
      <c r="F95" s="6">
        <f>F94-E94</f>
        <v>17.483000000000001</v>
      </c>
      <c r="G95" s="6">
        <f>G94-E94</f>
        <v>22.437000000000001</v>
      </c>
      <c r="H95" s="6">
        <f>H94-E94</f>
        <v>39.280999999999999</v>
      </c>
      <c r="I95" s="6">
        <f>I94-E94</f>
        <v>35.604999999999997</v>
      </c>
      <c r="J95" s="6">
        <f>J94-E94</f>
        <v>31.712000000000003</v>
      </c>
      <c r="K95" s="11"/>
      <c r="L95" s="11"/>
      <c r="M95" s="11"/>
      <c r="N95" s="11"/>
      <c r="O95" s="11"/>
      <c r="P95" s="11"/>
      <c r="Q95" s="11"/>
    </row>
    <row r="96" spans="1:17">
      <c r="A96" s="6"/>
      <c r="B96" s="6"/>
      <c r="C96" s="6"/>
      <c r="D96" s="6"/>
      <c r="E96" s="6"/>
      <c r="F96" s="10">
        <f>F95/D95*100</f>
        <v>49.514288141833525</v>
      </c>
      <c r="G96" s="10">
        <f>G95/D95*100</f>
        <v>63.544705315925107</v>
      </c>
      <c r="H96" s="10">
        <f>H95/D95*100</f>
        <v>111.24925656348239</v>
      </c>
      <c r="I96" s="10">
        <f>I95/D95*100</f>
        <v>100.83831317794328</v>
      </c>
      <c r="J96" s="10">
        <f>J95/D95*100</f>
        <v>89.81279560452009</v>
      </c>
      <c r="K96" s="11"/>
      <c r="L96" s="11"/>
      <c r="M96" s="11"/>
      <c r="N96" s="11"/>
      <c r="O96" s="11"/>
      <c r="P96" s="11"/>
      <c r="Q96" s="11"/>
    </row>
    <row r="97" spans="1:17">
      <c r="A97" s="6"/>
      <c r="B97" s="6"/>
      <c r="C97" s="6"/>
      <c r="D97" s="6"/>
      <c r="E97" s="6"/>
      <c r="F97" s="6"/>
      <c r="G97" s="6"/>
      <c r="H97" s="6"/>
      <c r="I97" s="6"/>
      <c r="J97" s="6"/>
      <c r="K97" s="11"/>
      <c r="L97" s="11"/>
      <c r="M97" s="11"/>
      <c r="N97" s="11"/>
      <c r="O97" s="11"/>
      <c r="P97" s="11"/>
      <c r="Q97" s="11"/>
    </row>
    <row r="98" spans="1:17">
      <c r="A98" s="6"/>
      <c r="B98" s="6" t="s">
        <v>34</v>
      </c>
      <c r="C98" s="7" t="s">
        <v>20</v>
      </c>
      <c r="D98" s="6"/>
      <c r="E98" s="6"/>
      <c r="F98" s="6"/>
      <c r="G98" s="6"/>
      <c r="H98" s="6"/>
      <c r="I98" s="6"/>
      <c r="J98" s="6"/>
      <c r="K98" s="11"/>
      <c r="L98" s="11"/>
      <c r="M98" s="11"/>
      <c r="N98" s="11"/>
      <c r="O98" s="11"/>
      <c r="P98" s="11"/>
      <c r="Q98" s="11"/>
    </row>
    <row r="99" spans="1:17" ht="15.75">
      <c r="A99" s="4"/>
      <c r="B99" s="6"/>
      <c r="C99" s="6" t="s">
        <v>21</v>
      </c>
      <c r="D99" s="8">
        <v>1.1539999999999999</v>
      </c>
      <c r="E99" s="6" t="s">
        <v>22</v>
      </c>
      <c r="F99" s="9" t="s">
        <v>57</v>
      </c>
      <c r="G99" s="9" t="s">
        <v>58</v>
      </c>
      <c r="H99" s="9" t="s">
        <v>59</v>
      </c>
      <c r="I99" s="9" t="s">
        <v>60</v>
      </c>
      <c r="J99" s="9" t="s">
        <v>61</v>
      </c>
      <c r="K99" s="11"/>
      <c r="L99" s="11"/>
      <c r="M99" s="11"/>
      <c r="N99" s="11"/>
      <c r="O99" s="11"/>
      <c r="P99" s="11"/>
      <c r="Q99" s="11"/>
    </row>
    <row r="100" spans="1:17" ht="15.75">
      <c r="A100" s="4"/>
      <c r="B100" s="6"/>
      <c r="C100" s="6" t="s">
        <v>30</v>
      </c>
      <c r="D100" s="8">
        <v>66.826999999999998</v>
      </c>
      <c r="E100" s="8">
        <v>1.6279999999999999</v>
      </c>
      <c r="F100" s="8">
        <v>55.444000000000003</v>
      </c>
      <c r="G100" s="8">
        <v>65.296000000000006</v>
      </c>
      <c r="H100" s="8">
        <v>82.917000000000002</v>
      </c>
      <c r="I100" s="8">
        <v>94.923000000000002</v>
      </c>
      <c r="J100" s="8">
        <v>84.561000000000007</v>
      </c>
      <c r="K100" s="11"/>
      <c r="L100" s="11"/>
      <c r="M100" s="11"/>
      <c r="N100" s="11"/>
      <c r="O100" s="11"/>
      <c r="P100" s="11"/>
      <c r="Q100" s="11"/>
    </row>
    <row r="101" spans="1:17">
      <c r="A101" s="4"/>
      <c r="B101" s="6"/>
      <c r="C101" s="6"/>
      <c r="D101" s="6">
        <f>D100-D99</f>
        <v>65.673000000000002</v>
      </c>
      <c r="E101" s="6"/>
      <c r="F101" s="6">
        <f>F100-E100</f>
        <v>53.816000000000003</v>
      </c>
      <c r="G101" s="6">
        <f>G100-E100</f>
        <v>63.668000000000006</v>
      </c>
      <c r="H101" s="6">
        <f>H100-E100</f>
        <v>81.289000000000001</v>
      </c>
      <c r="I101" s="6">
        <f>I100-E100</f>
        <v>93.295000000000002</v>
      </c>
      <c r="J101" s="6">
        <f>J100-E100</f>
        <v>82.933000000000007</v>
      </c>
      <c r="K101" s="11"/>
      <c r="L101" s="11"/>
      <c r="M101" s="11"/>
      <c r="N101" s="11"/>
      <c r="O101" s="11"/>
      <c r="P101" s="11"/>
      <c r="Q101" s="11"/>
    </row>
    <row r="102" spans="1:17">
      <c r="A102" s="4"/>
      <c r="B102" s="6"/>
      <c r="C102" s="6"/>
      <c r="D102" s="6"/>
      <c r="E102" s="6"/>
      <c r="F102" s="10">
        <f>F101/D101*100</f>
        <v>81.945396129307326</v>
      </c>
      <c r="G102" s="10">
        <f>G101/D101*100</f>
        <v>96.946994959876974</v>
      </c>
      <c r="H102" s="10">
        <f>H101/D101*100</f>
        <v>123.77841731000562</v>
      </c>
      <c r="I102" s="10">
        <f>I101/D101*100</f>
        <v>142.0599028520092</v>
      </c>
      <c r="J102" s="10">
        <f>J101/D101*100</f>
        <v>126.28172917332847</v>
      </c>
      <c r="K102" s="11"/>
      <c r="L102" s="11"/>
      <c r="M102" s="11"/>
      <c r="N102" s="11"/>
      <c r="O102" s="11"/>
      <c r="P102" s="11"/>
      <c r="Q102" s="11"/>
    </row>
    <row r="103" spans="1:17">
      <c r="A103" s="11"/>
      <c r="B103" s="11"/>
      <c r="C103" s="11"/>
      <c r="D103" s="11"/>
      <c r="E103" s="11"/>
      <c r="F103" s="11"/>
      <c r="G103" s="11"/>
      <c r="H103" s="11"/>
      <c r="I103" s="11"/>
      <c r="J103" s="11"/>
      <c r="K103" s="11"/>
      <c r="L103" s="11"/>
      <c r="M103" s="11"/>
      <c r="N103" s="11"/>
      <c r="O103" s="11"/>
      <c r="P103" s="11"/>
      <c r="Q103" s="11"/>
    </row>
    <row r="104" spans="1:17">
      <c r="A104" s="4" t="s">
        <v>38</v>
      </c>
      <c r="B104" s="5"/>
      <c r="C104" s="6"/>
      <c r="D104" s="6"/>
      <c r="E104" s="6"/>
      <c r="F104" s="6"/>
      <c r="G104" s="6"/>
      <c r="H104" s="6"/>
      <c r="I104" s="6"/>
      <c r="J104" s="6"/>
      <c r="K104" s="11"/>
      <c r="L104" s="12"/>
      <c r="M104" s="9" t="str">
        <f t="shared" ref="M104:Q104" si="17">F106</f>
        <v>2HZ</v>
      </c>
      <c r="N104" s="9" t="str">
        <f t="shared" si="17"/>
        <v>4HZ</v>
      </c>
      <c r="O104" s="9" t="str">
        <f t="shared" si="17"/>
        <v>8HZ</v>
      </c>
      <c r="P104" s="9" t="str">
        <f t="shared" si="17"/>
        <v>16HZ</v>
      </c>
      <c r="Q104" s="9" t="str">
        <f t="shared" si="17"/>
        <v>32HZ</v>
      </c>
    </row>
    <row r="105" spans="1:17">
      <c r="A105" s="4"/>
      <c r="B105" s="6" t="s">
        <v>19</v>
      </c>
      <c r="C105" s="7" t="s">
        <v>69</v>
      </c>
      <c r="D105" s="6"/>
      <c r="E105" s="6"/>
      <c r="F105" s="6"/>
      <c r="G105" s="6"/>
      <c r="H105" s="6"/>
      <c r="I105" s="6"/>
      <c r="J105" s="6"/>
      <c r="K105" s="11"/>
      <c r="L105" s="12" t="s">
        <v>69</v>
      </c>
      <c r="M105" s="13">
        <f t="shared" ref="M105:Q105" si="18">AVERAGE(F121,F109)</f>
        <v>88.414700091541974</v>
      </c>
      <c r="N105" s="13">
        <f t="shared" si="18"/>
        <v>94.54064941786045</v>
      </c>
      <c r="O105" s="13">
        <f t="shared" si="18"/>
        <v>108.98219028550669</v>
      </c>
      <c r="P105" s="13">
        <f t="shared" si="18"/>
        <v>131.35877622081907</v>
      </c>
      <c r="Q105" s="13">
        <f t="shared" si="18"/>
        <v>101.77117834122767</v>
      </c>
    </row>
    <row r="106" spans="1:17" ht="15.75">
      <c r="A106" s="4"/>
      <c r="B106" s="6"/>
      <c r="C106" s="6" t="s">
        <v>21</v>
      </c>
      <c r="D106" s="8">
        <v>3.4140000000000001</v>
      </c>
      <c r="E106" s="6" t="s">
        <v>22</v>
      </c>
      <c r="F106" s="9" t="s">
        <v>57</v>
      </c>
      <c r="G106" s="9" t="s">
        <v>58</v>
      </c>
      <c r="H106" s="9" t="s">
        <v>59</v>
      </c>
      <c r="I106" s="9" t="s">
        <v>60</v>
      </c>
      <c r="J106" s="9" t="s">
        <v>61</v>
      </c>
      <c r="K106" s="11"/>
      <c r="L106" s="12" t="s">
        <v>7</v>
      </c>
      <c r="M106" s="13">
        <f t="shared" ref="M106:Q106" si="19">AVERAGE(F127,F115)</f>
        <v>45.587137409210612</v>
      </c>
      <c r="N106" s="13">
        <f t="shared" si="19"/>
        <v>71.699820485309715</v>
      </c>
      <c r="O106" s="13">
        <f t="shared" si="19"/>
        <v>96.865183979173935</v>
      </c>
      <c r="P106" s="13">
        <f t="shared" si="19"/>
        <v>141.20923102693936</v>
      </c>
      <c r="Q106" s="13">
        <f t="shared" si="19"/>
        <v>140.20970085889769</v>
      </c>
    </row>
    <row r="107" spans="1:17" ht="15.75">
      <c r="A107" s="4"/>
      <c r="B107" s="6"/>
      <c r="C107" s="6" t="s">
        <v>30</v>
      </c>
      <c r="D107" s="8">
        <v>9.4890000000000008</v>
      </c>
      <c r="E107" s="8">
        <v>3.4159999999999999</v>
      </c>
      <c r="F107" s="8">
        <v>10.201000000000001</v>
      </c>
      <c r="G107" s="8">
        <v>10.279</v>
      </c>
      <c r="H107" s="8">
        <v>10.866</v>
      </c>
      <c r="I107" s="8">
        <v>12.846</v>
      </c>
      <c r="J107" s="8">
        <v>10.727</v>
      </c>
      <c r="K107" s="11"/>
      <c r="L107" s="11"/>
      <c r="M107" s="11"/>
      <c r="N107" s="11"/>
      <c r="O107" s="11"/>
      <c r="P107" s="11"/>
      <c r="Q107" s="11"/>
    </row>
    <row r="108" spans="1:17">
      <c r="A108" s="4"/>
      <c r="B108" s="6"/>
      <c r="C108" s="6"/>
      <c r="D108" s="6">
        <f>D107-D106</f>
        <v>6.0750000000000011</v>
      </c>
      <c r="E108" s="6"/>
      <c r="F108" s="6">
        <f>F107-E107</f>
        <v>6.7850000000000001</v>
      </c>
      <c r="G108" s="6">
        <f>G107-E107</f>
        <v>6.8629999999999995</v>
      </c>
      <c r="H108" s="6">
        <f>H107-E107</f>
        <v>7.4499999999999993</v>
      </c>
      <c r="I108" s="6">
        <f>I107-E107</f>
        <v>9.43</v>
      </c>
      <c r="J108" s="6">
        <f>J107-E107</f>
        <v>7.3109999999999999</v>
      </c>
      <c r="K108" s="11"/>
      <c r="L108" s="11"/>
      <c r="M108" s="11"/>
      <c r="N108" s="11"/>
      <c r="O108" s="11"/>
      <c r="P108" s="11"/>
      <c r="Q108" s="11"/>
    </row>
    <row r="109" spans="1:17">
      <c r="A109" s="4"/>
      <c r="B109" s="6"/>
      <c r="C109" s="6"/>
      <c r="D109" s="6"/>
      <c r="E109" s="6"/>
      <c r="F109" s="10">
        <f>F108/D108*100</f>
        <v>111.68724279835389</v>
      </c>
      <c r="G109" s="10">
        <f>G108/D108*100</f>
        <v>112.97119341563784</v>
      </c>
      <c r="H109" s="10">
        <f>H108/D108*100</f>
        <v>122.63374485596705</v>
      </c>
      <c r="I109" s="10">
        <f>I108/D108*100</f>
        <v>155.22633744855966</v>
      </c>
      <c r="J109" s="10">
        <f>J108/D108*100</f>
        <v>120.34567901234566</v>
      </c>
      <c r="K109" s="11"/>
      <c r="L109" s="12" t="s">
        <v>31</v>
      </c>
      <c r="M109" s="6" t="s">
        <v>69</v>
      </c>
      <c r="N109" s="6" t="s">
        <v>7</v>
      </c>
      <c r="O109" s="11"/>
      <c r="P109" s="11"/>
      <c r="Q109" s="11"/>
    </row>
    <row r="110" spans="1:17">
      <c r="A110" s="4"/>
      <c r="B110" s="6"/>
      <c r="C110" s="6"/>
      <c r="D110" s="6"/>
      <c r="E110" s="6"/>
      <c r="F110" s="6"/>
      <c r="G110" s="6"/>
      <c r="H110" s="6"/>
      <c r="I110" s="6"/>
      <c r="J110" s="6"/>
      <c r="K110" s="11"/>
      <c r="L110" s="9" t="s">
        <v>57</v>
      </c>
      <c r="M110" s="13">
        <f>M105</f>
        <v>88.414700091541974</v>
      </c>
      <c r="N110" s="13">
        <f>M106</f>
        <v>45.587137409210612</v>
      </c>
      <c r="O110" s="11"/>
      <c r="P110" s="11"/>
      <c r="Q110" s="11"/>
    </row>
    <row r="111" spans="1:17">
      <c r="A111" s="4"/>
      <c r="B111" s="6" t="s">
        <v>32</v>
      </c>
      <c r="C111" s="7" t="s">
        <v>20</v>
      </c>
      <c r="D111" s="6"/>
      <c r="E111" s="6"/>
      <c r="F111" s="6"/>
      <c r="G111" s="6"/>
      <c r="H111" s="6"/>
      <c r="I111" s="6"/>
      <c r="J111" s="6"/>
      <c r="K111" s="11"/>
      <c r="L111" s="9" t="s">
        <v>58</v>
      </c>
      <c r="M111" s="13">
        <f>N105</f>
        <v>94.54064941786045</v>
      </c>
      <c r="N111" s="13">
        <f>N106</f>
        <v>71.699820485309715</v>
      </c>
      <c r="O111" s="11"/>
      <c r="P111" s="11"/>
      <c r="Q111" s="11"/>
    </row>
    <row r="112" spans="1:17" ht="15.75">
      <c r="A112" s="4"/>
      <c r="B112" s="6"/>
      <c r="C112" s="6" t="s">
        <v>21</v>
      </c>
      <c r="D112" s="8">
        <v>5.2949999999999999</v>
      </c>
      <c r="E112" s="6" t="s">
        <v>22</v>
      </c>
      <c r="F112" s="9" t="s">
        <v>57</v>
      </c>
      <c r="G112" s="9" t="s">
        <v>58</v>
      </c>
      <c r="H112" s="9" t="s">
        <v>59</v>
      </c>
      <c r="I112" s="9" t="s">
        <v>60</v>
      </c>
      <c r="J112" s="9" t="s">
        <v>61</v>
      </c>
      <c r="K112" s="11"/>
      <c r="L112" s="9" t="s">
        <v>59</v>
      </c>
      <c r="M112" s="13">
        <f>O105</f>
        <v>108.98219028550669</v>
      </c>
      <c r="N112" s="13">
        <f>O106</f>
        <v>96.865183979173935</v>
      </c>
      <c r="O112" s="11"/>
      <c r="P112" s="11"/>
      <c r="Q112" s="11"/>
    </row>
    <row r="113" spans="1:17" ht="15.75">
      <c r="A113" s="4"/>
      <c r="B113" s="6"/>
      <c r="C113" s="6" t="s">
        <v>30</v>
      </c>
      <c r="D113" s="8">
        <v>13.676</v>
      </c>
      <c r="E113" s="8">
        <v>4.13</v>
      </c>
      <c r="F113" s="8">
        <v>7.9279999999999999</v>
      </c>
      <c r="G113" s="8">
        <v>10.704000000000001</v>
      </c>
      <c r="H113" s="8">
        <v>13.090999999999999</v>
      </c>
      <c r="I113" s="8">
        <v>17.594000000000001</v>
      </c>
      <c r="J113" s="8">
        <v>18.872</v>
      </c>
      <c r="K113" s="11"/>
      <c r="L113" s="9" t="s">
        <v>60</v>
      </c>
      <c r="M113" s="13">
        <f>P105</f>
        <v>131.35877622081907</v>
      </c>
      <c r="N113" s="13">
        <f>P106</f>
        <v>141.20923102693936</v>
      </c>
      <c r="O113" s="11"/>
      <c r="P113" s="11"/>
      <c r="Q113" s="11"/>
    </row>
    <row r="114" spans="1:17">
      <c r="A114" s="4"/>
      <c r="B114" s="6"/>
      <c r="C114" s="6"/>
      <c r="D114" s="6">
        <f>D113-D112</f>
        <v>8.3810000000000002</v>
      </c>
      <c r="E114" s="6"/>
      <c r="F114" s="6">
        <f>F113-E113</f>
        <v>3.798</v>
      </c>
      <c r="G114" s="6">
        <f>G113-E113</f>
        <v>6.5740000000000007</v>
      </c>
      <c r="H114" s="6">
        <f>H113-E113</f>
        <v>8.9609999999999985</v>
      </c>
      <c r="I114" s="6">
        <f>I113-E113</f>
        <v>13.464000000000002</v>
      </c>
      <c r="J114" s="6">
        <f>J113-E113</f>
        <v>14.742000000000001</v>
      </c>
      <c r="K114" s="11"/>
      <c r="L114" s="9" t="s">
        <v>61</v>
      </c>
      <c r="M114" s="13">
        <f>Q105</f>
        <v>101.77117834122767</v>
      </c>
      <c r="N114" s="13">
        <f>Q106</f>
        <v>140.20970085889769</v>
      </c>
      <c r="O114" s="11"/>
      <c r="P114" s="11"/>
      <c r="Q114" s="11"/>
    </row>
    <row r="115" spans="1:17">
      <c r="A115" s="4"/>
      <c r="B115" s="6"/>
      <c r="C115" s="6"/>
      <c r="D115" s="6"/>
      <c r="E115" s="6"/>
      <c r="F115" s="10">
        <f>F114/D114*100</f>
        <v>45.316787972795609</v>
      </c>
      <c r="G115" s="10">
        <f>G114/D114*100</f>
        <v>78.439327049278134</v>
      </c>
      <c r="H115" s="10">
        <f>H114/D114*100</f>
        <v>106.92041522491347</v>
      </c>
      <c r="I115" s="10">
        <f>I114/D114*100</f>
        <v>160.64908722109536</v>
      </c>
      <c r="J115" s="10">
        <f>J114/D114*100</f>
        <v>175.8978642166806</v>
      </c>
      <c r="K115" s="11"/>
      <c r="L115" s="11"/>
      <c r="M115" s="11"/>
      <c r="N115" s="11"/>
      <c r="O115" s="11"/>
      <c r="P115" s="11"/>
      <c r="Q115" s="11"/>
    </row>
    <row r="116" spans="1:17">
      <c r="A116" s="4"/>
      <c r="B116" s="6"/>
      <c r="C116" s="6"/>
      <c r="D116" s="6"/>
      <c r="E116" s="6"/>
      <c r="F116" s="6"/>
      <c r="G116" s="6"/>
      <c r="H116" s="6"/>
      <c r="I116" s="6"/>
      <c r="J116" s="6"/>
      <c r="K116" s="11"/>
      <c r="L116" s="11"/>
      <c r="M116" s="11"/>
      <c r="N116" s="11"/>
      <c r="O116" s="11"/>
      <c r="P116" s="11"/>
      <c r="Q116" s="11"/>
    </row>
    <row r="117" spans="1:17">
      <c r="A117" s="6"/>
      <c r="B117" s="6" t="s">
        <v>33</v>
      </c>
      <c r="C117" s="7" t="s">
        <v>69</v>
      </c>
      <c r="D117" s="6"/>
      <c r="E117" s="6"/>
      <c r="F117" s="6"/>
      <c r="G117" s="6"/>
      <c r="H117" s="6"/>
      <c r="I117" s="6"/>
      <c r="J117" s="6"/>
      <c r="K117" s="11"/>
      <c r="L117" s="11"/>
      <c r="M117" s="11"/>
      <c r="N117" s="11"/>
      <c r="O117" s="11"/>
      <c r="P117" s="11"/>
      <c r="Q117" s="11"/>
    </row>
    <row r="118" spans="1:17" ht="15.75">
      <c r="A118" s="6"/>
      <c r="B118" s="6"/>
      <c r="C118" s="6" t="s">
        <v>21</v>
      </c>
      <c r="D118" s="8">
        <v>3.0579999999999998</v>
      </c>
      <c r="E118" s="6" t="s">
        <v>22</v>
      </c>
      <c r="F118" s="9" t="s">
        <v>57</v>
      </c>
      <c r="G118" s="9" t="s">
        <v>58</v>
      </c>
      <c r="H118" s="9" t="s">
        <v>59</v>
      </c>
      <c r="I118" s="9" t="s">
        <v>60</v>
      </c>
      <c r="J118" s="9" t="s">
        <v>61</v>
      </c>
      <c r="K118" s="11"/>
      <c r="L118" s="11"/>
      <c r="M118" s="11"/>
      <c r="N118" s="11"/>
      <c r="O118" s="11"/>
      <c r="P118" s="11"/>
      <c r="Q118" s="11"/>
    </row>
    <row r="119" spans="1:17" ht="15.75">
      <c r="A119" s="6"/>
      <c r="B119" s="6"/>
      <c r="C119" s="6" t="s">
        <v>30</v>
      </c>
      <c r="D119" s="8">
        <v>21.84</v>
      </c>
      <c r="E119" s="8">
        <v>1.8360000000000001</v>
      </c>
      <c r="F119" s="8">
        <v>14.071</v>
      </c>
      <c r="G119" s="8">
        <v>16.131</v>
      </c>
      <c r="H119" s="8">
        <v>19.741</v>
      </c>
      <c r="I119" s="8">
        <v>22.024999999999999</v>
      </c>
      <c r="J119" s="8">
        <v>17.462</v>
      </c>
      <c r="K119" s="11"/>
      <c r="L119" s="11"/>
      <c r="M119" s="11"/>
      <c r="N119" s="11"/>
      <c r="O119" s="11"/>
      <c r="P119" s="11"/>
      <c r="Q119" s="11"/>
    </row>
    <row r="120" spans="1:17">
      <c r="A120" s="6"/>
      <c r="B120" s="6"/>
      <c r="C120" s="6"/>
      <c r="D120" s="6">
        <f>D119-D118</f>
        <v>18.782</v>
      </c>
      <c r="E120" s="6"/>
      <c r="F120" s="6">
        <f>F119-E119</f>
        <v>12.234999999999999</v>
      </c>
      <c r="G120" s="6">
        <f>G119-E119</f>
        <v>14.295</v>
      </c>
      <c r="H120" s="6">
        <f>H119-E119</f>
        <v>17.905000000000001</v>
      </c>
      <c r="I120" s="6">
        <f>I119-E119</f>
        <v>20.189</v>
      </c>
      <c r="J120" s="6">
        <f>J119-E119</f>
        <v>15.625999999999999</v>
      </c>
      <c r="K120" s="11"/>
      <c r="L120" s="11"/>
      <c r="M120" s="11"/>
      <c r="N120" s="11"/>
      <c r="O120" s="11"/>
      <c r="P120" s="11"/>
      <c r="Q120" s="11"/>
    </row>
    <row r="121" spans="1:17">
      <c r="A121" s="6"/>
      <c r="B121" s="6"/>
      <c r="C121" s="6"/>
      <c r="D121" s="6"/>
      <c r="E121" s="6"/>
      <c r="F121" s="10">
        <f>F120/D120*100</f>
        <v>65.142157384730055</v>
      </c>
      <c r="G121" s="10">
        <f>G120/D120*100</f>
        <v>76.110105420083059</v>
      </c>
      <c r="H121" s="10">
        <f>H120/D120*100</f>
        <v>95.330635715046327</v>
      </c>
      <c r="I121" s="10">
        <f>I120/D120*100</f>
        <v>107.49121499307847</v>
      </c>
      <c r="J121" s="10">
        <f>J120/D120*100</f>
        <v>83.196677670109679</v>
      </c>
      <c r="K121" s="11"/>
      <c r="L121" s="11"/>
      <c r="M121" s="11"/>
      <c r="N121" s="11"/>
      <c r="O121" s="11"/>
      <c r="P121" s="11"/>
      <c r="Q121" s="11"/>
    </row>
    <row r="122" spans="1:17">
      <c r="A122" s="6"/>
      <c r="B122" s="6"/>
      <c r="C122" s="6"/>
      <c r="D122" s="6"/>
      <c r="E122" s="6"/>
      <c r="F122" s="6"/>
      <c r="G122" s="6"/>
      <c r="H122" s="6"/>
      <c r="I122" s="6"/>
      <c r="J122" s="6"/>
      <c r="K122" s="11"/>
      <c r="L122" s="11"/>
      <c r="M122" s="11"/>
      <c r="N122" s="11"/>
      <c r="O122" s="11"/>
      <c r="P122" s="11"/>
      <c r="Q122" s="11"/>
    </row>
    <row r="123" spans="1:17">
      <c r="A123" s="6"/>
      <c r="B123" s="6" t="s">
        <v>34</v>
      </c>
      <c r="C123" s="7" t="s">
        <v>20</v>
      </c>
      <c r="D123" s="6"/>
      <c r="E123" s="6"/>
      <c r="F123" s="6"/>
      <c r="G123" s="6"/>
      <c r="H123" s="6"/>
      <c r="I123" s="6"/>
      <c r="J123" s="6"/>
      <c r="K123" s="11"/>
      <c r="L123" s="11"/>
      <c r="M123" s="11"/>
      <c r="N123" s="11"/>
      <c r="O123" s="11"/>
      <c r="P123" s="11"/>
      <c r="Q123" s="11"/>
    </row>
    <row r="124" spans="1:17" ht="15.75">
      <c r="A124" s="4"/>
      <c r="B124" s="6"/>
      <c r="C124" s="6" t="s">
        <v>21</v>
      </c>
      <c r="D124" s="8">
        <v>3.7959999999999998</v>
      </c>
      <c r="E124" s="6" t="s">
        <v>22</v>
      </c>
      <c r="F124" s="9" t="s">
        <v>57</v>
      </c>
      <c r="G124" s="9" t="s">
        <v>58</v>
      </c>
      <c r="H124" s="9" t="s">
        <v>59</v>
      </c>
      <c r="I124" s="9" t="s">
        <v>60</v>
      </c>
      <c r="J124" s="9" t="s">
        <v>61</v>
      </c>
      <c r="K124" s="11"/>
      <c r="L124" s="11"/>
      <c r="M124" s="11"/>
      <c r="N124" s="11"/>
      <c r="O124" s="11"/>
      <c r="P124" s="11"/>
      <c r="Q124" s="11"/>
    </row>
    <row r="125" spans="1:17" ht="15.75">
      <c r="A125" s="4"/>
      <c r="B125" s="6"/>
      <c r="C125" s="6" t="s">
        <v>30</v>
      </c>
      <c r="D125" s="8">
        <v>15.009</v>
      </c>
      <c r="E125" s="8">
        <v>1.746</v>
      </c>
      <c r="F125" s="8">
        <v>6.8879999999999999</v>
      </c>
      <c r="G125" s="8">
        <v>9.0299999999999994</v>
      </c>
      <c r="H125" s="8">
        <v>11.48</v>
      </c>
      <c r="I125" s="8">
        <v>15.4</v>
      </c>
      <c r="J125" s="8">
        <v>13.465999999999999</v>
      </c>
      <c r="K125" s="11"/>
      <c r="L125" s="11"/>
      <c r="M125" s="11"/>
      <c r="N125" s="11"/>
      <c r="O125" s="11"/>
      <c r="P125" s="11"/>
      <c r="Q125" s="11"/>
    </row>
    <row r="126" spans="1:17">
      <c r="A126" s="4"/>
      <c r="B126" s="6"/>
      <c r="C126" s="6"/>
      <c r="D126" s="6">
        <f>D125-D124</f>
        <v>11.213000000000001</v>
      </c>
      <c r="E126" s="6"/>
      <c r="F126" s="6">
        <f>F125-E125</f>
        <v>5.1419999999999995</v>
      </c>
      <c r="G126" s="6">
        <f>G125-E125</f>
        <v>7.2839999999999989</v>
      </c>
      <c r="H126" s="6">
        <f>H125-E125</f>
        <v>9.734</v>
      </c>
      <c r="I126" s="6">
        <f>I125-E125</f>
        <v>13.654</v>
      </c>
      <c r="J126" s="6">
        <f>J125-E125</f>
        <v>11.719999999999999</v>
      </c>
      <c r="K126" s="11"/>
      <c r="L126" s="11"/>
      <c r="M126" s="11"/>
      <c r="N126" s="11"/>
      <c r="O126" s="11"/>
      <c r="P126" s="11"/>
      <c r="Q126" s="11"/>
    </row>
    <row r="127" spans="1:17">
      <c r="A127" s="4"/>
      <c r="B127" s="6"/>
      <c r="C127" s="6"/>
      <c r="D127" s="6"/>
      <c r="E127" s="6"/>
      <c r="F127" s="10">
        <f>F126/D126*100</f>
        <v>45.857486845625608</v>
      </c>
      <c r="G127" s="10">
        <f>G126/D126*100</f>
        <v>64.960313921341282</v>
      </c>
      <c r="H127" s="10">
        <f>H126/D126*100</f>
        <v>86.8099527334344</v>
      </c>
      <c r="I127" s="10">
        <f>I126/D126*100</f>
        <v>121.76937483278336</v>
      </c>
      <c r="J127" s="10">
        <f>J126/D126*100</f>
        <v>104.52153750111475</v>
      </c>
      <c r="K127" s="11"/>
      <c r="L127" s="11"/>
      <c r="M127" s="11"/>
      <c r="N127" s="11"/>
      <c r="O127" s="11"/>
      <c r="P127" s="11"/>
      <c r="Q127" s="11"/>
    </row>
    <row r="128" spans="1:17">
      <c r="A128" s="11"/>
      <c r="B128" s="11"/>
      <c r="C128" s="11"/>
      <c r="D128" s="11"/>
      <c r="E128" s="11"/>
      <c r="F128" s="11"/>
      <c r="G128" s="11"/>
      <c r="H128" s="11"/>
      <c r="I128" s="11"/>
      <c r="J128" s="11"/>
      <c r="K128" s="11"/>
      <c r="L128" s="11"/>
      <c r="M128" s="11"/>
      <c r="N128" s="11"/>
      <c r="O128" s="11"/>
      <c r="P128" s="11"/>
      <c r="Q128" s="11"/>
    </row>
    <row r="129" spans="1:17">
      <c r="A129" s="4" t="s">
        <v>43</v>
      </c>
      <c r="B129" s="5"/>
      <c r="C129" s="6"/>
      <c r="D129" s="6"/>
      <c r="E129" s="6"/>
      <c r="F129" s="6"/>
      <c r="G129" s="6"/>
      <c r="H129" s="6"/>
      <c r="I129" s="6"/>
      <c r="J129" s="6"/>
      <c r="K129" s="11"/>
      <c r="L129" s="12"/>
      <c r="M129" s="9" t="str">
        <f t="shared" ref="M129:Q129" si="20">F131</f>
        <v>2HZ</v>
      </c>
      <c r="N129" s="9" t="str">
        <f t="shared" si="20"/>
        <v>4HZ</v>
      </c>
      <c r="O129" s="9" t="str">
        <f t="shared" si="20"/>
        <v>8HZ</v>
      </c>
      <c r="P129" s="9" t="str">
        <f t="shared" si="20"/>
        <v>16HZ</v>
      </c>
      <c r="Q129" s="9" t="str">
        <f t="shared" si="20"/>
        <v>32HZ</v>
      </c>
    </row>
    <row r="130" spans="1:17">
      <c r="A130" s="4"/>
      <c r="B130" s="6" t="s">
        <v>19</v>
      </c>
      <c r="C130" s="7" t="s">
        <v>69</v>
      </c>
      <c r="D130" s="6"/>
      <c r="E130" s="6"/>
      <c r="F130" s="6"/>
      <c r="G130" s="6"/>
      <c r="H130" s="6"/>
      <c r="I130" s="6"/>
      <c r="J130" s="6"/>
      <c r="K130" s="11"/>
      <c r="L130" s="12" t="s">
        <v>69</v>
      </c>
      <c r="M130" s="13">
        <f t="shared" ref="M130:Q130" si="21">AVERAGE(F134,F152)</f>
        <v>21.972463010069543</v>
      </c>
      <c r="N130" s="13">
        <f t="shared" si="21"/>
        <v>52.937193689894535</v>
      </c>
      <c r="O130" s="13">
        <f t="shared" si="21"/>
        <v>88.303109578927177</v>
      </c>
      <c r="P130" s="13">
        <f t="shared" si="21"/>
        <v>139.66556435378959</v>
      </c>
      <c r="Q130" s="13">
        <f t="shared" si="21"/>
        <v>126.52670849581351</v>
      </c>
    </row>
    <row r="131" spans="1:17" ht="15.75">
      <c r="A131" s="4"/>
      <c r="B131" s="6"/>
      <c r="C131" s="6" t="s">
        <v>21</v>
      </c>
      <c r="D131" s="8">
        <v>2.7810000000000001</v>
      </c>
      <c r="E131" s="6" t="s">
        <v>22</v>
      </c>
      <c r="F131" s="9" t="s">
        <v>57</v>
      </c>
      <c r="G131" s="9" t="s">
        <v>58</v>
      </c>
      <c r="H131" s="9" t="s">
        <v>59</v>
      </c>
      <c r="I131" s="9" t="s">
        <v>60</v>
      </c>
      <c r="J131" s="9" t="s">
        <v>61</v>
      </c>
      <c r="K131" s="11"/>
      <c r="L131" s="12" t="s">
        <v>7</v>
      </c>
      <c r="M131" s="13">
        <f t="shared" ref="M131:Q131" si="22">AVERAGE(F140,F146)</f>
        <v>18.019906680859478</v>
      </c>
      <c r="N131" s="13">
        <f t="shared" si="22"/>
        <v>64.502041829526377</v>
      </c>
      <c r="O131" s="13">
        <f t="shared" si="22"/>
        <v>113.1191287408648</v>
      </c>
      <c r="P131" s="13">
        <f t="shared" si="22"/>
        <v>197.70134593296001</v>
      </c>
      <c r="Q131" s="13">
        <f t="shared" si="22"/>
        <v>172.47907303548064</v>
      </c>
    </row>
    <row r="132" spans="1:17" ht="15.75">
      <c r="A132" s="4"/>
      <c r="B132" s="6"/>
      <c r="C132" s="6" t="s">
        <v>30</v>
      </c>
      <c r="D132" s="8">
        <v>18.696000000000002</v>
      </c>
      <c r="E132" s="8">
        <v>1.37</v>
      </c>
      <c r="F132" s="8">
        <v>3.5539999999999998</v>
      </c>
      <c r="G132" s="8">
        <v>9.4440000000000008</v>
      </c>
      <c r="H132" s="8">
        <v>15.987</v>
      </c>
      <c r="I132" s="8">
        <v>23.821999999999999</v>
      </c>
      <c r="J132" s="8">
        <v>23.03</v>
      </c>
      <c r="K132" s="11"/>
      <c r="L132" s="11"/>
      <c r="M132" s="11"/>
      <c r="N132" s="11"/>
      <c r="O132" s="11"/>
      <c r="P132" s="11"/>
      <c r="Q132" s="11"/>
    </row>
    <row r="133" spans="1:17">
      <c r="A133" s="4"/>
      <c r="B133" s="6"/>
      <c r="C133" s="6"/>
      <c r="D133" s="6">
        <f>D132-D131</f>
        <v>15.915000000000001</v>
      </c>
      <c r="E133" s="6"/>
      <c r="F133" s="6">
        <f>F132-E132</f>
        <v>2.1839999999999997</v>
      </c>
      <c r="G133" s="6">
        <f>G132-E132</f>
        <v>8.0740000000000016</v>
      </c>
      <c r="H133" s="6">
        <f>H132-E132</f>
        <v>14.617000000000001</v>
      </c>
      <c r="I133" s="6">
        <f>I132-E132</f>
        <v>22.451999999999998</v>
      </c>
      <c r="J133" s="6">
        <f>J132-E132</f>
        <v>21.66</v>
      </c>
      <c r="K133" s="11"/>
      <c r="L133" s="11"/>
      <c r="M133" s="11"/>
      <c r="N133" s="11"/>
      <c r="O133" s="11"/>
      <c r="P133" s="11"/>
      <c r="Q133" s="11"/>
    </row>
    <row r="134" spans="1:17">
      <c r="A134" s="4"/>
      <c r="B134" s="6"/>
      <c r="C134" s="6"/>
      <c r="D134" s="6"/>
      <c r="E134" s="6"/>
      <c r="F134" s="10">
        <f>F133/D133*100</f>
        <v>13.72290292177191</v>
      </c>
      <c r="G134" s="10">
        <f>G133/D133*100</f>
        <v>50.732013823437015</v>
      </c>
      <c r="H134" s="10">
        <f>H133/D133*100</f>
        <v>91.844172164624567</v>
      </c>
      <c r="I134" s="10">
        <f>I133/D133*100</f>
        <v>141.07445805843543</v>
      </c>
      <c r="J134" s="10">
        <f>J133/D133*100</f>
        <v>136.0980207351555</v>
      </c>
      <c r="K134" s="11"/>
      <c r="L134" s="12" t="s">
        <v>31</v>
      </c>
      <c r="M134" s="6" t="s">
        <v>69</v>
      </c>
      <c r="N134" s="6" t="s">
        <v>7</v>
      </c>
      <c r="O134" s="11"/>
      <c r="P134" s="11"/>
      <c r="Q134" s="11"/>
    </row>
    <row r="135" spans="1:17">
      <c r="A135" s="4"/>
      <c r="B135" s="6"/>
      <c r="C135" s="6"/>
      <c r="D135" s="6"/>
      <c r="E135" s="6"/>
      <c r="F135" s="6"/>
      <c r="G135" s="6"/>
      <c r="H135" s="6"/>
      <c r="I135" s="6"/>
      <c r="J135" s="6"/>
      <c r="K135" s="11"/>
      <c r="L135" s="9" t="s">
        <v>57</v>
      </c>
      <c r="M135" s="13">
        <f>M130</f>
        <v>21.972463010069543</v>
      </c>
      <c r="N135" s="13">
        <f>M131</f>
        <v>18.019906680859478</v>
      </c>
      <c r="O135" s="11"/>
      <c r="P135" s="11"/>
      <c r="Q135" s="11"/>
    </row>
    <row r="136" spans="1:17">
      <c r="A136" s="4"/>
      <c r="B136" s="6" t="s">
        <v>32</v>
      </c>
      <c r="C136" s="7" t="s">
        <v>20</v>
      </c>
      <c r="D136" s="6"/>
      <c r="E136" s="6"/>
      <c r="F136" s="6"/>
      <c r="G136" s="6"/>
      <c r="H136" s="6"/>
      <c r="I136" s="6"/>
      <c r="J136" s="6"/>
      <c r="K136" s="11"/>
      <c r="L136" s="9" t="s">
        <v>58</v>
      </c>
      <c r="M136" s="13">
        <f>N130</f>
        <v>52.937193689894535</v>
      </c>
      <c r="N136" s="13">
        <f>N131</f>
        <v>64.502041829526377</v>
      </c>
      <c r="O136" s="11"/>
      <c r="P136" s="11"/>
      <c r="Q136" s="11"/>
    </row>
    <row r="137" spans="1:17" ht="15.75">
      <c r="A137" s="4"/>
      <c r="B137" s="6"/>
      <c r="C137" s="6" t="s">
        <v>21</v>
      </c>
      <c r="D137" s="8">
        <v>3.6469999999999998</v>
      </c>
      <c r="E137" s="6" t="s">
        <v>22</v>
      </c>
      <c r="F137" s="9" t="s">
        <v>57</v>
      </c>
      <c r="G137" s="9" t="s">
        <v>58</v>
      </c>
      <c r="H137" s="9" t="s">
        <v>59</v>
      </c>
      <c r="I137" s="9" t="s">
        <v>60</v>
      </c>
      <c r="J137" s="9" t="s">
        <v>61</v>
      </c>
      <c r="K137" s="11"/>
      <c r="L137" s="9" t="s">
        <v>59</v>
      </c>
      <c r="M137" s="13">
        <f>O130</f>
        <v>88.303109578927177</v>
      </c>
      <c r="N137" s="13">
        <f>O131</f>
        <v>113.1191287408648</v>
      </c>
      <c r="O137" s="11"/>
      <c r="P137" s="11"/>
      <c r="Q137" s="11"/>
    </row>
    <row r="138" spans="1:17" ht="15.75">
      <c r="A138" s="4"/>
      <c r="B138" s="6"/>
      <c r="C138" s="6" t="s">
        <v>30</v>
      </c>
      <c r="D138" s="8">
        <v>13.760999999999999</v>
      </c>
      <c r="E138" s="8">
        <v>2.1314000000000002</v>
      </c>
      <c r="F138" s="8">
        <v>4.3079999999999998</v>
      </c>
      <c r="G138" s="8">
        <v>8.4890000000000008</v>
      </c>
      <c r="H138" s="8">
        <v>11.778</v>
      </c>
      <c r="I138" s="8">
        <v>18.806000000000001</v>
      </c>
      <c r="J138" s="8">
        <v>16.986999999999998</v>
      </c>
      <c r="K138" s="11"/>
      <c r="L138" s="9" t="s">
        <v>60</v>
      </c>
      <c r="M138" s="13">
        <f>P130</f>
        <v>139.66556435378959</v>
      </c>
      <c r="N138" s="13">
        <f>P131</f>
        <v>197.70134593296001</v>
      </c>
      <c r="O138" s="11"/>
      <c r="P138" s="11"/>
      <c r="Q138" s="11"/>
    </row>
    <row r="139" spans="1:17">
      <c r="A139" s="4"/>
      <c r="B139" s="6"/>
      <c r="C139" s="6"/>
      <c r="D139" s="6">
        <f>D138-D137</f>
        <v>10.113999999999999</v>
      </c>
      <c r="E139" s="6"/>
      <c r="F139" s="6">
        <f>F138-E138</f>
        <v>2.1765999999999996</v>
      </c>
      <c r="G139" s="6">
        <f>G138-E138</f>
        <v>6.3576000000000006</v>
      </c>
      <c r="H139" s="6">
        <f>H138-E138</f>
        <v>9.6465999999999994</v>
      </c>
      <c r="I139" s="6">
        <f>I138-E138</f>
        <v>16.674600000000002</v>
      </c>
      <c r="J139" s="6">
        <f>J138-E138</f>
        <v>14.855599999999999</v>
      </c>
      <c r="K139" s="11"/>
      <c r="L139" s="9" t="s">
        <v>61</v>
      </c>
      <c r="M139" s="13">
        <f>Q130</f>
        <v>126.52670849581351</v>
      </c>
      <c r="N139" s="13">
        <f>Q131</f>
        <v>172.47907303548064</v>
      </c>
      <c r="O139" s="11"/>
      <c r="P139" s="11"/>
      <c r="Q139" s="11"/>
    </row>
    <row r="140" spans="1:17">
      <c r="A140" s="4"/>
      <c r="B140" s="6"/>
      <c r="C140" s="6"/>
      <c r="D140" s="6"/>
      <c r="E140" s="6"/>
      <c r="F140" s="10">
        <f>F139/D139*100</f>
        <v>21.520664425548745</v>
      </c>
      <c r="G140" s="10">
        <f>G139/D139*100</f>
        <v>62.859402807988943</v>
      </c>
      <c r="H140" s="10">
        <f>H139/D139*100</f>
        <v>95.378683013644462</v>
      </c>
      <c r="I140" s="10">
        <f>I139/D139*100</f>
        <v>164.86652165315408</v>
      </c>
      <c r="J140" s="10">
        <f>J139/D139*100</f>
        <v>146.8815503262804</v>
      </c>
      <c r="K140" s="11"/>
      <c r="L140" s="11"/>
      <c r="M140" s="11"/>
      <c r="N140" s="11"/>
      <c r="O140" s="11"/>
      <c r="P140" s="11"/>
      <c r="Q140" s="11"/>
    </row>
    <row r="141" spans="1:17">
      <c r="A141" s="4"/>
      <c r="B141" s="6"/>
      <c r="C141" s="6"/>
      <c r="D141" s="6"/>
      <c r="E141" s="6"/>
      <c r="F141" s="6"/>
      <c r="G141" s="6"/>
      <c r="H141" s="6"/>
      <c r="I141" s="6"/>
      <c r="J141" s="6"/>
      <c r="K141" s="11"/>
      <c r="L141" s="11"/>
      <c r="M141" s="11"/>
      <c r="N141" s="11"/>
      <c r="O141" s="11"/>
      <c r="P141" s="11"/>
      <c r="Q141" s="11"/>
    </row>
    <row r="142" spans="1:17">
      <c r="A142" s="6"/>
      <c r="B142" s="6" t="s">
        <v>33</v>
      </c>
      <c r="C142" s="7" t="s">
        <v>20</v>
      </c>
      <c r="D142" s="6"/>
      <c r="E142" s="6"/>
      <c r="F142" s="6"/>
      <c r="G142" s="6"/>
      <c r="H142" s="6"/>
      <c r="I142" s="6"/>
      <c r="J142" s="6"/>
      <c r="K142" s="11"/>
      <c r="L142" s="11"/>
      <c r="M142" s="11"/>
      <c r="N142" s="11"/>
      <c r="O142" s="11"/>
      <c r="P142" s="11"/>
      <c r="Q142" s="11"/>
    </row>
    <row r="143" spans="1:17" ht="15.75">
      <c r="A143" s="6"/>
      <c r="B143" s="6"/>
      <c r="C143" s="6" t="s">
        <v>21</v>
      </c>
      <c r="D143" s="8">
        <v>2.8530000000000002</v>
      </c>
      <c r="E143" s="6" t="s">
        <v>22</v>
      </c>
      <c r="F143" s="9" t="s">
        <v>57</v>
      </c>
      <c r="G143" s="9" t="s">
        <v>58</v>
      </c>
      <c r="H143" s="9" t="s">
        <v>59</v>
      </c>
      <c r="I143" s="9" t="s">
        <v>60</v>
      </c>
      <c r="J143" s="9" t="s">
        <v>61</v>
      </c>
      <c r="K143" s="11"/>
      <c r="L143" s="11"/>
      <c r="M143" s="11"/>
      <c r="N143" s="11"/>
      <c r="O143" s="11"/>
      <c r="P143" s="11"/>
      <c r="Q143" s="11"/>
    </row>
    <row r="144" spans="1:17" ht="15.75">
      <c r="A144" s="6"/>
      <c r="B144" s="6"/>
      <c r="C144" s="6" t="s">
        <v>30</v>
      </c>
      <c r="D144" s="8">
        <v>8.7279999999999998</v>
      </c>
      <c r="E144" s="8">
        <v>1.5960000000000001</v>
      </c>
      <c r="F144" s="8">
        <v>2.4489999999999998</v>
      </c>
      <c r="G144" s="8">
        <v>5.4820000000000002</v>
      </c>
      <c r="H144" s="8">
        <v>9.2840000000000007</v>
      </c>
      <c r="I144" s="8">
        <v>15.14</v>
      </c>
      <c r="J144" s="8">
        <v>13.233000000000001</v>
      </c>
      <c r="K144" s="11"/>
      <c r="L144" s="11"/>
      <c r="M144" s="11"/>
      <c r="N144" s="11"/>
      <c r="O144" s="11"/>
      <c r="P144" s="11"/>
      <c r="Q144" s="11"/>
    </row>
    <row r="145" spans="1:17">
      <c r="A145" s="6"/>
      <c r="B145" s="6"/>
      <c r="C145" s="6"/>
      <c r="D145" s="6">
        <f>D144-D143</f>
        <v>5.875</v>
      </c>
      <c r="E145" s="6"/>
      <c r="F145" s="6">
        <f>F144-E144</f>
        <v>0.85299999999999976</v>
      </c>
      <c r="G145" s="6">
        <f>G144-E144</f>
        <v>3.8860000000000001</v>
      </c>
      <c r="H145" s="6">
        <f>H144-E144</f>
        <v>7.6880000000000006</v>
      </c>
      <c r="I145" s="6">
        <f>I144-E144</f>
        <v>13.544</v>
      </c>
      <c r="J145" s="6">
        <f>J144-E144</f>
        <v>11.637</v>
      </c>
      <c r="K145" s="11"/>
      <c r="L145" s="11"/>
      <c r="M145" s="11"/>
      <c r="N145" s="11"/>
      <c r="O145" s="11"/>
      <c r="P145" s="11"/>
      <c r="Q145" s="11"/>
    </row>
    <row r="146" spans="1:17">
      <c r="A146" s="6"/>
      <c r="B146" s="6"/>
      <c r="C146" s="6"/>
      <c r="D146" s="6"/>
      <c r="E146" s="6"/>
      <c r="F146" s="10">
        <f>F145/D145*100</f>
        <v>14.519148936170209</v>
      </c>
      <c r="G146" s="10">
        <f>G145/D145*100</f>
        <v>66.144680851063825</v>
      </c>
      <c r="H146" s="10">
        <f>H145/D145*100</f>
        <v>130.85957446808513</v>
      </c>
      <c r="I146" s="10">
        <f>I145/D145*100</f>
        <v>230.53617021276597</v>
      </c>
      <c r="J146" s="10">
        <f>J145/D145*100</f>
        <v>198.07659574468087</v>
      </c>
      <c r="K146" s="11"/>
      <c r="L146" s="11"/>
      <c r="M146" s="11"/>
      <c r="N146" s="11"/>
      <c r="O146" s="11"/>
      <c r="P146" s="11"/>
      <c r="Q146" s="11"/>
    </row>
    <row r="147" spans="1:17">
      <c r="A147" s="6"/>
      <c r="B147" s="6"/>
      <c r="C147" s="6"/>
      <c r="D147" s="6"/>
      <c r="E147" s="6"/>
      <c r="F147" s="6"/>
      <c r="G147" s="6"/>
      <c r="H147" s="6"/>
      <c r="I147" s="6"/>
      <c r="J147" s="6"/>
      <c r="K147" s="11"/>
      <c r="L147" s="11"/>
      <c r="M147" s="11"/>
      <c r="N147" s="11"/>
      <c r="O147" s="11"/>
      <c r="P147" s="11"/>
      <c r="Q147" s="11"/>
    </row>
    <row r="148" spans="1:17">
      <c r="A148" s="6"/>
      <c r="B148" s="6" t="s">
        <v>34</v>
      </c>
      <c r="C148" s="7" t="s">
        <v>69</v>
      </c>
      <c r="D148" s="6"/>
      <c r="E148" s="6"/>
      <c r="F148" s="6"/>
      <c r="G148" s="6"/>
      <c r="H148" s="6"/>
      <c r="I148" s="6"/>
      <c r="J148" s="6"/>
      <c r="K148" s="11"/>
      <c r="L148" s="11"/>
      <c r="M148" s="11"/>
      <c r="N148" s="11"/>
      <c r="O148" s="11"/>
      <c r="P148" s="11"/>
      <c r="Q148" s="11"/>
    </row>
    <row r="149" spans="1:17" ht="15.75">
      <c r="A149" s="4"/>
      <c r="B149" s="6"/>
      <c r="C149" s="6" t="s">
        <v>21</v>
      </c>
      <c r="D149" s="8">
        <v>3.0870000000000002</v>
      </c>
      <c r="E149" s="6" t="s">
        <v>22</v>
      </c>
      <c r="F149" s="9" t="s">
        <v>57</v>
      </c>
      <c r="G149" s="9" t="s">
        <v>58</v>
      </c>
      <c r="H149" s="9" t="s">
        <v>59</v>
      </c>
      <c r="I149" s="9" t="s">
        <v>60</v>
      </c>
      <c r="J149" s="9" t="s">
        <v>61</v>
      </c>
      <c r="K149" s="11"/>
      <c r="L149" s="11"/>
      <c r="M149" s="11"/>
      <c r="N149" s="11"/>
      <c r="O149" s="11"/>
      <c r="P149" s="11"/>
      <c r="Q149" s="11"/>
    </row>
    <row r="150" spans="1:17" ht="15.75">
      <c r="A150" s="4"/>
      <c r="B150" s="6"/>
      <c r="C150" s="6" t="s">
        <v>30</v>
      </c>
      <c r="D150" s="8">
        <v>23.175000000000001</v>
      </c>
      <c r="E150" s="8">
        <v>0.94499999999999995</v>
      </c>
      <c r="F150" s="8">
        <v>7.016</v>
      </c>
      <c r="G150" s="8">
        <v>12.022</v>
      </c>
      <c r="H150" s="8">
        <v>17.972000000000001</v>
      </c>
      <c r="I150" s="8">
        <v>28.718</v>
      </c>
      <c r="J150" s="8">
        <v>24.439</v>
      </c>
      <c r="K150" s="11"/>
      <c r="L150" s="11"/>
      <c r="M150" s="11"/>
      <c r="N150" s="11"/>
      <c r="O150" s="11"/>
      <c r="P150" s="11"/>
      <c r="Q150" s="11"/>
    </row>
    <row r="151" spans="1:17">
      <c r="A151" s="4"/>
      <c r="B151" s="6"/>
      <c r="C151" s="6"/>
      <c r="D151" s="6">
        <f>D150-D149</f>
        <v>20.088000000000001</v>
      </c>
      <c r="E151" s="6"/>
      <c r="F151" s="6">
        <f>F150-E150</f>
        <v>6.0709999999999997</v>
      </c>
      <c r="G151" s="6">
        <f>G150-E150</f>
        <v>11.077</v>
      </c>
      <c r="H151" s="6">
        <f>H150-E150</f>
        <v>17.027000000000001</v>
      </c>
      <c r="I151" s="6">
        <f>I150-E150</f>
        <v>27.773</v>
      </c>
      <c r="J151" s="6">
        <f>J150-E150</f>
        <v>23.494</v>
      </c>
      <c r="K151" s="11"/>
      <c r="L151" s="11"/>
      <c r="M151" s="11"/>
      <c r="N151" s="11"/>
      <c r="O151" s="11"/>
      <c r="P151" s="11"/>
      <c r="Q151" s="11"/>
    </row>
    <row r="152" spans="1:17">
      <c r="A152" s="4"/>
      <c r="B152" s="6"/>
      <c r="C152" s="6"/>
      <c r="D152" s="6"/>
      <c r="E152" s="6"/>
      <c r="F152" s="10">
        <f>F151/D151*100</f>
        <v>30.222023098367178</v>
      </c>
      <c r="G152" s="10">
        <f>G151/D151*100</f>
        <v>55.142373556352055</v>
      </c>
      <c r="H152" s="10">
        <f>H151/D151*100</f>
        <v>84.762046993229788</v>
      </c>
      <c r="I152" s="10">
        <f>I151/D151*100</f>
        <v>138.25667064914376</v>
      </c>
      <c r="J152" s="10">
        <f>J151/D151*100</f>
        <v>116.95539625647152</v>
      </c>
      <c r="K152" s="11"/>
      <c r="L152" s="11"/>
      <c r="M152" s="11"/>
      <c r="N152" s="11"/>
      <c r="O152" s="11"/>
      <c r="P152" s="11"/>
      <c r="Q152" s="11"/>
    </row>
    <row r="153" spans="1:17">
      <c r="A153" s="11"/>
      <c r="B153" s="11"/>
      <c r="C153" s="11"/>
      <c r="D153" s="11"/>
      <c r="E153" s="11"/>
      <c r="F153" s="11"/>
      <c r="G153" s="11"/>
      <c r="H153" s="11"/>
      <c r="I153" s="11"/>
      <c r="J153" s="11"/>
      <c r="K153" s="11"/>
      <c r="L153" s="11"/>
      <c r="M153" s="11"/>
      <c r="N153" s="11"/>
      <c r="O153" s="11"/>
      <c r="P153" s="11"/>
      <c r="Q153" s="11"/>
    </row>
  </sheetData>
  <mergeCells count="5">
    <mergeCell ref="B1:D1"/>
    <mergeCell ref="B2:G2"/>
    <mergeCell ref="A3:F3"/>
    <mergeCell ref="A4:E4"/>
    <mergeCell ref="A5:D5"/>
  </mergeCells>
  <phoneticPr fontId="12" type="noConversion"/>
  <dataValidations count="2">
    <dataValidation type="list" allowBlank="1" showInputMessage="1" showErrorMessage="1" sqref="C29 C35 C41 C47 C55 C61 C67 C73 C80 C86 C92 C98 C105 C111 C117 C123 C130 C136 C142 C148">
      <formula1>"Control,HS38"</formula1>
    </dataValidation>
    <dataValidation type="list" allowBlank="1" showInputMessage="1" showErrorMessage="1" sqref="C42 C68 C93 C118 C143">
      <formula1>"EHT,control"</formula1>
    </dataValidation>
  </dataValidations>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59"/>
  <sheetViews>
    <sheetView workbookViewId="0">
      <selection activeCell="B110" sqref="B110"/>
    </sheetView>
  </sheetViews>
  <sheetFormatPr baseColWidth="10" defaultColWidth="8.7109375" defaultRowHeight="15"/>
  <cols>
    <col min="1" max="19" width="9.5703125" style="1" customWidth="1"/>
    <col min="20" max="16384" width="8.7109375" style="1"/>
  </cols>
  <sheetData>
    <row r="1" spans="1:10" ht="15.75">
      <c r="A1" s="14" t="s">
        <v>0</v>
      </c>
      <c r="B1" s="60" t="s">
        <v>1</v>
      </c>
      <c r="C1" s="61"/>
      <c r="D1" s="61"/>
      <c r="E1" s="14"/>
      <c r="F1" s="14"/>
      <c r="G1" s="14"/>
    </row>
    <row r="2" spans="1:10" ht="15.75">
      <c r="A2" s="14" t="s">
        <v>2</v>
      </c>
      <c r="B2" s="60" t="s">
        <v>47</v>
      </c>
      <c r="C2" s="61"/>
      <c r="D2" s="61"/>
      <c r="E2" s="61"/>
      <c r="F2" s="61"/>
      <c r="G2" s="61"/>
    </row>
    <row r="3" spans="1:10">
      <c r="A3" s="62" t="s">
        <v>4</v>
      </c>
      <c r="B3" s="62"/>
      <c r="C3" s="62"/>
      <c r="D3" s="62"/>
      <c r="E3" s="62"/>
      <c r="F3" s="62"/>
      <c r="G3" s="14"/>
    </row>
    <row r="4" spans="1:10">
      <c r="A4" s="62" t="s">
        <v>5</v>
      </c>
      <c r="B4" s="62"/>
      <c r="C4" s="62"/>
      <c r="D4" s="62"/>
      <c r="E4" s="62"/>
      <c r="F4" s="14"/>
      <c r="G4" s="14"/>
    </row>
    <row r="5" spans="1:10">
      <c r="A5" s="62" t="s">
        <v>48</v>
      </c>
      <c r="B5" s="62"/>
      <c r="C5" s="62"/>
      <c r="D5" s="62"/>
      <c r="E5" s="14"/>
      <c r="F5" s="14"/>
      <c r="G5" s="14"/>
    </row>
    <row r="8" spans="1:10">
      <c r="A8" s="3" t="s">
        <v>7</v>
      </c>
      <c r="B8" s="3" t="s">
        <v>49</v>
      </c>
      <c r="C8" s="3" t="s">
        <v>9</v>
      </c>
      <c r="D8" s="3" t="s">
        <v>10</v>
      </c>
      <c r="E8" s="3" t="s">
        <v>11</v>
      </c>
      <c r="F8" s="3" t="s">
        <v>12</v>
      </c>
      <c r="G8" s="3" t="s">
        <v>13</v>
      </c>
      <c r="H8" s="3"/>
      <c r="I8" s="3" t="s">
        <v>14</v>
      </c>
      <c r="J8" s="3" t="s">
        <v>15</v>
      </c>
    </row>
    <row r="9" spans="1:10">
      <c r="A9" s="3"/>
      <c r="B9" s="3"/>
      <c r="C9" s="3"/>
      <c r="D9" s="3"/>
      <c r="E9" s="3"/>
      <c r="F9" s="3"/>
      <c r="G9" s="3"/>
      <c r="H9" s="3"/>
      <c r="I9" s="3"/>
      <c r="J9" s="3"/>
    </row>
    <row r="10" spans="1:10">
      <c r="A10" s="3"/>
      <c r="B10" s="3">
        <v>0.1</v>
      </c>
      <c r="C10" s="3">
        <v>2.01631041665018</v>
      </c>
      <c r="D10" s="3">
        <v>10.5190162223118</v>
      </c>
      <c r="E10" s="3">
        <v>4.1633106816665197</v>
      </c>
      <c r="F10" s="3">
        <v>10.139061835053701</v>
      </c>
      <c r="G10" s="3">
        <v>28.559374383075699</v>
      </c>
      <c r="H10" s="3"/>
      <c r="I10" s="3">
        <f t="shared" ref="I10:I16" si="0">AVERAGE(C10:G10)</f>
        <v>11.07941470775158</v>
      </c>
      <c r="J10" s="3">
        <f t="shared" ref="J10:J16" si="1">STDEV(C10:G10)</f>
        <v>10.448919256670067</v>
      </c>
    </row>
    <row r="11" spans="1:10">
      <c r="A11" s="3"/>
      <c r="B11" s="3">
        <v>0.3</v>
      </c>
      <c r="C11" s="3">
        <v>2.1007135559796999</v>
      </c>
      <c r="D11" s="3">
        <v>11.282388326499101</v>
      </c>
      <c r="E11" s="3">
        <v>12.942757114009501</v>
      </c>
      <c r="F11" s="3">
        <v>15.0113422948744</v>
      </c>
      <c r="G11" s="3">
        <v>9.5685237394730294</v>
      </c>
      <c r="H11" s="3"/>
      <c r="I11" s="3">
        <f t="shared" si="0"/>
        <v>10.181145006167146</v>
      </c>
      <c r="J11" s="3">
        <f t="shared" si="1"/>
        <v>4.9456728907747287</v>
      </c>
    </row>
    <row r="12" spans="1:10">
      <c r="A12" s="3"/>
      <c r="B12" s="3">
        <v>1</v>
      </c>
      <c r="C12" s="3">
        <v>8.8048333320133896</v>
      </c>
      <c r="D12" s="3">
        <v>38.7878740270191</v>
      </c>
      <c r="E12" s="3">
        <v>11.4429762966951</v>
      </c>
      <c r="F12" s="3">
        <v>30.859883958589499</v>
      </c>
      <c r="G12" s="3">
        <v>44.988823720459301</v>
      </c>
      <c r="H12" s="3"/>
      <c r="I12" s="3">
        <f t="shared" si="0"/>
        <v>26.976878266955275</v>
      </c>
      <c r="J12" s="3">
        <f t="shared" si="1"/>
        <v>16.205962333387625</v>
      </c>
    </row>
    <row r="13" spans="1:10">
      <c r="A13" s="3"/>
      <c r="B13" s="3">
        <v>3</v>
      </c>
      <c r="C13" s="3">
        <v>17.820149838836102</v>
      </c>
      <c r="D13" s="3">
        <v>79.731449429434804</v>
      </c>
      <c r="E13" s="3">
        <v>23.553804300711299</v>
      </c>
      <c r="F13" s="3">
        <v>41.2651473291427</v>
      </c>
      <c r="G13" s="3">
        <v>50.692683699007397</v>
      </c>
      <c r="H13" s="3"/>
      <c r="I13" s="3">
        <f t="shared" si="0"/>
        <v>42.612646919426467</v>
      </c>
      <c r="J13" s="3">
        <f t="shared" si="1"/>
        <v>24.611052612282915</v>
      </c>
    </row>
    <row r="14" spans="1:10">
      <c r="A14" s="3"/>
      <c r="B14" s="3">
        <v>10</v>
      </c>
      <c r="C14" s="3">
        <v>33.453856449326501</v>
      </c>
      <c r="D14" s="3">
        <v>154.53563130506399</v>
      </c>
      <c r="E14" s="3">
        <v>43.608501231138398</v>
      </c>
      <c r="F14" s="3">
        <v>77.531026673152496</v>
      </c>
      <c r="G14" s="3">
        <v>114.232130006923</v>
      </c>
      <c r="H14" s="3"/>
      <c r="I14" s="3">
        <f t="shared" si="0"/>
        <v>84.672229133120879</v>
      </c>
      <c r="J14" s="3">
        <f t="shared" si="1"/>
        <v>50.287252174050131</v>
      </c>
    </row>
    <row r="15" spans="1:10">
      <c r="A15" s="3"/>
      <c r="B15" s="3">
        <v>30</v>
      </c>
      <c r="C15" s="3">
        <v>65.4688799309411</v>
      </c>
      <c r="D15" s="3">
        <v>201.79697060153299</v>
      </c>
      <c r="E15" s="3">
        <v>104.21539237047899</v>
      </c>
      <c r="F15" s="3">
        <v>111.431789595314</v>
      </c>
      <c r="G15" s="3">
        <v>115.259328804598</v>
      </c>
      <c r="H15" s="3"/>
      <c r="I15" s="3">
        <f t="shared" si="0"/>
        <v>119.63447226057301</v>
      </c>
      <c r="J15" s="3">
        <f t="shared" si="1"/>
        <v>50.021898789111702</v>
      </c>
    </row>
    <row r="16" spans="1:10">
      <c r="A16" s="3"/>
      <c r="B16" s="3">
        <v>100</v>
      </c>
      <c r="C16" s="3">
        <v>68.411367794153804</v>
      </c>
      <c r="D16" s="3">
        <v>234.02225352751901</v>
      </c>
      <c r="E16" s="3">
        <v>71.008925404584204</v>
      </c>
      <c r="F16" s="3">
        <v>117.845525447618</v>
      </c>
      <c r="G16" s="3">
        <v>142.28636566676099</v>
      </c>
      <c r="H16" s="3"/>
      <c r="I16" s="3">
        <f t="shared" si="0"/>
        <v>126.71488756812721</v>
      </c>
      <c r="J16" s="3">
        <f t="shared" si="1"/>
        <v>67.709788698429719</v>
      </c>
    </row>
    <row r="17" spans="1:21">
      <c r="A17" s="3"/>
      <c r="B17" s="3"/>
      <c r="C17" s="3"/>
      <c r="D17" s="3"/>
      <c r="E17" s="3"/>
      <c r="F17" s="3"/>
      <c r="G17" s="3"/>
      <c r="H17" s="3"/>
      <c r="I17" s="3"/>
      <c r="J17" s="3"/>
    </row>
    <row r="18" spans="1:21">
      <c r="A18" s="3"/>
      <c r="B18" s="3"/>
      <c r="C18" s="3"/>
      <c r="D18" s="3"/>
      <c r="E18" s="3"/>
      <c r="F18" s="3"/>
      <c r="G18" s="3"/>
      <c r="H18" s="3"/>
      <c r="I18" s="3"/>
      <c r="J18" s="3"/>
    </row>
    <row r="19" spans="1:21">
      <c r="A19" s="3"/>
      <c r="B19" s="3"/>
      <c r="C19" s="3"/>
      <c r="D19" s="3"/>
      <c r="E19" s="3"/>
      <c r="F19" s="3"/>
      <c r="G19" s="3"/>
      <c r="H19" s="3"/>
      <c r="I19" s="3"/>
      <c r="J19" s="3"/>
    </row>
    <row r="20" spans="1:21">
      <c r="A20" s="3"/>
      <c r="B20" s="3"/>
      <c r="C20" s="3"/>
      <c r="D20" s="3"/>
      <c r="E20" s="3"/>
      <c r="F20" s="3"/>
      <c r="G20" s="3"/>
      <c r="H20" s="3"/>
      <c r="I20" s="3"/>
      <c r="J20" s="3"/>
    </row>
    <row r="21" spans="1:21">
      <c r="A21" s="3" t="s">
        <v>16</v>
      </c>
      <c r="B21" s="3" t="s">
        <v>50</v>
      </c>
      <c r="C21" s="3" t="s">
        <v>9</v>
      </c>
      <c r="D21" s="3" t="s">
        <v>10</v>
      </c>
      <c r="E21" s="3" t="s">
        <v>11</v>
      </c>
      <c r="F21" s="3" t="s">
        <v>12</v>
      </c>
      <c r="G21" s="3" t="s">
        <v>13</v>
      </c>
      <c r="H21" s="3"/>
      <c r="I21" s="3" t="s">
        <v>14</v>
      </c>
      <c r="J21" s="3" t="s">
        <v>15</v>
      </c>
      <c r="L21" s="35" t="s">
        <v>17</v>
      </c>
      <c r="R21" s="1" t="s">
        <v>14</v>
      </c>
      <c r="S21" s="1" t="s">
        <v>15</v>
      </c>
    </row>
    <row r="22" spans="1:21">
      <c r="A22" s="3"/>
      <c r="B22" s="3"/>
      <c r="C22" s="3"/>
      <c r="D22" s="3"/>
      <c r="E22" s="3"/>
      <c r="F22" s="3"/>
      <c r="G22" s="3"/>
      <c r="H22" s="3"/>
      <c r="I22" s="3"/>
      <c r="J22" s="3"/>
    </row>
    <row r="23" spans="1:21">
      <c r="A23" s="3"/>
      <c r="B23" s="3">
        <v>0.1</v>
      </c>
      <c r="C23" s="3">
        <v>6.4491794169503596</v>
      </c>
      <c r="D23" s="3">
        <v>18.547212471737499</v>
      </c>
      <c r="E23" s="3">
        <v>2.1373221653333698</v>
      </c>
      <c r="F23" s="3">
        <v>11.4874398447933</v>
      </c>
      <c r="G23" s="3">
        <v>8.3203895722261692</v>
      </c>
      <c r="H23" s="3"/>
      <c r="I23" s="3">
        <f t="shared" ref="I23:I29" si="2">AVERAGE(C23:G23)</f>
        <v>9.3883086942081384</v>
      </c>
      <c r="J23" s="3">
        <f t="shared" ref="J23:J29" si="3">STDEV(C23:G23)</f>
        <v>6.1369293582957791</v>
      </c>
      <c r="L23" s="35">
        <f>100-C23/C10*100</f>
        <v>-219.85052319794971</v>
      </c>
      <c r="M23" s="35">
        <f t="shared" ref="M23:P29" si="4">100-D23/D10*100</f>
        <v>-76.320789698918389</v>
      </c>
      <c r="N23" s="35">
        <f t="shared" si="4"/>
        <v>48.662919278514494</v>
      </c>
      <c r="O23" s="35">
        <f t="shared" si="4"/>
        <v>-13.298843933250936</v>
      </c>
      <c r="P23" s="35">
        <f t="shared" si="4"/>
        <v>70.866345107486538</v>
      </c>
      <c r="Q23" s="35"/>
      <c r="R23" s="35">
        <f t="shared" ref="R23:R29" si="5">AVERAGE(L23:P23)</f>
        <v>-37.9881784888236</v>
      </c>
      <c r="S23" s="1">
        <f>STDEV(L23:P23)</f>
        <v>116.73750982197915</v>
      </c>
    </row>
    <row r="24" spans="1:21">
      <c r="A24" s="3"/>
      <c r="B24" s="3">
        <v>0.3</v>
      </c>
      <c r="C24" s="3">
        <v>4.2653361101206704</v>
      </c>
      <c r="D24" s="3">
        <v>33.696238741833497</v>
      </c>
      <c r="E24" s="3">
        <v>3.4410060320424498</v>
      </c>
      <c r="F24" s="3">
        <v>13.784675854770899</v>
      </c>
      <c r="G24" s="3">
        <v>10.154322283326101</v>
      </c>
      <c r="H24" s="3"/>
      <c r="I24" s="3">
        <f t="shared" si="2"/>
        <v>13.068315804418722</v>
      </c>
      <c r="J24" s="3">
        <f t="shared" si="3"/>
        <v>12.295255991907494</v>
      </c>
      <c r="L24" s="35">
        <f t="shared" ref="L24:L29" si="6">100-C24/C11*100</f>
        <v>-103.04225190432811</v>
      </c>
      <c r="M24" s="35">
        <f t="shared" si="4"/>
        <v>-198.66228467505124</v>
      </c>
      <c r="N24" s="35">
        <f t="shared" si="4"/>
        <v>73.413655207066853</v>
      </c>
      <c r="O24" s="35">
        <f t="shared" si="4"/>
        <v>8.1715972896197542</v>
      </c>
      <c r="P24" s="35">
        <f t="shared" si="4"/>
        <v>-6.1221413020743967</v>
      </c>
      <c r="Q24" s="35"/>
      <c r="R24" s="35">
        <f t="shared" si="5"/>
        <v>-45.248285076953422</v>
      </c>
      <c r="S24" s="1">
        <f t="shared" ref="S24:S29" si="7">STDEV(L24:P24)</f>
        <v>106.46735756212824</v>
      </c>
    </row>
    <row r="25" spans="1:21">
      <c r="A25" s="3"/>
      <c r="B25" s="3">
        <v>1</v>
      </c>
      <c r="C25" s="3">
        <v>2.4891914991547801</v>
      </c>
      <c r="D25" s="3">
        <v>106.691129626622</v>
      </c>
      <c r="E25" s="3">
        <v>4.3010651554069002</v>
      </c>
      <c r="F25" s="3">
        <v>18.608360558901001</v>
      </c>
      <c r="G25" s="3">
        <v>2.3042226979928802</v>
      </c>
      <c r="H25" s="3"/>
      <c r="I25" s="3">
        <f t="shared" si="2"/>
        <v>26.878793907615517</v>
      </c>
      <c r="J25" s="3">
        <f t="shared" si="3"/>
        <v>45.130159239933008</v>
      </c>
      <c r="L25" s="35">
        <f t="shared" si="6"/>
        <v>71.729260449435671</v>
      </c>
      <c r="M25" s="35">
        <f t="shared" si="4"/>
        <v>-175.06310233013141</v>
      </c>
      <c r="N25" s="35">
        <f t="shared" si="4"/>
        <v>62.413055450887271</v>
      </c>
      <c r="O25" s="35">
        <f t="shared" si="4"/>
        <v>39.700484344428091</v>
      </c>
      <c r="P25" s="35">
        <f t="shared" si="4"/>
        <v>94.878233064482188</v>
      </c>
      <c r="Q25" s="35"/>
      <c r="R25" s="35">
        <f t="shared" si="5"/>
        <v>18.731586195820363</v>
      </c>
      <c r="S25" s="1">
        <f t="shared" si="7"/>
        <v>110.12630481900284</v>
      </c>
    </row>
    <row r="26" spans="1:21">
      <c r="A26" s="3"/>
      <c r="B26" s="3">
        <v>3</v>
      </c>
      <c r="C26" s="3">
        <v>11.1935264820572</v>
      </c>
      <c r="D26" s="3">
        <v>144.59670468314701</v>
      </c>
      <c r="E26" s="3">
        <v>15.475221427602399</v>
      </c>
      <c r="F26" s="3">
        <v>43.178700507557402</v>
      </c>
      <c r="G26" s="3">
        <v>28.784009440782899</v>
      </c>
      <c r="H26" s="3"/>
      <c r="I26" s="3">
        <f t="shared" si="2"/>
        <v>48.645632508229383</v>
      </c>
      <c r="J26" s="3">
        <f t="shared" si="3"/>
        <v>55.077028071926151</v>
      </c>
      <c r="L26" s="35">
        <f t="shared" si="6"/>
        <v>37.186125912012592</v>
      </c>
      <c r="M26" s="35">
        <f t="shared" si="4"/>
        <v>-81.354667095473133</v>
      </c>
      <c r="N26" s="35">
        <f t="shared" si="4"/>
        <v>34.298420628657993</v>
      </c>
      <c r="O26" s="35">
        <f t="shared" si="4"/>
        <v>-4.637213974184192</v>
      </c>
      <c r="P26" s="35">
        <f t="shared" si="4"/>
        <v>43.218611956528719</v>
      </c>
      <c r="Q26" s="35"/>
      <c r="R26" s="35">
        <f t="shared" si="5"/>
        <v>5.7422554855083963</v>
      </c>
      <c r="S26" s="1">
        <f t="shared" si="7"/>
        <v>52.206934785444901</v>
      </c>
    </row>
    <row r="27" spans="1:21">
      <c r="A27" s="3"/>
      <c r="B27" s="3">
        <v>10</v>
      </c>
      <c r="C27" s="3">
        <v>38.617518742178902</v>
      </c>
      <c r="D27" s="3">
        <v>260.79035139220298</v>
      </c>
      <c r="E27" s="3">
        <v>59.3096782872693</v>
      </c>
      <c r="F27" s="3">
        <v>74.923082522165402</v>
      </c>
      <c r="G27" s="3">
        <v>51.822854717359498</v>
      </c>
      <c r="H27" s="3"/>
      <c r="I27" s="3">
        <f t="shared" si="2"/>
        <v>97.09269713223523</v>
      </c>
      <c r="J27" s="3">
        <f t="shared" si="3"/>
        <v>92.445491311408205</v>
      </c>
      <c r="L27" s="35">
        <f t="shared" si="6"/>
        <v>-15.435178006081145</v>
      </c>
      <c r="M27" s="35">
        <f t="shared" si="4"/>
        <v>-68.757424543330615</v>
      </c>
      <c r="N27" s="35">
        <f t="shared" si="4"/>
        <v>-36.004853670411336</v>
      </c>
      <c r="O27" s="35">
        <f t="shared" si="4"/>
        <v>3.3637425723528764</v>
      </c>
      <c r="P27" s="35">
        <f t="shared" si="4"/>
        <v>54.633731583032905</v>
      </c>
      <c r="Q27" s="35"/>
      <c r="R27" s="35">
        <f t="shared" si="5"/>
        <v>-12.439996412887464</v>
      </c>
      <c r="S27" s="1">
        <f t="shared" si="7"/>
        <v>46.055861393409067</v>
      </c>
    </row>
    <row r="28" spans="1:21">
      <c r="A28" s="3"/>
      <c r="B28" s="3">
        <v>30</v>
      </c>
      <c r="C28" s="3">
        <v>65.216991394836</v>
      </c>
      <c r="D28" s="3">
        <v>303.11387455810501</v>
      </c>
      <c r="E28" s="3">
        <v>100.61426279913699</v>
      </c>
      <c r="F28" s="3">
        <v>103.701277432034</v>
      </c>
      <c r="G28" s="3">
        <v>80.868887862716903</v>
      </c>
      <c r="H28" s="3"/>
      <c r="I28" s="3">
        <f t="shared" si="2"/>
        <v>130.70305880936579</v>
      </c>
      <c r="J28" s="3">
        <f t="shared" si="3"/>
        <v>97.6368153533802</v>
      </c>
      <c r="L28" s="35">
        <f t="shared" si="6"/>
        <v>0.38474544909092856</v>
      </c>
      <c r="M28" s="35">
        <f t="shared" si="4"/>
        <v>-50.207346351413634</v>
      </c>
      <c r="N28" s="35">
        <f t="shared" si="4"/>
        <v>3.4554680354128635</v>
      </c>
      <c r="O28" s="35">
        <f t="shared" si="4"/>
        <v>6.9374387608373098</v>
      </c>
      <c r="P28" s="35">
        <f t="shared" si="4"/>
        <v>29.837446824095309</v>
      </c>
      <c r="Q28" s="35"/>
      <c r="R28" s="35">
        <f t="shared" si="5"/>
        <v>-1.9184494563954444</v>
      </c>
      <c r="S28" s="1">
        <f t="shared" si="7"/>
        <v>29.380541877288987</v>
      </c>
    </row>
    <row r="29" spans="1:21">
      <c r="A29" s="3"/>
      <c r="B29" s="3">
        <v>100</v>
      </c>
      <c r="C29" s="3">
        <v>74.837635915336804</v>
      </c>
      <c r="D29" s="3">
        <v>339.47116285460902</v>
      </c>
      <c r="E29" s="3">
        <v>81.890590994232397</v>
      </c>
      <c r="F29" s="3">
        <v>120.263451110159</v>
      </c>
      <c r="G29" s="3">
        <v>131.91126876845399</v>
      </c>
      <c r="H29" s="3"/>
      <c r="I29" s="3">
        <f t="shared" si="2"/>
        <v>149.67482192855823</v>
      </c>
      <c r="J29" s="3">
        <f t="shared" si="3"/>
        <v>108.85601723945084</v>
      </c>
      <c r="L29" s="35">
        <f t="shared" si="6"/>
        <v>-9.3935676604498042</v>
      </c>
      <c r="M29" s="35">
        <f t="shared" si="4"/>
        <v>-45.059351295704943</v>
      </c>
      <c r="N29" s="35">
        <f t="shared" si="4"/>
        <v>-15.32436313836358</v>
      </c>
      <c r="O29" s="35">
        <f t="shared" si="4"/>
        <v>-2.0517755369640724</v>
      </c>
      <c r="P29" s="35">
        <f>100-G29/G16*100</f>
        <v>7.2917013866288301</v>
      </c>
      <c r="Q29" s="35"/>
      <c r="R29" s="35">
        <f t="shared" si="5"/>
        <v>-12.907471248970714</v>
      </c>
      <c r="S29" s="1">
        <f t="shared" si="7"/>
        <v>19.86067080896597</v>
      </c>
    </row>
    <row r="30" spans="1:21">
      <c r="A30" s="3"/>
      <c r="B30" s="3"/>
      <c r="C30" s="3"/>
      <c r="D30" s="3"/>
      <c r="E30" s="3"/>
      <c r="F30" s="3"/>
      <c r="G30" s="3"/>
      <c r="H30" s="3"/>
      <c r="I30" s="3"/>
      <c r="J30" s="3"/>
    </row>
    <row r="31" spans="1:21">
      <c r="A31" s="3"/>
      <c r="B31" s="3"/>
      <c r="C31" s="3"/>
      <c r="D31" s="3"/>
      <c r="E31" s="3"/>
      <c r="F31" s="3"/>
      <c r="G31" s="3"/>
      <c r="H31" s="3"/>
      <c r="I31" s="3"/>
      <c r="J31" s="3"/>
      <c r="K31" s="3"/>
    </row>
    <row r="32" spans="1:21">
      <c r="A32" s="15" t="s">
        <v>18</v>
      </c>
      <c r="B32" s="5"/>
      <c r="C32" s="5"/>
      <c r="D32" s="5"/>
      <c r="E32" s="5"/>
      <c r="F32" s="5"/>
      <c r="G32" s="5"/>
      <c r="H32" s="5"/>
      <c r="I32" s="5"/>
      <c r="J32" s="5"/>
      <c r="K32" s="5"/>
      <c r="L32" s="5"/>
      <c r="M32" s="14"/>
      <c r="N32" s="22"/>
      <c r="O32" s="18" t="str">
        <f t="shared" ref="O32:U32" si="8">F34</f>
        <v>0.1mM10ul</v>
      </c>
      <c r="P32" s="18" t="str">
        <f t="shared" si="8"/>
        <v>0.1mM20ul</v>
      </c>
      <c r="Q32" s="18" t="str">
        <f t="shared" si="8"/>
        <v>1mM7ul</v>
      </c>
      <c r="R32" s="18" t="str">
        <f t="shared" si="8"/>
        <v>1mM20ul</v>
      </c>
      <c r="S32" s="18" t="str">
        <f t="shared" si="8"/>
        <v>10mM7ul</v>
      </c>
      <c r="T32" s="18" t="str">
        <f t="shared" si="8"/>
        <v>10mM20ul</v>
      </c>
      <c r="U32" s="18" t="str">
        <f t="shared" si="8"/>
        <v>10mM70ul</v>
      </c>
    </row>
    <row r="33" spans="1:21">
      <c r="A33" s="15"/>
      <c r="B33" s="5" t="s">
        <v>19</v>
      </c>
      <c r="C33" s="16" t="s">
        <v>20</v>
      </c>
      <c r="D33" s="5"/>
      <c r="E33" s="5"/>
      <c r="F33" s="5"/>
      <c r="G33" s="5"/>
      <c r="H33" s="5"/>
      <c r="I33" s="5"/>
      <c r="J33" s="5"/>
      <c r="K33" s="5"/>
      <c r="L33" s="5"/>
      <c r="M33" s="14"/>
      <c r="N33" s="22" t="s">
        <v>16</v>
      </c>
      <c r="O33" s="23">
        <f t="shared" ref="O33:U33" si="9">AVERAGE(F43,F49)</f>
        <v>6.4491794169503631</v>
      </c>
      <c r="P33" s="23">
        <f t="shared" si="9"/>
        <v>4.265336110120665</v>
      </c>
      <c r="Q33" s="23">
        <f t="shared" si="9"/>
        <v>2.4891914991547766</v>
      </c>
      <c r="R33" s="23">
        <f t="shared" si="9"/>
        <v>11.193526482057244</v>
      </c>
      <c r="S33" s="23">
        <f t="shared" si="9"/>
        <v>38.617518742178937</v>
      </c>
      <c r="T33" s="23">
        <f t="shared" si="9"/>
        <v>65.216991394836</v>
      </c>
      <c r="U33" s="23">
        <f t="shared" si="9"/>
        <v>74.837635915336762</v>
      </c>
    </row>
    <row r="34" spans="1:21" ht="15.75">
      <c r="A34" s="15"/>
      <c r="B34" s="5"/>
      <c r="C34" s="5" t="s">
        <v>21</v>
      </c>
      <c r="D34" s="17">
        <v>3.613</v>
      </c>
      <c r="E34" s="5" t="s">
        <v>22</v>
      </c>
      <c r="F34" s="18" t="s">
        <v>23</v>
      </c>
      <c r="G34" s="18" t="s">
        <v>24</v>
      </c>
      <c r="H34" s="18" t="s">
        <v>25</v>
      </c>
      <c r="I34" s="18" t="s">
        <v>26</v>
      </c>
      <c r="J34" s="18" t="s">
        <v>27</v>
      </c>
      <c r="K34" s="18" t="s">
        <v>28</v>
      </c>
      <c r="L34" s="18" t="s">
        <v>29</v>
      </c>
      <c r="M34" s="14"/>
      <c r="N34" s="22" t="s">
        <v>7</v>
      </c>
      <c r="O34" s="23">
        <f t="shared" ref="O34:U34" si="10">AVERAGE(F37,F55)</f>
        <v>2.0163104166501764</v>
      </c>
      <c r="P34" s="23">
        <f t="shared" si="10"/>
        <v>2.1007135559797012</v>
      </c>
      <c r="Q34" s="23">
        <f t="shared" si="10"/>
        <v>8.8048333320133949</v>
      </c>
      <c r="R34" s="23">
        <f t="shared" si="10"/>
        <v>17.820149838836137</v>
      </c>
      <c r="S34" s="23">
        <f t="shared" si="10"/>
        <v>33.453856449326452</v>
      </c>
      <c r="T34" s="23">
        <f t="shared" si="10"/>
        <v>65.468879930941114</v>
      </c>
      <c r="U34" s="23">
        <f t="shared" si="10"/>
        <v>68.411367794153762</v>
      </c>
    </row>
    <row r="35" spans="1:21" ht="15.75">
      <c r="A35" s="15"/>
      <c r="B35" s="5"/>
      <c r="C35" s="5" t="s">
        <v>30</v>
      </c>
      <c r="D35" s="17">
        <v>7.1449999999999996</v>
      </c>
      <c r="E35" s="17">
        <v>3.3250000000000002</v>
      </c>
      <c r="F35" s="17">
        <v>3.544</v>
      </c>
      <c r="G35" s="17">
        <v>3.629</v>
      </c>
      <c r="H35" s="17">
        <v>4.0679999999999996</v>
      </c>
      <c r="I35" s="17">
        <v>4.774</v>
      </c>
      <c r="J35" s="17">
        <v>5.7030000000000003</v>
      </c>
      <c r="K35" s="17">
        <v>6.2430000000000003</v>
      </c>
      <c r="L35" s="17">
        <v>6.3570000000000002</v>
      </c>
      <c r="M35" s="14"/>
      <c r="N35" s="14"/>
      <c r="O35" s="14"/>
      <c r="P35" s="14"/>
      <c r="Q35" s="14"/>
      <c r="R35" s="14"/>
      <c r="S35" s="14"/>
      <c r="T35" s="14"/>
      <c r="U35" s="14"/>
    </row>
    <row r="36" spans="1:21">
      <c r="A36" s="15"/>
      <c r="B36" s="5"/>
      <c r="C36" s="5"/>
      <c r="D36" s="5">
        <f>D35-D34</f>
        <v>3.5319999999999996</v>
      </c>
      <c r="E36" s="5"/>
      <c r="F36" s="5">
        <f>F35-E35</f>
        <v>0.21899999999999986</v>
      </c>
      <c r="G36" s="5">
        <f>G35-E35</f>
        <v>0.30399999999999983</v>
      </c>
      <c r="H36" s="5">
        <f>H35-E35</f>
        <v>0.74299999999999944</v>
      </c>
      <c r="I36" s="5">
        <f>I35-E35</f>
        <v>1.4489999999999998</v>
      </c>
      <c r="J36" s="5">
        <f>J35-E35</f>
        <v>2.3780000000000001</v>
      </c>
      <c r="K36" s="5">
        <f>K35-E35</f>
        <v>2.9180000000000001</v>
      </c>
      <c r="L36" s="5">
        <f>L35-E35</f>
        <v>3.032</v>
      </c>
      <c r="M36" s="14"/>
      <c r="N36" s="14"/>
      <c r="O36" s="14"/>
      <c r="P36" s="14"/>
      <c r="Q36" s="14"/>
      <c r="R36" s="14"/>
      <c r="S36" s="14"/>
      <c r="T36" s="14"/>
      <c r="U36" s="14"/>
    </row>
    <row r="37" spans="1:21">
      <c r="A37" s="15"/>
      <c r="B37" s="5"/>
      <c r="C37" s="5"/>
      <c r="D37" s="5"/>
      <c r="E37" s="5"/>
      <c r="F37" s="19">
        <f>F36/D36*100</f>
        <v>6.2004530011324999</v>
      </c>
      <c r="G37" s="19">
        <f>G36/D36*100</f>
        <v>8.6070215175537896</v>
      </c>
      <c r="H37" s="19">
        <f>H36/D36*100</f>
        <v>21.036240090600213</v>
      </c>
      <c r="I37" s="19">
        <f>I36/D36*100</f>
        <v>41.024915062287654</v>
      </c>
      <c r="J37" s="19">
        <f>J36/D36*100</f>
        <v>67.327293318233302</v>
      </c>
      <c r="K37" s="19">
        <f>K36/D36*100</f>
        <v>82.616081540203865</v>
      </c>
      <c r="L37" s="19">
        <f>L36/D36*100</f>
        <v>85.843714609286536</v>
      </c>
      <c r="M37" s="14"/>
      <c r="N37" s="22" t="s">
        <v>31</v>
      </c>
      <c r="O37" s="5" t="s">
        <v>16</v>
      </c>
      <c r="P37" s="5" t="s">
        <v>7</v>
      </c>
      <c r="Q37" s="14"/>
      <c r="R37" s="14"/>
      <c r="S37" s="14"/>
      <c r="T37" s="14"/>
      <c r="U37" s="14"/>
    </row>
    <row r="38" spans="1:21">
      <c r="A38" s="15"/>
      <c r="B38" s="5"/>
      <c r="C38" s="5"/>
      <c r="D38" s="5"/>
      <c r="E38" s="5"/>
      <c r="F38" s="5"/>
      <c r="G38" s="5"/>
      <c r="H38" s="5"/>
      <c r="I38" s="5"/>
      <c r="J38" s="5"/>
      <c r="K38" s="5"/>
      <c r="L38" s="5"/>
      <c r="M38" s="14"/>
      <c r="N38" s="18" t="s">
        <v>23</v>
      </c>
      <c r="O38" s="23">
        <f>O33</f>
        <v>6.4491794169503631</v>
      </c>
      <c r="P38" s="23">
        <f>O34</f>
        <v>2.0163104166501764</v>
      </c>
      <c r="Q38" s="14"/>
      <c r="R38" s="14"/>
      <c r="S38" s="14"/>
      <c r="T38" s="14"/>
      <c r="U38" s="14"/>
    </row>
    <row r="39" spans="1:21">
      <c r="A39" s="15"/>
      <c r="B39" s="5" t="s">
        <v>32</v>
      </c>
      <c r="C39" s="16" t="s">
        <v>16</v>
      </c>
      <c r="D39" s="5"/>
      <c r="E39" s="5"/>
      <c r="F39" s="5"/>
      <c r="G39" s="5"/>
      <c r="H39" s="5"/>
      <c r="I39" s="5"/>
      <c r="J39" s="5"/>
      <c r="K39" s="5"/>
      <c r="L39" s="5"/>
      <c r="M39" s="14"/>
      <c r="N39" s="18" t="s">
        <v>24</v>
      </c>
      <c r="O39" s="23">
        <f>P33</f>
        <v>4.265336110120665</v>
      </c>
      <c r="P39" s="23">
        <f>P34</f>
        <v>2.1007135559797012</v>
      </c>
      <c r="Q39" s="14"/>
      <c r="R39" s="14"/>
      <c r="S39" s="14"/>
      <c r="T39" s="14"/>
      <c r="U39" s="14"/>
    </row>
    <row r="40" spans="1:21" ht="15.75">
      <c r="A40" s="15"/>
      <c r="B40" s="5"/>
      <c r="C40" s="5" t="s">
        <v>21</v>
      </c>
      <c r="D40" s="17">
        <v>4.01</v>
      </c>
      <c r="E40" s="5" t="s">
        <v>22</v>
      </c>
      <c r="F40" s="18" t="s">
        <v>23</v>
      </c>
      <c r="G40" s="18" t="s">
        <v>24</v>
      </c>
      <c r="H40" s="18" t="s">
        <v>25</v>
      </c>
      <c r="I40" s="18" t="s">
        <v>26</v>
      </c>
      <c r="J40" s="18" t="s">
        <v>27</v>
      </c>
      <c r="K40" s="18" t="s">
        <v>28</v>
      </c>
      <c r="L40" s="18" t="s">
        <v>29</v>
      </c>
      <c r="M40" s="14"/>
      <c r="N40" s="18" t="s">
        <v>25</v>
      </c>
      <c r="O40" s="23">
        <f>Q33</f>
        <v>2.4891914991547766</v>
      </c>
      <c r="P40" s="23">
        <f>Q34</f>
        <v>8.8048333320133949</v>
      </c>
      <c r="Q40" s="14"/>
      <c r="R40" s="14"/>
      <c r="S40" s="14"/>
      <c r="T40" s="14"/>
      <c r="U40" s="14"/>
    </row>
    <row r="41" spans="1:21" ht="15.75">
      <c r="A41" s="15"/>
      <c r="B41" s="5"/>
      <c r="C41" s="5" t="s">
        <v>30</v>
      </c>
      <c r="D41" s="17">
        <v>5.0129999999999999</v>
      </c>
      <c r="E41" s="17">
        <v>3.2469999999999999</v>
      </c>
      <c r="F41" s="17">
        <v>3.3519999999999999</v>
      </c>
      <c r="G41" s="17">
        <v>3.3119999999999998</v>
      </c>
      <c r="H41" s="17">
        <v>3.2519999999999998</v>
      </c>
      <c r="I41" s="17">
        <v>3.403</v>
      </c>
      <c r="J41" s="17">
        <v>3.9119999999999999</v>
      </c>
      <c r="K41" s="17">
        <v>4.1440000000000001</v>
      </c>
      <c r="L41" s="17">
        <v>4.0910000000000002</v>
      </c>
      <c r="M41" s="14"/>
      <c r="N41" s="18" t="s">
        <v>26</v>
      </c>
      <c r="O41" s="23">
        <f>R33</f>
        <v>11.193526482057244</v>
      </c>
      <c r="P41" s="23">
        <f>R34</f>
        <v>17.820149838836137</v>
      </c>
      <c r="Q41" s="14"/>
      <c r="R41" s="14"/>
      <c r="S41" s="14"/>
      <c r="T41" s="14"/>
      <c r="U41" s="14"/>
    </row>
    <row r="42" spans="1:21">
      <c r="A42" s="15"/>
      <c r="B42" s="5"/>
      <c r="C42" s="5"/>
      <c r="D42" s="5">
        <f>D41-D40</f>
        <v>1.0030000000000001</v>
      </c>
      <c r="E42" s="5" t="s">
        <v>51</v>
      </c>
      <c r="F42" s="5">
        <f>F41-E41</f>
        <v>0.10499999999999998</v>
      </c>
      <c r="G42" s="5">
        <f>G41-E41</f>
        <v>6.4999999999999947E-2</v>
      </c>
      <c r="H42" s="5">
        <f>H41-E41</f>
        <v>4.9999999999998934E-3</v>
      </c>
      <c r="I42" s="5">
        <f>I41-E41</f>
        <v>0.15600000000000014</v>
      </c>
      <c r="J42" s="5">
        <f>J41-E41</f>
        <v>0.66500000000000004</v>
      </c>
      <c r="K42" s="5">
        <f>K41-E41</f>
        <v>0.89700000000000024</v>
      </c>
      <c r="L42" s="5">
        <f>L41-E41</f>
        <v>0.84400000000000031</v>
      </c>
      <c r="M42" s="14"/>
      <c r="N42" s="18" t="s">
        <v>27</v>
      </c>
      <c r="O42" s="23">
        <f>S33</f>
        <v>38.617518742178937</v>
      </c>
      <c r="P42" s="23">
        <f>S34</f>
        <v>33.453856449326452</v>
      </c>
      <c r="Q42" s="14"/>
      <c r="R42" s="14"/>
      <c r="S42" s="14"/>
      <c r="T42" s="14"/>
      <c r="U42" s="14"/>
    </row>
    <row r="43" spans="1:21">
      <c r="A43" s="15"/>
      <c r="B43" s="5"/>
      <c r="C43" s="5"/>
      <c r="D43" s="5"/>
      <c r="E43" s="5"/>
      <c r="F43" s="19">
        <f>F42/D42*100</f>
        <v>10.468594217347952</v>
      </c>
      <c r="G43" s="19">
        <f>G42/D42*100</f>
        <v>6.4805583250249192</v>
      </c>
      <c r="H43" s="19">
        <f>H42/D42*100</f>
        <v>0.49850448654036822</v>
      </c>
      <c r="I43" s="19">
        <f>I42/D42*100</f>
        <v>15.553339980059832</v>
      </c>
      <c r="J43" s="19">
        <f>J42/D42*100</f>
        <v>66.301096709870393</v>
      </c>
      <c r="K43" s="19">
        <f>K42/D42*100</f>
        <v>89.431704885343976</v>
      </c>
      <c r="L43" s="19">
        <f>L42/D42*100</f>
        <v>84.147557328015978</v>
      </c>
      <c r="M43" s="14"/>
      <c r="N43" s="18" t="s">
        <v>28</v>
      </c>
      <c r="O43" s="23">
        <f>T33</f>
        <v>65.216991394836</v>
      </c>
      <c r="P43" s="23">
        <f>T34</f>
        <v>65.468879930941114</v>
      </c>
      <c r="Q43" s="14"/>
      <c r="R43" s="14"/>
      <c r="S43" s="14"/>
      <c r="T43" s="14"/>
      <c r="U43" s="14"/>
    </row>
    <row r="44" spans="1:21">
      <c r="A44" s="15"/>
      <c r="B44" s="5"/>
      <c r="C44" s="5"/>
      <c r="D44" s="5"/>
      <c r="E44" s="5"/>
      <c r="F44" s="5"/>
      <c r="G44" s="5"/>
      <c r="H44" s="5"/>
      <c r="I44" s="5"/>
      <c r="J44" s="5"/>
      <c r="K44" s="5"/>
      <c r="L44" s="5"/>
      <c r="M44" s="14"/>
      <c r="N44" s="18" t="s">
        <v>29</v>
      </c>
      <c r="O44" s="23">
        <f>U33</f>
        <v>74.837635915336762</v>
      </c>
      <c r="P44" s="23">
        <f>U34</f>
        <v>68.411367794153762</v>
      </c>
      <c r="Q44" s="14"/>
      <c r="R44" s="14"/>
      <c r="S44" s="14"/>
      <c r="T44" s="14"/>
      <c r="U44" s="14"/>
    </row>
    <row r="45" spans="1:21">
      <c r="A45" s="15"/>
      <c r="B45" s="5" t="s">
        <v>33</v>
      </c>
      <c r="C45" s="16" t="s">
        <v>16</v>
      </c>
      <c r="D45" s="5"/>
      <c r="E45" s="5"/>
      <c r="F45" s="5"/>
      <c r="G45" s="5"/>
      <c r="H45" s="5"/>
      <c r="I45" s="5"/>
      <c r="J45" s="5"/>
      <c r="K45" s="5"/>
      <c r="L45" s="5"/>
      <c r="M45" s="14"/>
      <c r="N45" s="14"/>
      <c r="O45" s="14"/>
      <c r="P45" s="14"/>
      <c r="Q45" s="14"/>
      <c r="R45" s="14"/>
      <c r="S45" s="14"/>
      <c r="T45" s="14"/>
      <c r="U45" s="14"/>
    </row>
    <row r="46" spans="1:21" ht="15.75">
      <c r="A46" s="15"/>
      <c r="B46" s="5"/>
      <c r="C46" s="5" t="s">
        <v>21</v>
      </c>
      <c r="D46" s="17">
        <v>3.452</v>
      </c>
      <c r="E46" s="5" t="s">
        <v>22</v>
      </c>
      <c r="F46" s="18" t="s">
        <v>23</v>
      </c>
      <c r="G46" s="18" t="s">
        <v>24</v>
      </c>
      <c r="H46" s="18" t="s">
        <v>25</v>
      </c>
      <c r="I46" s="18" t="s">
        <v>26</v>
      </c>
      <c r="J46" s="18" t="s">
        <v>27</v>
      </c>
      <c r="K46" s="18" t="s">
        <v>28</v>
      </c>
      <c r="L46" s="18" t="s">
        <v>29</v>
      </c>
      <c r="M46" s="14"/>
      <c r="N46" s="14"/>
      <c r="O46" s="14"/>
      <c r="P46" s="14"/>
      <c r="Q46" s="14"/>
      <c r="R46" s="14"/>
      <c r="S46" s="14"/>
      <c r="T46" s="14"/>
      <c r="U46" s="14"/>
    </row>
    <row r="47" spans="1:21" ht="15.75">
      <c r="A47" s="15"/>
      <c r="B47" s="5"/>
      <c r="C47" s="5" t="s">
        <v>30</v>
      </c>
      <c r="D47" s="17">
        <v>4.7690000000000001</v>
      </c>
      <c r="E47" s="17">
        <v>2.746</v>
      </c>
      <c r="F47" s="17">
        <v>2.778</v>
      </c>
      <c r="G47" s="17">
        <v>2.7730000000000001</v>
      </c>
      <c r="H47" s="17">
        <v>2.8050000000000002</v>
      </c>
      <c r="I47" s="17">
        <v>2.8359999999999999</v>
      </c>
      <c r="J47" s="17">
        <v>2.89</v>
      </c>
      <c r="K47" s="17">
        <v>3.286</v>
      </c>
      <c r="L47" s="17">
        <v>3.609</v>
      </c>
      <c r="M47" s="14"/>
      <c r="N47" s="14"/>
      <c r="O47" s="14"/>
      <c r="P47" s="14"/>
      <c r="Q47" s="14"/>
      <c r="R47" s="14"/>
      <c r="S47" s="14"/>
      <c r="T47" s="14"/>
      <c r="U47" s="14"/>
    </row>
    <row r="48" spans="1:21">
      <c r="A48" s="15"/>
      <c r="B48" s="5"/>
      <c r="C48" s="5"/>
      <c r="D48" s="5">
        <f>D47-D46</f>
        <v>1.3170000000000002</v>
      </c>
      <c r="E48" s="5"/>
      <c r="F48" s="5">
        <f>F47-E47</f>
        <v>3.2000000000000028E-2</v>
      </c>
      <c r="G48" s="5">
        <f>G47-E47</f>
        <v>2.7000000000000135E-2</v>
      </c>
      <c r="H48" s="5">
        <f>H47-E47</f>
        <v>5.9000000000000163E-2</v>
      </c>
      <c r="I48" s="5">
        <f>I47-E47</f>
        <v>8.9999999999999858E-2</v>
      </c>
      <c r="J48" s="5">
        <f>J47-E47</f>
        <v>0.14400000000000013</v>
      </c>
      <c r="K48" s="5">
        <f>K47-E47</f>
        <v>0.54</v>
      </c>
      <c r="L48" s="5">
        <f>L47-E47</f>
        <v>0.86299999999999999</v>
      </c>
      <c r="M48" s="14"/>
      <c r="N48" s="14"/>
      <c r="O48" s="14"/>
      <c r="P48" s="14"/>
      <c r="Q48" s="14"/>
      <c r="R48" s="14"/>
      <c r="S48" s="14"/>
      <c r="T48" s="14"/>
      <c r="U48" s="14"/>
    </row>
    <row r="49" spans="1:21">
      <c r="A49" s="15"/>
      <c r="B49" s="5"/>
      <c r="C49" s="5"/>
      <c r="D49" s="5"/>
      <c r="E49" s="5"/>
      <c r="F49" s="19">
        <f>F48/D48*100</f>
        <v>2.4297646165527733</v>
      </c>
      <c r="G49" s="19">
        <f>G48/D48*100</f>
        <v>2.0501138952164109</v>
      </c>
      <c r="H49" s="19">
        <f>H48/D48*100</f>
        <v>4.4798785117691846</v>
      </c>
      <c r="I49" s="19">
        <f>I48/D48*100</f>
        <v>6.8337129840546584</v>
      </c>
      <c r="J49" s="19">
        <f>J48/D48*100</f>
        <v>10.93394077448748</v>
      </c>
      <c r="K49" s="19">
        <f>K48/D48*100</f>
        <v>41.002277904328018</v>
      </c>
      <c r="L49" s="19">
        <f>L48/D48*100</f>
        <v>65.527714502657545</v>
      </c>
      <c r="M49" s="14"/>
      <c r="N49" s="14"/>
      <c r="O49" s="14"/>
      <c r="P49" s="14"/>
      <c r="Q49" s="14"/>
      <c r="R49" s="14"/>
      <c r="S49" s="14"/>
      <c r="T49" s="14"/>
      <c r="U49" s="14"/>
    </row>
    <row r="50" spans="1:21">
      <c r="A50" s="15"/>
      <c r="B50" s="5"/>
      <c r="C50" s="5"/>
      <c r="D50" s="5"/>
      <c r="E50" s="5"/>
      <c r="F50" s="5"/>
      <c r="G50" s="5"/>
      <c r="H50" s="5"/>
      <c r="I50" s="5"/>
      <c r="J50" s="5"/>
      <c r="K50" s="5"/>
      <c r="L50" s="5"/>
      <c r="M50" s="14"/>
      <c r="N50" s="14"/>
      <c r="O50" s="14"/>
      <c r="P50" s="14"/>
      <c r="Q50" s="14"/>
      <c r="R50" s="14"/>
      <c r="S50" s="14"/>
      <c r="T50" s="14"/>
      <c r="U50" s="14"/>
    </row>
    <row r="51" spans="1:21">
      <c r="A51" s="15"/>
      <c r="B51" s="5" t="s">
        <v>34</v>
      </c>
      <c r="C51" s="16" t="s">
        <v>20</v>
      </c>
      <c r="D51" s="5"/>
      <c r="E51" s="5"/>
      <c r="F51" s="5"/>
      <c r="G51" s="5"/>
      <c r="H51" s="5"/>
      <c r="I51" s="5"/>
      <c r="J51" s="5"/>
      <c r="K51" s="5"/>
      <c r="L51" s="5"/>
      <c r="M51" s="14"/>
      <c r="N51" s="14"/>
      <c r="O51" s="14"/>
      <c r="P51" s="14"/>
      <c r="Q51" s="14"/>
      <c r="R51" s="14"/>
      <c r="S51" s="14"/>
      <c r="T51" s="14"/>
      <c r="U51" s="14"/>
    </row>
    <row r="52" spans="1:21" ht="15.75">
      <c r="A52" s="15"/>
      <c r="B52" s="5"/>
      <c r="C52" s="5" t="s">
        <v>21</v>
      </c>
      <c r="D52" s="17">
        <v>3.0910000000000002</v>
      </c>
      <c r="E52" s="5" t="s">
        <v>22</v>
      </c>
      <c r="F52" s="18" t="s">
        <v>23</v>
      </c>
      <c r="G52" s="18" t="s">
        <v>24</v>
      </c>
      <c r="H52" s="18" t="s">
        <v>25</v>
      </c>
      <c r="I52" s="18" t="s">
        <v>26</v>
      </c>
      <c r="J52" s="18" t="s">
        <v>27</v>
      </c>
      <c r="K52" s="18" t="s">
        <v>28</v>
      </c>
      <c r="L52" s="18" t="s">
        <v>29</v>
      </c>
      <c r="M52" s="14"/>
      <c r="N52" s="14"/>
      <c r="O52" s="14"/>
      <c r="P52" s="14"/>
      <c r="Q52" s="14"/>
      <c r="R52" s="14"/>
      <c r="S52" s="14"/>
      <c r="T52" s="14"/>
      <c r="U52" s="14"/>
    </row>
    <row r="53" spans="1:21" ht="15.75">
      <c r="A53" s="15"/>
      <c r="B53" s="5"/>
      <c r="C53" s="5" t="s">
        <v>30</v>
      </c>
      <c r="D53" s="17">
        <v>4.5209999999999999</v>
      </c>
      <c r="E53" s="17">
        <v>2.15</v>
      </c>
      <c r="F53" s="17">
        <v>2.1190000000000002</v>
      </c>
      <c r="G53" s="17">
        <v>2.0870000000000002</v>
      </c>
      <c r="H53" s="17">
        <v>2.101</v>
      </c>
      <c r="I53" s="17">
        <v>2.073</v>
      </c>
      <c r="J53" s="17">
        <v>2.1440000000000001</v>
      </c>
      <c r="K53" s="17">
        <v>2.8410000000000002</v>
      </c>
      <c r="L53" s="17">
        <v>2.879</v>
      </c>
      <c r="M53" s="14"/>
      <c r="N53" s="14"/>
      <c r="O53" s="14"/>
      <c r="P53" s="14"/>
      <c r="Q53" s="14"/>
      <c r="R53" s="14"/>
      <c r="S53" s="14"/>
      <c r="T53" s="14"/>
      <c r="U53" s="14"/>
    </row>
    <row r="54" spans="1:21">
      <c r="A54" s="15"/>
      <c r="B54" s="5"/>
      <c r="C54" s="5"/>
      <c r="D54" s="5">
        <f>D53-D52</f>
        <v>1.4299999999999997</v>
      </c>
      <c r="E54" s="5"/>
      <c r="F54" s="5">
        <f>F53-E53</f>
        <v>-3.0999999999999694E-2</v>
      </c>
      <c r="G54" s="5">
        <f>G53-E53</f>
        <v>-6.2999999999999723E-2</v>
      </c>
      <c r="H54" s="5">
        <f>H53-E53</f>
        <v>-4.8999999999999932E-2</v>
      </c>
      <c r="I54" s="5">
        <f>I53-E53</f>
        <v>-7.6999999999999957E-2</v>
      </c>
      <c r="J54" s="5">
        <f>J53-E53</f>
        <v>-5.9999999999997833E-3</v>
      </c>
      <c r="K54" s="5">
        <f>K53-E53</f>
        <v>0.69100000000000028</v>
      </c>
      <c r="L54" s="5">
        <f>L53-E53</f>
        <v>0.72900000000000009</v>
      </c>
      <c r="M54" s="14"/>
      <c r="N54" s="14"/>
      <c r="O54" s="14"/>
      <c r="P54" s="14"/>
      <c r="Q54" s="14"/>
      <c r="R54" s="14"/>
      <c r="S54" s="14"/>
      <c r="T54" s="14"/>
      <c r="U54" s="14"/>
    </row>
    <row r="55" spans="1:21">
      <c r="A55" s="15"/>
      <c r="B55" s="5"/>
      <c r="C55" s="5"/>
      <c r="D55" s="5"/>
      <c r="E55" s="5"/>
      <c r="F55" s="19">
        <f>F54/D54*100</f>
        <v>-2.1678321678321471</v>
      </c>
      <c r="G55" s="19">
        <f>G54/D54*100</f>
        <v>-4.4055944055943872</v>
      </c>
      <c r="H55" s="19">
        <f>H54/D54*100</f>
        <v>-3.4265734265734227</v>
      </c>
      <c r="I55" s="19">
        <f>I54/D54*100</f>
        <v>-5.3846153846153832</v>
      </c>
      <c r="J55" s="19">
        <f>J54/D54*100</f>
        <v>-0.41958041958040448</v>
      </c>
      <c r="K55" s="19">
        <f>K54/D54*100</f>
        <v>48.321678321678348</v>
      </c>
      <c r="L55" s="19">
        <f>L54/D54*100</f>
        <v>50.979020979020994</v>
      </c>
      <c r="M55" s="14"/>
      <c r="N55" s="14"/>
      <c r="O55" s="14"/>
      <c r="P55" s="14"/>
      <c r="Q55" s="14"/>
      <c r="R55" s="14"/>
      <c r="S55" s="14"/>
      <c r="T55" s="14"/>
      <c r="U55" s="14"/>
    </row>
    <row r="56" spans="1:21">
      <c r="A56" s="20"/>
      <c r="B56" s="21"/>
      <c r="C56" s="21"/>
      <c r="D56" s="21"/>
      <c r="E56" s="21"/>
      <c r="F56" s="21"/>
      <c r="G56" s="21"/>
      <c r="H56" s="21"/>
      <c r="I56" s="21"/>
      <c r="J56" s="21"/>
      <c r="K56" s="21"/>
      <c r="L56" s="21"/>
      <c r="M56" s="14"/>
      <c r="N56" s="14"/>
      <c r="O56" s="14"/>
      <c r="P56" s="14"/>
      <c r="Q56" s="14"/>
      <c r="R56" s="14"/>
      <c r="S56" s="14"/>
      <c r="T56" s="14"/>
      <c r="U56" s="14"/>
    </row>
    <row r="57" spans="1:21">
      <c r="A57" s="20"/>
      <c r="B57" s="21"/>
      <c r="C57" s="21"/>
      <c r="D57" s="21"/>
      <c r="E57" s="21"/>
      <c r="F57" s="21"/>
      <c r="G57" s="21"/>
      <c r="H57" s="21"/>
      <c r="I57" s="21"/>
      <c r="J57" s="21"/>
      <c r="K57" s="21"/>
      <c r="L57" s="21"/>
      <c r="M57" s="14"/>
      <c r="N57" s="14"/>
      <c r="O57" s="14"/>
      <c r="P57" s="14"/>
      <c r="Q57" s="14"/>
      <c r="R57" s="14"/>
      <c r="S57" s="14"/>
      <c r="T57" s="14"/>
      <c r="U57" s="14"/>
    </row>
    <row r="58" spans="1:21">
      <c r="A58" s="15" t="s">
        <v>35</v>
      </c>
      <c r="B58" s="5"/>
      <c r="C58" s="5"/>
      <c r="D58" s="5"/>
      <c r="E58" s="5"/>
      <c r="F58" s="5"/>
      <c r="G58" s="5"/>
      <c r="H58" s="5"/>
      <c r="I58" s="5"/>
      <c r="J58" s="5"/>
      <c r="K58" s="5"/>
      <c r="L58" s="5"/>
      <c r="M58" s="14"/>
      <c r="N58" s="22"/>
      <c r="O58" s="18" t="str">
        <f t="shared" ref="O58:U58" si="11">F60</f>
        <v>0.1mM10ul</v>
      </c>
      <c r="P58" s="18" t="str">
        <f t="shared" si="11"/>
        <v>0.1mM20ul</v>
      </c>
      <c r="Q58" s="18" t="str">
        <f t="shared" si="11"/>
        <v>1mM7ul</v>
      </c>
      <c r="R58" s="18" t="str">
        <f t="shared" si="11"/>
        <v>1mM20ul</v>
      </c>
      <c r="S58" s="18" t="str">
        <f t="shared" si="11"/>
        <v>10mM7ul</v>
      </c>
      <c r="T58" s="18" t="str">
        <f t="shared" si="11"/>
        <v>10mM20ul</v>
      </c>
      <c r="U58" s="18" t="str">
        <f t="shared" si="11"/>
        <v>10mM70ul</v>
      </c>
    </row>
    <row r="59" spans="1:21">
      <c r="A59" s="15"/>
      <c r="B59" s="5" t="s">
        <v>19</v>
      </c>
      <c r="C59" s="16" t="s">
        <v>16</v>
      </c>
      <c r="D59" s="5"/>
      <c r="E59" s="5"/>
      <c r="F59" s="5"/>
      <c r="G59" s="5"/>
      <c r="H59" s="5"/>
      <c r="I59" s="5"/>
      <c r="J59" s="5"/>
      <c r="K59" s="5"/>
      <c r="L59" s="5"/>
      <c r="M59" s="14"/>
      <c r="N59" s="22" t="s">
        <v>16</v>
      </c>
      <c r="O59" s="23">
        <f t="shared" ref="O59:U59" si="12">AVERAGE(F69,F63)</f>
        <v>18.547212471737453</v>
      </c>
      <c r="P59" s="23">
        <f t="shared" si="12"/>
        <v>33.696238741833525</v>
      </c>
      <c r="Q59" s="23">
        <f t="shared" si="12"/>
        <v>106.69112962662228</v>
      </c>
      <c r="R59" s="23">
        <f t="shared" si="12"/>
        <v>144.59670468314735</v>
      </c>
      <c r="S59" s="23">
        <f t="shared" si="12"/>
        <v>260.79035139220258</v>
      </c>
      <c r="T59" s="23">
        <f t="shared" si="12"/>
        <v>303.11387455810518</v>
      </c>
      <c r="U59" s="23">
        <f t="shared" si="12"/>
        <v>339.47116285460868</v>
      </c>
    </row>
    <row r="60" spans="1:21" ht="15.75">
      <c r="A60" s="15"/>
      <c r="B60" s="5"/>
      <c r="C60" s="5" t="s">
        <v>21</v>
      </c>
      <c r="D60" s="17">
        <v>4.2450000000000001</v>
      </c>
      <c r="E60" s="5" t="s">
        <v>22</v>
      </c>
      <c r="F60" s="18" t="s">
        <v>23</v>
      </c>
      <c r="G60" s="18" t="s">
        <v>24</v>
      </c>
      <c r="H60" s="18" t="s">
        <v>25</v>
      </c>
      <c r="I60" s="18" t="s">
        <v>26</v>
      </c>
      <c r="J60" s="18" t="s">
        <v>27</v>
      </c>
      <c r="K60" s="18" t="s">
        <v>28</v>
      </c>
      <c r="L60" s="18" t="s">
        <v>29</v>
      </c>
      <c r="M60" s="14"/>
      <c r="N60" s="22" t="s">
        <v>7</v>
      </c>
      <c r="O60" s="23">
        <f t="shared" ref="O60:U60" si="13">AVERAGE(F81,F75)</f>
        <v>10.519016222311826</v>
      </c>
      <c r="P60" s="23">
        <f t="shared" si="13"/>
        <v>11.282388326499129</v>
      </c>
      <c r="Q60" s="23">
        <f t="shared" si="13"/>
        <v>38.787874027019143</v>
      </c>
      <c r="R60" s="23">
        <f t="shared" si="13"/>
        <v>79.731449429434804</v>
      </c>
      <c r="S60" s="23">
        <f t="shared" si="13"/>
        <v>154.53563130506436</v>
      </c>
      <c r="T60" s="23">
        <f t="shared" si="13"/>
        <v>201.79697060153319</v>
      </c>
      <c r="U60" s="23">
        <f t="shared" si="13"/>
        <v>234.02225352751941</v>
      </c>
    </row>
    <row r="61" spans="1:21" ht="15.75">
      <c r="A61" s="15"/>
      <c r="B61" s="5"/>
      <c r="C61" s="5" t="s">
        <v>30</v>
      </c>
      <c r="D61" s="17">
        <v>4.7990000000000004</v>
      </c>
      <c r="E61" s="17">
        <v>3.2440000000000002</v>
      </c>
      <c r="F61" s="17">
        <v>3.3180000000000001</v>
      </c>
      <c r="G61" s="17">
        <v>3.367</v>
      </c>
      <c r="H61" s="17">
        <v>3.843</v>
      </c>
      <c r="I61" s="17">
        <v>3.972</v>
      </c>
      <c r="J61" s="17">
        <v>4.6459999999999999</v>
      </c>
      <c r="K61" s="17">
        <v>4.9290000000000003</v>
      </c>
      <c r="L61" s="17">
        <v>5.1849999999999996</v>
      </c>
      <c r="M61" s="14"/>
      <c r="N61" s="14"/>
      <c r="O61" s="14"/>
      <c r="P61" s="14"/>
      <c r="Q61" s="14"/>
      <c r="R61" s="14"/>
      <c r="S61" s="14"/>
      <c r="T61" s="14"/>
      <c r="U61" s="14"/>
    </row>
    <row r="62" spans="1:21">
      <c r="A62" s="15"/>
      <c r="B62" s="5"/>
      <c r="C62" s="5"/>
      <c r="D62" s="5">
        <f>D61-D60</f>
        <v>0.55400000000000027</v>
      </c>
      <c r="E62" s="5"/>
      <c r="F62" s="5">
        <f>F61-E61</f>
        <v>7.3999999999999844E-2</v>
      </c>
      <c r="G62" s="5">
        <f>G61-E61</f>
        <v>0.12299999999999978</v>
      </c>
      <c r="H62" s="5">
        <f>H61-E61</f>
        <v>0.59899999999999975</v>
      </c>
      <c r="I62" s="5">
        <f>I61-E61</f>
        <v>0.72799999999999976</v>
      </c>
      <c r="J62" s="5">
        <f>J61-E61</f>
        <v>1.4019999999999997</v>
      </c>
      <c r="K62" s="5">
        <f>K61-E61</f>
        <v>1.6850000000000001</v>
      </c>
      <c r="L62" s="5">
        <f>L61-E61</f>
        <v>1.9409999999999994</v>
      </c>
      <c r="M62" s="14"/>
      <c r="N62" s="14"/>
      <c r="O62" s="14"/>
      <c r="P62" s="14"/>
      <c r="Q62" s="14"/>
      <c r="R62" s="14"/>
      <c r="S62" s="14"/>
      <c r="T62" s="14"/>
      <c r="U62" s="14"/>
    </row>
    <row r="63" spans="1:21">
      <c r="A63" s="15"/>
      <c r="B63" s="5"/>
      <c r="C63" s="5"/>
      <c r="D63" s="5"/>
      <c r="E63" s="5"/>
      <c r="F63" s="19">
        <f>F62/D62*100</f>
        <v>13.357400722021625</v>
      </c>
      <c r="G63" s="19">
        <f>G62/D62*100</f>
        <v>22.202166064981899</v>
      </c>
      <c r="H63" s="19">
        <f>H62/D62*100</f>
        <v>108.12274368231036</v>
      </c>
      <c r="I63" s="19">
        <f>I62/D62*100</f>
        <v>131.40794223826703</v>
      </c>
      <c r="J63" s="19">
        <f>J62/D62*100</f>
        <v>253.06859205776155</v>
      </c>
      <c r="K63" s="19">
        <f>K62/D62*100</f>
        <v>304.15162454873632</v>
      </c>
      <c r="L63" s="19">
        <f>L62/D62*100</f>
        <v>350.36101083032463</v>
      </c>
      <c r="M63" s="14"/>
      <c r="N63" s="22" t="s">
        <v>31</v>
      </c>
      <c r="O63" s="5" t="s">
        <v>16</v>
      </c>
      <c r="P63" s="5" t="s">
        <v>7</v>
      </c>
      <c r="Q63" s="14"/>
      <c r="R63" s="14"/>
      <c r="S63" s="14"/>
      <c r="T63" s="14"/>
      <c r="U63" s="14"/>
    </row>
    <row r="64" spans="1:21">
      <c r="A64" s="15"/>
      <c r="B64" s="5"/>
      <c r="C64" s="5"/>
      <c r="D64" s="5"/>
      <c r="E64" s="5"/>
      <c r="F64" s="5"/>
      <c r="G64" s="5"/>
      <c r="H64" s="5"/>
      <c r="I64" s="5"/>
      <c r="J64" s="5"/>
      <c r="K64" s="5"/>
      <c r="L64" s="5"/>
      <c r="M64" s="14"/>
      <c r="N64" s="18" t="s">
        <v>23</v>
      </c>
      <c r="O64" s="23">
        <f>O59</f>
        <v>18.547212471737453</v>
      </c>
      <c r="P64" s="23">
        <f>O60</f>
        <v>10.519016222311826</v>
      </c>
      <c r="Q64" s="14"/>
      <c r="R64" s="14"/>
      <c r="S64" s="14"/>
      <c r="T64" s="14"/>
      <c r="U64" s="14"/>
    </row>
    <row r="65" spans="1:21">
      <c r="A65" s="15"/>
      <c r="B65" s="5" t="s">
        <v>32</v>
      </c>
      <c r="C65" s="16" t="s">
        <v>16</v>
      </c>
      <c r="D65" s="5"/>
      <c r="E65" s="5"/>
      <c r="F65" s="5"/>
      <c r="G65" s="5"/>
      <c r="H65" s="5"/>
      <c r="I65" s="5"/>
      <c r="J65" s="5"/>
      <c r="K65" s="5"/>
      <c r="L65" s="5"/>
      <c r="M65" s="14"/>
      <c r="N65" s="18" t="s">
        <v>24</v>
      </c>
      <c r="O65" s="23">
        <f>P59</f>
        <v>33.696238741833525</v>
      </c>
      <c r="P65" s="23">
        <f>P60</f>
        <v>11.282388326499129</v>
      </c>
      <c r="Q65" s="14"/>
      <c r="R65" s="14"/>
      <c r="S65" s="14"/>
      <c r="T65" s="14"/>
      <c r="U65" s="14"/>
    </row>
    <row r="66" spans="1:21" ht="15.75">
      <c r="A66" s="15"/>
      <c r="B66" s="5"/>
      <c r="C66" s="5" t="s">
        <v>21</v>
      </c>
      <c r="D66" s="17">
        <v>4.4219999999999997</v>
      </c>
      <c r="E66" s="5" t="s">
        <v>22</v>
      </c>
      <c r="F66" s="18" t="s">
        <v>23</v>
      </c>
      <c r="G66" s="18" t="s">
        <v>24</v>
      </c>
      <c r="H66" s="18" t="s">
        <v>25</v>
      </c>
      <c r="I66" s="18" t="s">
        <v>26</v>
      </c>
      <c r="J66" s="18" t="s">
        <v>27</v>
      </c>
      <c r="K66" s="18" t="s">
        <v>28</v>
      </c>
      <c r="L66" s="18" t="s">
        <v>29</v>
      </c>
      <c r="M66" s="14"/>
      <c r="N66" s="18" t="s">
        <v>25</v>
      </c>
      <c r="O66" s="23">
        <f>Q59</f>
        <v>106.69112962662228</v>
      </c>
      <c r="P66" s="23">
        <f>Q60</f>
        <v>38.787874027019143</v>
      </c>
      <c r="Q66" s="14"/>
      <c r="R66" s="14"/>
      <c r="S66" s="14"/>
      <c r="T66" s="14"/>
      <c r="U66" s="14"/>
    </row>
    <row r="67" spans="1:21" ht="15.75">
      <c r="A67" s="15"/>
      <c r="B67" s="5"/>
      <c r="C67" s="5" t="s">
        <v>30</v>
      </c>
      <c r="D67" s="17">
        <v>5.867</v>
      </c>
      <c r="E67" s="17">
        <v>5.3529999999999998</v>
      </c>
      <c r="F67" s="17">
        <v>5.6959999999999997</v>
      </c>
      <c r="G67" s="17">
        <v>6.0060000000000002</v>
      </c>
      <c r="H67" s="17">
        <v>6.8739999999999997</v>
      </c>
      <c r="I67" s="17">
        <v>7.633</v>
      </c>
      <c r="J67" s="17">
        <v>9.2330000000000005</v>
      </c>
      <c r="K67" s="17">
        <v>9.718</v>
      </c>
      <c r="L67" s="17">
        <v>10.101000000000001</v>
      </c>
      <c r="M67" s="14"/>
      <c r="N67" s="18" t="s">
        <v>26</v>
      </c>
      <c r="O67" s="23">
        <f>R59</f>
        <v>144.59670468314735</v>
      </c>
      <c r="P67" s="23">
        <f>R60</f>
        <v>79.731449429434804</v>
      </c>
      <c r="Q67" s="14"/>
      <c r="R67" s="14"/>
      <c r="S67" s="14"/>
      <c r="T67" s="14"/>
      <c r="U67" s="14"/>
    </row>
    <row r="68" spans="1:21">
      <c r="A68" s="15"/>
      <c r="B68" s="5"/>
      <c r="C68" s="5"/>
      <c r="D68" s="5">
        <f>D67-D66</f>
        <v>1.4450000000000003</v>
      </c>
      <c r="E68" s="5"/>
      <c r="F68" s="5">
        <f>F67-E67</f>
        <v>0.34299999999999997</v>
      </c>
      <c r="G68" s="5">
        <f>G67-E67</f>
        <v>0.65300000000000047</v>
      </c>
      <c r="H68" s="5">
        <f>H67-E67</f>
        <v>1.5209999999999999</v>
      </c>
      <c r="I68" s="5">
        <f>I67-E67</f>
        <v>2.2800000000000002</v>
      </c>
      <c r="J68" s="5">
        <f>J67-E67</f>
        <v>3.8800000000000008</v>
      </c>
      <c r="K68" s="5">
        <f>K67-E67</f>
        <v>4.3650000000000002</v>
      </c>
      <c r="L68" s="5">
        <f>L67-E67</f>
        <v>4.7480000000000011</v>
      </c>
      <c r="M68" s="14"/>
      <c r="N68" s="18" t="s">
        <v>27</v>
      </c>
      <c r="O68" s="23">
        <f>S59</f>
        <v>260.79035139220258</v>
      </c>
      <c r="P68" s="23">
        <f>S60</f>
        <v>154.53563130506436</v>
      </c>
      <c r="Q68" s="14"/>
      <c r="R68" s="14"/>
      <c r="S68" s="14"/>
      <c r="T68" s="14"/>
      <c r="U68" s="14"/>
    </row>
    <row r="69" spans="1:21">
      <c r="A69" s="15"/>
      <c r="B69" s="5"/>
      <c r="C69" s="5"/>
      <c r="D69" s="5"/>
      <c r="E69" s="5"/>
      <c r="F69" s="19">
        <f>F68/D68*100</f>
        <v>23.737024221453282</v>
      </c>
      <c r="G69" s="19">
        <f>G68/D68*100</f>
        <v>45.190311418685148</v>
      </c>
      <c r="H69" s="19">
        <f>H68/D68*100</f>
        <v>105.25951557093423</v>
      </c>
      <c r="I69" s="19">
        <f>I68/D68*100</f>
        <v>157.78546712802768</v>
      </c>
      <c r="J69" s="19">
        <f>J68/D68*100</f>
        <v>268.51211072664358</v>
      </c>
      <c r="K69" s="19">
        <f>K68/D68*100</f>
        <v>302.07612456747398</v>
      </c>
      <c r="L69" s="19">
        <f>L68/D68*100</f>
        <v>328.58131487889273</v>
      </c>
      <c r="M69" s="14"/>
      <c r="N69" s="18" t="s">
        <v>28</v>
      </c>
      <c r="O69" s="23">
        <f>T59</f>
        <v>303.11387455810518</v>
      </c>
      <c r="P69" s="23">
        <f>T60</f>
        <v>201.79697060153319</v>
      </c>
      <c r="Q69" s="14"/>
      <c r="R69" s="14"/>
      <c r="S69" s="14"/>
      <c r="T69" s="14"/>
      <c r="U69" s="14"/>
    </row>
    <row r="70" spans="1:21">
      <c r="A70" s="15"/>
      <c r="B70" s="5"/>
      <c r="C70" s="5"/>
      <c r="D70" s="5"/>
      <c r="E70" s="5"/>
      <c r="F70" s="5"/>
      <c r="G70" s="5"/>
      <c r="H70" s="5"/>
      <c r="I70" s="5"/>
      <c r="J70" s="5"/>
      <c r="K70" s="5"/>
      <c r="L70" s="5"/>
      <c r="M70" s="14"/>
      <c r="N70" s="18" t="s">
        <v>29</v>
      </c>
      <c r="O70" s="23">
        <f>U59</f>
        <v>339.47116285460868</v>
      </c>
      <c r="P70" s="23">
        <f>U60</f>
        <v>234.02225352751941</v>
      </c>
      <c r="Q70" s="14"/>
      <c r="R70" s="14"/>
      <c r="S70" s="14"/>
      <c r="T70" s="14"/>
      <c r="U70" s="14"/>
    </row>
    <row r="71" spans="1:21">
      <c r="A71" s="15"/>
      <c r="B71" s="5" t="s">
        <v>33</v>
      </c>
      <c r="C71" s="16" t="s">
        <v>20</v>
      </c>
      <c r="D71" s="5"/>
      <c r="E71" s="5"/>
      <c r="F71" s="5"/>
      <c r="G71" s="5"/>
      <c r="H71" s="5"/>
      <c r="I71" s="5"/>
      <c r="J71" s="5"/>
      <c r="K71" s="5"/>
      <c r="L71" s="5"/>
      <c r="M71" s="14"/>
      <c r="N71" s="14"/>
      <c r="O71" s="14"/>
      <c r="P71" s="14"/>
      <c r="Q71" s="14"/>
      <c r="R71" s="14"/>
      <c r="S71" s="14"/>
      <c r="T71" s="14"/>
      <c r="U71" s="14"/>
    </row>
    <row r="72" spans="1:21" ht="15.75">
      <c r="A72" s="15"/>
      <c r="B72" s="5"/>
      <c r="C72" s="5" t="s">
        <v>21</v>
      </c>
      <c r="D72" s="17">
        <v>4.3230000000000004</v>
      </c>
      <c r="E72" s="5" t="s">
        <v>22</v>
      </c>
      <c r="F72" s="18" t="s">
        <v>23</v>
      </c>
      <c r="G72" s="18" t="s">
        <v>24</v>
      </c>
      <c r="H72" s="18" t="s">
        <v>25</v>
      </c>
      <c r="I72" s="18" t="s">
        <v>26</v>
      </c>
      <c r="J72" s="18" t="s">
        <v>27</v>
      </c>
      <c r="K72" s="18" t="s">
        <v>28</v>
      </c>
      <c r="L72" s="18" t="s">
        <v>29</v>
      </c>
      <c r="M72" s="14"/>
      <c r="N72" s="14"/>
      <c r="O72" s="14"/>
      <c r="P72" s="14"/>
      <c r="Q72" s="14"/>
      <c r="R72" s="14"/>
      <c r="S72" s="14"/>
      <c r="T72" s="14"/>
      <c r="U72" s="14"/>
    </row>
    <row r="73" spans="1:21" ht="15.75">
      <c r="A73" s="15"/>
      <c r="B73" s="5"/>
      <c r="C73" s="5" t="s">
        <v>30</v>
      </c>
      <c r="D73" s="17">
        <v>5.0659999999999998</v>
      </c>
      <c r="E73" s="17">
        <v>3.585</v>
      </c>
      <c r="F73" s="17">
        <v>3.67</v>
      </c>
      <c r="G73" s="17">
        <v>3.7170000000000001</v>
      </c>
      <c r="H73" s="17">
        <v>4.0389999999999997</v>
      </c>
      <c r="I73" s="17">
        <v>4.5789999999999997</v>
      </c>
      <c r="J73" s="17">
        <v>5.149</v>
      </c>
      <c r="K73" s="17">
        <v>5.5940000000000003</v>
      </c>
      <c r="L73" s="17">
        <v>5.8040000000000003</v>
      </c>
      <c r="M73" s="14"/>
      <c r="N73" s="14"/>
      <c r="O73" s="14"/>
      <c r="P73" s="14"/>
      <c r="Q73" s="14"/>
      <c r="R73" s="14"/>
      <c r="S73" s="14"/>
      <c r="T73" s="14"/>
      <c r="U73" s="14"/>
    </row>
    <row r="74" spans="1:21">
      <c r="A74" s="15"/>
      <c r="B74" s="5"/>
      <c r="C74" s="5"/>
      <c r="D74" s="5">
        <f>D73-D72</f>
        <v>0.74299999999999944</v>
      </c>
      <c r="E74" s="5"/>
      <c r="F74" s="5">
        <f>F73-E73</f>
        <v>8.4999999999999964E-2</v>
      </c>
      <c r="G74" s="5">
        <f>G73-E73</f>
        <v>0.13200000000000012</v>
      </c>
      <c r="H74" s="5">
        <f>H73-E73</f>
        <v>0.45399999999999974</v>
      </c>
      <c r="I74" s="5">
        <f>I73-E73</f>
        <v>0.99399999999999977</v>
      </c>
      <c r="J74" s="5">
        <f>J73-E73</f>
        <v>1.5640000000000001</v>
      </c>
      <c r="K74" s="5">
        <f>K73-E73</f>
        <v>2.0090000000000003</v>
      </c>
      <c r="L74" s="5">
        <f>L73-E73</f>
        <v>2.2190000000000003</v>
      </c>
      <c r="M74" s="14"/>
      <c r="N74" s="14"/>
      <c r="O74" s="14"/>
      <c r="P74" s="14"/>
      <c r="Q74" s="14"/>
      <c r="R74" s="14"/>
      <c r="S74" s="14"/>
      <c r="T74" s="14"/>
      <c r="U74" s="14"/>
    </row>
    <row r="75" spans="1:21">
      <c r="A75" s="15"/>
      <c r="B75" s="5"/>
      <c r="C75" s="5"/>
      <c r="D75" s="5"/>
      <c r="E75" s="5"/>
      <c r="F75" s="19">
        <f>F74/D74*100</f>
        <v>11.44010767160162</v>
      </c>
      <c r="G75" s="19">
        <f>G74/D74*100</f>
        <v>17.765814266487244</v>
      </c>
      <c r="H75" s="19">
        <f>H74/D74*100</f>
        <v>61.103633916554521</v>
      </c>
      <c r="I75" s="19">
        <f>I74/D74*100</f>
        <v>133.78196500672954</v>
      </c>
      <c r="J75" s="19">
        <f>J74/D74*100</f>
        <v>210.49798115746987</v>
      </c>
      <c r="K75" s="19">
        <f>K74/D74*100</f>
        <v>270.39030955585491</v>
      </c>
      <c r="L75" s="19">
        <f>L74/D74*100</f>
        <v>298.65410497981185</v>
      </c>
      <c r="M75" s="14"/>
      <c r="N75" s="14"/>
      <c r="O75" s="14"/>
      <c r="P75" s="14"/>
      <c r="Q75" s="14"/>
      <c r="R75" s="14"/>
      <c r="S75" s="14"/>
      <c r="T75" s="14"/>
      <c r="U75" s="14"/>
    </row>
    <row r="76" spans="1:21">
      <c r="A76" s="15"/>
      <c r="B76" s="5"/>
      <c r="C76" s="5"/>
      <c r="D76" s="5"/>
      <c r="E76" s="5"/>
      <c r="F76" s="5"/>
      <c r="G76" s="5"/>
      <c r="H76" s="5"/>
      <c r="I76" s="5"/>
      <c r="J76" s="5"/>
      <c r="K76" s="5"/>
      <c r="L76" s="5"/>
      <c r="M76" s="14"/>
      <c r="N76" s="14"/>
      <c r="O76" s="14"/>
      <c r="P76" s="14"/>
      <c r="Q76" s="14"/>
      <c r="R76" s="14"/>
      <c r="S76" s="14"/>
      <c r="T76" s="14"/>
      <c r="U76" s="14"/>
    </row>
    <row r="77" spans="1:21">
      <c r="A77" s="15"/>
      <c r="B77" s="5" t="s">
        <v>37</v>
      </c>
      <c r="C77" s="16" t="s">
        <v>20</v>
      </c>
      <c r="D77" s="5"/>
      <c r="E77" s="5"/>
      <c r="F77" s="5"/>
      <c r="G77" s="5"/>
      <c r="H77" s="5"/>
      <c r="I77" s="5"/>
      <c r="J77" s="5"/>
      <c r="K77" s="5"/>
      <c r="L77" s="5"/>
      <c r="M77" s="14"/>
      <c r="N77" s="14"/>
      <c r="O77" s="14"/>
      <c r="P77" s="14"/>
      <c r="Q77" s="14"/>
      <c r="R77" s="14"/>
      <c r="S77" s="14"/>
      <c r="T77" s="14"/>
      <c r="U77" s="14"/>
    </row>
    <row r="78" spans="1:21" ht="15.75">
      <c r="A78" s="15"/>
      <c r="B78" s="5"/>
      <c r="C78" s="5" t="s">
        <v>21</v>
      </c>
      <c r="D78" s="17">
        <v>4.5819999999999999</v>
      </c>
      <c r="E78" s="5" t="s">
        <v>22</v>
      </c>
      <c r="F78" s="18" t="s">
        <v>23</v>
      </c>
      <c r="G78" s="18" t="s">
        <v>24</v>
      </c>
      <c r="H78" s="18" t="s">
        <v>25</v>
      </c>
      <c r="I78" s="18" t="s">
        <v>26</v>
      </c>
      <c r="J78" s="18" t="s">
        <v>27</v>
      </c>
      <c r="K78" s="18" t="s">
        <v>28</v>
      </c>
      <c r="L78" s="18" t="s">
        <v>29</v>
      </c>
      <c r="M78" s="14"/>
      <c r="N78" s="14"/>
      <c r="O78" s="14"/>
      <c r="P78" s="14"/>
      <c r="Q78" s="14"/>
      <c r="R78" s="14"/>
      <c r="S78" s="14"/>
      <c r="T78" s="14"/>
      <c r="U78" s="14"/>
    </row>
    <row r="79" spans="1:21" ht="15.75">
      <c r="A79" s="15"/>
      <c r="B79" s="5"/>
      <c r="C79" s="5" t="s">
        <v>30</v>
      </c>
      <c r="D79" s="17">
        <v>5.3529999999999998</v>
      </c>
      <c r="E79" s="17">
        <v>3.4630000000000001</v>
      </c>
      <c r="F79" s="17">
        <v>3.5369999999999999</v>
      </c>
      <c r="G79" s="17">
        <v>3.5</v>
      </c>
      <c r="H79" s="17">
        <v>3.59</v>
      </c>
      <c r="I79" s="17">
        <v>3.661</v>
      </c>
      <c r="J79" s="17">
        <v>4.2229999999999999</v>
      </c>
      <c r="K79" s="17">
        <v>4.49</v>
      </c>
      <c r="L79" s="17">
        <v>4.7690000000000001</v>
      </c>
      <c r="M79" s="14"/>
      <c r="N79" s="14"/>
      <c r="O79" s="14"/>
      <c r="P79" s="14"/>
      <c r="Q79" s="14"/>
      <c r="R79" s="14"/>
      <c r="S79" s="14"/>
      <c r="T79" s="14"/>
      <c r="U79" s="14"/>
    </row>
    <row r="80" spans="1:21">
      <c r="A80" s="15"/>
      <c r="B80" s="5"/>
      <c r="C80" s="5"/>
      <c r="D80" s="5">
        <f>D79-D78</f>
        <v>0.77099999999999991</v>
      </c>
      <c r="E80" s="5"/>
      <c r="F80" s="5">
        <f>F79-E79</f>
        <v>7.3999999999999844E-2</v>
      </c>
      <c r="G80" s="5">
        <f>G79-E79</f>
        <v>3.6999999999999922E-2</v>
      </c>
      <c r="H80" s="5">
        <f>H79-E79</f>
        <v>0.12699999999999978</v>
      </c>
      <c r="I80" s="5">
        <f>I79-E79</f>
        <v>0.19799999999999995</v>
      </c>
      <c r="J80" s="5">
        <f>J79-E79</f>
        <v>0.75999999999999979</v>
      </c>
      <c r="K80" s="5">
        <f>K79-E79</f>
        <v>1.0270000000000001</v>
      </c>
      <c r="L80" s="5">
        <f>L79-E79</f>
        <v>1.306</v>
      </c>
      <c r="M80" s="14"/>
      <c r="N80" s="14"/>
      <c r="O80" s="14"/>
      <c r="P80" s="14"/>
      <c r="Q80" s="14"/>
      <c r="R80" s="14"/>
      <c r="S80" s="14"/>
      <c r="T80" s="14"/>
      <c r="U80" s="14"/>
    </row>
    <row r="81" spans="1:21">
      <c r="A81" s="15"/>
      <c r="B81" s="5"/>
      <c r="C81" s="5"/>
      <c r="D81" s="5"/>
      <c r="E81" s="5"/>
      <c r="F81" s="19">
        <f>F80/D80*100</f>
        <v>9.5979247730220312</v>
      </c>
      <c r="G81" s="19">
        <f>G80/D80*100</f>
        <v>4.7989623865110156</v>
      </c>
      <c r="H81" s="19">
        <f>H80/D80*100</f>
        <v>16.472114137483761</v>
      </c>
      <c r="I81" s="19">
        <f>I80/D80*100</f>
        <v>25.680933852140075</v>
      </c>
      <c r="J81" s="19">
        <f>J80/D80*100</f>
        <v>98.573281452658861</v>
      </c>
      <c r="K81" s="19">
        <f>K80/D80*100</f>
        <v>133.20363164721144</v>
      </c>
      <c r="L81" s="19">
        <f>L80/D80*100</f>
        <v>169.390402075227</v>
      </c>
      <c r="M81" s="14"/>
      <c r="N81" s="14"/>
      <c r="O81" s="14"/>
      <c r="P81" s="14"/>
      <c r="Q81" s="14"/>
      <c r="R81" s="14"/>
      <c r="S81" s="14"/>
      <c r="T81" s="14"/>
      <c r="U81" s="14"/>
    </row>
    <row r="82" spans="1:21">
      <c r="A82" s="14"/>
      <c r="B82" s="14"/>
      <c r="C82" s="14"/>
      <c r="D82" s="14"/>
      <c r="E82" s="14"/>
      <c r="F82" s="14"/>
      <c r="G82" s="14"/>
      <c r="H82" s="14"/>
      <c r="I82" s="14"/>
      <c r="J82" s="14"/>
      <c r="K82" s="14"/>
      <c r="L82" s="14"/>
      <c r="M82" s="14"/>
      <c r="N82" s="14"/>
      <c r="O82" s="14"/>
      <c r="P82" s="14"/>
      <c r="Q82" s="14"/>
      <c r="R82" s="14"/>
      <c r="S82" s="14"/>
      <c r="T82" s="14"/>
      <c r="U82" s="14"/>
    </row>
    <row r="83" spans="1:21">
      <c r="A83" s="14"/>
      <c r="B83" s="14"/>
      <c r="C83" s="14"/>
      <c r="D83" s="14"/>
      <c r="E83" s="14"/>
      <c r="F83" s="14"/>
      <c r="G83" s="14"/>
      <c r="H83" s="14"/>
      <c r="I83" s="14"/>
      <c r="J83" s="14"/>
      <c r="K83" s="14"/>
      <c r="L83" s="14"/>
      <c r="M83" s="14"/>
      <c r="N83" s="14"/>
      <c r="O83" s="14"/>
      <c r="P83" s="14"/>
      <c r="Q83" s="14"/>
      <c r="R83" s="14"/>
      <c r="S83" s="14"/>
      <c r="T83" s="14"/>
      <c r="U83" s="14"/>
    </row>
    <row r="84" spans="1:21">
      <c r="A84" s="15" t="s">
        <v>36</v>
      </c>
      <c r="B84" s="5"/>
      <c r="C84" s="5"/>
      <c r="D84" s="5"/>
      <c r="E84" s="5"/>
      <c r="F84" s="5"/>
      <c r="G84" s="5"/>
      <c r="H84" s="5"/>
      <c r="I84" s="5"/>
      <c r="J84" s="5"/>
      <c r="K84" s="5"/>
      <c r="L84" s="5"/>
      <c r="M84" s="14"/>
      <c r="N84" s="22"/>
      <c r="O84" s="18" t="str">
        <f t="shared" ref="O84:U84" si="14">F86</f>
        <v>0.1mM10ul</v>
      </c>
      <c r="P84" s="18" t="str">
        <f t="shared" si="14"/>
        <v>0.1mM20ul</v>
      </c>
      <c r="Q84" s="18" t="str">
        <f t="shared" si="14"/>
        <v>1mM7ul</v>
      </c>
      <c r="R84" s="18" t="str">
        <f t="shared" si="14"/>
        <v>1mM20ul</v>
      </c>
      <c r="S84" s="18" t="str">
        <f t="shared" si="14"/>
        <v>10mM7ul</v>
      </c>
      <c r="T84" s="18" t="str">
        <f t="shared" si="14"/>
        <v>10mM20ul</v>
      </c>
      <c r="U84" s="18" t="str">
        <f t="shared" si="14"/>
        <v>10mM70ul</v>
      </c>
    </row>
    <row r="85" spans="1:21">
      <c r="A85" s="15"/>
      <c r="B85" s="5" t="s">
        <v>39</v>
      </c>
      <c r="C85" s="16" t="s">
        <v>16</v>
      </c>
      <c r="D85" s="5"/>
      <c r="E85" s="5"/>
      <c r="F85" s="5"/>
      <c r="G85" s="5"/>
      <c r="H85" s="5"/>
      <c r="I85" s="5"/>
      <c r="J85" s="5"/>
      <c r="K85" s="5"/>
      <c r="L85" s="5"/>
      <c r="M85" s="14"/>
      <c r="N85" s="22" t="s">
        <v>16</v>
      </c>
      <c r="O85" s="23">
        <f t="shared" ref="O85:U85" si="15">AVERAGE(F89,F101)</f>
        <v>2.1373221653333703</v>
      </c>
      <c r="P85" s="23">
        <f t="shared" si="15"/>
        <v>3.4410060320424516</v>
      </c>
      <c r="Q85" s="23">
        <f t="shared" si="15"/>
        <v>4.3010651554068984</v>
      </c>
      <c r="R85" s="23">
        <f t="shared" si="15"/>
        <v>15.475221427602373</v>
      </c>
      <c r="S85" s="23">
        <f t="shared" si="15"/>
        <v>59.309678287269321</v>
      </c>
      <c r="T85" s="23">
        <f t="shared" si="15"/>
        <v>100.61426279913672</v>
      </c>
      <c r="U85" s="23">
        <f t="shared" si="15"/>
        <v>81.890590994232426</v>
      </c>
    </row>
    <row r="86" spans="1:21" ht="15.75">
      <c r="A86" s="15"/>
      <c r="B86" s="5"/>
      <c r="C86" s="5" t="s">
        <v>21</v>
      </c>
      <c r="D86" s="17">
        <v>4.2039999999999997</v>
      </c>
      <c r="E86" s="5" t="s">
        <v>22</v>
      </c>
      <c r="F86" s="18" t="s">
        <v>23</v>
      </c>
      <c r="G86" s="18" t="s">
        <v>24</v>
      </c>
      <c r="H86" s="18" t="s">
        <v>25</v>
      </c>
      <c r="I86" s="18" t="s">
        <v>26</v>
      </c>
      <c r="J86" s="18" t="s">
        <v>27</v>
      </c>
      <c r="K86" s="18" t="s">
        <v>28</v>
      </c>
      <c r="L86" s="18" t="s">
        <v>29</v>
      </c>
      <c r="M86" s="14"/>
      <c r="N86" s="22" t="s">
        <v>7</v>
      </c>
      <c r="O86" s="23">
        <f t="shared" ref="O86:U86" si="16">AVERAGE(F95,F107)</f>
        <v>4.1633106816665197</v>
      </c>
      <c r="P86" s="23">
        <f t="shared" si="16"/>
        <v>12.942757114009472</v>
      </c>
      <c r="Q86" s="23">
        <f t="shared" si="16"/>
        <v>11.442976296695139</v>
      </c>
      <c r="R86" s="23">
        <f t="shared" si="16"/>
        <v>23.553804300711285</v>
      </c>
      <c r="S86" s="23">
        <f t="shared" si="16"/>
        <v>43.608501231138391</v>
      </c>
      <c r="T86" s="23">
        <f t="shared" si="16"/>
        <v>104.21539237047887</v>
      </c>
      <c r="U86" s="23">
        <f t="shared" si="16"/>
        <v>71.008925404584232</v>
      </c>
    </row>
    <row r="87" spans="1:21" ht="15.75">
      <c r="A87" s="15"/>
      <c r="B87" s="5"/>
      <c r="C87" s="5" t="s">
        <v>30</v>
      </c>
      <c r="D87" s="17">
        <v>6.7030000000000003</v>
      </c>
      <c r="E87" s="17">
        <v>4.165</v>
      </c>
      <c r="F87" s="17">
        <v>4.2030000000000003</v>
      </c>
      <c r="G87" s="17">
        <v>4.2290000000000001</v>
      </c>
      <c r="H87" s="17">
        <v>4.2530000000000001</v>
      </c>
      <c r="I87" s="17">
        <v>4.6239999999999997</v>
      </c>
      <c r="J87" s="17">
        <v>6.11</v>
      </c>
      <c r="K87" s="17">
        <v>6.2960000000000003</v>
      </c>
      <c r="L87" s="17">
        <v>6.2809999999999997</v>
      </c>
      <c r="M87" s="14"/>
      <c r="N87" s="14"/>
      <c r="O87" s="14"/>
      <c r="P87" s="14"/>
      <c r="Q87" s="14"/>
      <c r="R87" s="14"/>
      <c r="S87" s="14"/>
      <c r="T87" s="14"/>
      <c r="U87" s="14"/>
    </row>
    <row r="88" spans="1:21">
      <c r="A88" s="15"/>
      <c r="B88" s="5"/>
      <c r="C88" s="5"/>
      <c r="D88" s="5">
        <f>D87-D86</f>
        <v>2.4990000000000006</v>
      </c>
      <c r="E88" s="5"/>
      <c r="F88" s="5">
        <f>F87-E87</f>
        <v>3.8000000000000256E-2</v>
      </c>
      <c r="G88" s="5">
        <f>G87-E87</f>
        <v>6.4000000000000057E-2</v>
      </c>
      <c r="H88" s="5">
        <f>H87-E87</f>
        <v>8.8000000000000078E-2</v>
      </c>
      <c r="I88" s="5">
        <f>I87-E87</f>
        <v>0.45899999999999963</v>
      </c>
      <c r="J88" s="5">
        <f>J87-E87</f>
        <v>1.9450000000000003</v>
      </c>
      <c r="K88" s="5">
        <f>K87-E87</f>
        <v>2.1310000000000002</v>
      </c>
      <c r="L88" s="5">
        <f>L87-E87</f>
        <v>2.1159999999999997</v>
      </c>
      <c r="M88" s="14"/>
      <c r="N88" s="14"/>
      <c r="O88" s="14"/>
      <c r="P88" s="14"/>
      <c r="Q88" s="14"/>
      <c r="R88" s="14"/>
      <c r="S88" s="14"/>
      <c r="T88" s="14"/>
      <c r="U88" s="14"/>
    </row>
    <row r="89" spans="1:21">
      <c r="A89" s="15"/>
      <c r="B89" s="5"/>
      <c r="C89" s="5"/>
      <c r="D89" s="5"/>
      <c r="E89" s="5"/>
      <c r="F89" s="19">
        <f>F88/D88*100</f>
        <v>1.5206082432973289</v>
      </c>
      <c r="G89" s="19">
        <f>G88/D88*100</f>
        <v>2.561024409763907</v>
      </c>
      <c r="H89" s="19">
        <f>H88/D88*100</f>
        <v>3.5214085634253727</v>
      </c>
      <c r="I89" s="19">
        <f>I88/D88*100</f>
        <v>18.367346938775491</v>
      </c>
      <c r="J89" s="19">
        <f>J88/D88*100</f>
        <v>77.831132452981194</v>
      </c>
      <c r="K89" s="19">
        <f>K88/D88*100</f>
        <v>85.274109643857528</v>
      </c>
      <c r="L89" s="19">
        <f>L88/D88*100</f>
        <v>84.673869547819095</v>
      </c>
      <c r="M89" s="14"/>
      <c r="N89" s="22" t="s">
        <v>31</v>
      </c>
      <c r="O89" s="5" t="s">
        <v>16</v>
      </c>
      <c r="P89" s="5" t="s">
        <v>7</v>
      </c>
      <c r="Q89" s="14"/>
      <c r="R89" s="14"/>
      <c r="S89" s="14"/>
      <c r="T89" s="14"/>
      <c r="U89" s="14"/>
    </row>
    <row r="90" spans="1:21">
      <c r="A90" s="15"/>
      <c r="B90" s="5"/>
      <c r="C90" s="5"/>
      <c r="D90" s="5"/>
      <c r="E90" s="5"/>
      <c r="F90" s="5"/>
      <c r="G90" s="5"/>
      <c r="H90" s="5"/>
      <c r="I90" s="5"/>
      <c r="J90" s="5"/>
      <c r="K90" s="5"/>
      <c r="L90" s="5"/>
      <c r="M90" s="14"/>
      <c r="N90" s="18" t="s">
        <v>23</v>
      </c>
      <c r="O90" s="23">
        <f>O85</f>
        <v>2.1373221653333703</v>
      </c>
      <c r="P90" s="23">
        <f>O86</f>
        <v>4.1633106816665197</v>
      </c>
      <c r="Q90" s="14"/>
      <c r="R90" s="14"/>
      <c r="S90" s="14"/>
      <c r="T90" s="14"/>
      <c r="U90" s="14"/>
    </row>
    <row r="91" spans="1:21">
      <c r="A91" s="15"/>
      <c r="B91" s="5" t="s">
        <v>40</v>
      </c>
      <c r="C91" s="16" t="s">
        <v>20</v>
      </c>
      <c r="D91" s="5"/>
      <c r="E91" s="5"/>
      <c r="F91" s="5"/>
      <c r="G91" s="5"/>
      <c r="H91" s="5"/>
      <c r="I91" s="5"/>
      <c r="J91" s="5"/>
      <c r="K91" s="5"/>
      <c r="L91" s="5"/>
      <c r="M91" s="14"/>
      <c r="N91" s="18" t="s">
        <v>24</v>
      </c>
      <c r="O91" s="23">
        <f>P85</f>
        <v>3.4410060320424516</v>
      </c>
      <c r="P91" s="23">
        <f>P86</f>
        <v>12.942757114009472</v>
      </c>
      <c r="Q91" s="14"/>
      <c r="R91" s="14"/>
      <c r="S91" s="14"/>
      <c r="T91" s="14"/>
      <c r="U91" s="14"/>
    </row>
    <row r="92" spans="1:21" ht="15.75">
      <c r="A92" s="15"/>
      <c r="B92" s="5"/>
      <c r="C92" s="5" t="s">
        <v>21</v>
      </c>
      <c r="D92" s="17">
        <v>3.49</v>
      </c>
      <c r="E92" s="5" t="s">
        <v>22</v>
      </c>
      <c r="F92" s="18" t="s">
        <v>23</v>
      </c>
      <c r="G92" s="18" t="s">
        <v>24</v>
      </c>
      <c r="H92" s="18" t="s">
        <v>25</v>
      </c>
      <c r="I92" s="18" t="s">
        <v>26</v>
      </c>
      <c r="J92" s="18" t="s">
        <v>27</v>
      </c>
      <c r="K92" s="18" t="s">
        <v>28</v>
      </c>
      <c r="L92" s="18" t="s">
        <v>29</v>
      </c>
      <c r="M92" s="14"/>
      <c r="N92" s="18" t="s">
        <v>25</v>
      </c>
      <c r="O92" s="23">
        <f>Q85</f>
        <v>4.3010651554068984</v>
      </c>
      <c r="P92" s="23">
        <f>Q86</f>
        <v>11.442976296695139</v>
      </c>
      <c r="Q92" s="14"/>
      <c r="R92" s="14"/>
      <c r="S92" s="14"/>
      <c r="T92" s="14"/>
      <c r="U92" s="14"/>
    </row>
    <row r="93" spans="1:21" ht="15.75">
      <c r="A93" s="15"/>
      <c r="B93" s="5"/>
      <c r="C93" s="5" t="s">
        <v>30</v>
      </c>
      <c r="D93" s="17">
        <v>4.859</v>
      </c>
      <c r="E93" s="17">
        <v>3.895</v>
      </c>
      <c r="F93" s="17">
        <v>4</v>
      </c>
      <c r="G93" s="17">
        <v>4.25</v>
      </c>
      <c r="H93" s="17">
        <v>4.2149999999999999</v>
      </c>
      <c r="I93" s="17">
        <v>4.4870000000000001</v>
      </c>
      <c r="J93" s="17">
        <v>4.7720000000000002</v>
      </c>
      <c r="K93" s="17">
        <v>5.6959999999999997</v>
      </c>
      <c r="L93" s="17">
        <v>4.9749999999999996</v>
      </c>
      <c r="M93" s="14"/>
      <c r="N93" s="18" t="s">
        <v>26</v>
      </c>
      <c r="O93" s="23">
        <f>R85</f>
        <v>15.475221427602373</v>
      </c>
      <c r="P93" s="23">
        <f>R86</f>
        <v>23.553804300711285</v>
      </c>
      <c r="Q93" s="14"/>
      <c r="R93" s="14"/>
      <c r="S93" s="14"/>
      <c r="T93" s="14"/>
      <c r="U93" s="14"/>
    </row>
    <row r="94" spans="1:21">
      <c r="A94" s="15"/>
      <c r="B94" s="5"/>
      <c r="C94" s="5"/>
      <c r="D94" s="5">
        <f>D93-D92</f>
        <v>1.3689999999999998</v>
      </c>
      <c r="E94" s="5"/>
      <c r="F94" s="5">
        <f>F93-E93</f>
        <v>0.10499999999999998</v>
      </c>
      <c r="G94" s="5">
        <f>G93-E93</f>
        <v>0.35499999999999998</v>
      </c>
      <c r="H94" s="5">
        <f>H93-E93</f>
        <v>0.31999999999999984</v>
      </c>
      <c r="I94" s="5">
        <f>I93-E93</f>
        <v>0.59200000000000008</v>
      </c>
      <c r="J94" s="5">
        <f>J93-E93</f>
        <v>0.87700000000000022</v>
      </c>
      <c r="K94" s="5">
        <f>K93-E93</f>
        <v>1.8009999999999997</v>
      </c>
      <c r="L94" s="5">
        <f>L93-E93</f>
        <v>1.0799999999999996</v>
      </c>
      <c r="M94" s="14"/>
      <c r="N94" s="18" t="s">
        <v>27</v>
      </c>
      <c r="O94" s="23">
        <f>S85</f>
        <v>59.309678287269321</v>
      </c>
      <c r="P94" s="23">
        <f>S86</f>
        <v>43.608501231138391</v>
      </c>
      <c r="Q94" s="14"/>
      <c r="R94" s="14"/>
      <c r="S94" s="14"/>
      <c r="T94" s="14"/>
      <c r="U94" s="14"/>
    </row>
    <row r="95" spans="1:21">
      <c r="A95" s="15"/>
      <c r="B95" s="5"/>
      <c r="C95" s="5"/>
      <c r="D95" s="5"/>
      <c r="E95" s="5"/>
      <c r="F95" s="19">
        <f>F94/D94*100</f>
        <v>7.6698319941563193</v>
      </c>
      <c r="G95" s="19">
        <f>G94/D94*100</f>
        <v>25.931336742147554</v>
      </c>
      <c r="H95" s="19">
        <f>H94/D94*100</f>
        <v>23.374726077428772</v>
      </c>
      <c r="I95" s="19">
        <f>I94/D94*100</f>
        <v>43.243243243243256</v>
      </c>
      <c r="J95" s="19">
        <f>J94/D94*100</f>
        <v>64.061358655953285</v>
      </c>
      <c r="K95" s="19">
        <f>K94/D94*100</f>
        <v>131.55588020452888</v>
      </c>
      <c r="L95" s="19">
        <f>L94/D94*100</f>
        <v>78.889700511322118</v>
      </c>
      <c r="M95" s="14"/>
      <c r="N95" s="18" t="s">
        <v>28</v>
      </c>
      <c r="O95" s="23">
        <f>T85</f>
        <v>100.61426279913672</v>
      </c>
      <c r="P95" s="23">
        <f>T86</f>
        <v>104.21539237047887</v>
      </c>
      <c r="Q95" s="14"/>
      <c r="R95" s="14"/>
      <c r="S95" s="14"/>
      <c r="T95" s="14"/>
      <c r="U95" s="14"/>
    </row>
    <row r="96" spans="1:21">
      <c r="A96" s="15"/>
      <c r="B96" s="5"/>
      <c r="C96" s="5"/>
      <c r="D96" s="5"/>
      <c r="E96" s="5"/>
      <c r="F96" s="5"/>
      <c r="G96" s="5"/>
      <c r="H96" s="5"/>
      <c r="I96" s="5"/>
      <c r="J96" s="5"/>
      <c r="K96" s="5"/>
      <c r="L96" s="5"/>
      <c r="M96" s="14"/>
      <c r="N96" s="18" t="s">
        <v>29</v>
      </c>
      <c r="O96" s="23">
        <f>U85</f>
        <v>81.890590994232426</v>
      </c>
      <c r="P96" s="23">
        <f>U86</f>
        <v>71.008925404584232</v>
      </c>
      <c r="Q96" s="14"/>
      <c r="R96" s="14"/>
      <c r="S96" s="14"/>
      <c r="T96" s="14"/>
      <c r="U96" s="14"/>
    </row>
    <row r="97" spans="1:21">
      <c r="A97" s="15"/>
      <c r="B97" s="5" t="s">
        <v>41</v>
      </c>
      <c r="C97" s="16" t="s">
        <v>16</v>
      </c>
      <c r="D97" s="5"/>
      <c r="E97" s="5"/>
      <c r="F97" s="5"/>
      <c r="G97" s="5"/>
      <c r="H97" s="5"/>
      <c r="I97" s="5"/>
      <c r="J97" s="5"/>
      <c r="K97" s="5"/>
      <c r="L97" s="5"/>
      <c r="M97" s="14"/>
      <c r="N97" s="14"/>
      <c r="O97" s="14"/>
      <c r="P97" s="14"/>
      <c r="Q97" s="14"/>
      <c r="R97" s="14"/>
      <c r="S97" s="14"/>
      <c r="T97" s="14"/>
      <c r="U97" s="14"/>
    </row>
    <row r="98" spans="1:21" ht="15.75">
      <c r="A98" s="15"/>
      <c r="B98" s="5"/>
      <c r="C98" s="5" t="s">
        <v>21</v>
      </c>
      <c r="D98" s="17">
        <v>3.6819999999999999</v>
      </c>
      <c r="E98" s="5" t="s">
        <v>22</v>
      </c>
      <c r="F98" s="18" t="s">
        <v>23</v>
      </c>
      <c r="G98" s="18" t="s">
        <v>24</v>
      </c>
      <c r="H98" s="18" t="s">
        <v>25</v>
      </c>
      <c r="I98" s="18" t="s">
        <v>26</v>
      </c>
      <c r="J98" s="18" t="s">
        <v>27</v>
      </c>
      <c r="K98" s="18" t="s">
        <v>28</v>
      </c>
      <c r="L98" s="18" t="s">
        <v>29</v>
      </c>
      <c r="M98" s="14"/>
      <c r="N98" s="14"/>
      <c r="O98" s="14"/>
      <c r="P98" s="14"/>
      <c r="Q98" s="14"/>
      <c r="R98" s="14"/>
      <c r="S98" s="14"/>
      <c r="T98" s="14"/>
      <c r="U98" s="14"/>
    </row>
    <row r="99" spans="1:21" ht="15.75">
      <c r="A99" s="15"/>
      <c r="B99" s="5"/>
      <c r="C99" s="5" t="s">
        <v>30</v>
      </c>
      <c r="D99" s="17">
        <v>5.7880000000000003</v>
      </c>
      <c r="E99" s="17">
        <v>2.855</v>
      </c>
      <c r="F99" s="17">
        <v>2.9129999999999998</v>
      </c>
      <c r="G99" s="17">
        <v>2.9460000000000002</v>
      </c>
      <c r="H99" s="17">
        <v>2.9620000000000002</v>
      </c>
      <c r="I99" s="17">
        <v>3.12</v>
      </c>
      <c r="J99" s="17">
        <v>3.714</v>
      </c>
      <c r="K99" s="17">
        <v>5.2969999999999997</v>
      </c>
      <c r="L99" s="17">
        <v>4.5209999999999999</v>
      </c>
      <c r="M99" s="14"/>
      <c r="N99" s="14"/>
      <c r="O99" s="14"/>
      <c r="P99" s="14"/>
      <c r="Q99" s="14"/>
      <c r="R99" s="14"/>
      <c r="S99" s="14"/>
      <c r="T99" s="14"/>
      <c r="U99" s="14"/>
    </row>
    <row r="100" spans="1:21">
      <c r="A100" s="15"/>
      <c r="B100" s="5"/>
      <c r="C100" s="5"/>
      <c r="D100" s="5">
        <f>D99-D98</f>
        <v>2.1060000000000003</v>
      </c>
      <c r="E100" s="5"/>
      <c r="F100" s="5">
        <f>F99-E99</f>
        <v>5.7999999999999829E-2</v>
      </c>
      <c r="G100" s="5">
        <f>G99-E99</f>
        <v>9.1000000000000192E-2</v>
      </c>
      <c r="H100" s="5">
        <f>H99-E99</f>
        <v>0.10700000000000021</v>
      </c>
      <c r="I100" s="5">
        <f>I99-E99</f>
        <v>0.26500000000000012</v>
      </c>
      <c r="J100" s="5">
        <f>J99-E99</f>
        <v>0.85899999999999999</v>
      </c>
      <c r="K100" s="5">
        <f>K99-E99</f>
        <v>2.4419999999999997</v>
      </c>
      <c r="L100" s="5">
        <f>L99-E99</f>
        <v>1.6659999999999999</v>
      </c>
      <c r="M100" s="14"/>
      <c r="N100" s="14"/>
      <c r="O100" s="14"/>
      <c r="P100" s="14"/>
      <c r="Q100" s="14"/>
      <c r="R100" s="14"/>
      <c r="S100" s="14"/>
      <c r="T100" s="14"/>
      <c r="U100" s="14"/>
    </row>
    <row r="101" spans="1:21">
      <c r="A101" s="15"/>
      <c r="B101" s="5"/>
      <c r="C101" s="5"/>
      <c r="D101" s="5"/>
      <c r="E101" s="5"/>
      <c r="F101" s="19">
        <f>F100/D100*100</f>
        <v>2.7540360873694119</v>
      </c>
      <c r="G101" s="19">
        <f>G100/D100*100</f>
        <v>4.3209876543209962</v>
      </c>
      <c r="H101" s="19">
        <f>H100/D100*100</f>
        <v>5.0807217473884236</v>
      </c>
      <c r="I101" s="19">
        <f>I100/D100*100</f>
        <v>12.583095916429254</v>
      </c>
      <c r="J101" s="19">
        <f>J100/D100*100</f>
        <v>40.788224121557448</v>
      </c>
      <c r="K101" s="19">
        <f>K100/D100*100</f>
        <v>115.95441595441594</v>
      </c>
      <c r="L101" s="19">
        <f>L100/D100*100</f>
        <v>79.107312440645757</v>
      </c>
      <c r="M101" s="14"/>
      <c r="N101" s="14"/>
      <c r="O101" s="14"/>
      <c r="P101" s="14"/>
      <c r="Q101" s="14"/>
      <c r="R101" s="14"/>
      <c r="S101" s="14"/>
      <c r="T101" s="14"/>
      <c r="U101" s="14"/>
    </row>
    <row r="102" spans="1:21">
      <c r="A102" s="15"/>
      <c r="B102" s="5"/>
      <c r="C102" s="5"/>
      <c r="D102" s="5"/>
      <c r="E102" s="5"/>
      <c r="F102" s="5"/>
      <c r="G102" s="5"/>
      <c r="H102" s="5"/>
      <c r="I102" s="5"/>
      <c r="J102" s="5"/>
      <c r="K102" s="5"/>
      <c r="L102" s="5"/>
      <c r="M102" s="14"/>
      <c r="N102" s="14"/>
      <c r="O102" s="14"/>
      <c r="P102" s="14"/>
      <c r="Q102" s="14"/>
      <c r="R102" s="14"/>
      <c r="S102" s="14"/>
      <c r="T102" s="14"/>
      <c r="U102" s="14"/>
    </row>
    <row r="103" spans="1:21">
      <c r="A103" s="15"/>
      <c r="B103" s="5" t="s">
        <v>42</v>
      </c>
      <c r="C103" s="16" t="s">
        <v>20</v>
      </c>
      <c r="D103" s="5"/>
      <c r="E103" s="5"/>
      <c r="F103" s="5"/>
      <c r="G103" s="5"/>
      <c r="H103" s="5"/>
      <c r="I103" s="5"/>
      <c r="J103" s="5"/>
      <c r="K103" s="5"/>
      <c r="L103" s="5"/>
      <c r="M103" s="14"/>
      <c r="N103" s="14"/>
      <c r="O103" s="14"/>
      <c r="P103" s="14"/>
      <c r="Q103" s="14"/>
      <c r="R103" s="14"/>
      <c r="S103" s="14"/>
      <c r="T103" s="14"/>
      <c r="U103" s="14"/>
    </row>
    <row r="104" spans="1:21" ht="15.75">
      <c r="A104" s="15"/>
      <c r="B104" s="5"/>
      <c r="C104" s="5" t="s">
        <v>21</v>
      </c>
      <c r="D104" s="17">
        <v>1.9259999999999999</v>
      </c>
      <c r="E104" s="5" t="s">
        <v>22</v>
      </c>
      <c r="F104" s="18" t="s">
        <v>23</v>
      </c>
      <c r="G104" s="18" t="s">
        <v>24</v>
      </c>
      <c r="H104" s="18" t="s">
        <v>25</v>
      </c>
      <c r="I104" s="18" t="s">
        <v>26</v>
      </c>
      <c r="J104" s="18" t="s">
        <v>27</v>
      </c>
      <c r="K104" s="18" t="s">
        <v>28</v>
      </c>
      <c r="L104" s="18" t="s">
        <v>29</v>
      </c>
      <c r="M104" s="14"/>
      <c r="N104" s="14"/>
      <c r="O104" s="14"/>
      <c r="P104" s="14"/>
      <c r="Q104" s="14"/>
      <c r="R104" s="14"/>
      <c r="S104" s="14"/>
      <c r="T104" s="14"/>
      <c r="U104" s="14"/>
    </row>
    <row r="105" spans="1:21" ht="15.75">
      <c r="A105" s="15"/>
      <c r="B105" s="5"/>
      <c r="C105" s="5" t="s">
        <v>30</v>
      </c>
      <c r="D105" s="17">
        <v>8.4730000000000008</v>
      </c>
      <c r="E105" s="17">
        <v>1.0940000000000001</v>
      </c>
      <c r="F105" s="17">
        <v>1.137</v>
      </c>
      <c r="G105" s="17">
        <v>1.091</v>
      </c>
      <c r="H105" s="17">
        <v>1.0620000000000001</v>
      </c>
      <c r="I105" s="17">
        <v>1.347</v>
      </c>
      <c r="J105" s="17">
        <v>2.61</v>
      </c>
      <c r="K105" s="17">
        <v>6.1269999999999998</v>
      </c>
      <c r="L105" s="17">
        <v>5.2270000000000003</v>
      </c>
      <c r="M105" s="14"/>
      <c r="N105" s="14"/>
      <c r="O105" s="14"/>
      <c r="P105" s="14"/>
      <c r="Q105" s="14"/>
      <c r="R105" s="14"/>
      <c r="S105" s="14"/>
      <c r="T105" s="14"/>
      <c r="U105" s="14"/>
    </row>
    <row r="106" spans="1:21">
      <c r="A106" s="15"/>
      <c r="B106" s="5"/>
      <c r="C106" s="5"/>
      <c r="D106" s="5">
        <f>D105-D104</f>
        <v>6.5470000000000006</v>
      </c>
      <c r="E106" s="5"/>
      <c r="F106" s="5">
        <f>F105-E105</f>
        <v>4.2999999999999927E-2</v>
      </c>
      <c r="G106" s="5">
        <f>G105-E105</f>
        <v>-3.0000000000001137E-3</v>
      </c>
      <c r="H106" s="5">
        <f>H105-E105</f>
        <v>-3.2000000000000028E-2</v>
      </c>
      <c r="I106" s="5">
        <f>I105-E105</f>
        <v>0.25299999999999989</v>
      </c>
      <c r="J106" s="5">
        <f>J105-E105</f>
        <v>1.5159999999999998</v>
      </c>
      <c r="K106" s="5">
        <f>K105-E105</f>
        <v>5.0329999999999995</v>
      </c>
      <c r="L106" s="5">
        <f>L105-E105</f>
        <v>4.133</v>
      </c>
      <c r="M106" s="14"/>
      <c r="N106" s="14"/>
      <c r="O106" s="14"/>
      <c r="P106" s="14"/>
      <c r="Q106" s="14"/>
      <c r="R106" s="14"/>
      <c r="S106" s="14"/>
      <c r="T106" s="14"/>
      <c r="U106" s="14"/>
    </row>
    <row r="107" spans="1:21">
      <c r="A107" s="15"/>
      <c r="B107" s="5"/>
      <c r="C107" s="5"/>
      <c r="D107" s="5"/>
      <c r="E107" s="5"/>
      <c r="F107" s="19">
        <f>F106/D106*100</f>
        <v>0.65678936917672093</v>
      </c>
      <c r="G107" s="19">
        <f>G106/D106*100</f>
        <v>-4.5822514128610256E-2</v>
      </c>
      <c r="H107" s="19">
        <f>H106/D106*100</f>
        <v>-0.4887734840384913</v>
      </c>
      <c r="I107" s="19">
        <f>I106/D106*100</f>
        <v>3.8643653581793167</v>
      </c>
      <c r="J107" s="19">
        <f>J106/D106*100</f>
        <v>23.1556438063235</v>
      </c>
      <c r="K107" s="19">
        <f>K106/D106*100</f>
        <v>76.874904536428872</v>
      </c>
      <c r="L107" s="19">
        <f>L106/D106*100</f>
        <v>63.128150297846339</v>
      </c>
      <c r="M107" s="14"/>
      <c r="N107" s="14"/>
      <c r="O107" s="14"/>
      <c r="P107" s="14"/>
      <c r="Q107" s="14"/>
      <c r="R107" s="14"/>
      <c r="S107" s="14"/>
      <c r="T107" s="14"/>
      <c r="U107" s="14"/>
    </row>
    <row r="108" spans="1:21">
      <c r="A108" s="14"/>
      <c r="B108" s="14"/>
      <c r="C108" s="14"/>
      <c r="D108" s="14"/>
      <c r="E108" s="14"/>
      <c r="F108" s="14"/>
      <c r="G108" s="14"/>
      <c r="H108" s="14"/>
      <c r="I108" s="14"/>
      <c r="J108" s="14"/>
      <c r="K108" s="14"/>
      <c r="L108" s="14"/>
      <c r="M108" s="14"/>
      <c r="N108" s="14"/>
      <c r="O108" s="14"/>
      <c r="P108" s="14"/>
      <c r="Q108" s="14"/>
      <c r="R108" s="14"/>
      <c r="S108" s="14"/>
      <c r="T108" s="14"/>
      <c r="U108" s="14"/>
    </row>
    <row r="109" spans="1:21">
      <c r="A109" s="14"/>
      <c r="B109" s="14"/>
      <c r="C109" s="14"/>
      <c r="D109" s="14"/>
      <c r="E109" s="14"/>
      <c r="F109" s="14"/>
      <c r="G109" s="14"/>
      <c r="H109" s="14"/>
      <c r="I109" s="14"/>
      <c r="J109" s="14"/>
      <c r="K109" s="14"/>
      <c r="L109" s="14"/>
      <c r="M109" s="14"/>
      <c r="N109" s="14"/>
      <c r="O109" s="14"/>
      <c r="P109" s="14"/>
      <c r="Q109" s="14"/>
      <c r="R109" s="14"/>
      <c r="S109" s="14"/>
      <c r="T109" s="14"/>
      <c r="U109" s="14"/>
    </row>
    <row r="110" spans="1:21">
      <c r="A110" s="15" t="s">
        <v>38</v>
      </c>
      <c r="B110" s="5"/>
      <c r="C110" s="5"/>
      <c r="D110" s="5"/>
      <c r="E110" s="5"/>
      <c r="F110" s="5"/>
      <c r="G110" s="5"/>
      <c r="H110" s="5"/>
      <c r="I110" s="5"/>
      <c r="J110" s="5"/>
      <c r="K110" s="5"/>
      <c r="L110" s="5"/>
      <c r="M110" s="14"/>
      <c r="N110" s="22"/>
      <c r="O110" s="18" t="str">
        <f t="shared" ref="O110:U110" si="17">F112</f>
        <v>0.1mM10ul</v>
      </c>
      <c r="P110" s="18" t="str">
        <f t="shared" si="17"/>
        <v>0.1mM20ul</v>
      </c>
      <c r="Q110" s="18" t="str">
        <f t="shared" si="17"/>
        <v>1mM7ul</v>
      </c>
      <c r="R110" s="18" t="str">
        <f t="shared" si="17"/>
        <v>1mM20ul</v>
      </c>
      <c r="S110" s="18" t="str">
        <f t="shared" si="17"/>
        <v>10mM7ul</v>
      </c>
      <c r="T110" s="18" t="str">
        <f t="shared" si="17"/>
        <v>10mM20ul</v>
      </c>
      <c r="U110" s="18" t="str">
        <f t="shared" si="17"/>
        <v>10mM70ul</v>
      </c>
    </row>
    <row r="111" spans="1:21">
      <c r="A111" s="15"/>
      <c r="B111" s="5" t="s">
        <v>39</v>
      </c>
      <c r="C111" s="16" t="s">
        <v>20</v>
      </c>
      <c r="D111" s="5"/>
      <c r="E111" s="5"/>
      <c r="F111" s="5"/>
      <c r="G111" s="5"/>
      <c r="H111" s="5"/>
      <c r="I111" s="5"/>
      <c r="J111" s="5"/>
      <c r="K111" s="5"/>
      <c r="L111" s="5"/>
      <c r="M111" s="14"/>
      <c r="N111" s="22" t="s">
        <v>16</v>
      </c>
      <c r="O111" s="23">
        <f t="shared" ref="O111:U111" si="18">AVERAGE(F127,F133)</f>
        <v>11.487439844793276</v>
      </c>
      <c r="P111" s="23">
        <f t="shared" si="18"/>
        <v>13.784675854770869</v>
      </c>
      <c r="Q111" s="23">
        <f t="shared" si="18"/>
        <v>18.608360558901012</v>
      </c>
      <c r="R111" s="23">
        <f t="shared" si="18"/>
        <v>43.178700507557394</v>
      </c>
      <c r="S111" s="23">
        <f t="shared" si="18"/>
        <v>74.923082522165444</v>
      </c>
      <c r="T111" s="23">
        <f t="shared" si="18"/>
        <v>103.70127743203413</v>
      </c>
      <c r="U111" s="23">
        <f t="shared" si="18"/>
        <v>120.26345111015942</v>
      </c>
    </row>
    <row r="112" spans="1:21" ht="15.75">
      <c r="A112" s="15"/>
      <c r="B112" s="5"/>
      <c r="C112" s="5" t="s">
        <v>21</v>
      </c>
      <c r="D112" s="17">
        <v>4.3239999999999998</v>
      </c>
      <c r="E112" s="5" t="s">
        <v>22</v>
      </c>
      <c r="F112" s="18" t="s">
        <v>23</v>
      </c>
      <c r="G112" s="18" t="s">
        <v>24</v>
      </c>
      <c r="H112" s="18" t="s">
        <v>25</v>
      </c>
      <c r="I112" s="18" t="s">
        <v>26</v>
      </c>
      <c r="J112" s="18" t="s">
        <v>27</v>
      </c>
      <c r="K112" s="18" t="s">
        <v>28</v>
      </c>
      <c r="L112" s="18" t="s">
        <v>29</v>
      </c>
      <c r="M112" s="14"/>
      <c r="N112" s="22" t="s">
        <v>7</v>
      </c>
      <c r="O112" s="23">
        <f t="shared" ref="O112:U112" si="19">AVERAGE(F115,F121)</f>
        <v>10.139061835053674</v>
      </c>
      <c r="P112" s="23">
        <f t="shared" si="19"/>
        <v>15.011342294874449</v>
      </c>
      <c r="Q112" s="23">
        <f t="shared" si="19"/>
        <v>30.859883958589474</v>
      </c>
      <c r="R112" s="23">
        <f t="shared" si="19"/>
        <v>41.265147329142721</v>
      </c>
      <c r="S112" s="23">
        <f t="shared" si="19"/>
        <v>77.531026673152468</v>
      </c>
      <c r="T112" s="23">
        <f t="shared" si="19"/>
        <v>111.43178959531383</v>
      </c>
      <c r="U112" s="23">
        <f t="shared" si="19"/>
        <v>117.84552544761786</v>
      </c>
    </row>
    <row r="113" spans="1:21" ht="15.75">
      <c r="A113" s="15"/>
      <c r="B113" s="5"/>
      <c r="C113" s="5" t="s">
        <v>30</v>
      </c>
      <c r="D113" s="17">
        <v>5.7709999999999999</v>
      </c>
      <c r="E113" s="17">
        <v>3.706</v>
      </c>
      <c r="F113" s="17">
        <v>3.85</v>
      </c>
      <c r="G113" s="17">
        <v>3.8239999999999998</v>
      </c>
      <c r="H113" s="17">
        <v>4.3310000000000004</v>
      </c>
      <c r="I113" s="17">
        <v>4.4859999999999998</v>
      </c>
      <c r="J113" s="17">
        <v>4.8840000000000003</v>
      </c>
      <c r="K113" s="17">
        <v>5.1740000000000004</v>
      </c>
      <c r="L113" s="17">
        <v>5.2859999999999996</v>
      </c>
      <c r="M113" s="14"/>
      <c r="N113" s="14"/>
      <c r="O113" s="14"/>
      <c r="P113" s="14"/>
      <c r="Q113" s="14"/>
      <c r="R113" s="14"/>
      <c r="S113" s="14"/>
      <c r="T113" s="14"/>
      <c r="U113" s="14"/>
    </row>
    <row r="114" spans="1:21">
      <c r="A114" s="15"/>
      <c r="B114" s="5"/>
      <c r="C114" s="5"/>
      <c r="D114" s="5">
        <f>D113-D112</f>
        <v>1.4470000000000001</v>
      </c>
      <c r="E114" s="5"/>
      <c r="F114" s="5">
        <f>F113-E113</f>
        <v>0.14400000000000013</v>
      </c>
      <c r="G114" s="5">
        <f>G113-E113</f>
        <v>0.11799999999999988</v>
      </c>
      <c r="H114" s="5">
        <f>H113-E113</f>
        <v>0.62500000000000044</v>
      </c>
      <c r="I114" s="5">
        <f>I113-E113</f>
        <v>0.7799999999999998</v>
      </c>
      <c r="J114" s="5">
        <f>J113-E113</f>
        <v>1.1780000000000004</v>
      </c>
      <c r="K114" s="5">
        <f>K113-E113</f>
        <v>1.4680000000000004</v>
      </c>
      <c r="L114" s="5">
        <f>L113-E113</f>
        <v>1.5799999999999996</v>
      </c>
      <c r="M114" s="14"/>
      <c r="N114" s="14"/>
      <c r="O114" s="14"/>
      <c r="P114" s="14"/>
      <c r="Q114" s="14"/>
      <c r="R114" s="14"/>
      <c r="S114" s="14"/>
      <c r="T114" s="14"/>
      <c r="U114" s="14"/>
    </row>
    <row r="115" spans="1:21">
      <c r="A115" s="15"/>
      <c r="B115" s="5"/>
      <c r="C115" s="5"/>
      <c r="D115" s="5"/>
      <c r="E115" s="5"/>
      <c r="F115" s="19">
        <f>F114/D114*100</f>
        <v>9.951624049758129</v>
      </c>
      <c r="G115" s="19">
        <f>G114/D114*100</f>
        <v>8.1548030407740075</v>
      </c>
      <c r="H115" s="19">
        <f>H114/D114*100</f>
        <v>43.192812715964088</v>
      </c>
      <c r="I115" s="19">
        <f>I114/D114*100</f>
        <v>53.904630269523132</v>
      </c>
      <c r="J115" s="19">
        <f>J114/D114*100</f>
        <v>81.409813407049086</v>
      </c>
      <c r="K115" s="19">
        <f>K114/D114*100</f>
        <v>101.45127850725642</v>
      </c>
      <c r="L115" s="19">
        <f>L114/D114*100</f>
        <v>109.19143054595712</v>
      </c>
      <c r="M115" s="14"/>
      <c r="N115" s="22" t="s">
        <v>31</v>
      </c>
      <c r="O115" s="5" t="s">
        <v>16</v>
      </c>
      <c r="P115" s="5" t="s">
        <v>7</v>
      </c>
      <c r="Q115" s="14"/>
      <c r="R115" s="14"/>
      <c r="S115" s="14"/>
      <c r="T115" s="14"/>
      <c r="U115" s="14"/>
    </row>
    <row r="116" spans="1:21">
      <c r="A116" s="15"/>
      <c r="B116" s="5"/>
      <c r="C116" s="5"/>
      <c r="D116" s="5"/>
      <c r="E116" s="5"/>
      <c r="F116" s="5"/>
      <c r="G116" s="5"/>
      <c r="H116" s="5"/>
      <c r="I116" s="5"/>
      <c r="J116" s="5"/>
      <c r="K116" s="5"/>
      <c r="L116" s="5"/>
      <c r="M116" s="14"/>
      <c r="N116" s="18" t="s">
        <v>23</v>
      </c>
      <c r="O116" s="23">
        <f>O111</f>
        <v>11.487439844793276</v>
      </c>
      <c r="P116" s="23">
        <f>O112</f>
        <v>10.139061835053674</v>
      </c>
      <c r="Q116" s="14"/>
      <c r="R116" s="14"/>
      <c r="S116" s="14"/>
      <c r="T116" s="14"/>
      <c r="U116" s="14"/>
    </row>
    <row r="117" spans="1:21">
      <c r="A117" s="15"/>
      <c r="B117" s="5" t="s">
        <v>40</v>
      </c>
      <c r="C117" s="16" t="s">
        <v>20</v>
      </c>
      <c r="D117" s="5"/>
      <c r="E117" s="5"/>
      <c r="F117" s="5"/>
      <c r="G117" s="5"/>
      <c r="H117" s="5"/>
      <c r="I117" s="5"/>
      <c r="J117" s="5"/>
      <c r="K117" s="5"/>
      <c r="L117" s="5"/>
      <c r="M117" s="14"/>
      <c r="N117" s="18" t="s">
        <v>24</v>
      </c>
      <c r="O117" s="23">
        <f>P111</f>
        <v>13.784675854770869</v>
      </c>
      <c r="P117" s="23">
        <f>P112</f>
        <v>15.011342294874449</v>
      </c>
      <c r="Q117" s="14"/>
      <c r="R117" s="14"/>
      <c r="S117" s="14"/>
      <c r="T117" s="14"/>
      <c r="U117" s="14"/>
    </row>
    <row r="118" spans="1:21" ht="15.75">
      <c r="A118" s="15"/>
      <c r="B118" s="5"/>
      <c r="C118" s="5" t="s">
        <v>21</v>
      </c>
      <c r="D118" s="17">
        <v>5.0609999999999999</v>
      </c>
      <c r="E118" s="5" t="s">
        <v>22</v>
      </c>
      <c r="F118" s="18" t="s">
        <v>23</v>
      </c>
      <c r="G118" s="18" t="s">
        <v>24</v>
      </c>
      <c r="H118" s="18" t="s">
        <v>25</v>
      </c>
      <c r="I118" s="18" t="s">
        <v>26</v>
      </c>
      <c r="J118" s="18" t="s">
        <v>27</v>
      </c>
      <c r="K118" s="18" t="s">
        <v>28</v>
      </c>
      <c r="L118" s="18" t="s">
        <v>29</v>
      </c>
      <c r="M118" s="14"/>
      <c r="N118" s="18" t="s">
        <v>25</v>
      </c>
      <c r="O118" s="23">
        <f>Q111</f>
        <v>18.608360558901012</v>
      </c>
      <c r="P118" s="23">
        <f>Q112</f>
        <v>30.859883958589474</v>
      </c>
      <c r="Q118" s="14"/>
      <c r="R118" s="14"/>
      <c r="S118" s="14"/>
      <c r="T118" s="14"/>
      <c r="U118" s="14"/>
    </row>
    <row r="119" spans="1:21" ht="15.75">
      <c r="A119" s="15"/>
      <c r="B119" s="5"/>
      <c r="C119" s="5" t="s">
        <v>30</v>
      </c>
      <c r="D119" s="17">
        <v>6.3780000000000001</v>
      </c>
      <c r="E119" s="17">
        <v>5.0490000000000004</v>
      </c>
      <c r="F119" s="17">
        <v>5.1849999999999996</v>
      </c>
      <c r="G119" s="17">
        <v>5.3369999999999997</v>
      </c>
      <c r="H119" s="17">
        <v>5.2930000000000001</v>
      </c>
      <c r="I119" s="17">
        <v>5.4260000000000002</v>
      </c>
      <c r="J119" s="17">
        <v>6.0190000000000001</v>
      </c>
      <c r="K119" s="17">
        <v>6.6479999999999997</v>
      </c>
      <c r="L119" s="17">
        <v>6.7149999999999999</v>
      </c>
      <c r="M119" s="14"/>
      <c r="N119" s="18" t="s">
        <v>26</v>
      </c>
      <c r="O119" s="23">
        <f>R111</f>
        <v>43.178700507557394</v>
      </c>
      <c r="P119" s="23">
        <f>R112</f>
        <v>41.265147329142721</v>
      </c>
      <c r="Q119" s="14"/>
      <c r="R119" s="14"/>
      <c r="S119" s="14"/>
      <c r="T119" s="14"/>
      <c r="U119" s="14"/>
    </row>
    <row r="120" spans="1:21">
      <c r="A120" s="15"/>
      <c r="B120" s="5"/>
      <c r="C120" s="5"/>
      <c r="D120" s="5">
        <f>D119-D118</f>
        <v>1.3170000000000002</v>
      </c>
      <c r="E120" s="5"/>
      <c r="F120" s="5">
        <f>F119-E119</f>
        <v>0.13599999999999923</v>
      </c>
      <c r="G120" s="5">
        <f>G119-E119</f>
        <v>0.28799999999999937</v>
      </c>
      <c r="H120" s="5">
        <f>H119-E119</f>
        <v>0.24399999999999977</v>
      </c>
      <c r="I120" s="5">
        <f>I119-E119</f>
        <v>0.37699999999999978</v>
      </c>
      <c r="J120" s="5">
        <f>J119-E119</f>
        <v>0.96999999999999975</v>
      </c>
      <c r="K120" s="5">
        <f>K119-E119</f>
        <v>1.5989999999999993</v>
      </c>
      <c r="L120" s="5">
        <f>L119-E119</f>
        <v>1.6659999999999995</v>
      </c>
      <c r="M120" s="14"/>
      <c r="N120" s="18" t="s">
        <v>27</v>
      </c>
      <c r="O120" s="23">
        <f>S111</f>
        <v>74.923082522165444</v>
      </c>
      <c r="P120" s="23">
        <f>S112</f>
        <v>77.531026673152468</v>
      </c>
      <c r="Q120" s="14"/>
      <c r="R120" s="14"/>
      <c r="S120" s="14"/>
      <c r="T120" s="14"/>
      <c r="U120" s="14"/>
    </row>
    <row r="121" spans="1:21">
      <c r="A121" s="15"/>
      <c r="B121" s="5"/>
      <c r="C121" s="5"/>
      <c r="D121" s="5"/>
      <c r="E121" s="5"/>
      <c r="F121" s="19">
        <f>F120/D120*100</f>
        <v>10.326499620349219</v>
      </c>
      <c r="G121" s="19">
        <f>G120/D120*100</f>
        <v>21.867881548974893</v>
      </c>
      <c r="H121" s="19">
        <f>H120/D120*100</f>
        <v>18.526955201214861</v>
      </c>
      <c r="I121" s="19">
        <f>I120/D120*100</f>
        <v>28.625664388762317</v>
      </c>
      <c r="J121" s="19">
        <f>J120/D120*100</f>
        <v>73.652239939255864</v>
      </c>
      <c r="K121" s="19">
        <f>K120/D120*100</f>
        <v>121.41230068337123</v>
      </c>
      <c r="L121" s="19">
        <f>L120/D120*100</f>
        <v>126.49962034927862</v>
      </c>
      <c r="M121" s="14"/>
      <c r="N121" s="18" t="s">
        <v>28</v>
      </c>
      <c r="O121" s="23">
        <f>T111</f>
        <v>103.70127743203413</v>
      </c>
      <c r="P121" s="23">
        <f>T112</f>
        <v>111.43178959531383</v>
      </c>
      <c r="Q121" s="14"/>
      <c r="R121" s="14"/>
      <c r="S121" s="14"/>
      <c r="T121" s="14"/>
      <c r="U121" s="14"/>
    </row>
    <row r="122" spans="1:21">
      <c r="A122" s="15"/>
      <c r="B122" s="5"/>
      <c r="C122" s="5"/>
      <c r="D122" s="5"/>
      <c r="E122" s="5"/>
      <c r="F122" s="5"/>
      <c r="G122" s="5"/>
      <c r="H122" s="5"/>
      <c r="I122" s="5"/>
      <c r="J122" s="5"/>
      <c r="K122" s="5"/>
      <c r="L122" s="5"/>
      <c r="M122" s="14"/>
      <c r="N122" s="18" t="s">
        <v>29</v>
      </c>
      <c r="O122" s="23">
        <f>U111</f>
        <v>120.26345111015942</v>
      </c>
      <c r="P122" s="23">
        <f>U112</f>
        <v>117.84552544761786</v>
      </c>
      <c r="Q122" s="14"/>
      <c r="R122" s="14"/>
      <c r="S122" s="14"/>
      <c r="T122" s="14"/>
      <c r="U122" s="14"/>
    </row>
    <row r="123" spans="1:21">
      <c r="A123" s="15"/>
      <c r="B123" s="5" t="s">
        <v>41</v>
      </c>
      <c r="C123" s="16" t="s">
        <v>16</v>
      </c>
      <c r="D123" s="5"/>
      <c r="E123" s="5"/>
      <c r="F123" s="5"/>
      <c r="G123" s="5"/>
      <c r="H123" s="5"/>
      <c r="I123" s="5"/>
      <c r="J123" s="5"/>
      <c r="K123" s="5"/>
      <c r="L123" s="5"/>
      <c r="M123" s="14"/>
      <c r="N123" s="14"/>
      <c r="O123" s="14"/>
      <c r="P123" s="14"/>
      <c r="Q123" s="14"/>
      <c r="R123" s="14"/>
      <c r="S123" s="14"/>
      <c r="T123" s="14"/>
      <c r="U123" s="14"/>
    </row>
    <row r="124" spans="1:21" ht="15.75">
      <c r="A124" s="15"/>
      <c r="B124" s="5"/>
      <c r="C124" s="5" t="s">
        <v>21</v>
      </c>
      <c r="D124" s="17">
        <v>4.3360000000000003</v>
      </c>
      <c r="E124" s="5" t="s">
        <v>22</v>
      </c>
      <c r="F124" s="18" t="s">
        <v>23</v>
      </c>
      <c r="G124" s="18" t="s">
        <v>24</v>
      </c>
      <c r="H124" s="18" t="s">
        <v>25</v>
      </c>
      <c r="I124" s="18" t="s">
        <v>26</v>
      </c>
      <c r="J124" s="18" t="s">
        <v>27</v>
      </c>
      <c r="K124" s="18" t="s">
        <v>28</v>
      </c>
      <c r="L124" s="18" t="s">
        <v>29</v>
      </c>
      <c r="M124" s="14"/>
      <c r="N124" s="14"/>
      <c r="O124" s="14"/>
      <c r="P124" s="14"/>
      <c r="Q124" s="14"/>
      <c r="R124" s="14"/>
      <c r="S124" s="14"/>
      <c r="T124" s="14"/>
      <c r="U124" s="14"/>
    </row>
    <row r="125" spans="1:21" ht="15.75">
      <c r="A125" s="15"/>
      <c r="B125" s="5"/>
      <c r="C125" s="5" t="s">
        <v>30</v>
      </c>
      <c r="D125" s="17">
        <v>4.8949999999999996</v>
      </c>
      <c r="E125" s="17">
        <v>3.5369999999999999</v>
      </c>
      <c r="F125" s="17">
        <v>3.63</v>
      </c>
      <c r="G125" s="17">
        <v>3.6360000000000001</v>
      </c>
      <c r="H125" s="17">
        <v>3.6509999999999998</v>
      </c>
      <c r="I125" s="17">
        <v>3.6859999999999999</v>
      </c>
      <c r="J125" s="17">
        <v>3.883</v>
      </c>
      <c r="K125" s="17">
        <v>4.1609999999999996</v>
      </c>
      <c r="L125" s="17">
        <v>4.2460000000000004</v>
      </c>
      <c r="M125" s="14"/>
      <c r="N125" s="14"/>
      <c r="O125" s="14"/>
      <c r="P125" s="14"/>
      <c r="Q125" s="14"/>
      <c r="R125" s="14"/>
      <c r="S125" s="14"/>
      <c r="T125" s="14"/>
      <c r="U125" s="14"/>
    </row>
    <row r="126" spans="1:21">
      <c r="A126" s="15"/>
      <c r="B126" s="5"/>
      <c r="C126" s="5"/>
      <c r="D126" s="5">
        <f>D125-D124</f>
        <v>0.55899999999999928</v>
      </c>
      <c r="E126" s="5"/>
      <c r="F126" s="5">
        <f>F125-E125</f>
        <v>9.2999999999999972E-2</v>
      </c>
      <c r="G126" s="5">
        <f>G125-E125</f>
        <v>9.9000000000000199E-2</v>
      </c>
      <c r="H126" s="5">
        <f>H125-E125</f>
        <v>0.11399999999999988</v>
      </c>
      <c r="I126" s="5">
        <f>I125-E125</f>
        <v>0.14900000000000002</v>
      </c>
      <c r="J126" s="5">
        <f>J125-E125</f>
        <v>0.34600000000000009</v>
      </c>
      <c r="K126" s="5">
        <f>K125-E125</f>
        <v>0.62399999999999967</v>
      </c>
      <c r="L126" s="5">
        <f>L125-E125</f>
        <v>0.70900000000000052</v>
      </c>
      <c r="M126" s="14"/>
      <c r="N126" s="14"/>
      <c r="O126" s="14"/>
      <c r="P126" s="14"/>
      <c r="Q126" s="14"/>
      <c r="R126" s="14"/>
      <c r="S126" s="14"/>
      <c r="T126" s="14"/>
      <c r="U126" s="14"/>
    </row>
    <row r="127" spans="1:21">
      <c r="A127" s="15"/>
      <c r="B127" s="5"/>
      <c r="C127" s="5"/>
      <c r="D127" s="5"/>
      <c r="E127" s="5"/>
      <c r="F127" s="19">
        <f>F126/D126*100</f>
        <v>16.636851520572467</v>
      </c>
      <c r="G127" s="19">
        <f>G126/D126*100</f>
        <v>17.710196779964278</v>
      </c>
      <c r="H127" s="19">
        <f>H126/D126*100</f>
        <v>20.393559928443654</v>
      </c>
      <c r="I127" s="19">
        <f>I126/D126*100</f>
        <v>26.654740608229016</v>
      </c>
      <c r="J127" s="19">
        <f>J126/D126*100</f>
        <v>61.896243291592221</v>
      </c>
      <c r="K127" s="19">
        <f>K126/D126*100</f>
        <v>111.62790697674427</v>
      </c>
      <c r="L127" s="19">
        <f>L126/D126*100</f>
        <v>126.83363148479454</v>
      </c>
      <c r="M127" s="14"/>
      <c r="N127" s="14"/>
      <c r="O127" s="14"/>
      <c r="P127" s="14"/>
      <c r="Q127" s="14"/>
      <c r="R127" s="14"/>
      <c r="S127" s="14"/>
      <c r="T127" s="14"/>
      <c r="U127" s="14"/>
    </row>
    <row r="128" spans="1:21">
      <c r="A128" s="15"/>
      <c r="B128" s="5"/>
      <c r="C128" s="5"/>
      <c r="D128" s="5"/>
      <c r="E128" s="5"/>
      <c r="F128" s="5"/>
      <c r="G128" s="5"/>
      <c r="H128" s="5"/>
      <c r="I128" s="5"/>
      <c r="J128" s="5"/>
      <c r="K128" s="5"/>
      <c r="L128" s="5"/>
      <c r="M128" s="14"/>
      <c r="N128" s="14"/>
      <c r="O128" s="14"/>
      <c r="P128" s="14"/>
      <c r="Q128" s="14"/>
      <c r="R128" s="14"/>
      <c r="S128" s="14"/>
      <c r="T128" s="14"/>
      <c r="U128" s="14"/>
    </row>
    <row r="129" spans="1:21">
      <c r="A129" s="15"/>
      <c r="B129" s="5" t="s">
        <v>42</v>
      </c>
      <c r="C129" s="16" t="s">
        <v>16</v>
      </c>
      <c r="D129" s="5"/>
      <c r="E129" s="5"/>
      <c r="F129" s="5"/>
      <c r="G129" s="5"/>
      <c r="H129" s="5"/>
      <c r="I129" s="5"/>
      <c r="J129" s="5"/>
      <c r="K129" s="5"/>
      <c r="L129" s="5"/>
      <c r="M129" s="14"/>
      <c r="N129" s="14"/>
      <c r="O129" s="14"/>
      <c r="P129" s="14"/>
      <c r="Q129" s="14"/>
      <c r="R129" s="14"/>
      <c r="S129" s="14"/>
      <c r="T129" s="14"/>
      <c r="U129" s="14"/>
    </row>
    <row r="130" spans="1:21" ht="15.75">
      <c r="A130" s="15"/>
      <c r="B130" s="5"/>
      <c r="C130" s="5" t="s">
        <v>21</v>
      </c>
      <c r="D130" s="17">
        <v>4.1210000000000004</v>
      </c>
      <c r="E130" s="5" t="s">
        <v>22</v>
      </c>
      <c r="F130" s="18" t="s">
        <v>23</v>
      </c>
      <c r="G130" s="18" t="s">
        <v>24</v>
      </c>
      <c r="H130" s="18" t="s">
        <v>25</v>
      </c>
      <c r="I130" s="18" t="s">
        <v>26</v>
      </c>
      <c r="J130" s="18" t="s">
        <v>27</v>
      </c>
      <c r="K130" s="18" t="s">
        <v>28</v>
      </c>
      <c r="L130" s="18" t="s">
        <v>29</v>
      </c>
      <c r="M130" s="14"/>
      <c r="N130" s="14"/>
      <c r="O130" s="14"/>
      <c r="P130" s="14"/>
      <c r="Q130" s="14"/>
      <c r="R130" s="14"/>
      <c r="S130" s="14"/>
      <c r="T130" s="14"/>
      <c r="U130" s="14"/>
    </row>
    <row r="131" spans="1:21" ht="15.75">
      <c r="A131" s="15"/>
      <c r="B131" s="5"/>
      <c r="C131" s="5" t="s">
        <v>30</v>
      </c>
      <c r="D131" s="17">
        <v>5.399</v>
      </c>
      <c r="E131" s="17">
        <v>3.5960000000000001</v>
      </c>
      <c r="F131" s="17">
        <v>3.677</v>
      </c>
      <c r="G131" s="17">
        <v>3.722</v>
      </c>
      <c r="H131" s="17">
        <v>3.8109999999999999</v>
      </c>
      <c r="I131" s="17">
        <v>4.359</v>
      </c>
      <c r="J131" s="17">
        <v>4.72</v>
      </c>
      <c r="K131" s="17">
        <v>4.82</v>
      </c>
      <c r="L131" s="17">
        <v>5.0490000000000004</v>
      </c>
      <c r="M131" s="14"/>
      <c r="N131" s="14"/>
      <c r="O131" s="14"/>
      <c r="P131" s="14"/>
      <c r="Q131" s="14"/>
      <c r="R131" s="14"/>
      <c r="S131" s="14"/>
      <c r="T131" s="14"/>
      <c r="U131" s="14"/>
    </row>
    <row r="132" spans="1:21">
      <c r="A132" s="15"/>
      <c r="B132" s="5"/>
      <c r="C132" s="5"/>
      <c r="D132" s="5">
        <f>D131-D130</f>
        <v>1.2779999999999996</v>
      </c>
      <c r="E132" s="5"/>
      <c r="F132" s="5">
        <f>F131-E131</f>
        <v>8.0999999999999961E-2</v>
      </c>
      <c r="G132" s="5">
        <f>G131-E131</f>
        <v>0.12599999999999989</v>
      </c>
      <c r="H132" s="5">
        <f>H131-E131</f>
        <v>0.21499999999999986</v>
      </c>
      <c r="I132" s="5">
        <f>I131-E131</f>
        <v>0.7629999999999999</v>
      </c>
      <c r="J132" s="5">
        <f>J131-E131</f>
        <v>1.1239999999999997</v>
      </c>
      <c r="K132" s="5">
        <f>K131-E131</f>
        <v>1.2240000000000002</v>
      </c>
      <c r="L132" s="5">
        <f>L131-E131</f>
        <v>1.4530000000000003</v>
      </c>
      <c r="M132" s="14"/>
      <c r="N132" s="14"/>
      <c r="O132" s="14"/>
      <c r="P132" s="14"/>
      <c r="Q132" s="14"/>
      <c r="R132" s="14"/>
      <c r="S132" s="14"/>
      <c r="T132" s="14"/>
      <c r="U132" s="14"/>
    </row>
    <row r="133" spans="1:21">
      <c r="A133" s="15"/>
      <c r="B133" s="5"/>
      <c r="C133" s="5"/>
      <c r="D133" s="5"/>
      <c r="E133" s="5"/>
      <c r="F133" s="19">
        <f>F132/D132*100</f>
        <v>6.3380281690140832</v>
      </c>
      <c r="G133" s="19">
        <f>G132/D132*100</f>
        <v>9.8591549295774605</v>
      </c>
      <c r="H133" s="19">
        <f>H132/D132*100</f>
        <v>16.82316118935837</v>
      </c>
      <c r="I133" s="19">
        <f>I132/D132*100</f>
        <v>59.702660406885769</v>
      </c>
      <c r="J133" s="19">
        <f>J132/D132*100</f>
        <v>87.949921752738661</v>
      </c>
      <c r="K133" s="19">
        <f>K132/D132*100</f>
        <v>95.774647887323994</v>
      </c>
      <c r="L133" s="19">
        <f>L132/D132*100</f>
        <v>113.69327073552431</v>
      </c>
      <c r="M133" s="14"/>
      <c r="N133" s="14"/>
      <c r="O133" s="14"/>
      <c r="P133" s="14"/>
      <c r="Q133" s="14"/>
      <c r="R133" s="14"/>
      <c r="S133" s="14"/>
      <c r="T133" s="14"/>
      <c r="U133" s="14"/>
    </row>
    <row r="134" spans="1:21">
      <c r="A134" s="14"/>
      <c r="B134" s="14"/>
      <c r="C134" s="14"/>
      <c r="D134" s="14"/>
      <c r="E134" s="14"/>
      <c r="F134" s="14"/>
      <c r="G134" s="14"/>
      <c r="H134" s="14"/>
      <c r="I134" s="14"/>
      <c r="J134" s="14"/>
      <c r="K134" s="14"/>
      <c r="L134" s="14"/>
      <c r="M134" s="14"/>
      <c r="N134" s="14"/>
      <c r="O134" s="14"/>
      <c r="P134" s="14"/>
      <c r="Q134" s="14"/>
      <c r="R134" s="14"/>
      <c r="S134" s="14"/>
      <c r="T134" s="14"/>
      <c r="U134" s="14"/>
    </row>
    <row r="135" spans="1:21">
      <c r="A135" s="14"/>
      <c r="B135" s="14"/>
      <c r="C135" s="14"/>
      <c r="D135" s="14"/>
      <c r="E135" s="14"/>
      <c r="F135" s="14"/>
      <c r="G135" s="14"/>
      <c r="H135" s="14"/>
      <c r="I135" s="14"/>
      <c r="J135" s="14"/>
      <c r="K135" s="14"/>
      <c r="L135" s="14"/>
      <c r="M135" s="14"/>
      <c r="N135" s="14"/>
      <c r="O135" s="14"/>
      <c r="P135" s="14"/>
      <c r="Q135" s="14"/>
      <c r="R135" s="14"/>
      <c r="S135" s="14"/>
      <c r="T135" s="14"/>
      <c r="U135" s="14"/>
    </row>
    <row r="136" spans="1:21">
      <c r="A136" s="15" t="s">
        <v>43</v>
      </c>
      <c r="B136" s="5"/>
      <c r="C136" s="5"/>
      <c r="D136" s="5"/>
      <c r="E136" s="5"/>
      <c r="F136" s="5"/>
      <c r="G136" s="5"/>
      <c r="H136" s="5"/>
      <c r="I136" s="5"/>
      <c r="J136" s="5"/>
      <c r="K136" s="5"/>
      <c r="L136" s="5"/>
      <c r="M136" s="14"/>
      <c r="N136" s="22"/>
      <c r="O136" s="18" t="str">
        <f t="shared" ref="O136:U136" si="20">F138</f>
        <v>0.1mM10ul</v>
      </c>
      <c r="P136" s="18" t="str">
        <f t="shared" si="20"/>
        <v>0.1mM20ul</v>
      </c>
      <c r="Q136" s="18" t="str">
        <f t="shared" si="20"/>
        <v>1mM7ul</v>
      </c>
      <c r="R136" s="18" t="str">
        <f t="shared" si="20"/>
        <v>1mM20ul</v>
      </c>
      <c r="S136" s="18" t="str">
        <f t="shared" si="20"/>
        <v>10mM7ul</v>
      </c>
      <c r="T136" s="18" t="str">
        <f t="shared" si="20"/>
        <v>10mM20ul</v>
      </c>
      <c r="U136" s="18" t="str">
        <f t="shared" si="20"/>
        <v>10mM70ul</v>
      </c>
    </row>
    <row r="137" spans="1:21">
      <c r="A137" s="15"/>
      <c r="B137" s="5" t="s">
        <v>39</v>
      </c>
      <c r="C137" s="16" t="s">
        <v>20</v>
      </c>
      <c r="D137" s="5"/>
      <c r="E137" s="5"/>
      <c r="F137" s="5"/>
      <c r="G137" s="5"/>
      <c r="H137" s="5"/>
      <c r="I137" s="5"/>
      <c r="J137" s="5"/>
      <c r="K137" s="5"/>
      <c r="L137" s="5"/>
      <c r="M137" s="14"/>
      <c r="N137" s="22" t="s">
        <v>16</v>
      </c>
      <c r="O137" s="23">
        <f t="shared" ref="O137:U137" si="21">AVERAGE(F153,F147)</f>
        <v>8.3203895722261674</v>
      </c>
      <c r="P137" s="23">
        <f t="shared" si="21"/>
        <v>10.154322283326087</v>
      </c>
      <c r="Q137" s="23">
        <f t="shared" si="21"/>
        <v>2.3042226979928842</v>
      </c>
      <c r="R137" s="23">
        <f t="shared" si="21"/>
        <v>28.784009440782867</v>
      </c>
      <c r="S137" s="23">
        <f t="shared" si="21"/>
        <v>51.822854717359533</v>
      </c>
      <c r="T137" s="23">
        <f t="shared" si="21"/>
        <v>80.868887862716861</v>
      </c>
      <c r="U137" s="23">
        <f t="shared" si="21"/>
        <v>131.9112687684536</v>
      </c>
    </row>
    <row r="138" spans="1:21" ht="15.75">
      <c r="A138" s="15"/>
      <c r="B138" s="5"/>
      <c r="C138" s="5" t="s">
        <v>21</v>
      </c>
      <c r="D138" s="17">
        <v>3.9590000000000001</v>
      </c>
      <c r="E138" s="5" t="s">
        <v>22</v>
      </c>
      <c r="F138" s="18" t="s">
        <v>23</v>
      </c>
      <c r="G138" s="18" t="s">
        <v>24</v>
      </c>
      <c r="H138" s="18" t="s">
        <v>25</v>
      </c>
      <c r="I138" s="18" t="s">
        <v>26</v>
      </c>
      <c r="J138" s="18" t="s">
        <v>27</v>
      </c>
      <c r="K138" s="18" t="s">
        <v>28</v>
      </c>
      <c r="L138" s="18" t="s">
        <v>29</v>
      </c>
      <c r="M138" s="14"/>
      <c r="N138" s="22" t="s">
        <v>7</v>
      </c>
      <c r="O138" s="23">
        <f t="shared" ref="O138:U138" si="22">AVERAGE(F141,F159)</f>
        <v>28.559374383075749</v>
      </c>
      <c r="P138" s="23">
        <f t="shared" si="22"/>
        <v>9.5685237394730347</v>
      </c>
      <c r="Q138" s="23">
        <f t="shared" si="22"/>
        <v>44.988823720459266</v>
      </c>
      <c r="R138" s="23">
        <f t="shared" si="22"/>
        <v>50.692683699007404</v>
      </c>
      <c r="S138" s="23">
        <f t="shared" si="22"/>
        <v>114.23213000692326</v>
      </c>
      <c r="T138" s="23">
        <f t="shared" si="22"/>
        <v>115.2593288045976</v>
      </c>
      <c r="U138" s="23">
        <f t="shared" si="22"/>
        <v>142.2863656667605</v>
      </c>
    </row>
    <row r="139" spans="1:21" ht="15.75">
      <c r="A139" s="15"/>
      <c r="B139" s="5"/>
      <c r="C139" s="5" t="s">
        <v>30</v>
      </c>
      <c r="D139" s="17">
        <v>4.3159999999999998</v>
      </c>
      <c r="E139" s="17">
        <v>3.375</v>
      </c>
      <c r="F139" s="17">
        <v>3.5569999999999999</v>
      </c>
      <c r="G139" s="17">
        <v>3.4329999999999998</v>
      </c>
      <c r="H139" s="17">
        <v>3.6269999999999998</v>
      </c>
      <c r="I139" s="17">
        <v>3.645</v>
      </c>
      <c r="J139" s="17">
        <v>3.976</v>
      </c>
      <c r="K139" s="17">
        <v>3.9620000000000002</v>
      </c>
      <c r="L139" s="17">
        <v>4.1050000000000004</v>
      </c>
      <c r="M139" s="14"/>
      <c r="N139" s="14"/>
      <c r="O139" s="14"/>
      <c r="P139" s="14"/>
      <c r="Q139" s="14"/>
      <c r="R139" s="14"/>
      <c r="S139" s="14"/>
      <c r="T139" s="14"/>
      <c r="U139" s="14"/>
    </row>
    <row r="140" spans="1:21">
      <c r="A140" s="15"/>
      <c r="B140" s="5"/>
      <c r="C140" s="5"/>
      <c r="D140" s="5">
        <f>D139-D138</f>
        <v>0.35699999999999976</v>
      </c>
      <c r="E140" s="5"/>
      <c r="F140" s="5">
        <f>F139-E139</f>
        <v>0.18199999999999994</v>
      </c>
      <c r="G140" s="5">
        <f>G139-E139</f>
        <v>5.7999999999999829E-2</v>
      </c>
      <c r="H140" s="5">
        <f>H139-E139</f>
        <v>0.25199999999999978</v>
      </c>
      <c r="I140" s="5">
        <f>I139-E139</f>
        <v>0.27</v>
      </c>
      <c r="J140" s="5">
        <f>J139-E139</f>
        <v>0.60099999999999998</v>
      </c>
      <c r="K140" s="5">
        <f>K139-E139</f>
        <v>0.58700000000000019</v>
      </c>
      <c r="L140" s="5">
        <f>L139-E139</f>
        <v>0.73000000000000043</v>
      </c>
      <c r="M140" s="14"/>
      <c r="N140" s="14"/>
      <c r="O140" s="14"/>
      <c r="P140" s="14"/>
      <c r="Q140" s="14"/>
      <c r="R140" s="14"/>
      <c r="S140" s="14"/>
      <c r="T140" s="14"/>
      <c r="U140" s="14"/>
    </row>
    <row r="141" spans="1:21">
      <c r="A141" s="15"/>
      <c r="B141" s="5"/>
      <c r="C141" s="5"/>
      <c r="D141" s="5"/>
      <c r="E141" s="5"/>
      <c r="F141" s="19">
        <f>F140/D140*100</f>
        <v>50.980392156862763</v>
      </c>
      <c r="G141" s="19">
        <f>G140/D140*100</f>
        <v>16.246498599439736</v>
      </c>
      <c r="H141" s="19">
        <f>H140/D140*100</f>
        <v>70.588235294117624</v>
      </c>
      <c r="I141" s="19">
        <f>I140/D140*100</f>
        <v>75.630252100840394</v>
      </c>
      <c r="J141" s="19">
        <f>J140/D140*100</f>
        <v>168.34733893557433</v>
      </c>
      <c r="K141" s="19">
        <f>K140/D140*100</f>
        <v>164.42577030812342</v>
      </c>
      <c r="L141" s="19">
        <f>L140/D140*100</f>
        <v>204.48179271708707</v>
      </c>
      <c r="M141" s="14"/>
      <c r="N141" s="22" t="s">
        <v>31</v>
      </c>
      <c r="O141" s="5" t="s">
        <v>16</v>
      </c>
      <c r="P141" s="5" t="s">
        <v>7</v>
      </c>
      <c r="Q141" s="14"/>
      <c r="R141" s="14"/>
      <c r="S141" s="14"/>
      <c r="T141" s="14"/>
      <c r="U141" s="14"/>
    </row>
    <row r="142" spans="1:21">
      <c r="A142" s="15"/>
      <c r="B142" s="5"/>
      <c r="C142" s="5"/>
      <c r="D142" s="5"/>
      <c r="E142" s="5"/>
      <c r="F142" s="5"/>
      <c r="G142" s="5"/>
      <c r="H142" s="5"/>
      <c r="I142" s="5"/>
      <c r="J142" s="5"/>
      <c r="K142" s="5"/>
      <c r="L142" s="5"/>
      <c r="M142" s="14"/>
      <c r="N142" s="18" t="s">
        <v>23</v>
      </c>
      <c r="O142" s="23">
        <f>O137</f>
        <v>8.3203895722261674</v>
      </c>
      <c r="P142" s="23">
        <f>O138</f>
        <v>28.559374383075749</v>
      </c>
      <c r="Q142" s="14"/>
      <c r="R142" s="14"/>
      <c r="S142" s="14"/>
      <c r="T142" s="14"/>
      <c r="U142" s="14"/>
    </row>
    <row r="143" spans="1:21">
      <c r="A143" s="15"/>
      <c r="B143" s="5" t="s">
        <v>40</v>
      </c>
      <c r="C143" s="16" t="s">
        <v>16</v>
      </c>
      <c r="D143" s="5"/>
      <c r="E143" s="5"/>
      <c r="F143" s="5"/>
      <c r="G143" s="5"/>
      <c r="H143" s="5"/>
      <c r="I143" s="5"/>
      <c r="J143" s="5"/>
      <c r="K143" s="5"/>
      <c r="L143" s="5"/>
      <c r="M143" s="14"/>
      <c r="N143" s="18" t="s">
        <v>24</v>
      </c>
      <c r="O143" s="23">
        <f>P137</f>
        <v>10.154322283326087</v>
      </c>
      <c r="P143" s="23">
        <f>P138</f>
        <v>9.5685237394730347</v>
      </c>
      <c r="Q143" s="14"/>
      <c r="R143" s="14"/>
      <c r="S143" s="14"/>
      <c r="T143" s="14"/>
      <c r="U143" s="14"/>
    </row>
    <row r="144" spans="1:21" ht="15.75">
      <c r="A144" s="15"/>
      <c r="B144" s="5"/>
      <c r="C144" s="5" t="s">
        <v>21</v>
      </c>
      <c r="D144" s="17">
        <v>4.0529999999999999</v>
      </c>
      <c r="E144" s="5" t="s">
        <v>22</v>
      </c>
      <c r="F144" s="18" t="s">
        <v>23</v>
      </c>
      <c r="G144" s="18" t="s">
        <v>24</v>
      </c>
      <c r="H144" s="18" t="s">
        <v>25</v>
      </c>
      <c r="I144" s="18" t="s">
        <v>26</v>
      </c>
      <c r="J144" s="18" t="s">
        <v>27</v>
      </c>
      <c r="K144" s="18" t="s">
        <v>28</v>
      </c>
      <c r="L144" s="18" t="s">
        <v>29</v>
      </c>
      <c r="M144" s="14"/>
      <c r="N144" s="18" t="s">
        <v>25</v>
      </c>
      <c r="O144" s="23">
        <f>Q137</f>
        <v>2.3042226979928842</v>
      </c>
      <c r="P144" s="23">
        <f>Q138</f>
        <v>44.988823720459266</v>
      </c>
      <c r="Q144" s="14"/>
      <c r="R144" s="14"/>
      <c r="S144" s="14"/>
      <c r="T144" s="14"/>
      <c r="U144" s="14"/>
    </row>
    <row r="145" spans="1:21" ht="15.75">
      <c r="A145" s="15"/>
      <c r="B145" s="5"/>
      <c r="C145" s="5" t="s">
        <v>30</v>
      </c>
      <c r="D145" s="17">
        <v>4.9139999999999997</v>
      </c>
      <c r="E145" s="17">
        <v>3.4580000000000002</v>
      </c>
      <c r="F145" s="17">
        <v>3.5009999999999999</v>
      </c>
      <c r="G145" s="17">
        <v>3.464</v>
      </c>
      <c r="H145" s="17">
        <v>3.4849999999999999</v>
      </c>
      <c r="I145" s="17">
        <v>3.673</v>
      </c>
      <c r="J145" s="17">
        <v>4.0679999999999996</v>
      </c>
      <c r="K145" s="17">
        <v>4.2270000000000003</v>
      </c>
      <c r="L145" s="17">
        <v>5.0949999999999998</v>
      </c>
      <c r="M145" s="14"/>
      <c r="N145" s="18" t="s">
        <v>26</v>
      </c>
      <c r="O145" s="23">
        <f>R137</f>
        <v>28.784009440782867</v>
      </c>
      <c r="P145" s="23">
        <f>R138</f>
        <v>50.692683699007404</v>
      </c>
      <c r="Q145" s="14"/>
      <c r="R145" s="14"/>
      <c r="S145" s="14"/>
      <c r="T145" s="14"/>
      <c r="U145" s="14"/>
    </row>
    <row r="146" spans="1:21">
      <c r="A146" s="15"/>
      <c r="B146" s="5"/>
      <c r="C146" s="5"/>
      <c r="D146" s="5">
        <f>D145-D144</f>
        <v>0.86099999999999977</v>
      </c>
      <c r="E146" s="5"/>
      <c r="F146" s="5">
        <f>F145-E145</f>
        <v>4.2999999999999705E-2</v>
      </c>
      <c r="G146" s="5">
        <f>G145-E145</f>
        <v>5.9999999999997833E-3</v>
      </c>
      <c r="H146" s="5">
        <f>H145-E145</f>
        <v>2.6999999999999691E-2</v>
      </c>
      <c r="I146" s="5">
        <f>I145-E145</f>
        <v>0.21499999999999986</v>
      </c>
      <c r="J146" s="5">
        <f>J145-E145</f>
        <v>0.60999999999999943</v>
      </c>
      <c r="K146" s="5">
        <f>K145-E145</f>
        <v>0.76900000000000013</v>
      </c>
      <c r="L146" s="5">
        <f>L145-E145</f>
        <v>1.6369999999999996</v>
      </c>
      <c r="M146" s="14"/>
      <c r="N146" s="18" t="s">
        <v>27</v>
      </c>
      <c r="O146" s="23">
        <f>S137</f>
        <v>51.822854717359533</v>
      </c>
      <c r="P146" s="23">
        <f>S138</f>
        <v>114.23213000692326</v>
      </c>
      <c r="Q146" s="14"/>
      <c r="R146" s="14"/>
      <c r="S146" s="14"/>
      <c r="T146" s="14"/>
      <c r="U146" s="14"/>
    </row>
    <row r="147" spans="1:21">
      <c r="A147" s="15"/>
      <c r="B147" s="5"/>
      <c r="C147" s="5"/>
      <c r="D147" s="5"/>
      <c r="E147" s="5"/>
      <c r="F147" s="19">
        <f>F146/D146*100</f>
        <v>4.9941927990708148</v>
      </c>
      <c r="G147" s="19">
        <f>G146/D146*100</f>
        <v>0.69686411149823291</v>
      </c>
      <c r="H147" s="19">
        <f>H146/D146*100</f>
        <v>3.1358885017421256</v>
      </c>
      <c r="I147" s="19">
        <f>I146/D146*100</f>
        <v>24.970963995354229</v>
      </c>
      <c r="J147" s="19">
        <f>J146/D146*100</f>
        <v>70.847851335656159</v>
      </c>
      <c r="K147" s="19">
        <f>K146/D146*100</f>
        <v>89.314750290360095</v>
      </c>
      <c r="L147" s="19">
        <f>L146/D146*100</f>
        <v>190.12775842044135</v>
      </c>
      <c r="M147" s="14"/>
      <c r="N147" s="18" t="s">
        <v>28</v>
      </c>
      <c r="O147" s="23">
        <f>T137</f>
        <v>80.868887862716861</v>
      </c>
      <c r="P147" s="23">
        <f>T138</f>
        <v>115.2593288045976</v>
      </c>
      <c r="Q147" s="14"/>
      <c r="R147" s="14"/>
      <c r="S147" s="14"/>
      <c r="T147" s="14"/>
      <c r="U147" s="14"/>
    </row>
    <row r="148" spans="1:21">
      <c r="A148" s="15"/>
      <c r="B148" s="5"/>
      <c r="C148" s="5"/>
      <c r="D148" s="5"/>
      <c r="E148" s="5"/>
      <c r="F148" s="5"/>
      <c r="G148" s="5"/>
      <c r="H148" s="5"/>
      <c r="I148" s="5"/>
      <c r="J148" s="5"/>
      <c r="K148" s="5"/>
      <c r="L148" s="5"/>
      <c r="M148" s="14"/>
      <c r="N148" s="18" t="s">
        <v>29</v>
      </c>
      <c r="O148" s="23">
        <f>U137</f>
        <v>131.9112687684536</v>
      </c>
      <c r="P148" s="23">
        <f>U138</f>
        <v>142.2863656667605</v>
      </c>
      <c r="Q148" s="14"/>
      <c r="R148" s="14"/>
      <c r="S148" s="14"/>
      <c r="T148" s="14"/>
      <c r="U148" s="14"/>
    </row>
    <row r="149" spans="1:21">
      <c r="A149" s="15"/>
      <c r="B149" s="5" t="s">
        <v>41</v>
      </c>
      <c r="C149" s="16" t="s">
        <v>16</v>
      </c>
      <c r="D149" s="5"/>
      <c r="E149" s="5"/>
      <c r="F149" s="5"/>
      <c r="G149" s="5"/>
      <c r="H149" s="5"/>
      <c r="I149" s="5"/>
      <c r="J149" s="5"/>
      <c r="K149" s="5"/>
      <c r="L149" s="5"/>
      <c r="M149" s="14"/>
      <c r="N149" s="14"/>
      <c r="O149" s="14"/>
      <c r="P149" s="14"/>
      <c r="Q149" s="14"/>
      <c r="R149" s="14"/>
      <c r="S149" s="14"/>
      <c r="T149" s="14"/>
      <c r="U149" s="14"/>
    </row>
    <row r="150" spans="1:21" ht="15.75">
      <c r="A150" s="15"/>
      <c r="B150" s="5"/>
      <c r="C150" s="5" t="s">
        <v>21</v>
      </c>
      <c r="D150" s="17">
        <v>3.262</v>
      </c>
      <c r="E150" s="5" t="s">
        <v>22</v>
      </c>
      <c r="F150" s="18" t="s">
        <v>23</v>
      </c>
      <c r="G150" s="18" t="s">
        <v>24</v>
      </c>
      <c r="H150" s="18" t="s">
        <v>25</v>
      </c>
      <c r="I150" s="18" t="s">
        <v>26</v>
      </c>
      <c r="J150" s="18" t="s">
        <v>27</v>
      </c>
      <c r="K150" s="18" t="s">
        <v>28</v>
      </c>
      <c r="L150" s="18" t="s">
        <v>29</v>
      </c>
      <c r="M150" s="14"/>
      <c r="N150" s="14"/>
      <c r="O150" s="14"/>
      <c r="P150" s="14"/>
      <c r="Q150" s="14"/>
      <c r="R150" s="14"/>
      <c r="S150" s="14"/>
      <c r="T150" s="14"/>
      <c r="U150" s="14"/>
    </row>
    <row r="151" spans="1:21" ht="15.75">
      <c r="A151" s="15"/>
      <c r="B151" s="5"/>
      <c r="C151" s="5" t="s">
        <v>30</v>
      </c>
      <c r="D151" s="17">
        <v>4.7560000000000002</v>
      </c>
      <c r="E151" s="17">
        <v>0.84899999999999998</v>
      </c>
      <c r="F151" s="17">
        <v>1.0229999999999999</v>
      </c>
      <c r="G151" s="17">
        <v>1.1419999999999999</v>
      </c>
      <c r="H151" s="17">
        <v>0.871</v>
      </c>
      <c r="I151" s="17">
        <v>1.3360000000000001</v>
      </c>
      <c r="J151" s="17">
        <v>1.339</v>
      </c>
      <c r="K151" s="17">
        <v>1.931</v>
      </c>
      <c r="L151" s="17">
        <v>1.95</v>
      </c>
      <c r="M151" s="14"/>
      <c r="N151" s="14"/>
      <c r="O151" s="14"/>
      <c r="P151" s="14"/>
      <c r="Q151" s="14"/>
      <c r="R151" s="14"/>
      <c r="S151" s="14"/>
      <c r="T151" s="14"/>
      <c r="U151" s="14"/>
    </row>
    <row r="152" spans="1:21">
      <c r="A152" s="15"/>
      <c r="B152" s="5"/>
      <c r="C152" s="5"/>
      <c r="D152" s="5">
        <f>D151-D150</f>
        <v>1.4940000000000002</v>
      </c>
      <c r="E152" s="5"/>
      <c r="F152" s="5">
        <f>F151-E151</f>
        <v>0.17399999999999993</v>
      </c>
      <c r="G152" s="5">
        <f>G151-E151</f>
        <v>0.29299999999999993</v>
      </c>
      <c r="H152" s="5">
        <f>H151-E151</f>
        <v>2.200000000000002E-2</v>
      </c>
      <c r="I152" s="5">
        <f>I151-E151</f>
        <v>0.4870000000000001</v>
      </c>
      <c r="J152" s="5">
        <f>J151-E151</f>
        <v>0.49</v>
      </c>
      <c r="K152" s="5">
        <f>K151-E151</f>
        <v>1.0820000000000001</v>
      </c>
      <c r="L152" s="5">
        <f>L151-E151</f>
        <v>1.101</v>
      </c>
      <c r="M152" s="14"/>
      <c r="N152" s="14"/>
      <c r="O152" s="14"/>
      <c r="P152" s="14"/>
      <c r="Q152" s="14"/>
      <c r="R152" s="14"/>
      <c r="S152" s="14"/>
      <c r="T152" s="14"/>
      <c r="U152" s="14"/>
    </row>
    <row r="153" spans="1:21">
      <c r="A153" s="15"/>
      <c r="B153" s="5"/>
      <c r="C153" s="5"/>
      <c r="D153" s="5"/>
      <c r="E153" s="5"/>
      <c r="F153" s="19">
        <f>F152/D152*100</f>
        <v>11.64658634538152</v>
      </c>
      <c r="G153" s="19">
        <f>G152/D152*100</f>
        <v>19.611780455153941</v>
      </c>
      <c r="H153" s="19">
        <f>H152/D152*100</f>
        <v>1.4725568942436424</v>
      </c>
      <c r="I153" s="19">
        <f>I152/D152*100</f>
        <v>32.597054886211509</v>
      </c>
      <c r="J153" s="19">
        <f>J152/D152*100</f>
        <v>32.797858099062914</v>
      </c>
      <c r="K153" s="19">
        <f>K152/D152*100</f>
        <v>72.423025435073612</v>
      </c>
      <c r="L153" s="19">
        <f>L152/D152*100</f>
        <v>73.694779116465853</v>
      </c>
      <c r="M153" s="14"/>
      <c r="N153" s="14"/>
      <c r="O153" s="14"/>
      <c r="P153" s="14"/>
      <c r="Q153" s="14"/>
      <c r="R153" s="14"/>
      <c r="S153" s="14"/>
      <c r="T153" s="14"/>
      <c r="U153" s="14"/>
    </row>
    <row r="154" spans="1:21">
      <c r="A154" s="15"/>
      <c r="B154" s="5"/>
      <c r="C154" s="5"/>
      <c r="D154" s="5"/>
      <c r="E154" s="5"/>
      <c r="F154" s="5"/>
      <c r="G154" s="5"/>
      <c r="H154" s="5"/>
      <c r="I154" s="5"/>
      <c r="J154" s="5"/>
      <c r="K154" s="5"/>
      <c r="L154" s="5"/>
      <c r="M154" s="14"/>
      <c r="N154" s="14"/>
      <c r="O154" s="14"/>
      <c r="P154" s="14"/>
      <c r="Q154" s="14"/>
      <c r="R154" s="14"/>
      <c r="S154" s="14"/>
      <c r="T154" s="14"/>
      <c r="U154" s="14"/>
    </row>
    <row r="155" spans="1:21">
      <c r="A155" s="15"/>
      <c r="B155" s="5" t="s">
        <v>42</v>
      </c>
      <c r="C155" s="16" t="s">
        <v>20</v>
      </c>
      <c r="D155" s="5"/>
      <c r="E155" s="5"/>
      <c r="F155" s="5"/>
      <c r="G155" s="5"/>
      <c r="H155" s="5"/>
      <c r="I155" s="5"/>
      <c r="J155" s="5"/>
      <c r="K155" s="5"/>
      <c r="L155" s="5"/>
      <c r="M155" s="14"/>
      <c r="N155" s="14"/>
      <c r="O155" s="14"/>
      <c r="P155" s="14"/>
      <c r="Q155" s="14"/>
      <c r="R155" s="14"/>
      <c r="S155" s="14"/>
      <c r="T155" s="14"/>
      <c r="U155" s="14"/>
    </row>
    <row r="156" spans="1:21" ht="15.75">
      <c r="A156" s="15"/>
      <c r="B156" s="5"/>
      <c r="C156" s="5" t="s">
        <v>21</v>
      </c>
      <c r="D156" s="17">
        <v>2.2109999999999999</v>
      </c>
      <c r="E156" s="5" t="s">
        <v>22</v>
      </c>
      <c r="F156" s="18" t="s">
        <v>23</v>
      </c>
      <c r="G156" s="18" t="s">
        <v>24</v>
      </c>
      <c r="H156" s="18" t="s">
        <v>25</v>
      </c>
      <c r="I156" s="18" t="s">
        <v>26</v>
      </c>
      <c r="J156" s="18" t="s">
        <v>27</v>
      </c>
      <c r="K156" s="18" t="s">
        <v>28</v>
      </c>
      <c r="L156" s="18" t="s">
        <v>29</v>
      </c>
      <c r="M156" s="14"/>
      <c r="N156" s="14"/>
      <c r="O156" s="14"/>
      <c r="P156" s="14"/>
      <c r="Q156" s="14"/>
      <c r="R156" s="14"/>
      <c r="S156" s="14"/>
      <c r="T156" s="14"/>
      <c r="U156" s="14"/>
    </row>
    <row r="157" spans="1:21" ht="15.75">
      <c r="A157" s="15"/>
      <c r="B157" s="5"/>
      <c r="C157" s="5" t="s">
        <v>30</v>
      </c>
      <c r="D157" s="17">
        <v>5.29</v>
      </c>
      <c r="E157" s="17">
        <v>1.528</v>
      </c>
      <c r="F157" s="17">
        <v>1.7170000000000001</v>
      </c>
      <c r="G157" s="17">
        <v>1.617</v>
      </c>
      <c r="H157" s="17">
        <v>2.125</v>
      </c>
      <c r="I157" s="17">
        <v>2.3210000000000002</v>
      </c>
      <c r="J157" s="17">
        <v>3.379</v>
      </c>
      <c r="K157" s="17">
        <v>3.5630000000000002</v>
      </c>
      <c r="L157" s="17">
        <v>3.9940000000000002</v>
      </c>
      <c r="M157" s="14"/>
      <c r="N157" s="14"/>
      <c r="O157" s="14"/>
      <c r="P157" s="14"/>
      <c r="Q157" s="14"/>
      <c r="R157" s="14"/>
      <c r="S157" s="14"/>
      <c r="T157" s="14"/>
      <c r="U157" s="14"/>
    </row>
    <row r="158" spans="1:21">
      <c r="A158" s="15"/>
      <c r="B158" s="5"/>
      <c r="C158" s="5"/>
      <c r="D158" s="5">
        <f>D157-D156</f>
        <v>3.0790000000000002</v>
      </c>
      <c r="E158" s="5"/>
      <c r="F158" s="5">
        <f>F157-E157</f>
        <v>0.18900000000000006</v>
      </c>
      <c r="G158" s="5">
        <f>G157-E157</f>
        <v>8.8999999999999968E-2</v>
      </c>
      <c r="H158" s="5">
        <f>H157-E157</f>
        <v>0.59699999999999998</v>
      </c>
      <c r="I158" s="5">
        <f>I157-E157</f>
        <v>0.79300000000000015</v>
      </c>
      <c r="J158" s="5">
        <f>J157-E157</f>
        <v>1.851</v>
      </c>
      <c r="K158" s="5">
        <f>K157-E157</f>
        <v>2.0350000000000001</v>
      </c>
      <c r="L158" s="5">
        <f>L157-E157</f>
        <v>2.4660000000000002</v>
      </c>
      <c r="M158" s="14"/>
      <c r="N158" s="14"/>
      <c r="O158" s="14"/>
      <c r="P158" s="14"/>
      <c r="Q158" s="14"/>
      <c r="R158" s="14"/>
      <c r="S158" s="14"/>
      <c r="T158" s="14"/>
      <c r="U158" s="14"/>
    </row>
    <row r="159" spans="1:21">
      <c r="A159" s="15"/>
      <c r="B159" s="5"/>
      <c r="C159" s="5"/>
      <c r="D159" s="5"/>
      <c r="E159" s="5"/>
      <c r="F159" s="19">
        <f>F158/D158*100</f>
        <v>6.1383566092887314</v>
      </c>
      <c r="G159" s="19">
        <f>G158/D158*100</f>
        <v>2.8905488795063321</v>
      </c>
      <c r="H159" s="19">
        <f>H158/D158*100</f>
        <v>19.389412146800908</v>
      </c>
      <c r="I159" s="19">
        <f>I158/D158*100</f>
        <v>25.75511529717441</v>
      </c>
      <c r="J159" s="19">
        <f>J158/D158*100</f>
        <v>60.116921078272171</v>
      </c>
      <c r="K159" s="19">
        <f>K158/D158*100</f>
        <v>66.092887301071784</v>
      </c>
      <c r="L159" s="19">
        <f>L158/D158*100</f>
        <v>80.090938616433903</v>
      </c>
      <c r="M159" s="14"/>
      <c r="N159" s="14"/>
      <c r="O159" s="14"/>
      <c r="P159" s="14"/>
      <c r="Q159" s="14"/>
      <c r="R159" s="14"/>
      <c r="S159" s="14"/>
      <c r="T159" s="14"/>
      <c r="U159" s="14"/>
    </row>
  </sheetData>
  <mergeCells count="5">
    <mergeCell ref="B1:D1"/>
    <mergeCell ref="B2:G2"/>
    <mergeCell ref="A3:F3"/>
    <mergeCell ref="A4:E4"/>
    <mergeCell ref="A5:D5"/>
  </mergeCells>
  <phoneticPr fontId="12" type="noConversion"/>
  <dataValidations count="2">
    <dataValidation type="list" allowBlank="1" showInputMessage="1" showErrorMessage="1" sqref="C32 C1:C5 C34:C38 C40:C44 C46:C50 C52:C58 C60:C64 C66:C70 C72:C76 C78:C84 C86:C90 C92:C96 C98:C102 C104:C110 C112:C116 C118:C122 C124:C128 C130:C136 C138:C142 C144:C148 C150:C154 C156:C159">
      <formula1>"GF 109203X,Control"</formula1>
    </dataValidation>
    <dataValidation type="list" allowBlank="1" showInputMessage="1" showErrorMessage="1" sqref="C33 C39 C45 C51 C59 C65 C71 C77 C85 C91 C97 C103 C111 C117 C123 C129 C137 C143 C149 C155">
      <formula1>"AZD1208,Control"</formula1>
    </dataValidation>
  </dataValidations>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2"/>
  <sheetViews>
    <sheetView workbookViewId="0">
      <selection activeCell="P61" sqref="P61"/>
    </sheetView>
  </sheetViews>
  <sheetFormatPr baseColWidth="10" defaultColWidth="8.7109375" defaultRowHeight="15"/>
  <cols>
    <col min="1" max="19" width="9.5703125" style="1" customWidth="1"/>
    <col min="20" max="16384" width="8.7109375" style="1"/>
  </cols>
  <sheetData>
    <row r="1" spans="1:10" ht="15.75">
      <c r="A1" s="2" t="s">
        <v>0</v>
      </c>
      <c r="B1" s="63" t="s">
        <v>1</v>
      </c>
      <c r="C1" s="64"/>
      <c r="D1" s="64"/>
      <c r="E1" s="2"/>
      <c r="F1" s="2"/>
      <c r="G1" s="2"/>
    </row>
    <row r="2" spans="1:10" ht="15.75">
      <c r="A2" s="2" t="s">
        <v>2</v>
      </c>
      <c r="B2" s="65" t="s">
        <v>52</v>
      </c>
      <c r="C2" s="66"/>
      <c r="D2" s="66"/>
      <c r="E2" s="66"/>
      <c r="F2" s="66"/>
      <c r="G2" s="66"/>
    </row>
    <row r="3" spans="1:10">
      <c r="A3" s="67" t="s">
        <v>53</v>
      </c>
      <c r="B3" s="67"/>
      <c r="C3" s="67"/>
      <c r="D3" s="67"/>
      <c r="E3" s="67"/>
      <c r="F3" s="67"/>
      <c r="G3" s="2"/>
    </row>
    <row r="4" spans="1:10">
      <c r="A4" s="67" t="s">
        <v>54</v>
      </c>
      <c r="B4" s="67"/>
      <c r="C4" s="67"/>
      <c r="D4" s="67"/>
      <c r="E4" s="67"/>
      <c r="F4" s="2"/>
      <c r="G4" s="2"/>
    </row>
    <row r="5" spans="1:10">
      <c r="A5" s="67" t="s">
        <v>55</v>
      </c>
      <c r="B5" s="67"/>
      <c r="C5" s="67"/>
      <c r="D5" s="67"/>
      <c r="E5" s="2"/>
      <c r="F5" s="2"/>
      <c r="G5" s="2"/>
    </row>
    <row r="8" spans="1:10">
      <c r="A8" s="3" t="s">
        <v>7</v>
      </c>
      <c r="B8" s="3" t="s">
        <v>56</v>
      </c>
      <c r="C8" s="3" t="s">
        <v>9</v>
      </c>
      <c r="D8" s="3" t="s">
        <v>10</v>
      </c>
      <c r="E8" s="3" t="s">
        <v>11</v>
      </c>
      <c r="F8" s="3" t="s">
        <v>12</v>
      </c>
      <c r="G8" s="3" t="s">
        <v>13</v>
      </c>
      <c r="H8" s="3"/>
      <c r="I8" s="3" t="s">
        <v>14</v>
      </c>
      <c r="J8" s="3" t="s">
        <v>15</v>
      </c>
    </row>
    <row r="9" spans="1:10">
      <c r="A9" s="3"/>
      <c r="B9" s="3"/>
      <c r="C9" s="3"/>
      <c r="D9" s="3"/>
      <c r="E9" s="3"/>
      <c r="F9" s="3"/>
      <c r="G9" s="3"/>
      <c r="H9" s="3"/>
      <c r="I9" s="3"/>
      <c r="J9" s="3"/>
    </row>
    <row r="10" spans="1:10">
      <c r="A10" s="3"/>
      <c r="B10" s="3">
        <v>2</v>
      </c>
      <c r="C10" s="3">
        <v>52.902961494932804</v>
      </c>
      <c r="D10" s="3">
        <v>39.937392568162501</v>
      </c>
      <c r="E10" s="3">
        <v>4.1436829633477998</v>
      </c>
      <c r="F10" s="3">
        <v>24.3369473579702</v>
      </c>
      <c r="G10" s="3">
        <v>4.7220994859465701</v>
      </c>
      <c r="H10" s="3"/>
      <c r="I10" s="3">
        <f t="shared" ref="I10:I14" si="0">AVERAGE(C10:G10)</f>
        <v>25.208616774071977</v>
      </c>
      <c r="J10" s="3">
        <f t="shared" ref="J10:J14" si="1">STDEV(C10:G10)</f>
        <v>21.494779601849128</v>
      </c>
    </row>
    <row r="11" spans="1:10">
      <c r="A11" s="3"/>
      <c r="B11" s="3">
        <v>4</v>
      </c>
      <c r="C11" s="3">
        <v>70.106107859253498</v>
      </c>
      <c r="D11" s="3">
        <v>47.3482678144697</v>
      </c>
      <c r="E11" s="3">
        <v>7.5372048059321903</v>
      </c>
      <c r="F11" s="3">
        <v>28.077950859810301</v>
      </c>
      <c r="G11" s="3">
        <v>22.903969534030502</v>
      </c>
      <c r="H11" s="3"/>
      <c r="I11" s="3">
        <f t="shared" si="0"/>
        <v>35.194700174699236</v>
      </c>
      <c r="J11" s="3">
        <f t="shared" si="1"/>
        <v>24.151412088413409</v>
      </c>
    </row>
    <row r="12" spans="1:10">
      <c r="A12" s="3"/>
      <c r="B12" s="3">
        <v>8</v>
      </c>
      <c r="C12" s="3">
        <v>101.311394816488</v>
      </c>
      <c r="D12" s="3">
        <v>61.720027390751603</v>
      </c>
      <c r="E12" s="3">
        <v>15.5314289635095</v>
      </c>
      <c r="F12" s="3">
        <v>33.1779577591589</v>
      </c>
      <c r="G12" s="3">
        <v>83.384027348544507</v>
      </c>
      <c r="H12" s="3"/>
      <c r="I12" s="3">
        <f t="shared" si="0"/>
        <v>59.024967255690513</v>
      </c>
      <c r="J12" s="3">
        <f t="shared" si="1"/>
        <v>35.172876221175912</v>
      </c>
    </row>
    <row r="13" spans="1:10">
      <c r="A13" s="3"/>
      <c r="B13" s="3">
        <v>16</v>
      </c>
      <c r="C13" s="3">
        <v>148.02819642244401</v>
      </c>
      <c r="D13" s="3">
        <v>137.35623349218099</v>
      </c>
      <c r="E13" s="3">
        <v>71.3970824276672</v>
      </c>
      <c r="F13" s="3">
        <v>48.878140676035201</v>
      </c>
      <c r="G13" s="3">
        <v>153.70738630114701</v>
      </c>
      <c r="H13" s="3"/>
      <c r="I13" s="3">
        <f t="shared" si="0"/>
        <v>111.87340786389488</v>
      </c>
      <c r="J13" s="3">
        <f t="shared" si="1"/>
        <v>48.252879443854823</v>
      </c>
    </row>
    <row r="14" spans="1:10">
      <c r="A14" s="3"/>
      <c r="B14" s="3">
        <v>32</v>
      </c>
      <c r="C14" s="3">
        <v>170.12782105052901</v>
      </c>
      <c r="D14" s="3">
        <v>226.460374247104</v>
      </c>
      <c r="E14" s="3">
        <v>113.059113553993</v>
      </c>
      <c r="F14" s="3">
        <v>73.340454246380801</v>
      </c>
      <c r="G14" s="3">
        <v>173.477504044569</v>
      </c>
      <c r="H14" s="3"/>
      <c r="I14" s="3">
        <f t="shared" si="0"/>
        <v>151.29305342851518</v>
      </c>
      <c r="J14" s="3">
        <f t="shared" si="1"/>
        <v>59.235686703910019</v>
      </c>
    </row>
    <row r="15" spans="1:10">
      <c r="A15" s="3"/>
      <c r="B15" s="3"/>
      <c r="C15" s="3"/>
      <c r="D15" s="3"/>
      <c r="E15" s="3"/>
      <c r="F15" s="3"/>
      <c r="G15" s="3"/>
      <c r="H15" s="3"/>
      <c r="I15" s="3"/>
      <c r="J15" s="3"/>
    </row>
    <row r="16" spans="1:10">
      <c r="A16" s="3"/>
      <c r="B16" s="3"/>
      <c r="C16" s="3"/>
      <c r="D16" s="3"/>
      <c r="E16" s="3"/>
      <c r="F16" s="3"/>
      <c r="G16" s="3"/>
      <c r="H16" s="3"/>
      <c r="I16" s="3"/>
      <c r="J16" s="3"/>
    </row>
    <row r="17" spans="1:19">
      <c r="A17" s="3" t="s">
        <v>16</v>
      </c>
      <c r="B17" s="3" t="s">
        <v>56</v>
      </c>
      <c r="C17" s="3" t="s">
        <v>9</v>
      </c>
      <c r="D17" s="3" t="s">
        <v>10</v>
      </c>
      <c r="E17" s="3" t="s">
        <v>11</v>
      </c>
      <c r="F17" s="3" t="s">
        <v>12</v>
      </c>
      <c r="G17" s="3" t="s">
        <v>13</v>
      </c>
      <c r="H17" s="3"/>
      <c r="I17" s="3" t="s">
        <v>14</v>
      </c>
      <c r="J17" s="3" t="s">
        <v>15</v>
      </c>
      <c r="L17" s="35" t="s">
        <v>17</v>
      </c>
      <c r="R17" s="1" t="s">
        <v>14</v>
      </c>
      <c r="S17" s="1" t="s">
        <v>15</v>
      </c>
    </row>
    <row r="18" spans="1:19">
      <c r="A18" s="3"/>
      <c r="B18" s="3"/>
      <c r="C18" s="3"/>
      <c r="D18" s="3"/>
      <c r="E18" s="3"/>
      <c r="F18" s="3"/>
      <c r="G18" s="3"/>
      <c r="H18" s="3"/>
      <c r="I18" s="3"/>
      <c r="J18" s="3"/>
    </row>
    <row r="19" spans="1:19">
      <c r="A19" s="3"/>
      <c r="B19" s="3">
        <v>2</v>
      </c>
      <c r="C19" s="3">
        <v>55.559081940852202</v>
      </c>
      <c r="D19" s="3">
        <v>19.844199105700799</v>
      </c>
      <c r="E19" s="3">
        <v>13.136865081757101</v>
      </c>
      <c r="F19" s="3">
        <v>18.678160919540201</v>
      </c>
      <c r="G19" s="3">
        <v>6.7420688991794799</v>
      </c>
      <c r="H19" s="3"/>
      <c r="I19" s="3">
        <f t="shared" ref="I19:I23" si="2">AVERAGE(C19:G19)</f>
        <v>22.79207518940596</v>
      </c>
      <c r="J19" s="3">
        <f t="shared" ref="J19:J23" si="3">STDEV(C19:G19)</f>
        <v>19.040199444945177</v>
      </c>
      <c r="L19" s="1">
        <f>100-C19/C10*100</f>
        <v>-5.0207405613272016</v>
      </c>
      <c r="M19" s="1">
        <f t="shared" ref="M19:N23" si="4">100-D19/D10*100</f>
        <v>50.311730862669535</v>
      </c>
      <c r="N19" s="1">
        <f t="shared" si="4"/>
        <v>-217.03354715978207</v>
      </c>
      <c r="O19" s="1">
        <f t="shared" ref="O19:O23" si="5">100-F19/F10*100</f>
        <v>23.2518333347045</v>
      </c>
      <c r="P19" s="1">
        <f>100-G19/G10*100</f>
        <v>-42.776934692810613</v>
      </c>
      <c r="R19" s="1">
        <f>AVERAGE(L19:P19)</f>
        <v>-38.253531643309174</v>
      </c>
      <c r="S19" s="1">
        <f>STDEV(L19:P19)</f>
        <v>105.72829466390344</v>
      </c>
    </row>
    <row r="20" spans="1:19">
      <c r="A20" s="3"/>
      <c r="B20" s="3">
        <v>4</v>
      </c>
      <c r="C20" s="3">
        <v>77.045876509513505</v>
      </c>
      <c r="D20" s="3">
        <v>29.1717479126422</v>
      </c>
      <c r="E20" s="3">
        <v>16.6269126971102</v>
      </c>
      <c r="F20" s="3">
        <v>24.497126436781599</v>
      </c>
      <c r="G20" s="3">
        <v>17.5976084041381</v>
      </c>
      <c r="H20" s="3"/>
      <c r="I20" s="3">
        <f t="shared" si="2"/>
        <v>32.987854392037121</v>
      </c>
      <c r="J20" s="3">
        <f t="shared" si="3"/>
        <v>25.161004190458669</v>
      </c>
      <c r="L20" s="1">
        <f t="shared" ref="L20:L23" si="6">100-C20/C11*100</f>
        <v>-9.8989501231368138</v>
      </c>
      <c r="M20" s="1">
        <f t="shared" si="4"/>
        <v>38.388985998496715</v>
      </c>
      <c r="N20" s="1">
        <f t="shared" si="4"/>
        <v>-120.59786253949096</v>
      </c>
      <c r="O20" s="1">
        <f t="shared" si="5"/>
        <v>12.753154391170881</v>
      </c>
      <c r="P20" s="1">
        <f t="shared" ref="P20:P23" si="7">100-G20/G11*100</f>
        <v>23.167866696680079</v>
      </c>
      <c r="R20" s="1">
        <f t="shared" ref="R20:R23" si="8">AVERAGE(L20:P20)</f>
        <v>-11.237361115256022</v>
      </c>
      <c r="S20" s="1">
        <f t="shared" ref="S20:S23" si="9">STDEV(L20:P20)</f>
        <v>63.607290224183274</v>
      </c>
    </row>
    <row r="21" spans="1:19">
      <c r="A21" s="3"/>
      <c r="B21" s="3">
        <v>8</v>
      </c>
      <c r="C21" s="3">
        <v>95.566804724651107</v>
      </c>
      <c r="D21" s="3">
        <v>48.728879104118</v>
      </c>
      <c r="E21" s="3">
        <v>26.221973090936999</v>
      </c>
      <c r="F21" s="3">
        <v>37.571839080459704</v>
      </c>
      <c r="G21" s="3">
        <v>55.212285508246097</v>
      </c>
      <c r="H21" s="3"/>
      <c r="I21" s="3">
        <f t="shared" si="2"/>
        <v>52.660356301682384</v>
      </c>
      <c r="J21" s="3">
        <f t="shared" si="3"/>
        <v>26.408254536396921</v>
      </c>
      <c r="L21" s="1">
        <f t="shared" si="6"/>
        <v>5.6702309767252217</v>
      </c>
      <c r="M21" s="1">
        <f t="shared" si="4"/>
        <v>21.048513482319436</v>
      </c>
      <c r="N21" s="1">
        <f t="shared" si="4"/>
        <v>-68.83168414538369</v>
      </c>
      <c r="O21" s="1">
        <f t="shared" si="5"/>
        <v>-13.243374873150103</v>
      </c>
      <c r="P21" s="1">
        <f t="shared" si="7"/>
        <v>33.785537513726425</v>
      </c>
      <c r="R21" s="1">
        <f t="shared" si="8"/>
        <v>-4.3141554091525425</v>
      </c>
      <c r="S21" s="1">
        <f t="shared" si="9"/>
        <v>40.114779134644564</v>
      </c>
    </row>
    <row r="22" spans="1:19">
      <c r="A22" s="3"/>
      <c r="B22" s="3">
        <v>16</v>
      </c>
      <c r="C22" s="3">
        <v>129.47141247599899</v>
      </c>
      <c r="D22" s="3">
        <v>190.572265210463</v>
      </c>
      <c r="E22" s="3">
        <v>65.130730952921397</v>
      </c>
      <c r="F22" s="3">
        <v>65.3735632183908</v>
      </c>
      <c r="G22" s="3">
        <v>94.749704600715802</v>
      </c>
      <c r="H22" s="3"/>
      <c r="I22" s="3">
        <f t="shared" si="2"/>
        <v>109.05953529169801</v>
      </c>
      <c r="J22" s="3">
        <f t="shared" si="3"/>
        <v>52.68762931188251</v>
      </c>
      <c r="L22" s="1">
        <f t="shared" si="6"/>
        <v>12.535979222152733</v>
      </c>
      <c r="M22" s="1">
        <f t="shared" si="4"/>
        <v>-38.743077300027551</v>
      </c>
      <c r="N22" s="1">
        <f t="shared" si="4"/>
        <v>8.7767612648517996</v>
      </c>
      <c r="O22" s="1">
        <f t="shared" si="5"/>
        <v>-33.748056522213943</v>
      </c>
      <c r="P22" s="1">
        <f t="shared" si="7"/>
        <v>38.357090780868511</v>
      </c>
      <c r="R22" s="1">
        <f t="shared" si="8"/>
        <v>-2.56426051087369</v>
      </c>
      <c r="S22" s="1">
        <f t="shared" si="9"/>
        <v>32.834923954512831</v>
      </c>
    </row>
    <row r="23" spans="1:19">
      <c r="A23" s="3"/>
      <c r="B23" s="3">
        <v>32</v>
      </c>
      <c r="C23" s="3">
        <v>173.568507968749</v>
      </c>
      <c r="D23" s="3">
        <v>305.63343801599399</v>
      </c>
      <c r="E23" s="3">
        <v>104.45828991401901</v>
      </c>
      <c r="F23" s="3">
        <v>88.721264367816104</v>
      </c>
      <c r="G23" s="3">
        <v>114.338921018541</v>
      </c>
      <c r="H23" s="3"/>
      <c r="I23" s="3">
        <f t="shared" si="2"/>
        <v>157.34408425702381</v>
      </c>
      <c r="J23" s="3">
        <f t="shared" si="3"/>
        <v>88.893766768312219</v>
      </c>
      <c r="L23" s="1">
        <f t="shared" si="6"/>
        <v>-2.0224128522742291</v>
      </c>
      <c r="M23" s="1">
        <f t="shared" si="4"/>
        <v>-34.961111422742619</v>
      </c>
      <c r="N23" s="1">
        <f t="shared" si="4"/>
        <v>7.6073687203168703</v>
      </c>
      <c r="O23" s="1">
        <f t="shared" si="5"/>
        <v>-20.971795551967574</v>
      </c>
      <c r="P23" s="1">
        <f t="shared" si="7"/>
        <v>34.090058738010427</v>
      </c>
      <c r="R23" s="1">
        <f t="shared" si="8"/>
        <v>-3.2515784737314251</v>
      </c>
      <c r="S23" s="1">
        <f t="shared" si="9"/>
        <v>26.614498046580195</v>
      </c>
    </row>
    <row r="24" spans="1:19">
      <c r="A24" s="3"/>
      <c r="B24" s="3"/>
      <c r="C24" s="3"/>
      <c r="D24" s="3"/>
      <c r="E24" s="3"/>
      <c r="F24" s="3"/>
      <c r="G24" s="3"/>
      <c r="H24" s="3"/>
      <c r="I24" s="3"/>
      <c r="J24" s="3"/>
    </row>
    <row r="25" spans="1:19">
      <c r="A25" s="3"/>
      <c r="B25" s="3"/>
      <c r="C25" s="3"/>
      <c r="D25" s="3"/>
      <c r="E25" s="3"/>
      <c r="F25" s="3"/>
      <c r="G25" s="3"/>
      <c r="H25" s="3"/>
      <c r="I25" s="3"/>
      <c r="J25" s="3"/>
    </row>
    <row r="26" spans="1:19">
      <c r="A26" s="3"/>
      <c r="B26" s="3"/>
      <c r="C26" s="3"/>
      <c r="D26" s="3"/>
      <c r="E26" s="3"/>
      <c r="F26" s="3"/>
      <c r="G26" s="3"/>
      <c r="H26" s="3"/>
      <c r="I26" s="3"/>
      <c r="J26" s="3"/>
    </row>
    <row r="27" spans="1:19">
      <c r="A27" s="3"/>
      <c r="B27" s="3"/>
      <c r="C27" s="3"/>
      <c r="D27" s="3"/>
      <c r="E27" s="3"/>
      <c r="F27" s="3"/>
      <c r="G27" s="3"/>
      <c r="H27" s="3"/>
      <c r="I27" s="3"/>
      <c r="J27" s="3"/>
    </row>
    <row r="28" spans="1:19">
      <c r="A28" s="4" t="s">
        <v>18</v>
      </c>
      <c r="B28" s="6"/>
      <c r="C28" s="6"/>
      <c r="D28" s="6"/>
      <c r="E28" s="6"/>
      <c r="F28" s="6"/>
      <c r="G28" s="6"/>
      <c r="H28" s="6"/>
      <c r="I28" s="6"/>
      <c r="J28" s="6"/>
      <c r="K28" s="11"/>
      <c r="L28" s="12"/>
      <c r="M28" s="9" t="str">
        <f t="shared" ref="M28:Q28" si="10">F30</f>
        <v>2HZ</v>
      </c>
      <c r="N28" s="9" t="str">
        <f t="shared" si="10"/>
        <v>4HZ</v>
      </c>
      <c r="O28" s="9" t="str">
        <f t="shared" si="10"/>
        <v>8HZ</v>
      </c>
      <c r="P28" s="9" t="str">
        <f t="shared" si="10"/>
        <v>16HZ</v>
      </c>
      <c r="Q28" s="9" t="str">
        <f t="shared" si="10"/>
        <v>32HZ</v>
      </c>
    </row>
    <row r="29" spans="1:19">
      <c r="A29" s="4"/>
      <c r="B29" s="6" t="s">
        <v>19</v>
      </c>
      <c r="C29" s="7" t="s">
        <v>16</v>
      </c>
      <c r="D29" s="6"/>
      <c r="E29" s="6"/>
      <c r="F29" s="6"/>
      <c r="G29" s="6"/>
      <c r="H29" s="6"/>
      <c r="I29" s="6"/>
      <c r="J29" s="6"/>
      <c r="K29" s="11"/>
      <c r="L29" s="12" t="s">
        <v>16</v>
      </c>
      <c r="M29" s="13">
        <f t="shared" ref="M29:Q29" si="11">AVERAGE(F33,F45)</f>
        <v>55.559081940852188</v>
      </c>
      <c r="N29" s="13">
        <f t="shared" si="11"/>
        <v>77.045876509513505</v>
      </c>
      <c r="O29" s="13">
        <f t="shared" si="11"/>
        <v>95.566804724651149</v>
      </c>
      <c r="P29" s="13">
        <f t="shared" si="11"/>
        <v>129.47141247599865</v>
      </c>
      <c r="Q29" s="13">
        <f t="shared" si="11"/>
        <v>173.56850796874932</v>
      </c>
    </row>
    <row r="30" spans="1:19" ht="15.75">
      <c r="A30" s="4"/>
      <c r="B30" s="6"/>
      <c r="C30" s="6" t="s">
        <v>21</v>
      </c>
      <c r="D30" s="8">
        <v>3.9489999999999998</v>
      </c>
      <c r="E30" s="6" t="s">
        <v>22</v>
      </c>
      <c r="F30" s="9" t="s">
        <v>57</v>
      </c>
      <c r="G30" s="9" t="s">
        <v>58</v>
      </c>
      <c r="H30" s="9" t="s">
        <v>59</v>
      </c>
      <c r="I30" s="9" t="s">
        <v>60</v>
      </c>
      <c r="J30" s="9" t="s">
        <v>61</v>
      </c>
      <c r="K30" s="11"/>
      <c r="L30" s="12" t="s">
        <v>7</v>
      </c>
      <c r="M30" s="13">
        <f t="shared" ref="M30:Q30" si="12">AVERAGE(F39,F51)</f>
        <v>52.902961494932775</v>
      </c>
      <c r="N30" s="13">
        <f t="shared" si="12"/>
        <v>70.10610785925347</v>
      </c>
      <c r="O30" s="13">
        <f t="shared" si="12"/>
        <v>101.31139481648771</v>
      </c>
      <c r="P30" s="13">
        <f t="shared" si="12"/>
        <v>148.02819642244449</v>
      </c>
      <c r="Q30" s="13">
        <f t="shared" si="12"/>
        <v>170.12782105052923</v>
      </c>
    </row>
    <row r="31" spans="1:19" ht="15.75">
      <c r="A31" s="4"/>
      <c r="B31" s="6"/>
      <c r="C31" s="6" t="s">
        <v>30</v>
      </c>
      <c r="D31" s="8">
        <v>5.1379999999999999</v>
      </c>
      <c r="E31" s="8">
        <v>3.5489999999999999</v>
      </c>
      <c r="F31" s="8">
        <v>4.2569999999999997</v>
      </c>
      <c r="G31" s="8">
        <v>4.7530000000000001</v>
      </c>
      <c r="H31" s="8">
        <v>4.9989999999999997</v>
      </c>
      <c r="I31" s="8">
        <v>5.5510000000000002</v>
      </c>
      <c r="J31" s="8">
        <v>5.9640000000000004</v>
      </c>
      <c r="K31" s="11"/>
      <c r="L31" s="11"/>
      <c r="M31" s="11"/>
      <c r="N31" s="11"/>
      <c r="O31" s="11"/>
      <c r="P31" s="11"/>
      <c r="Q31" s="11"/>
    </row>
    <row r="32" spans="1:19">
      <c r="A32" s="4"/>
      <c r="B32" s="6"/>
      <c r="C32" s="6"/>
      <c r="D32" s="6">
        <f>D31-D30</f>
        <v>1.1890000000000001</v>
      </c>
      <c r="E32" s="6"/>
      <c r="F32" s="6">
        <f>F31-E31</f>
        <v>0.70799999999999974</v>
      </c>
      <c r="G32" s="6">
        <f>G31-E31</f>
        <v>1.2040000000000002</v>
      </c>
      <c r="H32" s="6">
        <f>H31-E31</f>
        <v>1.4499999999999997</v>
      </c>
      <c r="I32" s="6">
        <f>I31-E31</f>
        <v>2.0020000000000002</v>
      </c>
      <c r="J32" s="6">
        <f>J31-E31</f>
        <v>2.4150000000000005</v>
      </c>
      <c r="K32" s="11"/>
      <c r="L32" s="11"/>
      <c r="M32" s="11"/>
      <c r="N32" s="11"/>
      <c r="O32" s="11"/>
      <c r="P32" s="11"/>
      <c r="Q32" s="11"/>
    </row>
    <row r="33" spans="1:17">
      <c r="A33" s="4"/>
      <c r="B33" s="6"/>
      <c r="C33" s="6"/>
      <c r="D33" s="6"/>
      <c r="E33" s="6"/>
      <c r="F33" s="10">
        <f>F32/D32*100</f>
        <v>59.545836837678699</v>
      </c>
      <c r="G33" s="10">
        <f>G32/D32*100</f>
        <v>101.26156433978133</v>
      </c>
      <c r="H33" s="10">
        <f>H32/D32*100</f>
        <v>121.9512195121951</v>
      </c>
      <c r="I33" s="10">
        <f>I32/D32*100</f>
        <v>168.37678721614805</v>
      </c>
      <c r="J33" s="10">
        <f>J32/D32*100</f>
        <v>203.11185870479397</v>
      </c>
      <c r="K33" s="11"/>
      <c r="L33" s="12" t="s">
        <v>31</v>
      </c>
      <c r="M33" s="6" t="s">
        <v>16</v>
      </c>
      <c r="N33" s="6" t="s">
        <v>7</v>
      </c>
      <c r="O33" s="11"/>
      <c r="P33" s="11"/>
      <c r="Q33" s="11"/>
    </row>
    <row r="34" spans="1:17">
      <c r="A34" s="4"/>
      <c r="B34" s="6"/>
      <c r="C34" s="6"/>
      <c r="D34" s="6"/>
      <c r="E34" s="6"/>
      <c r="F34" s="6"/>
      <c r="G34" s="6"/>
      <c r="H34" s="6"/>
      <c r="I34" s="6"/>
      <c r="J34" s="6"/>
      <c r="K34" s="11"/>
      <c r="L34" s="9" t="s">
        <v>57</v>
      </c>
      <c r="M34" s="13">
        <f>M29</f>
        <v>55.559081940852188</v>
      </c>
      <c r="N34" s="13">
        <f>M30</f>
        <v>52.902961494932775</v>
      </c>
      <c r="O34" s="11"/>
      <c r="P34" s="11"/>
      <c r="Q34" s="11"/>
    </row>
    <row r="35" spans="1:17">
      <c r="A35" s="4"/>
      <c r="B35" s="6" t="s">
        <v>32</v>
      </c>
      <c r="C35" s="7" t="s">
        <v>20</v>
      </c>
      <c r="D35" s="6"/>
      <c r="E35" s="6"/>
      <c r="F35" s="6"/>
      <c r="G35" s="6"/>
      <c r="H35" s="6"/>
      <c r="I35" s="6"/>
      <c r="J35" s="6"/>
      <c r="K35" s="11"/>
      <c r="L35" s="9" t="s">
        <v>58</v>
      </c>
      <c r="M35" s="13">
        <f>N29</f>
        <v>77.045876509513505</v>
      </c>
      <c r="N35" s="13">
        <f>N30</f>
        <v>70.10610785925347</v>
      </c>
      <c r="O35" s="11"/>
      <c r="P35" s="11" t="s">
        <v>62</v>
      </c>
      <c r="Q35" s="11"/>
    </row>
    <row r="36" spans="1:17" ht="15.75">
      <c r="A36" s="4"/>
      <c r="B36" s="6"/>
      <c r="C36" s="6" t="s">
        <v>21</v>
      </c>
      <c r="D36" s="8">
        <v>3.9449999999999998</v>
      </c>
      <c r="E36" s="6" t="s">
        <v>22</v>
      </c>
      <c r="F36" s="9" t="s">
        <v>57</v>
      </c>
      <c r="G36" s="9" t="s">
        <v>58</v>
      </c>
      <c r="H36" s="9" t="s">
        <v>59</v>
      </c>
      <c r="I36" s="9" t="s">
        <v>60</v>
      </c>
      <c r="J36" s="9" t="s">
        <v>61</v>
      </c>
      <c r="K36" s="11"/>
      <c r="L36" s="9" t="s">
        <v>59</v>
      </c>
      <c r="M36" s="13">
        <f>O29</f>
        <v>95.566804724651149</v>
      </c>
      <c r="N36" s="13">
        <f>O30</f>
        <v>101.31139481648771</v>
      </c>
      <c r="O36" s="11"/>
      <c r="P36" s="11"/>
      <c r="Q36" s="11"/>
    </row>
    <row r="37" spans="1:17" ht="15.75">
      <c r="A37" s="4"/>
      <c r="B37" s="6"/>
      <c r="C37" s="6" t="s">
        <v>30</v>
      </c>
      <c r="D37" s="8">
        <v>5.6139999999999999</v>
      </c>
      <c r="E37" s="8">
        <v>4.8090000000000002</v>
      </c>
      <c r="F37" s="8">
        <v>5.5250000000000004</v>
      </c>
      <c r="G37" s="8">
        <v>5.774</v>
      </c>
      <c r="H37" s="8">
        <v>5.9740000000000002</v>
      </c>
      <c r="I37" s="8">
        <v>6.1440000000000001</v>
      </c>
      <c r="J37" s="8">
        <v>6.3710000000000004</v>
      </c>
      <c r="K37" s="11"/>
      <c r="L37" s="9" t="s">
        <v>60</v>
      </c>
      <c r="M37" s="13">
        <f>P29</f>
        <v>129.47141247599865</v>
      </c>
      <c r="N37" s="13">
        <f>P30</f>
        <v>148.02819642244449</v>
      </c>
      <c r="O37" s="11"/>
      <c r="P37" s="11"/>
      <c r="Q37" s="11"/>
    </row>
    <row r="38" spans="1:17">
      <c r="A38" s="4"/>
      <c r="B38" s="6"/>
      <c r="C38" s="6"/>
      <c r="D38" s="6">
        <f>D37-D36</f>
        <v>1.669</v>
      </c>
      <c r="E38" s="6"/>
      <c r="F38" s="6">
        <f>F37-E37</f>
        <v>0.71600000000000019</v>
      </c>
      <c r="G38" s="6">
        <f>G37-E37</f>
        <v>0.96499999999999986</v>
      </c>
      <c r="H38" s="6">
        <f>H37-E37</f>
        <v>1.165</v>
      </c>
      <c r="I38" s="6">
        <f>I37-E37</f>
        <v>1.335</v>
      </c>
      <c r="J38" s="6">
        <f>J37-E37</f>
        <v>1.5620000000000003</v>
      </c>
      <c r="K38" s="11"/>
      <c r="L38" s="9" t="s">
        <v>61</v>
      </c>
      <c r="M38" s="13">
        <f>Q29</f>
        <v>173.56850796874932</v>
      </c>
      <c r="N38" s="13">
        <f>Q30</f>
        <v>170.12782105052923</v>
      </c>
      <c r="O38" s="11"/>
      <c r="P38" s="11"/>
      <c r="Q38" s="11"/>
    </row>
    <row r="39" spans="1:17">
      <c r="A39" s="4"/>
      <c r="B39" s="6"/>
      <c r="C39" s="6"/>
      <c r="D39" s="6"/>
      <c r="E39" s="6"/>
      <c r="F39" s="10">
        <f>F38/D38*100</f>
        <v>42.899940083882576</v>
      </c>
      <c r="G39" s="10">
        <f>G38/D38*100</f>
        <v>57.819053325344505</v>
      </c>
      <c r="H39" s="10">
        <f>H38/D38*100</f>
        <v>69.802276812462551</v>
      </c>
      <c r="I39" s="10">
        <f>I38/D38*100</f>
        <v>79.988016776512879</v>
      </c>
      <c r="J39" s="10">
        <f>J38/D38*100</f>
        <v>93.58897543439187</v>
      </c>
      <c r="K39" s="11"/>
      <c r="L39" s="11"/>
      <c r="M39" s="11"/>
      <c r="N39" s="11"/>
      <c r="O39" s="11"/>
      <c r="P39" s="11"/>
      <c r="Q39" s="11"/>
    </row>
    <row r="40" spans="1:17">
      <c r="A40" s="4"/>
      <c r="B40" s="6"/>
      <c r="C40" s="6"/>
      <c r="D40" s="6"/>
      <c r="E40" s="6"/>
      <c r="F40" s="6"/>
      <c r="G40" s="6"/>
      <c r="H40" s="6"/>
      <c r="I40" s="6"/>
      <c r="J40" s="6"/>
      <c r="K40" s="11"/>
      <c r="L40" s="11"/>
      <c r="M40" s="11"/>
      <c r="N40" s="11"/>
      <c r="O40" s="11"/>
      <c r="P40" s="11"/>
      <c r="Q40" s="11"/>
    </row>
    <row r="41" spans="1:17">
      <c r="A41" s="6"/>
      <c r="B41" s="6" t="s">
        <v>33</v>
      </c>
      <c r="C41" s="7" t="s">
        <v>16</v>
      </c>
      <c r="D41" s="6"/>
      <c r="E41" s="6"/>
      <c r="F41" s="6"/>
      <c r="G41" s="6"/>
      <c r="H41" s="6"/>
      <c r="I41" s="6"/>
      <c r="J41" s="6"/>
      <c r="K41" s="11"/>
      <c r="L41" s="11"/>
      <c r="M41" s="11"/>
      <c r="N41" s="11"/>
      <c r="O41" s="11"/>
      <c r="P41" s="11"/>
      <c r="Q41" s="11"/>
    </row>
    <row r="42" spans="1:17" ht="15.75">
      <c r="A42" s="6"/>
      <c r="B42" s="6"/>
      <c r="C42" s="6" t="s">
        <v>21</v>
      </c>
      <c r="D42" s="8">
        <v>4.3650000000000002</v>
      </c>
      <c r="E42" s="6" t="s">
        <v>22</v>
      </c>
      <c r="F42" s="9" t="s">
        <v>57</v>
      </c>
      <c r="G42" s="9" t="s">
        <v>58</v>
      </c>
      <c r="H42" s="9" t="s">
        <v>59</v>
      </c>
      <c r="I42" s="9" t="s">
        <v>60</v>
      </c>
      <c r="J42" s="9" t="s">
        <v>61</v>
      </c>
      <c r="K42" s="11"/>
      <c r="L42" s="11"/>
      <c r="M42" s="11"/>
      <c r="N42" s="11"/>
      <c r="O42" s="11"/>
      <c r="P42" s="11"/>
      <c r="Q42" s="11"/>
    </row>
    <row r="43" spans="1:17" ht="15.75">
      <c r="A43" s="6"/>
      <c r="B43" s="6"/>
      <c r="C43" s="6" t="s">
        <v>30</v>
      </c>
      <c r="D43" s="8">
        <v>4.524</v>
      </c>
      <c r="E43" s="8">
        <v>4.0119999999999996</v>
      </c>
      <c r="F43" s="8">
        <v>4.0940000000000003</v>
      </c>
      <c r="G43" s="8">
        <v>4.0960000000000001</v>
      </c>
      <c r="H43" s="8">
        <v>4.1219999999999999</v>
      </c>
      <c r="I43" s="8">
        <v>4.1559999999999997</v>
      </c>
      <c r="J43" s="8">
        <v>4.2409999999999997</v>
      </c>
      <c r="K43" s="11"/>
      <c r="L43" s="11"/>
      <c r="M43" s="11"/>
      <c r="N43" s="11"/>
      <c r="O43" s="11"/>
      <c r="P43" s="11"/>
      <c r="Q43" s="11"/>
    </row>
    <row r="44" spans="1:17">
      <c r="A44" s="6"/>
      <c r="B44" s="6"/>
      <c r="C44" s="6"/>
      <c r="D44" s="6">
        <f>D43-D42</f>
        <v>0.15899999999999981</v>
      </c>
      <c r="E44" s="6"/>
      <c r="F44" s="6">
        <f>F43-E43</f>
        <v>8.2000000000000739E-2</v>
      </c>
      <c r="G44" s="6">
        <f>G43-E43</f>
        <v>8.4000000000000519E-2</v>
      </c>
      <c r="H44" s="6">
        <f>H43-E43</f>
        <v>0.11000000000000032</v>
      </c>
      <c r="I44" s="6">
        <f>I43-E43</f>
        <v>0.14400000000000013</v>
      </c>
      <c r="J44" s="6">
        <f>J43-E43</f>
        <v>0.22900000000000009</v>
      </c>
      <c r="K44" s="11"/>
      <c r="L44" s="11"/>
      <c r="M44" s="11"/>
      <c r="N44" s="11"/>
      <c r="O44" s="11"/>
      <c r="P44" s="11"/>
      <c r="Q44" s="11"/>
    </row>
    <row r="45" spans="1:17">
      <c r="A45" s="6"/>
      <c r="B45" s="6"/>
      <c r="C45" s="6"/>
      <c r="D45" s="6"/>
      <c r="E45" s="6"/>
      <c r="F45" s="10">
        <f>F44/D44*100</f>
        <v>51.572327044025677</v>
      </c>
      <c r="G45" s="10">
        <f>G44/D44*100</f>
        <v>52.830188679245673</v>
      </c>
      <c r="H45" s="10">
        <f>H44/D44*100</f>
        <v>69.182389937107203</v>
      </c>
      <c r="I45" s="10">
        <f>I44/D44*100</f>
        <v>90.56603773584925</v>
      </c>
      <c r="J45" s="10">
        <f>J44/D44*100</f>
        <v>144.02515723270463</v>
      </c>
      <c r="K45" s="11"/>
      <c r="L45" s="11"/>
      <c r="M45" s="11"/>
      <c r="N45" s="11"/>
      <c r="O45" s="11"/>
      <c r="P45" s="11"/>
      <c r="Q45" s="11"/>
    </row>
    <row r="46" spans="1:17">
      <c r="A46" s="6"/>
      <c r="B46" s="6"/>
      <c r="C46" s="6"/>
      <c r="D46" s="6"/>
      <c r="E46" s="6"/>
      <c r="F46" s="6"/>
      <c r="G46" s="6"/>
      <c r="H46" s="6"/>
      <c r="I46" s="6"/>
      <c r="J46" s="6"/>
      <c r="K46" s="11"/>
      <c r="L46" s="11"/>
      <c r="M46" s="11"/>
      <c r="N46" s="11"/>
      <c r="O46" s="11"/>
      <c r="P46" s="11"/>
      <c r="Q46" s="11"/>
    </row>
    <row r="47" spans="1:17">
      <c r="A47" s="6"/>
      <c r="B47" s="6" t="s">
        <v>34</v>
      </c>
      <c r="C47" s="7" t="s">
        <v>20</v>
      </c>
      <c r="D47" s="6"/>
      <c r="E47" s="6"/>
      <c r="F47" s="6"/>
      <c r="G47" s="6"/>
      <c r="H47" s="6"/>
      <c r="I47" s="6"/>
      <c r="J47" s="6"/>
      <c r="K47" s="11"/>
      <c r="L47" s="11"/>
      <c r="M47" s="11"/>
      <c r="N47" s="11"/>
      <c r="O47" s="11"/>
      <c r="P47" s="11"/>
      <c r="Q47" s="11"/>
    </row>
    <row r="48" spans="1:17" ht="15.75">
      <c r="A48" s="4"/>
      <c r="B48" s="6"/>
      <c r="C48" s="6" t="s">
        <v>21</v>
      </c>
      <c r="D48" s="8">
        <v>5.9260000000000002</v>
      </c>
      <c r="E48" s="6" t="s">
        <v>22</v>
      </c>
      <c r="F48" s="9" t="s">
        <v>57</v>
      </c>
      <c r="G48" s="9" t="s">
        <v>58</v>
      </c>
      <c r="H48" s="9" t="s">
        <v>59</v>
      </c>
      <c r="I48" s="9" t="s">
        <v>60</v>
      </c>
      <c r="J48" s="9" t="s">
        <v>61</v>
      </c>
      <c r="K48" s="11"/>
      <c r="L48" s="11"/>
      <c r="M48" s="11"/>
      <c r="N48" s="11"/>
      <c r="O48" s="11"/>
      <c r="P48" s="11"/>
      <c r="Q48" s="11"/>
    </row>
    <row r="49" spans="1:17" ht="15.75">
      <c r="A49" s="4"/>
      <c r="B49" s="6"/>
      <c r="C49" s="6" t="s">
        <v>30</v>
      </c>
      <c r="D49" s="8">
        <v>6.5110000000000001</v>
      </c>
      <c r="E49" s="8">
        <v>5.0609999999999999</v>
      </c>
      <c r="F49" s="8">
        <v>5.4290000000000003</v>
      </c>
      <c r="G49" s="8">
        <v>5.5430000000000001</v>
      </c>
      <c r="H49" s="8">
        <v>5.8380000000000001</v>
      </c>
      <c r="I49" s="8">
        <v>6.3250000000000002</v>
      </c>
      <c r="J49" s="8">
        <v>6.5039999999999996</v>
      </c>
      <c r="K49" s="11"/>
      <c r="L49" s="11"/>
      <c r="M49" s="11"/>
      <c r="N49" s="11"/>
      <c r="O49" s="11"/>
      <c r="P49" s="11"/>
      <c r="Q49" s="11"/>
    </row>
    <row r="50" spans="1:17">
      <c r="A50" s="4"/>
      <c r="B50" s="6"/>
      <c r="C50" s="6"/>
      <c r="D50" s="6">
        <f>D49-D48</f>
        <v>0.58499999999999996</v>
      </c>
      <c r="E50" s="6"/>
      <c r="F50" s="6">
        <f>F49-E49</f>
        <v>0.36800000000000033</v>
      </c>
      <c r="G50" s="6">
        <f>G49-E49</f>
        <v>0.48200000000000021</v>
      </c>
      <c r="H50" s="6">
        <f>H49-E49</f>
        <v>0.77700000000000014</v>
      </c>
      <c r="I50" s="6">
        <f>I49-E49</f>
        <v>1.2640000000000002</v>
      </c>
      <c r="J50" s="6">
        <f>J49-E49</f>
        <v>1.4429999999999996</v>
      </c>
      <c r="K50" s="11"/>
      <c r="L50" s="11"/>
      <c r="M50" s="11"/>
      <c r="N50" s="11"/>
      <c r="O50" s="11"/>
      <c r="P50" s="11"/>
      <c r="Q50" s="11"/>
    </row>
    <row r="51" spans="1:17">
      <c r="A51" s="4"/>
      <c r="B51" s="6"/>
      <c r="C51" s="6"/>
      <c r="D51" s="6"/>
      <c r="E51" s="6"/>
      <c r="F51" s="10">
        <f>F50/D50*100</f>
        <v>62.905982905982974</v>
      </c>
      <c r="G51" s="10">
        <f>G50/D50*100</f>
        <v>82.393162393162427</v>
      </c>
      <c r="H51" s="10">
        <f>H50/D50*100</f>
        <v>132.82051282051285</v>
      </c>
      <c r="I51" s="10">
        <f>I50/D50*100</f>
        <v>216.0683760683761</v>
      </c>
      <c r="J51" s="10">
        <f>J50/D50*100</f>
        <v>246.66666666666663</v>
      </c>
      <c r="K51" s="11"/>
      <c r="L51" s="11"/>
      <c r="M51" s="11"/>
      <c r="N51" s="11"/>
      <c r="O51" s="11"/>
      <c r="P51" s="11"/>
      <c r="Q51" s="11"/>
    </row>
    <row r="52" spans="1:17">
      <c r="A52" s="11"/>
      <c r="B52" s="11"/>
      <c r="C52" s="11"/>
      <c r="D52" s="11"/>
      <c r="E52" s="11"/>
      <c r="F52" s="11"/>
      <c r="G52" s="11"/>
      <c r="H52" s="11"/>
      <c r="I52" s="11"/>
      <c r="J52" s="11"/>
      <c r="K52" s="11"/>
      <c r="L52" s="11"/>
      <c r="M52" s="11"/>
      <c r="N52" s="11"/>
      <c r="O52" s="11"/>
      <c r="P52" s="11"/>
      <c r="Q52" s="11"/>
    </row>
    <row r="53" spans="1:17">
      <c r="A53" s="11"/>
      <c r="B53" s="11"/>
      <c r="C53" s="11"/>
      <c r="D53" s="11"/>
      <c r="E53" s="11"/>
      <c r="F53" s="11"/>
      <c r="G53" s="11"/>
      <c r="H53" s="11"/>
      <c r="I53" s="11"/>
      <c r="J53" s="11"/>
      <c r="K53" s="11"/>
      <c r="L53" s="11"/>
      <c r="M53" s="11"/>
      <c r="N53" s="11"/>
      <c r="O53" s="11"/>
      <c r="P53" s="11"/>
      <c r="Q53" s="11"/>
    </row>
    <row r="54" spans="1:17">
      <c r="A54" s="4" t="s">
        <v>35</v>
      </c>
      <c r="B54" s="6"/>
      <c r="C54" s="6"/>
      <c r="D54" s="6"/>
      <c r="E54" s="6"/>
      <c r="F54" s="6"/>
      <c r="G54" s="6"/>
      <c r="H54" s="6"/>
      <c r="I54" s="6"/>
      <c r="J54" s="6"/>
      <c r="K54" s="11"/>
      <c r="L54" s="12"/>
      <c r="M54" s="9" t="str">
        <f t="shared" ref="M54:Q54" si="13">F56</f>
        <v>2HZ</v>
      </c>
      <c r="N54" s="9" t="str">
        <f t="shared" si="13"/>
        <v>4HZ</v>
      </c>
      <c r="O54" s="9" t="str">
        <f t="shared" si="13"/>
        <v>8HZ</v>
      </c>
      <c r="P54" s="9" t="str">
        <f t="shared" si="13"/>
        <v>16HZ</v>
      </c>
      <c r="Q54" s="9" t="str">
        <f t="shared" si="13"/>
        <v>32HZ</v>
      </c>
    </row>
    <row r="55" spans="1:17">
      <c r="A55" s="4"/>
      <c r="B55" s="6" t="s">
        <v>19</v>
      </c>
      <c r="C55" s="7" t="s">
        <v>16</v>
      </c>
      <c r="D55" s="6"/>
      <c r="E55" s="6"/>
      <c r="F55" s="6"/>
      <c r="G55" s="6"/>
      <c r="H55" s="6"/>
      <c r="I55" s="6"/>
      <c r="J55" s="6"/>
      <c r="K55" s="11"/>
      <c r="L55" s="12" t="s">
        <v>16</v>
      </c>
      <c r="M55" s="13">
        <f t="shared" ref="M55:Q55" si="14">AVERAGE(F71,F59)</f>
        <v>19.844199105700746</v>
      </c>
      <c r="N55" s="13">
        <f t="shared" si="14"/>
        <v>29.171747912642175</v>
      </c>
      <c r="O55" s="13">
        <f t="shared" si="14"/>
        <v>48.728879104117951</v>
      </c>
      <c r="P55" s="13">
        <f t="shared" si="14"/>
        <v>190.57226521046277</v>
      </c>
      <c r="Q55" s="13">
        <f t="shared" si="14"/>
        <v>305.63343801599416</v>
      </c>
    </row>
    <row r="56" spans="1:17" ht="15.75">
      <c r="A56" s="4"/>
      <c r="B56" s="6"/>
      <c r="C56" s="6" t="s">
        <v>21</v>
      </c>
      <c r="D56" s="8">
        <v>3.7210000000000001</v>
      </c>
      <c r="E56" s="6" t="s">
        <v>22</v>
      </c>
      <c r="F56" s="9" t="s">
        <v>57</v>
      </c>
      <c r="G56" s="9" t="s">
        <v>58</v>
      </c>
      <c r="H56" s="9" t="s">
        <v>59</v>
      </c>
      <c r="I56" s="9" t="s">
        <v>60</v>
      </c>
      <c r="J56" s="9" t="s">
        <v>61</v>
      </c>
      <c r="K56" s="11"/>
      <c r="L56" s="12" t="s">
        <v>7</v>
      </c>
      <c r="M56" s="13">
        <f t="shared" ref="M56:Q56" si="15">AVERAGE(F65,F77)</f>
        <v>39.93739256816248</v>
      </c>
      <c r="N56" s="13">
        <f t="shared" si="15"/>
        <v>47.348267814469679</v>
      </c>
      <c r="O56" s="13">
        <f t="shared" si="15"/>
        <v>61.720027390751554</v>
      </c>
      <c r="P56" s="13">
        <f t="shared" si="15"/>
        <v>137.35623349218116</v>
      </c>
      <c r="Q56" s="13">
        <f t="shared" si="15"/>
        <v>226.46037424710391</v>
      </c>
    </row>
    <row r="57" spans="1:17" ht="15.75">
      <c r="A57" s="4"/>
      <c r="B57" s="6"/>
      <c r="C57" s="6" t="s">
        <v>30</v>
      </c>
      <c r="D57" s="8">
        <v>4.3239999999999998</v>
      </c>
      <c r="E57" s="8">
        <v>3.0569999999999999</v>
      </c>
      <c r="F57" s="8">
        <v>3.2440000000000002</v>
      </c>
      <c r="G57" s="8">
        <v>3.2440000000000002</v>
      </c>
      <c r="H57" s="8">
        <v>3.1280000000000001</v>
      </c>
      <c r="I57" s="8">
        <v>3.2690000000000001</v>
      </c>
      <c r="J57" s="8">
        <v>3.363</v>
      </c>
      <c r="K57" s="11"/>
      <c r="L57" s="11"/>
      <c r="M57" s="11"/>
      <c r="N57" s="11"/>
      <c r="O57" s="11"/>
      <c r="P57" s="11"/>
      <c r="Q57" s="11"/>
    </row>
    <row r="58" spans="1:17">
      <c r="A58" s="4"/>
      <c r="B58" s="6"/>
      <c r="C58" s="6"/>
      <c r="D58" s="6">
        <f>D57-D56</f>
        <v>0.60299999999999976</v>
      </c>
      <c r="E58" s="6"/>
      <c r="F58" s="6">
        <f>F57-E57</f>
        <v>0.18700000000000028</v>
      </c>
      <c r="G58" s="6">
        <f>G57-E57</f>
        <v>0.18700000000000028</v>
      </c>
      <c r="H58" s="6">
        <f>H57-E57</f>
        <v>7.1000000000000174E-2</v>
      </c>
      <c r="I58" s="6">
        <f>I57-E57</f>
        <v>0.21200000000000019</v>
      </c>
      <c r="J58" s="6">
        <f>J57-E57</f>
        <v>0.30600000000000005</v>
      </c>
      <c r="K58" s="11"/>
      <c r="L58" s="11"/>
      <c r="M58" s="11"/>
      <c r="N58" s="11"/>
      <c r="O58" s="11"/>
      <c r="P58" s="11"/>
      <c r="Q58" s="11"/>
    </row>
    <row r="59" spans="1:17">
      <c r="A59" s="4"/>
      <c r="B59" s="6"/>
      <c r="C59" s="6"/>
      <c r="D59" s="6"/>
      <c r="E59" s="6"/>
      <c r="F59" s="10">
        <f>F58/D58*100</f>
        <v>31.01160862354898</v>
      </c>
      <c r="G59" s="10">
        <f>G58/D58*100</f>
        <v>31.01160862354898</v>
      </c>
      <c r="H59" s="10">
        <f>H58/D58*100</f>
        <v>11.774461028192405</v>
      </c>
      <c r="I59" s="10">
        <f>I58/D58*100</f>
        <v>35.157545605306844</v>
      </c>
      <c r="J59" s="10">
        <f>J58/D58*100</f>
        <v>50.746268656716445</v>
      </c>
      <c r="K59" s="11"/>
      <c r="L59" s="12" t="s">
        <v>31</v>
      </c>
      <c r="M59" s="6" t="s">
        <v>16</v>
      </c>
      <c r="N59" s="6" t="s">
        <v>7</v>
      </c>
      <c r="O59" s="11"/>
      <c r="P59" s="11"/>
      <c r="Q59" s="11"/>
    </row>
    <row r="60" spans="1:17">
      <c r="A60" s="4"/>
      <c r="B60" s="6"/>
      <c r="C60" s="6"/>
      <c r="D60" s="6"/>
      <c r="E60" s="6"/>
      <c r="F60" s="6"/>
      <c r="G60" s="6"/>
      <c r="H60" s="6"/>
      <c r="I60" s="6"/>
      <c r="J60" s="6"/>
      <c r="K60" s="11"/>
      <c r="L60" s="9" t="s">
        <v>57</v>
      </c>
      <c r="M60" s="13">
        <f>M55</f>
        <v>19.844199105700746</v>
      </c>
      <c r="N60" s="13">
        <f>M56</f>
        <v>39.93739256816248</v>
      </c>
      <c r="O60" s="11"/>
      <c r="P60" s="11"/>
      <c r="Q60" s="11"/>
    </row>
    <row r="61" spans="1:17">
      <c r="A61" s="4"/>
      <c r="B61" s="6" t="s">
        <v>32</v>
      </c>
      <c r="C61" s="7" t="s">
        <v>20</v>
      </c>
      <c r="D61" s="6"/>
      <c r="E61" s="6"/>
      <c r="F61" s="6"/>
      <c r="G61" s="6"/>
      <c r="H61" s="6"/>
      <c r="I61" s="6"/>
      <c r="J61" s="6"/>
      <c r="K61" s="11"/>
      <c r="L61" s="9" t="s">
        <v>58</v>
      </c>
      <c r="M61" s="13">
        <f>N55</f>
        <v>29.171747912642175</v>
      </c>
      <c r="N61" s="13">
        <f>N56</f>
        <v>47.348267814469679</v>
      </c>
      <c r="O61" s="11"/>
      <c r="P61" s="11"/>
      <c r="Q61" s="11"/>
    </row>
    <row r="62" spans="1:17" ht="15.75">
      <c r="A62" s="4"/>
      <c r="B62" s="6"/>
      <c r="C62" s="6" t="s">
        <v>21</v>
      </c>
      <c r="D62" s="8">
        <v>4.758</v>
      </c>
      <c r="E62" s="6" t="s">
        <v>22</v>
      </c>
      <c r="F62" s="9" t="s">
        <v>57</v>
      </c>
      <c r="G62" s="9" t="s">
        <v>58</v>
      </c>
      <c r="H62" s="9" t="s">
        <v>59</v>
      </c>
      <c r="I62" s="9" t="s">
        <v>60</v>
      </c>
      <c r="J62" s="9" t="s">
        <v>61</v>
      </c>
      <c r="K62" s="11"/>
      <c r="L62" s="9" t="s">
        <v>59</v>
      </c>
      <c r="M62" s="13">
        <f>O55</f>
        <v>48.728879104117951</v>
      </c>
      <c r="N62" s="13">
        <f>O56</f>
        <v>61.720027390751554</v>
      </c>
      <c r="O62" s="11"/>
      <c r="P62" s="11"/>
      <c r="Q62" s="11"/>
    </row>
    <row r="63" spans="1:17" ht="15.75">
      <c r="A63" s="4"/>
      <c r="B63" s="6"/>
      <c r="C63" s="6" t="s">
        <v>30</v>
      </c>
      <c r="D63" s="8">
        <v>5.0839999999999996</v>
      </c>
      <c r="E63" s="8">
        <v>1.746</v>
      </c>
      <c r="F63" s="8">
        <v>1.82</v>
      </c>
      <c r="G63" s="8">
        <v>1.8</v>
      </c>
      <c r="H63" s="8">
        <v>1.8640000000000001</v>
      </c>
      <c r="I63" s="8">
        <v>2.0459999999999998</v>
      </c>
      <c r="J63" s="8">
        <v>2.347</v>
      </c>
      <c r="K63" s="11"/>
      <c r="L63" s="9" t="s">
        <v>60</v>
      </c>
      <c r="M63" s="13">
        <f>P55</f>
        <v>190.57226521046277</v>
      </c>
      <c r="N63" s="13">
        <f>P56</f>
        <v>137.35623349218116</v>
      </c>
      <c r="O63" s="11"/>
      <c r="P63" s="11"/>
      <c r="Q63" s="11"/>
    </row>
    <row r="64" spans="1:17">
      <c r="A64" s="4"/>
      <c r="B64" s="6"/>
      <c r="C64" s="6"/>
      <c r="D64" s="6">
        <f>D63-D62</f>
        <v>0.32599999999999962</v>
      </c>
      <c r="E64" s="6"/>
      <c r="F64" s="6">
        <f>F63-E63</f>
        <v>7.4000000000000066E-2</v>
      </c>
      <c r="G64" s="6">
        <f>G63-E63</f>
        <v>5.4000000000000048E-2</v>
      </c>
      <c r="H64" s="6">
        <f>H63-E63</f>
        <v>0.1180000000000001</v>
      </c>
      <c r="I64" s="6">
        <f>I63-E63</f>
        <v>0.29999999999999982</v>
      </c>
      <c r="J64" s="6">
        <f>J63-E63</f>
        <v>0.60099999999999998</v>
      </c>
      <c r="K64" s="11"/>
      <c r="L64" s="9" t="s">
        <v>61</v>
      </c>
      <c r="M64" s="13">
        <f>Q55</f>
        <v>305.63343801599416</v>
      </c>
      <c r="N64" s="13">
        <f>Q56</f>
        <v>226.46037424710391</v>
      </c>
      <c r="O64" s="11"/>
      <c r="P64" s="11"/>
      <c r="Q64" s="11"/>
    </row>
    <row r="65" spans="1:17">
      <c r="A65" s="4"/>
      <c r="B65" s="6"/>
      <c r="C65" s="6"/>
      <c r="D65" s="6"/>
      <c r="E65" s="6"/>
      <c r="F65" s="10">
        <f>F64/D64*100</f>
        <v>22.699386503067529</v>
      </c>
      <c r="G65" s="10">
        <f>G64/D64*100</f>
        <v>16.564417177914144</v>
      </c>
      <c r="H65" s="10">
        <f>H64/D64*100</f>
        <v>36.196319018404985</v>
      </c>
      <c r="I65" s="10">
        <f>I64/D64*100</f>
        <v>92.024539877300668</v>
      </c>
      <c r="J65" s="10">
        <f>J64/D64*100</f>
        <v>184.35582822085911</v>
      </c>
      <c r="K65" s="11"/>
      <c r="L65" s="11"/>
      <c r="M65" s="11"/>
      <c r="N65" s="11"/>
      <c r="O65" s="11"/>
      <c r="P65" s="11"/>
      <c r="Q65" s="11"/>
    </row>
    <row r="66" spans="1:17">
      <c r="A66" s="4"/>
      <c r="B66" s="6"/>
      <c r="C66" s="6"/>
      <c r="D66" s="6"/>
      <c r="E66" s="6"/>
      <c r="F66" s="6"/>
      <c r="G66" s="6"/>
      <c r="H66" s="6"/>
      <c r="I66" s="6"/>
      <c r="J66" s="6"/>
      <c r="K66" s="11"/>
      <c r="L66" s="11"/>
      <c r="M66" s="11"/>
      <c r="N66" s="11"/>
      <c r="O66" s="11"/>
      <c r="P66" s="11"/>
      <c r="Q66" s="11"/>
    </row>
    <row r="67" spans="1:17">
      <c r="A67" s="6"/>
      <c r="B67" s="6" t="s">
        <v>33</v>
      </c>
      <c r="C67" s="7" t="s">
        <v>16</v>
      </c>
      <c r="D67" s="6"/>
      <c r="E67" s="6"/>
      <c r="F67" s="6"/>
      <c r="G67" s="6"/>
      <c r="H67" s="6"/>
      <c r="I67" s="6"/>
      <c r="J67" s="6"/>
      <c r="K67" s="11"/>
      <c r="L67" s="11"/>
      <c r="M67" s="11"/>
      <c r="N67" s="11"/>
      <c r="O67" s="11"/>
      <c r="P67" s="11"/>
      <c r="Q67" s="11"/>
    </row>
    <row r="68" spans="1:17" ht="15.75">
      <c r="A68" s="6"/>
      <c r="B68" s="6"/>
      <c r="C68" s="6" t="s">
        <v>21</v>
      </c>
      <c r="D68" s="8">
        <v>4.2460000000000004</v>
      </c>
      <c r="E68" s="6" t="s">
        <v>22</v>
      </c>
      <c r="F68" s="9" t="s">
        <v>57</v>
      </c>
      <c r="G68" s="9" t="s">
        <v>58</v>
      </c>
      <c r="H68" s="9" t="s">
        <v>59</v>
      </c>
      <c r="I68" s="9" t="s">
        <v>60</v>
      </c>
      <c r="J68" s="9" t="s">
        <v>61</v>
      </c>
      <c r="K68" s="11"/>
      <c r="L68" s="11"/>
      <c r="M68" s="11"/>
      <c r="N68" s="11"/>
      <c r="O68" s="11"/>
      <c r="P68" s="11"/>
      <c r="Q68" s="11"/>
    </row>
    <row r="69" spans="1:17" ht="15.75">
      <c r="A69" s="6"/>
      <c r="B69" s="6"/>
      <c r="C69" s="6" t="s">
        <v>30</v>
      </c>
      <c r="D69" s="8">
        <v>4.7069999999999999</v>
      </c>
      <c r="E69" s="8">
        <v>3.3980000000000001</v>
      </c>
      <c r="F69" s="8">
        <v>3.4380000000000002</v>
      </c>
      <c r="G69" s="8">
        <v>3.524</v>
      </c>
      <c r="H69" s="8">
        <v>3.7930000000000001</v>
      </c>
      <c r="I69" s="8">
        <v>4.9930000000000003</v>
      </c>
      <c r="J69" s="8">
        <v>5.9820000000000002</v>
      </c>
      <c r="K69" s="11"/>
      <c r="L69" s="11"/>
      <c r="M69" s="11"/>
      <c r="N69" s="11"/>
      <c r="O69" s="11"/>
      <c r="P69" s="11"/>
      <c r="Q69" s="11"/>
    </row>
    <row r="70" spans="1:17">
      <c r="A70" s="6"/>
      <c r="B70" s="6"/>
      <c r="C70" s="6"/>
      <c r="D70" s="6">
        <f>D69-D68</f>
        <v>0.46099999999999941</v>
      </c>
      <c r="E70" s="6"/>
      <c r="F70" s="6">
        <f>F69-E69</f>
        <v>4.0000000000000036E-2</v>
      </c>
      <c r="G70" s="6">
        <f>G69-E69</f>
        <v>0.12599999999999989</v>
      </c>
      <c r="H70" s="6">
        <f>H69-E69</f>
        <v>0.39500000000000002</v>
      </c>
      <c r="I70" s="6">
        <f>I69-E69</f>
        <v>1.5950000000000002</v>
      </c>
      <c r="J70" s="6">
        <f>J69-E69</f>
        <v>2.5840000000000001</v>
      </c>
      <c r="K70" s="11"/>
      <c r="L70" s="11"/>
      <c r="M70" s="11"/>
      <c r="N70" s="11"/>
      <c r="O70" s="11"/>
      <c r="P70" s="11"/>
      <c r="Q70" s="11"/>
    </row>
    <row r="71" spans="1:17">
      <c r="A71" s="6"/>
      <c r="B71" s="6"/>
      <c r="C71" s="6"/>
      <c r="D71" s="6"/>
      <c r="E71" s="6"/>
      <c r="F71" s="10">
        <f>F70/D70*100</f>
        <v>8.6767895878525145</v>
      </c>
      <c r="G71" s="10">
        <f>G70/D70*100</f>
        <v>27.331887201735366</v>
      </c>
      <c r="H71" s="10">
        <f>H70/D70*100</f>
        <v>85.683297180043496</v>
      </c>
      <c r="I71" s="10">
        <f>I70/D70*100</f>
        <v>345.98698481561871</v>
      </c>
      <c r="J71" s="10">
        <f>J70/D70*100</f>
        <v>560.52060737527188</v>
      </c>
      <c r="K71" s="11"/>
      <c r="L71" s="11"/>
      <c r="M71" s="11"/>
      <c r="N71" s="11"/>
      <c r="O71" s="11"/>
      <c r="P71" s="11"/>
      <c r="Q71" s="11"/>
    </row>
    <row r="72" spans="1:17">
      <c r="A72" s="6"/>
      <c r="B72" s="6"/>
      <c r="C72" s="6"/>
      <c r="D72" s="6"/>
      <c r="E72" s="6"/>
      <c r="F72" s="6"/>
      <c r="G72" s="6"/>
      <c r="H72" s="6"/>
      <c r="I72" s="6"/>
      <c r="J72" s="6"/>
      <c r="K72" s="11"/>
      <c r="L72" s="11"/>
      <c r="M72" s="11"/>
      <c r="N72" s="11"/>
      <c r="O72" s="11"/>
      <c r="P72" s="11"/>
      <c r="Q72" s="11"/>
    </row>
    <row r="73" spans="1:17">
      <c r="A73" s="6"/>
      <c r="B73" s="6" t="s">
        <v>34</v>
      </c>
      <c r="C73" s="7" t="s">
        <v>7</v>
      </c>
      <c r="D73" s="6"/>
      <c r="E73" s="6"/>
      <c r="F73" s="6"/>
      <c r="G73" s="6"/>
      <c r="H73" s="6"/>
      <c r="I73" s="6"/>
      <c r="J73" s="6"/>
      <c r="K73" s="11"/>
      <c r="L73" s="11"/>
      <c r="M73" s="11"/>
      <c r="N73" s="11"/>
      <c r="O73" s="11"/>
      <c r="P73" s="11"/>
      <c r="Q73" s="11"/>
    </row>
    <row r="74" spans="1:17" ht="15.75">
      <c r="A74" s="4"/>
      <c r="B74" s="6"/>
      <c r="C74" s="6" t="s">
        <v>21</v>
      </c>
      <c r="D74" s="8">
        <v>3.97</v>
      </c>
      <c r="E74" s="6" t="s">
        <v>22</v>
      </c>
      <c r="F74" s="9" t="s">
        <v>57</v>
      </c>
      <c r="G74" s="9" t="s">
        <v>58</v>
      </c>
      <c r="H74" s="9" t="s">
        <v>59</v>
      </c>
      <c r="I74" s="9" t="s">
        <v>60</v>
      </c>
      <c r="J74" s="9" t="s">
        <v>61</v>
      </c>
      <c r="K74" s="11"/>
      <c r="L74" s="11"/>
      <c r="M74" s="11"/>
      <c r="N74" s="11"/>
      <c r="O74" s="11"/>
      <c r="P74" s="11"/>
      <c r="Q74" s="11"/>
    </row>
    <row r="75" spans="1:17" ht="15.75">
      <c r="A75" s="4"/>
      <c r="B75" s="6"/>
      <c r="C75" s="6" t="s">
        <v>30</v>
      </c>
      <c r="D75" s="8">
        <v>4.4089999999999998</v>
      </c>
      <c r="E75" s="8">
        <v>3.9209999999999998</v>
      </c>
      <c r="F75" s="8">
        <v>4.1719999999999997</v>
      </c>
      <c r="G75" s="8">
        <v>4.2640000000000002</v>
      </c>
      <c r="H75" s="8">
        <v>4.3040000000000003</v>
      </c>
      <c r="I75" s="8">
        <v>4.7229999999999999</v>
      </c>
      <c r="J75" s="8">
        <v>5.0999999999999996</v>
      </c>
      <c r="K75" s="11"/>
      <c r="L75" s="11"/>
      <c r="M75" s="11"/>
      <c r="N75" s="11"/>
      <c r="O75" s="11"/>
      <c r="P75" s="11"/>
      <c r="Q75" s="11"/>
    </row>
    <row r="76" spans="1:17">
      <c r="A76" s="4"/>
      <c r="B76" s="6"/>
      <c r="C76" s="6"/>
      <c r="D76" s="6">
        <f>D75-D74</f>
        <v>0.43899999999999961</v>
      </c>
      <c r="E76" s="6"/>
      <c r="F76" s="6">
        <f>F75-E75</f>
        <v>0.25099999999999989</v>
      </c>
      <c r="G76" s="6">
        <f>G75-E75</f>
        <v>0.34300000000000042</v>
      </c>
      <c r="H76" s="6">
        <f>H75-E75</f>
        <v>0.38300000000000045</v>
      </c>
      <c r="I76" s="6">
        <f>I75-E75</f>
        <v>0.80200000000000005</v>
      </c>
      <c r="J76" s="6">
        <f>J75-E75</f>
        <v>1.1789999999999998</v>
      </c>
      <c r="K76" s="11"/>
      <c r="L76" s="11"/>
      <c r="M76" s="11"/>
      <c r="N76" s="11"/>
      <c r="O76" s="11"/>
      <c r="P76" s="11"/>
      <c r="Q76" s="11"/>
    </row>
    <row r="77" spans="1:17">
      <c r="A77" s="4"/>
      <c r="B77" s="6"/>
      <c r="C77" s="6"/>
      <c r="D77" s="6"/>
      <c r="E77" s="6"/>
      <c r="F77" s="10">
        <f>F76/D76*100</f>
        <v>57.175398633257423</v>
      </c>
      <c r="G77" s="10">
        <f>G76/D76*100</f>
        <v>78.132118451025221</v>
      </c>
      <c r="H77" s="10">
        <f>H76/D76*100</f>
        <v>87.24373576309813</v>
      </c>
      <c r="I77" s="10">
        <f>I76/D76*100</f>
        <v>182.68792710706168</v>
      </c>
      <c r="J77" s="10">
        <f>J76/D76*100</f>
        <v>268.56492027334872</v>
      </c>
      <c r="K77" s="11"/>
      <c r="L77" s="11"/>
      <c r="M77" s="11"/>
      <c r="N77" s="11"/>
      <c r="O77" s="11"/>
      <c r="P77" s="11"/>
      <c r="Q77" s="11"/>
    </row>
    <row r="78" spans="1:17">
      <c r="A78" s="11"/>
      <c r="B78" s="11"/>
      <c r="C78" s="11"/>
      <c r="D78" s="11"/>
      <c r="E78" s="11"/>
      <c r="F78" s="11"/>
      <c r="G78" s="11"/>
      <c r="H78" s="11"/>
      <c r="I78" s="11"/>
      <c r="J78" s="11"/>
      <c r="K78" s="11"/>
      <c r="L78" s="11"/>
      <c r="M78" s="11"/>
      <c r="N78" s="11"/>
      <c r="O78" s="11"/>
      <c r="P78" s="11"/>
      <c r="Q78" s="11"/>
    </row>
    <row r="79" spans="1:17">
      <c r="A79" s="4" t="s">
        <v>36</v>
      </c>
      <c r="B79" s="6"/>
      <c r="C79" s="6"/>
      <c r="D79" s="6"/>
      <c r="E79" s="6"/>
      <c r="F79" s="6"/>
      <c r="G79" s="6"/>
      <c r="H79" s="6"/>
      <c r="I79" s="6"/>
      <c r="J79" s="6"/>
      <c r="K79" s="11"/>
      <c r="L79" s="12"/>
      <c r="M79" s="9" t="str">
        <f t="shared" ref="M79:Q79" si="16">F81</f>
        <v>2HZ</v>
      </c>
      <c r="N79" s="9" t="str">
        <f t="shared" si="16"/>
        <v>4HZ</v>
      </c>
      <c r="O79" s="9" t="str">
        <f t="shared" si="16"/>
        <v>8HZ</v>
      </c>
      <c r="P79" s="9" t="str">
        <f t="shared" si="16"/>
        <v>16HZ</v>
      </c>
      <c r="Q79" s="9" t="str">
        <f t="shared" si="16"/>
        <v>32HZ</v>
      </c>
    </row>
    <row r="80" spans="1:17">
      <c r="A80" s="4"/>
      <c r="B80" s="6" t="s">
        <v>39</v>
      </c>
      <c r="C80" s="7" t="s">
        <v>16</v>
      </c>
      <c r="D80" s="6"/>
      <c r="E80" s="6"/>
      <c r="F80" s="6"/>
      <c r="G80" s="6"/>
      <c r="H80" s="6"/>
      <c r="I80" s="6"/>
      <c r="J80" s="6"/>
      <c r="K80" s="11"/>
      <c r="L80" s="12" t="s">
        <v>16</v>
      </c>
      <c r="M80" s="13">
        <f t="shared" ref="M80:Q80" si="17">AVERAGE(F96,F84)</f>
        <v>13.136865081757126</v>
      </c>
      <c r="N80" s="13">
        <f t="shared" si="17"/>
        <v>16.626912697110214</v>
      </c>
      <c r="O80" s="13">
        <f t="shared" si="17"/>
        <v>26.221973090936974</v>
      </c>
      <c r="P80" s="13">
        <f t="shared" si="17"/>
        <v>65.130730952921382</v>
      </c>
      <c r="Q80" s="13">
        <f t="shared" si="17"/>
        <v>104.45828991401892</v>
      </c>
    </row>
    <row r="81" spans="1:17" ht="15.75">
      <c r="A81" s="4"/>
      <c r="B81" s="6"/>
      <c r="C81" s="6" t="s">
        <v>21</v>
      </c>
      <c r="D81" s="8">
        <v>3.9329999999999998</v>
      </c>
      <c r="E81" s="6" t="s">
        <v>22</v>
      </c>
      <c r="F81" s="9" t="s">
        <v>57</v>
      </c>
      <c r="G81" s="9" t="s">
        <v>58</v>
      </c>
      <c r="H81" s="9" t="s">
        <v>59</v>
      </c>
      <c r="I81" s="9" t="s">
        <v>60</v>
      </c>
      <c r="J81" s="9" t="s">
        <v>61</v>
      </c>
      <c r="K81" s="11"/>
      <c r="L81" s="12" t="s">
        <v>7</v>
      </c>
      <c r="M81" s="13">
        <f t="shared" ref="M81:Q81" si="18">AVERAGE(F90,F102)</f>
        <v>4.1436829633478025</v>
      </c>
      <c r="N81" s="13">
        <f t="shared" si="18"/>
        <v>7.537204805932193</v>
      </c>
      <c r="O81" s="13">
        <f t="shared" si="18"/>
        <v>15.531428963509534</v>
      </c>
      <c r="P81" s="13">
        <f t="shared" si="18"/>
        <v>71.397082427667186</v>
      </c>
      <c r="Q81" s="13">
        <f t="shared" si="18"/>
        <v>113.05911355399323</v>
      </c>
    </row>
    <row r="82" spans="1:17" ht="15.75">
      <c r="A82" s="4"/>
      <c r="B82" s="6"/>
      <c r="C82" s="6" t="s">
        <v>30</v>
      </c>
      <c r="D82" s="8">
        <v>5.0620000000000003</v>
      </c>
      <c r="E82" s="8">
        <v>2.601</v>
      </c>
      <c r="F82" s="8">
        <v>2.8479999999999999</v>
      </c>
      <c r="G82" s="8">
        <v>2.8359999999999999</v>
      </c>
      <c r="H82" s="8">
        <v>2.9169999999999998</v>
      </c>
      <c r="I82" s="8">
        <v>3.4430000000000001</v>
      </c>
      <c r="J82" s="8">
        <v>3.9950000000000001</v>
      </c>
      <c r="K82" s="11"/>
      <c r="L82" s="11"/>
      <c r="M82" s="11"/>
      <c r="N82" s="11"/>
      <c r="O82" s="11"/>
      <c r="P82" s="11"/>
      <c r="Q82" s="11"/>
    </row>
    <row r="83" spans="1:17">
      <c r="A83" s="4"/>
      <c r="B83" s="6"/>
      <c r="C83" s="6"/>
      <c r="D83" s="6">
        <f>D82-D81</f>
        <v>1.1290000000000004</v>
      </c>
      <c r="E83" s="6"/>
      <c r="F83" s="6">
        <f>F82-E82</f>
        <v>0.24699999999999989</v>
      </c>
      <c r="G83" s="6">
        <f>G82-E82</f>
        <v>0.23499999999999988</v>
      </c>
      <c r="H83" s="6">
        <f>H82-E82</f>
        <v>0.31599999999999984</v>
      </c>
      <c r="I83" s="6">
        <f>I82-E82</f>
        <v>0.84200000000000008</v>
      </c>
      <c r="J83" s="6">
        <f>J82-E82</f>
        <v>1.3940000000000001</v>
      </c>
      <c r="K83" s="11"/>
      <c r="L83" s="11"/>
      <c r="M83" s="11"/>
      <c r="N83" s="11"/>
      <c r="O83" s="11"/>
      <c r="P83" s="11"/>
      <c r="Q83" s="11"/>
    </row>
    <row r="84" spans="1:17">
      <c r="A84" s="4"/>
      <c r="B84" s="6"/>
      <c r="C84" s="6"/>
      <c r="D84" s="6"/>
      <c r="E84" s="6"/>
      <c r="F84" s="10">
        <f>F83/D83*100</f>
        <v>21.877767936226729</v>
      </c>
      <c r="G84" s="10">
        <f>G83/D83*100</f>
        <v>20.814880425154985</v>
      </c>
      <c r="H84" s="10">
        <f>H83/D83*100</f>
        <v>27.989371124889256</v>
      </c>
      <c r="I84" s="10">
        <f>I83/D83*100</f>
        <v>74.579273693534077</v>
      </c>
      <c r="J84" s="10">
        <f>J83/D83*100</f>
        <v>123.47209920283433</v>
      </c>
      <c r="K84" s="11"/>
      <c r="L84" s="12" t="s">
        <v>31</v>
      </c>
      <c r="M84" s="6" t="s">
        <v>16</v>
      </c>
      <c r="N84" s="6" t="s">
        <v>7</v>
      </c>
      <c r="O84" s="11"/>
      <c r="P84" s="11"/>
      <c r="Q84" s="11"/>
    </row>
    <row r="85" spans="1:17">
      <c r="A85" s="4"/>
      <c r="B85" s="6"/>
      <c r="C85" s="6"/>
      <c r="D85" s="6"/>
      <c r="E85" s="6"/>
      <c r="F85" s="6"/>
      <c r="G85" s="6"/>
      <c r="H85" s="6"/>
      <c r="I85" s="6"/>
      <c r="J85" s="6"/>
      <c r="K85" s="11"/>
      <c r="L85" s="9" t="s">
        <v>57</v>
      </c>
      <c r="M85" s="13">
        <f>M80</f>
        <v>13.136865081757126</v>
      </c>
      <c r="N85" s="13">
        <f>M81</f>
        <v>4.1436829633478025</v>
      </c>
      <c r="O85" s="11"/>
      <c r="P85" s="11"/>
      <c r="Q85" s="11"/>
    </row>
    <row r="86" spans="1:17">
      <c r="A86" s="4"/>
      <c r="B86" s="6" t="s">
        <v>40</v>
      </c>
      <c r="C86" s="7" t="s">
        <v>20</v>
      </c>
      <c r="D86" s="6"/>
      <c r="E86" s="6"/>
      <c r="F86" s="6"/>
      <c r="G86" s="6"/>
      <c r="H86" s="6"/>
      <c r="I86" s="6"/>
      <c r="J86" s="6"/>
      <c r="K86" s="11"/>
      <c r="L86" s="9" t="s">
        <v>58</v>
      </c>
      <c r="M86" s="13">
        <f>N80</f>
        <v>16.626912697110214</v>
      </c>
      <c r="N86" s="13">
        <f>N81</f>
        <v>7.537204805932193</v>
      </c>
      <c r="O86" s="11"/>
      <c r="P86" s="11"/>
      <c r="Q86" s="11"/>
    </row>
    <row r="87" spans="1:17" ht="15.75">
      <c r="A87" s="4"/>
      <c r="B87" s="6"/>
      <c r="C87" s="6" t="s">
        <v>21</v>
      </c>
      <c r="D87" s="8">
        <v>4.5419999999999998</v>
      </c>
      <c r="E87" s="6" t="s">
        <v>22</v>
      </c>
      <c r="F87" s="9" t="s">
        <v>57</v>
      </c>
      <c r="G87" s="9" t="s">
        <v>58</v>
      </c>
      <c r="H87" s="9" t="s">
        <v>59</v>
      </c>
      <c r="I87" s="9" t="s">
        <v>60</v>
      </c>
      <c r="J87" s="9" t="s">
        <v>61</v>
      </c>
      <c r="K87" s="11"/>
      <c r="L87" s="9" t="s">
        <v>59</v>
      </c>
      <c r="M87" s="13">
        <f>O80</f>
        <v>26.221973090936974</v>
      </c>
      <c r="N87" s="13">
        <f>O81</f>
        <v>15.531428963509534</v>
      </c>
      <c r="O87" s="11"/>
      <c r="P87" s="11"/>
      <c r="Q87" s="11"/>
    </row>
    <row r="88" spans="1:17" ht="15.75">
      <c r="A88" s="4"/>
      <c r="B88" s="6"/>
      <c r="C88" s="6" t="s">
        <v>30</v>
      </c>
      <c r="D88" s="8">
        <v>5.9</v>
      </c>
      <c r="E88" s="8">
        <v>3.3849999999999998</v>
      </c>
      <c r="F88" s="8">
        <v>3.4580000000000002</v>
      </c>
      <c r="G88" s="8">
        <v>3.54</v>
      </c>
      <c r="H88" s="8">
        <v>3.669</v>
      </c>
      <c r="I88" s="8">
        <v>4.67</v>
      </c>
      <c r="J88" s="8">
        <v>5.2309999999999999</v>
      </c>
      <c r="K88" s="11"/>
      <c r="L88" s="9" t="s">
        <v>60</v>
      </c>
      <c r="M88" s="13">
        <f>P80</f>
        <v>65.130730952921382</v>
      </c>
      <c r="N88" s="13">
        <f>P81</f>
        <v>71.397082427667186</v>
      </c>
      <c r="O88" s="11"/>
      <c r="P88" s="11"/>
      <c r="Q88" s="11"/>
    </row>
    <row r="89" spans="1:17">
      <c r="A89" s="4"/>
      <c r="B89" s="6"/>
      <c r="C89" s="6"/>
      <c r="D89" s="6">
        <f>D88-D87</f>
        <v>1.3580000000000005</v>
      </c>
      <c r="E89" s="6"/>
      <c r="F89" s="6">
        <f>F88-E88</f>
        <v>7.3000000000000398E-2</v>
      </c>
      <c r="G89" s="6">
        <f>G88-E88</f>
        <v>0.15500000000000025</v>
      </c>
      <c r="H89" s="6">
        <f>H88-E88</f>
        <v>0.28400000000000025</v>
      </c>
      <c r="I89" s="6">
        <f>I88-E88</f>
        <v>1.2850000000000001</v>
      </c>
      <c r="J89" s="6">
        <f>J88-E88</f>
        <v>1.8460000000000001</v>
      </c>
      <c r="K89" s="11"/>
      <c r="L89" s="9" t="s">
        <v>61</v>
      </c>
      <c r="M89" s="13">
        <f>Q80</f>
        <v>104.45828991401892</v>
      </c>
      <c r="N89" s="13">
        <f>Q81</f>
        <v>113.05911355399323</v>
      </c>
      <c r="O89" s="11"/>
      <c r="P89" s="11"/>
      <c r="Q89" s="11"/>
    </row>
    <row r="90" spans="1:17">
      <c r="A90" s="4"/>
      <c r="B90" s="6"/>
      <c r="C90" s="6"/>
      <c r="D90" s="6"/>
      <c r="E90" s="6"/>
      <c r="F90" s="10">
        <f>F89/D89*100</f>
        <v>5.3755522827688047</v>
      </c>
      <c r="G90" s="10">
        <f>G89/D89*100</f>
        <v>11.413843888070705</v>
      </c>
      <c r="H90" s="10">
        <f>H89/D89*100</f>
        <v>20.913107511045663</v>
      </c>
      <c r="I90" s="10">
        <f>I89/D89*100</f>
        <v>94.624447717231192</v>
      </c>
      <c r="J90" s="10">
        <f>J89/D89*100</f>
        <v>135.93519882179672</v>
      </c>
      <c r="K90" s="11"/>
      <c r="L90" s="11"/>
      <c r="M90" s="11"/>
      <c r="N90" s="11"/>
      <c r="O90" s="11"/>
      <c r="P90" s="11"/>
      <c r="Q90" s="11"/>
    </row>
    <row r="91" spans="1:17">
      <c r="A91" s="4"/>
      <c r="B91" s="6"/>
      <c r="C91" s="6"/>
      <c r="D91" s="6"/>
      <c r="E91" s="6"/>
      <c r="F91" s="6"/>
      <c r="G91" s="6"/>
      <c r="H91" s="6"/>
      <c r="I91" s="6"/>
      <c r="J91" s="6"/>
      <c r="K91" s="11"/>
      <c r="L91" s="11"/>
      <c r="M91" s="11"/>
      <c r="N91" s="11"/>
      <c r="O91" s="11"/>
      <c r="P91" s="11"/>
      <c r="Q91" s="11"/>
    </row>
    <row r="92" spans="1:17">
      <c r="A92" s="6"/>
      <c r="B92" s="6" t="s">
        <v>41</v>
      </c>
      <c r="C92" s="7" t="s">
        <v>16</v>
      </c>
      <c r="D92" s="6"/>
      <c r="E92" s="6"/>
      <c r="F92" s="6"/>
      <c r="G92" s="6"/>
      <c r="H92" s="6"/>
      <c r="I92" s="6"/>
      <c r="J92" s="6"/>
      <c r="K92" s="11"/>
      <c r="L92" s="11"/>
      <c r="M92" s="11"/>
      <c r="N92" s="11"/>
      <c r="O92" s="11"/>
      <c r="P92" s="11"/>
      <c r="Q92" s="11"/>
    </row>
    <row r="93" spans="1:17" ht="15.75">
      <c r="A93" s="6"/>
      <c r="B93" s="6"/>
      <c r="C93" s="6" t="s">
        <v>21</v>
      </c>
      <c r="D93" s="8">
        <v>3.573</v>
      </c>
      <c r="E93" s="6" t="s">
        <v>22</v>
      </c>
      <c r="F93" s="9" t="s">
        <v>57</v>
      </c>
      <c r="G93" s="9" t="s">
        <v>58</v>
      </c>
      <c r="H93" s="9" t="s">
        <v>59</v>
      </c>
      <c r="I93" s="9" t="s">
        <v>60</v>
      </c>
      <c r="J93" s="9" t="s">
        <v>61</v>
      </c>
      <c r="K93" s="11"/>
      <c r="L93" s="11"/>
      <c r="M93" s="11"/>
      <c r="N93" s="11"/>
      <c r="O93" s="11"/>
      <c r="P93" s="11"/>
      <c r="Q93" s="11"/>
    </row>
    <row r="94" spans="1:17" ht="15.75">
      <c r="A94" s="6"/>
      <c r="B94" s="6"/>
      <c r="C94" s="6" t="s">
        <v>30</v>
      </c>
      <c r="D94" s="8">
        <v>6.6440000000000001</v>
      </c>
      <c r="E94" s="8">
        <v>2.9540000000000002</v>
      </c>
      <c r="F94" s="8">
        <v>3.089</v>
      </c>
      <c r="G94" s="8">
        <v>3.3359999999999999</v>
      </c>
      <c r="H94" s="8">
        <v>3.7050000000000001</v>
      </c>
      <c r="I94" s="8">
        <v>4.6639999999999997</v>
      </c>
      <c r="J94" s="8">
        <v>5.5780000000000003</v>
      </c>
      <c r="K94" s="11"/>
      <c r="L94" s="11"/>
      <c r="M94" s="11"/>
      <c r="N94" s="11"/>
      <c r="O94" s="11"/>
      <c r="P94" s="11"/>
      <c r="Q94" s="11"/>
    </row>
    <row r="95" spans="1:17">
      <c r="A95" s="6"/>
      <c r="B95" s="6"/>
      <c r="C95" s="6"/>
      <c r="D95" s="6">
        <f>D94-D93</f>
        <v>3.0710000000000002</v>
      </c>
      <c r="E95" s="6"/>
      <c r="F95" s="6">
        <f>F94-E94</f>
        <v>0.13499999999999979</v>
      </c>
      <c r="G95" s="6">
        <f>G94-E94</f>
        <v>0.38199999999999967</v>
      </c>
      <c r="H95" s="6">
        <f>H94-E94</f>
        <v>0.75099999999999989</v>
      </c>
      <c r="I95" s="6">
        <f>I94-E94</f>
        <v>1.7099999999999995</v>
      </c>
      <c r="J95" s="6">
        <f>J94-E94</f>
        <v>2.6240000000000001</v>
      </c>
      <c r="K95" s="11"/>
      <c r="L95" s="11"/>
      <c r="M95" s="11"/>
      <c r="N95" s="11"/>
      <c r="O95" s="11"/>
      <c r="P95" s="11"/>
      <c r="Q95" s="11"/>
    </row>
    <row r="96" spans="1:17">
      <c r="A96" s="6"/>
      <c r="B96" s="6"/>
      <c r="C96" s="6"/>
      <c r="D96" s="6"/>
      <c r="E96" s="6"/>
      <c r="F96" s="10">
        <f>F95/D95*100</f>
        <v>4.3959622272875212</v>
      </c>
      <c r="G96" s="10">
        <f>G95/D95*100</f>
        <v>12.438944969065439</v>
      </c>
      <c r="H96" s="10">
        <f>H95/D95*100</f>
        <v>24.454575056984691</v>
      </c>
      <c r="I96" s="10">
        <f>I95/D95*100</f>
        <v>55.682188212308681</v>
      </c>
      <c r="J96" s="10">
        <f>J95/D95*100</f>
        <v>85.444480625203511</v>
      </c>
      <c r="K96" s="11"/>
      <c r="L96" s="11"/>
      <c r="M96" s="11"/>
      <c r="N96" s="11"/>
      <c r="O96" s="11"/>
      <c r="P96" s="11"/>
      <c r="Q96" s="11"/>
    </row>
    <row r="97" spans="1:17">
      <c r="A97" s="6"/>
      <c r="B97" s="6"/>
      <c r="C97" s="6"/>
      <c r="D97" s="6"/>
      <c r="E97" s="6"/>
      <c r="F97" s="6"/>
      <c r="G97" s="6"/>
      <c r="H97" s="6"/>
      <c r="I97" s="6"/>
      <c r="J97" s="6"/>
      <c r="K97" s="11"/>
      <c r="L97" s="11"/>
      <c r="M97" s="11"/>
      <c r="N97" s="11"/>
      <c r="O97" s="11"/>
      <c r="P97" s="11"/>
      <c r="Q97" s="11"/>
    </row>
    <row r="98" spans="1:17">
      <c r="A98" s="6"/>
      <c r="B98" s="6" t="s">
        <v>42</v>
      </c>
      <c r="C98" s="7" t="s">
        <v>20</v>
      </c>
      <c r="D98" s="6"/>
      <c r="E98" s="6"/>
      <c r="F98" s="6"/>
      <c r="G98" s="6"/>
      <c r="H98" s="6"/>
      <c r="I98" s="6"/>
      <c r="J98" s="6"/>
      <c r="K98" s="11"/>
      <c r="L98" s="11"/>
      <c r="M98" s="11"/>
      <c r="N98" s="11"/>
      <c r="O98" s="11"/>
      <c r="P98" s="11"/>
      <c r="Q98" s="11"/>
    </row>
    <row r="99" spans="1:17" ht="15.75">
      <c r="A99" s="4"/>
      <c r="B99" s="6"/>
      <c r="C99" s="6" t="s">
        <v>21</v>
      </c>
      <c r="D99" s="8">
        <v>4.4119999999999999</v>
      </c>
      <c r="E99" s="6" t="s">
        <v>22</v>
      </c>
      <c r="F99" s="9" t="s">
        <v>57</v>
      </c>
      <c r="G99" s="9" t="s">
        <v>58</v>
      </c>
      <c r="H99" s="9" t="s">
        <v>59</v>
      </c>
      <c r="I99" s="9" t="s">
        <v>60</v>
      </c>
      <c r="J99" s="9" t="s">
        <v>61</v>
      </c>
      <c r="K99" s="11"/>
      <c r="L99" s="11"/>
      <c r="M99" s="11"/>
      <c r="N99" s="11"/>
      <c r="O99" s="11"/>
      <c r="P99" s="11"/>
      <c r="Q99" s="11"/>
    </row>
    <row r="100" spans="1:17" ht="15.75">
      <c r="A100" s="4"/>
      <c r="B100" s="6"/>
      <c r="C100" s="6" t="s">
        <v>30</v>
      </c>
      <c r="D100" s="8">
        <v>5.6139999999999999</v>
      </c>
      <c r="E100" s="8">
        <v>2.9329999999999998</v>
      </c>
      <c r="F100" s="8">
        <v>2.968</v>
      </c>
      <c r="G100" s="8">
        <v>2.9769999999999999</v>
      </c>
      <c r="H100" s="8">
        <v>3.0550000000000002</v>
      </c>
      <c r="I100" s="8">
        <v>3.512</v>
      </c>
      <c r="J100" s="8">
        <v>4.0170000000000003</v>
      </c>
      <c r="K100" s="11"/>
      <c r="L100" s="11"/>
      <c r="M100" s="11"/>
      <c r="N100" s="11"/>
      <c r="O100" s="11"/>
      <c r="P100" s="11"/>
      <c r="Q100" s="11"/>
    </row>
    <row r="101" spans="1:17">
      <c r="A101" s="4"/>
      <c r="B101" s="6"/>
      <c r="C101" s="6"/>
      <c r="D101" s="6">
        <f>D100-D99</f>
        <v>1.202</v>
      </c>
      <c r="E101" s="6"/>
      <c r="F101" s="6">
        <f>F100-E100</f>
        <v>3.5000000000000142E-2</v>
      </c>
      <c r="G101" s="6">
        <f>G100-E100</f>
        <v>4.4000000000000039E-2</v>
      </c>
      <c r="H101" s="6">
        <f>H100-E100</f>
        <v>0.12200000000000033</v>
      </c>
      <c r="I101" s="6">
        <f>I100-E100</f>
        <v>0.57900000000000018</v>
      </c>
      <c r="J101" s="6">
        <f>J100-E100</f>
        <v>1.0840000000000005</v>
      </c>
      <c r="K101" s="11"/>
      <c r="L101" s="11"/>
      <c r="M101" s="11"/>
      <c r="N101" s="11"/>
      <c r="O101" s="11"/>
      <c r="P101" s="11"/>
      <c r="Q101" s="11"/>
    </row>
    <row r="102" spans="1:17">
      <c r="A102" s="4"/>
      <c r="B102" s="6"/>
      <c r="C102" s="6"/>
      <c r="D102" s="6"/>
      <c r="E102" s="6"/>
      <c r="F102" s="10">
        <f>F101/D101*100</f>
        <v>2.9118136439268008</v>
      </c>
      <c r="G102" s="10">
        <f>G101/D101*100</f>
        <v>3.6605657237936811</v>
      </c>
      <c r="H102" s="10">
        <f>H101/D101*100</f>
        <v>10.149750415973406</v>
      </c>
      <c r="I102" s="10">
        <f>I101/D101*100</f>
        <v>48.169717138103181</v>
      </c>
      <c r="J102" s="10">
        <f>J101/D101*100</f>
        <v>90.183028286189725</v>
      </c>
      <c r="K102" s="11"/>
      <c r="L102" s="11"/>
      <c r="M102" s="11"/>
      <c r="N102" s="11"/>
      <c r="O102" s="11"/>
      <c r="P102" s="11"/>
      <c r="Q102" s="11"/>
    </row>
    <row r="103" spans="1:17">
      <c r="A103" s="11"/>
      <c r="B103" s="11"/>
      <c r="C103" s="11"/>
      <c r="D103" s="11"/>
      <c r="E103" s="11"/>
      <c r="F103" s="11"/>
      <c r="G103" s="11"/>
      <c r="H103" s="11"/>
      <c r="I103" s="11"/>
      <c r="J103" s="11"/>
      <c r="K103" s="11"/>
      <c r="L103" s="11"/>
      <c r="M103" s="11"/>
      <c r="N103" s="11"/>
      <c r="O103" s="11"/>
      <c r="P103" s="11"/>
      <c r="Q103" s="11"/>
    </row>
    <row r="104" spans="1:17">
      <c r="A104" s="4" t="s">
        <v>38</v>
      </c>
      <c r="B104" s="6"/>
      <c r="C104" s="6"/>
      <c r="D104" s="6"/>
      <c r="E104" s="6"/>
      <c r="F104" s="6"/>
      <c r="G104" s="6"/>
      <c r="H104" s="6"/>
      <c r="I104" s="6"/>
      <c r="J104" s="6"/>
      <c r="K104" s="11"/>
      <c r="L104" s="12"/>
      <c r="M104" s="9" t="str">
        <f t="shared" ref="M104:Q104" si="19">F106</f>
        <v>2HZ</v>
      </c>
      <c r="N104" s="9" t="str">
        <f t="shared" si="19"/>
        <v>4HZ</v>
      </c>
      <c r="O104" s="9" t="str">
        <f t="shared" si="19"/>
        <v>8HZ</v>
      </c>
      <c r="P104" s="9" t="str">
        <f t="shared" si="19"/>
        <v>16HZ</v>
      </c>
      <c r="Q104" s="9" t="str">
        <f t="shared" si="19"/>
        <v>32HZ</v>
      </c>
    </row>
    <row r="105" spans="1:17">
      <c r="A105" s="4"/>
      <c r="B105" s="6" t="s">
        <v>19</v>
      </c>
      <c r="C105" s="7" t="s">
        <v>20</v>
      </c>
      <c r="D105" s="6"/>
      <c r="E105" s="6"/>
      <c r="F105" s="6"/>
      <c r="G105" s="6"/>
      <c r="H105" s="6"/>
      <c r="I105" s="6"/>
      <c r="J105" s="6"/>
      <c r="K105" s="11"/>
      <c r="L105" s="12" t="s">
        <v>16</v>
      </c>
      <c r="M105" s="13">
        <f t="shared" ref="M105:Q105" si="20">F121</f>
        <v>18.678160919540211</v>
      </c>
      <c r="N105" s="13">
        <f t="shared" si="20"/>
        <v>24.497126436781617</v>
      </c>
      <c r="O105" s="13">
        <f t="shared" si="20"/>
        <v>37.571839080459739</v>
      </c>
      <c r="P105" s="13">
        <f t="shared" si="20"/>
        <v>65.3735632183908</v>
      </c>
      <c r="Q105" s="13">
        <f t="shared" si="20"/>
        <v>88.72126436781609</v>
      </c>
    </row>
    <row r="106" spans="1:17" ht="15.75">
      <c r="A106" s="4"/>
      <c r="B106" s="6"/>
      <c r="C106" s="6" t="s">
        <v>21</v>
      </c>
      <c r="D106" s="8">
        <v>3.9460000000000002</v>
      </c>
      <c r="E106" s="6" t="s">
        <v>22</v>
      </c>
      <c r="F106" s="9" t="s">
        <v>57</v>
      </c>
      <c r="G106" s="9" t="s">
        <v>58</v>
      </c>
      <c r="H106" s="9" t="s">
        <v>59</v>
      </c>
      <c r="I106" s="9" t="s">
        <v>60</v>
      </c>
      <c r="J106" s="9" t="s">
        <v>61</v>
      </c>
      <c r="K106" s="11"/>
      <c r="L106" s="12" t="s">
        <v>7</v>
      </c>
      <c r="M106" s="13">
        <f t="shared" ref="M106:Q106" si="21">AVERAGE(F109,F115)</f>
        <v>24.336947357970168</v>
      </c>
      <c r="N106" s="13">
        <f t="shared" si="21"/>
        <v>28.077950859810283</v>
      </c>
      <c r="O106" s="13">
        <f t="shared" si="21"/>
        <v>33.177957759158893</v>
      </c>
      <c r="P106" s="13">
        <f t="shared" si="21"/>
        <v>48.878140676035194</v>
      </c>
      <c r="Q106" s="13">
        <f t="shared" si="21"/>
        <v>73.340454246380801</v>
      </c>
    </row>
    <row r="107" spans="1:17" ht="15.75">
      <c r="A107" s="4"/>
      <c r="B107" s="6"/>
      <c r="C107" s="6" t="s">
        <v>30</v>
      </c>
      <c r="D107" s="8">
        <v>4.8289999999999997</v>
      </c>
      <c r="E107" s="8">
        <v>3.3650000000000002</v>
      </c>
      <c r="F107" s="8">
        <v>3.556</v>
      </c>
      <c r="G107" s="8">
        <v>3.544</v>
      </c>
      <c r="H107" s="8">
        <v>3.556</v>
      </c>
      <c r="I107" s="8">
        <v>3.7879999999999998</v>
      </c>
      <c r="J107" s="8">
        <v>4.056</v>
      </c>
      <c r="K107" s="11"/>
      <c r="L107" s="11"/>
      <c r="M107" s="11"/>
      <c r="N107" s="11"/>
      <c r="O107" s="11"/>
      <c r="P107" s="11"/>
      <c r="Q107" s="11"/>
    </row>
    <row r="108" spans="1:17">
      <c r="A108" s="4"/>
      <c r="B108" s="6"/>
      <c r="C108" s="6"/>
      <c r="D108" s="6">
        <f>D107-D106</f>
        <v>0.88299999999999956</v>
      </c>
      <c r="E108" s="6"/>
      <c r="F108" s="6">
        <f>F107-E107</f>
        <v>0.19099999999999984</v>
      </c>
      <c r="G108" s="6">
        <f>G107-E107</f>
        <v>0.17899999999999983</v>
      </c>
      <c r="H108" s="6">
        <f>H107-E107</f>
        <v>0.19099999999999984</v>
      </c>
      <c r="I108" s="6">
        <f>I107-E107</f>
        <v>0.4229999999999996</v>
      </c>
      <c r="J108" s="6">
        <f>J107-E107</f>
        <v>0.69099999999999984</v>
      </c>
      <c r="K108" s="11"/>
      <c r="L108" s="11"/>
      <c r="M108" s="11"/>
      <c r="N108" s="11"/>
      <c r="O108" s="11"/>
      <c r="P108" s="11"/>
      <c r="Q108" s="11"/>
    </row>
    <row r="109" spans="1:17">
      <c r="A109" s="4"/>
      <c r="B109" s="6"/>
      <c r="C109" s="6"/>
      <c r="D109" s="6"/>
      <c r="E109" s="6"/>
      <c r="F109" s="10">
        <f>F108/D108*100</f>
        <v>21.630804077010186</v>
      </c>
      <c r="G109" s="10">
        <f>G108/D108*100</f>
        <v>20.271800679501688</v>
      </c>
      <c r="H109" s="10">
        <f>H108/D108*100</f>
        <v>21.630804077010186</v>
      </c>
      <c r="I109" s="10">
        <f>I108/D108*100</f>
        <v>47.904869762174386</v>
      </c>
      <c r="J109" s="10">
        <f>J108/D108*100</f>
        <v>78.255945639864123</v>
      </c>
      <c r="K109" s="11"/>
      <c r="L109" s="12" t="s">
        <v>31</v>
      </c>
      <c r="M109" s="6" t="s">
        <v>16</v>
      </c>
      <c r="N109" s="6" t="s">
        <v>7</v>
      </c>
      <c r="O109" s="11"/>
      <c r="P109" s="11"/>
      <c r="Q109" s="11"/>
    </row>
    <row r="110" spans="1:17">
      <c r="A110" s="4"/>
      <c r="B110" s="6"/>
      <c r="C110" s="6"/>
      <c r="D110" s="6"/>
      <c r="E110" s="6"/>
      <c r="F110" s="6"/>
      <c r="G110" s="6"/>
      <c r="H110" s="6"/>
      <c r="I110" s="6"/>
      <c r="J110" s="6"/>
      <c r="K110" s="11"/>
      <c r="L110" s="9" t="s">
        <v>57</v>
      </c>
      <c r="M110" s="13">
        <f>M105</f>
        <v>18.678160919540211</v>
      </c>
      <c r="N110" s="13">
        <f>M106</f>
        <v>24.336947357970168</v>
      </c>
      <c r="O110" s="11"/>
      <c r="P110" s="11"/>
      <c r="Q110" s="11"/>
    </row>
    <row r="111" spans="1:17">
      <c r="A111" s="4"/>
      <c r="B111" s="6" t="s">
        <v>32</v>
      </c>
      <c r="C111" s="7" t="s">
        <v>20</v>
      </c>
      <c r="D111" s="6"/>
      <c r="E111" s="6"/>
      <c r="F111" s="6"/>
      <c r="G111" s="6"/>
      <c r="H111" s="6"/>
      <c r="I111" s="6"/>
      <c r="J111" s="6"/>
      <c r="K111" s="11"/>
      <c r="L111" s="9" t="s">
        <v>58</v>
      </c>
      <c r="M111" s="13">
        <f>N105</f>
        <v>24.497126436781617</v>
      </c>
      <c r="N111" s="13">
        <f>N106</f>
        <v>28.077950859810283</v>
      </c>
      <c r="O111" s="11"/>
      <c r="P111" s="11"/>
      <c r="Q111" s="11"/>
    </row>
    <row r="112" spans="1:17" ht="15.75">
      <c r="A112" s="4"/>
      <c r="B112" s="6"/>
      <c r="C112" s="6" t="s">
        <v>21</v>
      </c>
      <c r="D112" s="8">
        <v>4.2610000000000001</v>
      </c>
      <c r="E112" s="6" t="s">
        <v>22</v>
      </c>
      <c r="F112" s="9" t="s">
        <v>57</v>
      </c>
      <c r="G112" s="9" t="s">
        <v>58</v>
      </c>
      <c r="H112" s="9" t="s">
        <v>59</v>
      </c>
      <c r="I112" s="9" t="s">
        <v>60</v>
      </c>
      <c r="J112" s="9" t="s">
        <v>61</v>
      </c>
      <c r="K112" s="11"/>
      <c r="L112" s="9" t="s">
        <v>59</v>
      </c>
      <c r="M112" s="13">
        <f>O105</f>
        <v>37.571839080459739</v>
      </c>
      <c r="N112" s="13">
        <f>O106</f>
        <v>33.177957759158893</v>
      </c>
      <c r="O112" s="11"/>
      <c r="P112" s="11"/>
      <c r="Q112" s="11"/>
    </row>
    <row r="113" spans="1:17" ht="15.75">
      <c r="A113" s="4"/>
      <c r="B113" s="6"/>
      <c r="C113" s="6" t="s">
        <v>30</v>
      </c>
      <c r="D113" s="8">
        <v>5.6070000000000002</v>
      </c>
      <c r="E113" s="8">
        <v>2.8919999999999999</v>
      </c>
      <c r="F113" s="8">
        <v>3.2559999999999998</v>
      </c>
      <c r="G113" s="8">
        <v>3.375</v>
      </c>
      <c r="H113" s="8">
        <v>3.4940000000000002</v>
      </c>
      <c r="I113" s="8">
        <v>3.5630000000000002</v>
      </c>
      <c r="J113" s="8">
        <v>3.8130000000000002</v>
      </c>
      <c r="K113" s="11"/>
      <c r="L113" s="9" t="s">
        <v>60</v>
      </c>
      <c r="M113" s="13">
        <f>P105</f>
        <v>65.3735632183908</v>
      </c>
      <c r="N113" s="13">
        <f>P106</f>
        <v>48.878140676035194</v>
      </c>
      <c r="O113" s="11"/>
      <c r="P113" s="11"/>
      <c r="Q113" s="11"/>
    </row>
    <row r="114" spans="1:17">
      <c r="A114" s="4"/>
      <c r="B114" s="6"/>
      <c r="C114" s="6"/>
      <c r="D114" s="6">
        <f>D113-D112</f>
        <v>1.3460000000000001</v>
      </c>
      <c r="E114" s="6"/>
      <c r="F114" s="6">
        <f>F113-E113</f>
        <v>0.36399999999999988</v>
      </c>
      <c r="G114" s="6">
        <f>G113-E113</f>
        <v>0.4830000000000001</v>
      </c>
      <c r="H114" s="6">
        <f>H113-E113</f>
        <v>0.60200000000000031</v>
      </c>
      <c r="I114" s="6">
        <f>I113-E113</f>
        <v>0.67100000000000026</v>
      </c>
      <c r="J114" s="6">
        <f>J113-E113</f>
        <v>0.92100000000000026</v>
      </c>
      <c r="K114" s="11"/>
      <c r="L114" s="9" t="s">
        <v>61</v>
      </c>
      <c r="M114" s="13">
        <f>Q105</f>
        <v>88.72126436781609</v>
      </c>
      <c r="N114" s="13">
        <f>Q106</f>
        <v>73.340454246380801</v>
      </c>
      <c r="O114" s="11"/>
      <c r="P114" s="11"/>
      <c r="Q114" s="11"/>
    </row>
    <row r="115" spans="1:17">
      <c r="A115" s="4"/>
      <c r="B115" s="6"/>
      <c r="C115" s="6"/>
      <c r="D115" s="6"/>
      <c r="E115" s="6"/>
      <c r="F115" s="10">
        <f>F114/D114*100</f>
        <v>27.043090638930149</v>
      </c>
      <c r="G115" s="10">
        <f>G114/D114*100</f>
        <v>35.884101040118878</v>
      </c>
      <c r="H115" s="10">
        <f>H114/D114*100</f>
        <v>44.725111441307597</v>
      </c>
      <c r="I115" s="10">
        <f>I114/D114*100</f>
        <v>49.851411589896003</v>
      </c>
      <c r="J115" s="10">
        <f>J114/D114*100</f>
        <v>68.42496285289748</v>
      </c>
      <c r="K115" s="11"/>
      <c r="L115" s="11"/>
      <c r="M115" s="11"/>
      <c r="N115" s="11"/>
      <c r="O115" s="11"/>
      <c r="P115" s="11"/>
      <c r="Q115" s="11"/>
    </row>
    <row r="116" spans="1:17">
      <c r="A116" s="4"/>
      <c r="B116" s="6"/>
      <c r="C116" s="6"/>
      <c r="D116" s="6"/>
      <c r="E116" s="6"/>
      <c r="F116" s="6"/>
      <c r="G116" s="6"/>
      <c r="H116" s="6"/>
      <c r="I116" s="6"/>
      <c r="J116" s="6"/>
      <c r="K116" s="11"/>
      <c r="L116" s="11"/>
      <c r="M116" s="11"/>
      <c r="N116" s="11"/>
      <c r="O116" s="11"/>
      <c r="P116" s="11"/>
      <c r="Q116" s="11"/>
    </row>
    <row r="117" spans="1:17">
      <c r="A117" s="6"/>
      <c r="B117" s="6" t="s">
        <v>33</v>
      </c>
      <c r="C117" s="7" t="s">
        <v>16</v>
      </c>
      <c r="D117" s="6"/>
      <c r="E117" s="6"/>
      <c r="F117" s="6"/>
      <c r="G117" s="6"/>
      <c r="H117" s="6"/>
      <c r="I117" s="6"/>
      <c r="J117" s="6"/>
      <c r="K117" s="11"/>
      <c r="L117" s="11"/>
      <c r="M117" s="11"/>
      <c r="N117" s="11"/>
      <c r="O117" s="11"/>
      <c r="P117" s="11"/>
      <c r="Q117" s="11"/>
    </row>
    <row r="118" spans="1:17" ht="15.75">
      <c r="A118" s="6"/>
      <c r="B118" s="6"/>
      <c r="C118" s="6" t="s">
        <v>21</v>
      </c>
      <c r="D118" s="8">
        <v>4.1159999999999997</v>
      </c>
      <c r="E118" s="6" t="s">
        <v>22</v>
      </c>
      <c r="F118" s="9" t="s">
        <v>57</v>
      </c>
      <c r="G118" s="9" t="s">
        <v>58</v>
      </c>
      <c r="H118" s="9" t="s">
        <v>59</v>
      </c>
      <c r="I118" s="9" t="s">
        <v>60</v>
      </c>
      <c r="J118" s="9" t="s">
        <v>61</v>
      </c>
      <c r="K118" s="11"/>
      <c r="L118" s="11"/>
      <c r="M118" s="11"/>
      <c r="N118" s="11"/>
      <c r="O118" s="11"/>
      <c r="P118" s="11"/>
      <c r="Q118" s="11"/>
    </row>
    <row r="119" spans="1:17" ht="15.75">
      <c r="A119" s="6"/>
      <c r="B119" s="6"/>
      <c r="C119" s="6" t="s">
        <v>30</v>
      </c>
      <c r="D119" s="8">
        <v>5.508</v>
      </c>
      <c r="E119" s="8">
        <v>3.665</v>
      </c>
      <c r="F119" s="8">
        <v>3.9249999999999998</v>
      </c>
      <c r="G119" s="8">
        <v>4.0060000000000002</v>
      </c>
      <c r="H119" s="8">
        <v>4.1879999999999997</v>
      </c>
      <c r="I119" s="8">
        <v>4.5750000000000002</v>
      </c>
      <c r="J119" s="8">
        <v>4.9000000000000004</v>
      </c>
      <c r="K119" s="11"/>
      <c r="L119" s="11"/>
      <c r="M119" s="11"/>
      <c r="N119" s="11"/>
      <c r="O119" s="11"/>
      <c r="P119" s="11"/>
      <c r="Q119" s="11"/>
    </row>
    <row r="120" spans="1:17">
      <c r="A120" s="6"/>
      <c r="B120" s="6"/>
      <c r="C120" s="6"/>
      <c r="D120" s="6">
        <f>D119-D118</f>
        <v>1.3920000000000003</v>
      </c>
      <c r="E120" s="6"/>
      <c r="F120" s="6">
        <f>F119-E119</f>
        <v>0.25999999999999979</v>
      </c>
      <c r="G120" s="6">
        <f>G119-E119</f>
        <v>0.34100000000000019</v>
      </c>
      <c r="H120" s="6">
        <f>H119-E119</f>
        <v>0.52299999999999969</v>
      </c>
      <c r="I120" s="6">
        <f>I119-E119</f>
        <v>0.91000000000000014</v>
      </c>
      <c r="J120" s="6">
        <f>J119-E119</f>
        <v>1.2350000000000003</v>
      </c>
      <c r="K120" s="11"/>
      <c r="L120" s="11"/>
      <c r="M120" s="11"/>
      <c r="N120" s="11"/>
      <c r="O120" s="11"/>
      <c r="P120" s="11"/>
      <c r="Q120" s="11"/>
    </row>
    <row r="121" spans="1:17">
      <c r="A121" s="6"/>
      <c r="B121" s="6"/>
      <c r="C121" s="6"/>
      <c r="D121" s="6"/>
      <c r="E121" s="6"/>
      <c r="F121" s="10">
        <f>F120/D120*100</f>
        <v>18.678160919540211</v>
      </c>
      <c r="G121" s="10">
        <f>G120/D120*100</f>
        <v>24.497126436781617</v>
      </c>
      <c r="H121" s="10">
        <f>H120/D120*100</f>
        <v>37.571839080459739</v>
      </c>
      <c r="I121" s="10">
        <f>I120/D120*100</f>
        <v>65.3735632183908</v>
      </c>
      <c r="J121" s="10">
        <f>J120/D120*100</f>
        <v>88.72126436781609</v>
      </c>
      <c r="K121" s="11"/>
      <c r="L121" s="11"/>
      <c r="M121" s="11"/>
      <c r="N121" s="11"/>
      <c r="O121" s="11"/>
      <c r="P121" s="11"/>
      <c r="Q121" s="11"/>
    </row>
    <row r="122" spans="1:17">
      <c r="A122" s="6"/>
      <c r="B122" s="6"/>
      <c r="C122" s="6"/>
      <c r="D122" s="6"/>
      <c r="E122" s="6"/>
      <c r="F122" s="6"/>
      <c r="G122" s="6"/>
      <c r="H122" s="6"/>
      <c r="I122" s="6"/>
      <c r="J122" s="6"/>
      <c r="K122" s="11"/>
      <c r="L122" s="11"/>
      <c r="M122" s="11"/>
      <c r="N122" s="11"/>
      <c r="O122" s="11"/>
      <c r="P122" s="11"/>
      <c r="Q122" s="11"/>
    </row>
    <row r="123" spans="1:17">
      <c r="A123" s="6"/>
      <c r="B123" s="6" t="s">
        <v>34</v>
      </c>
      <c r="C123" s="7" t="s">
        <v>16</v>
      </c>
      <c r="D123" s="6"/>
      <c r="E123" s="6"/>
      <c r="F123" s="6"/>
      <c r="G123" s="6"/>
      <c r="H123" s="6"/>
      <c r="I123" s="6"/>
      <c r="J123" s="6"/>
      <c r="K123" s="11"/>
      <c r="L123" s="11"/>
      <c r="M123" s="11"/>
      <c r="N123" s="11"/>
      <c r="O123" s="11"/>
      <c r="P123" s="11"/>
      <c r="Q123" s="11"/>
    </row>
    <row r="124" spans="1:17" ht="15.75">
      <c r="A124" s="4"/>
      <c r="B124" s="6"/>
      <c r="C124" s="6" t="s">
        <v>21</v>
      </c>
      <c r="D124" s="8"/>
      <c r="E124" s="6" t="s">
        <v>22</v>
      </c>
      <c r="F124" s="9" t="s">
        <v>57</v>
      </c>
      <c r="G124" s="9" t="s">
        <v>58</v>
      </c>
      <c r="H124" s="9" t="s">
        <v>59</v>
      </c>
      <c r="I124" s="9" t="s">
        <v>60</v>
      </c>
      <c r="J124" s="9" t="s">
        <v>61</v>
      </c>
      <c r="K124" s="11"/>
      <c r="L124" s="11"/>
      <c r="M124" s="11"/>
      <c r="N124" s="11"/>
      <c r="O124" s="11"/>
      <c r="P124" s="11"/>
      <c r="Q124" s="11"/>
    </row>
    <row r="125" spans="1:17" ht="15.75">
      <c r="A125" s="4"/>
      <c r="B125" s="6"/>
      <c r="C125" s="6" t="s">
        <v>30</v>
      </c>
      <c r="D125" s="8"/>
      <c r="E125" s="8"/>
      <c r="F125" s="8"/>
      <c r="G125" s="8"/>
      <c r="H125" s="8"/>
      <c r="I125" s="8"/>
      <c r="J125" s="8"/>
      <c r="K125" s="11"/>
      <c r="L125" s="11"/>
      <c r="M125" s="11"/>
      <c r="N125" s="11"/>
      <c r="O125" s="11"/>
      <c r="P125" s="11"/>
      <c r="Q125" s="11"/>
    </row>
    <row r="126" spans="1:17">
      <c r="A126" s="4"/>
      <c r="B126" s="6"/>
      <c r="C126" s="6"/>
      <c r="D126" s="6"/>
      <c r="E126" s="6"/>
      <c r="F126" s="6"/>
      <c r="G126" s="6"/>
      <c r="H126" s="6"/>
      <c r="I126" s="6"/>
      <c r="J126" s="6"/>
      <c r="K126" s="11"/>
      <c r="L126" s="11"/>
      <c r="M126" s="11"/>
      <c r="N126" s="11"/>
      <c r="O126" s="11"/>
      <c r="P126" s="11"/>
      <c r="Q126" s="11"/>
    </row>
    <row r="127" spans="1:17">
      <c r="A127" s="4"/>
      <c r="B127" s="6"/>
      <c r="C127" s="6"/>
      <c r="D127" s="6"/>
      <c r="E127" s="6"/>
      <c r="F127" s="10"/>
      <c r="G127" s="10"/>
      <c r="H127" s="10"/>
      <c r="I127" s="10"/>
      <c r="J127" s="10"/>
      <c r="K127" s="11"/>
      <c r="L127" s="11"/>
      <c r="M127" s="11"/>
      <c r="N127" s="11"/>
      <c r="O127" s="11"/>
      <c r="P127" s="11"/>
      <c r="Q127" s="11"/>
    </row>
    <row r="128" spans="1:17">
      <c r="A128" s="11"/>
      <c r="B128" s="11"/>
      <c r="C128" s="11"/>
      <c r="D128" s="11"/>
      <c r="E128" s="11"/>
      <c r="F128" s="11"/>
      <c r="G128" s="11"/>
      <c r="H128" s="11"/>
      <c r="I128" s="11"/>
      <c r="J128" s="11"/>
      <c r="K128" s="11"/>
      <c r="L128" s="11"/>
      <c r="M128" s="11"/>
      <c r="N128" s="11"/>
      <c r="O128" s="11"/>
      <c r="P128" s="11"/>
      <c r="Q128" s="11"/>
    </row>
    <row r="129" spans="1:17">
      <c r="A129" s="4" t="s">
        <v>43</v>
      </c>
      <c r="B129" s="6"/>
      <c r="C129" s="6"/>
      <c r="D129" s="6"/>
      <c r="E129" s="6"/>
      <c r="F129" s="6"/>
      <c r="G129" s="6"/>
      <c r="H129" s="6"/>
      <c r="I129" s="6"/>
      <c r="J129" s="6"/>
      <c r="K129" s="11"/>
      <c r="L129" s="12"/>
      <c r="M129" s="9" t="str">
        <f t="shared" ref="M129:Q129" si="22">F131</f>
        <v>2HZ</v>
      </c>
      <c r="N129" s="9" t="str">
        <f t="shared" si="22"/>
        <v>4HZ</v>
      </c>
      <c r="O129" s="9" t="str">
        <f t="shared" si="22"/>
        <v>8HZ</v>
      </c>
      <c r="P129" s="9" t="str">
        <f t="shared" si="22"/>
        <v>16HZ</v>
      </c>
      <c r="Q129" s="9" t="str">
        <f t="shared" si="22"/>
        <v>32HZ</v>
      </c>
    </row>
    <row r="130" spans="1:17">
      <c r="A130" s="4"/>
      <c r="B130" s="6" t="s">
        <v>39</v>
      </c>
      <c r="C130" s="7" t="s">
        <v>16</v>
      </c>
      <c r="D130" s="6"/>
      <c r="E130" s="6"/>
      <c r="F130" s="6"/>
      <c r="G130" s="6"/>
      <c r="H130" s="6"/>
      <c r="I130" s="6"/>
      <c r="J130" s="6"/>
      <c r="K130" s="11"/>
      <c r="L130" s="12" t="s">
        <v>16</v>
      </c>
      <c r="M130" s="13">
        <f t="shared" ref="M130:Q130" si="23">AVERAGE(F134,F152)</f>
        <v>6.7420688991794773</v>
      </c>
      <c r="N130" s="13">
        <f t="shared" si="23"/>
        <v>17.597608404138096</v>
      </c>
      <c r="O130" s="13">
        <f t="shared" si="23"/>
        <v>55.212285508246126</v>
      </c>
      <c r="P130" s="13">
        <f t="shared" si="23"/>
        <v>94.749704600715788</v>
      </c>
      <c r="Q130" s="13">
        <f t="shared" si="23"/>
        <v>114.33892101854127</v>
      </c>
    </row>
    <row r="131" spans="1:17" ht="15.75">
      <c r="A131" s="4"/>
      <c r="B131" s="6"/>
      <c r="C131" s="6" t="s">
        <v>21</v>
      </c>
      <c r="D131" s="8">
        <v>2.9689999999999999</v>
      </c>
      <c r="E131" s="6" t="s">
        <v>22</v>
      </c>
      <c r="F131" s="9" t="s">
        <v>57</v>
      </c>
      <c r="G131" s="9" t="s">
        <v>58</v>
      </c>
      <c r="H131" s="9" t="s">
        <v>59</v>
      </c>
      <c r="I131" s="9" t="s">
        <v>60</v>
      </c>
      <c r="J131" s="9" t="s">
        <v>61</v>
      </c>
      <c r="K131" s="11"/>
      <c r="L131" s="12" t="s">
        <v>7</v>
      </c>
      <c r="M131" s="13">
        <f t="shared" ref="M131:Q131" si="24">AVERAGE(F140,F146)</f>
        <v>4.7220994859465666</v>
      </c>
      <c r="N131" s="13">
        <f t="shared" si="24"/>
        <v>22.903969534030466</v>
      </c>
      <c r="O131" s="13">
        <f t="shared" si="24"/>
        <v>83.384027348544492</v>
      </c>
      <c r="P131" s="13">
        <f t="shared" si="24"/>
        <v>153.70738630114687</v>
      </c>
      <c r="Q131" s="13">
        <f t="shared" si="24"/>
        <v>173.47750404456889</v>
      </c>
    </row>
    <row r="132" spans="1:17" ht="15.75">
      <c r="A132" s="4"/>
      <c r="B132" s="6"/>
      <c r="C132" s="6" t="s">
        <v>30</v>
      </c>
      <c r="D132" s="8">
        <v>9.2409999999999997</v>
      </c>
      <c r="E132" s="8">
        <v>2.0390000000000001</v>
      </c>
      <c r="F132" s="8">
        <v>2.2690000000000001</v>
      </c>
      <c r="G132" s="8">
        <v>3.0009999999999999</v>
      </c>
      <c r="H132" s="8">
        <v>7.2380000000000004</v>
      </c>
      <c r="I132" s="8">
        <v>11.691000000000001</v>
      </c>
      <c r="J132" s="8">
        <v>13.86</v>
      </c>
      <c r="K132" s="11"/>
      <c r="L132" s="11"/>
      <c r="M132" s="11"/>
      <c r="N132" s="11"/>
      <c r="O132" s="11"/>
      <c r="P132" s="11"/>
      <c r="Q132" s="11"/>
    </row>
    <row r="133" spans="1:17">
      <c r="A133" s="4"/>
      <c r="B133" s="6"/>
      <c r="C133" s="6"/>
      <c r="D133" s="6">
        <f>D132-D131</f>
        <v>6.2720000000000002</v>
      </c>
      <c r="E133" s="6"/>
      <c r="F133" s="6">
        <f>F132-E132</f>
        <v>0.22999999999999998</v>
      </c>
      <c r="G133" s="6">
        <f>G132-E132</f>
        <v>0.96199999999999974</v>
      </c>
      <c r="H133" s="6">
        <f>H132-E132</f>
        <v>5.1989999999999998</v>
      </c>
      <c r="I133" s="6">
        <f>I132-E132</f>
        <v>9.652000000000001</v>
      </c>
      <c r="J133" s="6">
        <f>J132-E132</f>
        <v>11.821</v>
      </c>
      <c r="K133" s="11"/>
      <c r="L133" s="11"/>
      <c r="M133" s="11"/>
      <c r="N133" s="11"/>
      <c r="O133" s="11"/>
      <c r="P133" s="11"/>
      <c r="Q133" s="11"/>
    </row>
    <row r="134" spans="1:17">
      <c r="A134" s="4"/>
      <c r="B134" s="6"/>
      <c r="C134" s="6"/>
      <c r="D134" s="6"/>
      <c r="E134" s="6"/>
      <c r="F134" s="10">
        <f>F133/D133*100</f>
        <v>3.6670918367346936</v>
      </c>
      <c r="G134" s="10">
        <f>G133/D133*100</f>
        <v>15.338010204081629</v>
      </c>
      <c r="H134" s="10">
        <f>H133/D133*100</f>
        <v>82.892219387755091</v>
      </c>
      <c r="I134" s="10">
        <f>I133/D133*100</f>
        <v>153.89030612244898</v>
      </c>
      <c r="J134" s="10">
        <f>J133/D133*100</f>
        <v>188.47257653061223</v>
      </c>
      <c r="K134" s="11"/>
      <c r="L134" s="12" t="s">
        <v>31</v>
      </c>
      <c r="M134" s="6" t="s">
        <v>16</v>
      </c>
      <c r="N134" s="6" t="s">
        <v>7</v>
      </c>
      <c r="O134" s="11"/>
      <c r="P134" s="11"/>
      <c r="Q134" s="11"/>
    </row>
    <row r="135" spans="1:17">
      <c r="A135" s="4"/>
      <c r="B135" s="6"/>
      <c r="C135" s="6"/>
      <c r="D135" s="6"/>
      <c r="E135" s="6"/>
      <c r="F135" s="6"/>
      <c r="G135" s="6"/>
      <c r="H135" s="6"/>
      <c r="I135" s="6"/>
      <c r="J135" s="6"/>
      <c r="K135" s="11"/>
      <c r="L135" s="9" t="s">
        <v>57</v>
      </c>
      <c r="M135" s="13">
        <f>M130</f>
        <v>6.7420688991794773</v>
      </c>
      <c r="N135" s="13">
        <f>M131</f>
        <v>4.7220994859465666</v>
      </c>
      <c r="O135" s="11"/>
      <c r="P135" s="11"/>
      <c r="Q135" s="11"/>
    </row>
    <row r="136" spans="1:17">
      <c r="A136" s="4"/>
      <c r="B136" s="6" t="s">
        <v>40</v>
      </c>
      <c r="C136" s="7" t="s">
        <v>20</v>
      </c>
      <c r="D136" s="6"/>
      <c r="E136" s="6"/>
      <c r="F136" s="6"/>
      <c r="G136" s="6"/>
      <c r="H136" s="6"/>
      <c r="I136" s="6"/>
      <c r="J136" s="6"/>
      <c r="K136" s="11"/>
      <c r="L136" s="9" t="s">
        <v>58</v>
      </c>
      <c r="M136" s="13">
        <f>N130</f>
        <v>17.597608404138096</v>
      </c>
      <c r="N136" s="13">
        <f>N131</f>
        <v>22.903969534030466</v>
      </c>
      <c r="O136" s="11"/>
      <c r="P136" s="11"/>
      <c r="Q136" s="11"/>
    </row>
    <row r="137" spans="1:17" ht="15.75">
      <c r="A137" s="4"/>
      <c r="B137" s="6"/>
      <c r="C137" s="6" t="s">
        <v>21</v>
      </c>
      <c r="D137" s="8">
        <v>3.5619999999999998</v>
      </c>
      <c r="E137" s="6" t="s">
        <v>22</v>
      </c>
      <c r="F137" s="9" t="s">
        <v>57</v>
      </c>
      <c r="G137" s="9" t="s">
        <v>58</v>
      </c>
      <c r="H137" s="9" t="s">
        <v>59</v>
      </c>
      <c r="I137" s="9" t="s">
        <v>60</v>
      </c>
      <c r="J137" s="9" t="s">
        <v>61</v>
      </c>
      <c r="K137" s="11"/>
      <c r="L137" s="9" t="s">
        <v>59</v>
      </c>
      <c r="M137" s="13">
        <f>O130</f>
        <v>55.212285508246126</v>
      </c>
      <c r="N137" s="13">
        <f>O131</f>
        <v>83.384027348544492</v>
      </c>
      <c r="O137" s="11"/>
      <c r="P137" s="11"/>
      <c r="Q137" s="11"/>
    </row>
    <row r="138" spans="1:17" ht="15.75">
      <c r="A138" s="4"/>
      <c r="B138" s="6"/>
      <c r="C138" s="6" t="s">
        <v>30</v>
      </c>
      <c r="D138" s="8">
        <v>12.84</v>
      </c>
      <c r="E138" s="8">
        <v>2.2269999999999999</v>
      </c>
      <c r="F138" s="8">
        <v>2.7629999999999999</v>
      </c>
      <c r="G138" s="8">
        <v>5.0540000000000003</v>
      </c>
      <c r="H138" s="8">
        <v>10.009</v>
      </c>
      <c r="I138" s="8">
        <v>16.471</v>
      </c>
      <c r="J138" s="8">
        <v>16.931000000000001</v>
      </c>
      <c r="K138" s="11"/>
      <c r="L138" s="9" t="s">
        <v>60</v>
      </c>
      <c r="M138" s="13">
        <f>P130</f>
        <v>94.749704600715788</v>
      </c>
      <c r="N138" s="13">
        <f>P131</f>
        <v>153.70738630114687</v>
      </c>
      <c r="O138" s="11"/>
      <c r="P138" s="11"/>
      <c r="Q138" s="11"/>
    </row>
    <row r="139" spans="1:17">
      <c r="A139" s="4"/>
      <c r="B139" s="6"/>
      <c r="C139" s="6"/>
      <c r="D139" s="6">
        <f>D138-D137</f>
        <v>9.2780000000000005</v>
      </c>
      <c r="E139" s="6"/>
      <c r="F139" s="6">
        <f>F138-E138</f>
        <v>0.53600000000000003</v>
      </c>
      <c r="G139" s="6">
        <f>G138-E138</f>
        <v>2.8270000000000004</v>
      </c>
      <c r="H139" s="6">
        <f>H138-E138</f>
        <v>7.782</v>
      </c>
      <c r="I139" s="6">
        <f>I138-E138</f>
        <v>14.244</v>
      </c>
      <c r="J139" s="6">
        <f>J138-E138</f>
        <v>14.704000000000001</v>
      </c>
      <c r="K139" s="11"/>
      <c r="L139" s="9" t="s">
        <v>61</v>
      </c>
      <c r="M139" s="13">
        <f>Q130</f>
        <v>114.33892101854127</v>
      </c>
      <c r="N139" s="13">
        <f>Q131</f>
        <v>173.47750404456889</v>
      </c>
      <c r="O139" s="11"/>
      <c r="P139" s="11"/>
      <c r="Q139" s="11"/>
    </row>
    <row r="140" spans="1:17">
      <c r="A140" s="4"/>
      <c r="B140" s="6"/>
      <c r="C140" s="6"/>
      <c r="D140" s="6"/>
      <c r="E140" s="6"/>
      <c r="F140" s="10">
        <f>F139/D139*100</f>
        <v>5.7771071351584391</v>
      </c>
      <c r="G140" s="10">
        <f>G139/D139*100</f>
        <v>30.469928863979305</v>
      </c>
      <c r="H140" s="10">
        <f>H139/D139*100</f>
        <v>83.875835309333908</v>
      </c>
      <c r="I140" s="10">
        <f>I139/D139*100</f>
        <v>153.52446647984479</v>
      </c>
      <c r="J140" s="10">
        <f>J139/D139*100</f>
        <v>158.48243155852555</v>
      </c>
      <c r="K140" s="11"/>
      <c r="L140" s="11"/>
      <c r="M140" s="11"/>
      <c r="N140" s="11"/>
      <c r="O140" s="11"/>
      <c r="P140" s="11"/>
      <c r="Q140" s="11"/>
    </row>
    <row r="141" spans="1:17">
      <c r="A141" s="4"/>
      <c r="B141" s="6"/>
      <c r="C141" s="6"/>
      <c r="D141" s="6"/>
      <c r="E141" s="6"/>
      <c r="F141" s="6"/>
      <c r="G141" s="6"/>
      <c r="H141" s="6"/>
      <c r="I141" s="6"/>
      <c r="J141" s="6"/>
      <c r="K141" s="11"/>
      <c r="L141" s="11"/>
      <c r="M141" s="11"/>
      <c r="N141" s="11"/>
      <c r="O141" s="11"/>
      <c r="P141" s="11"/>
      <c r="Q141" s="11"/>
    </row>
    <row r="142" spans="1:17">
      <c r="A142" s="6"/>
      <c r="B142" s="6" t="s">
        <v>41</v>
      </c>
      <c r="C142" s="7" t="s">
        <v>20</v>
      </c>
      <c r="D142" s="6"/>
      <c r="E142" s="6"/>
      <c r="F142" s="6"/>
      <c r="G142" s="6"/>
      <c r="H142" s="6"/>
      <c r="I142" s="6"/>
      <c r="J142" s="6"/>
      <c r="K142" s="11"/>
      <c r="L142" s="11"/>
      <c r="M142" s="11"/>
      <c r="N142" s="11"/>
      <c r="O142" s="11"/>
      <c r="P142" s="11"/>
      <c r="Q142" s="11"/>
    </row>
    <row r="143" spans="1:17" ht="15.75">
      <c r="A143" s="6"/>
      <c r="B143" s="6"/>
      <c r="C143" s="6" t="s">
        <v>21</v>
      </c>
      <c r="D143" s="8">
        <v>2.9689999999999999</v>
      </c>
      <c r="E143" s="6" t="s">
        <v>22</v>
      </c>
      <c r="F143" s="9" t="s">
        <v>57</v>
      </c>
      <c r="G143" s="9" t="s">
        <v>58</v>
      </c>
      <c r="H143" s="9" t="s">
        <v>59</v>
      </c>
      <c r="I143" s="9" t="s">
        <v>60</v>
      </c>
      <c r="J143" s="9" t="s">
        <v>61</v>
      </c>
      <c r="K143" s="11"/>
      <c r="L143" s="11"/>
      <c r="M143" s="11"/>
      <c r="N143" s="11"/>
      <c r="O143" s="11"/>
      <c r="P143" s="11"/>
      <c r="Q143" s="11"/>
    </row>
    <row r="144" spans="1:17" ht="15.75">
      <c r="A144" s="6"/>
      <c r="B144" s="6"/>
      <c r="C144" s="6" t="s">
        <v>30</v>
      </c>
      <c r="D144" s="8">
        <v>9.2409999999999997</v>
      </c>
      <c r="E144" s="8">
        <v>2.0390000000000001</v>
      </c>
      <c r="F144" s="8">
        <v>2.2690000000000001</v>
      </c>
      <c r="G144" s="8">
        <v>3.0009999999999999</v>
      </c>
      <c r="H144" s="8">
        <v>7.2380000000000004</v>
      </c>
      <c r="I144" s="8">
        <v>11.691000000000001</v>
      </c>
      <c r="J144" s="8">
        <v>13.86</v>
      </c>
      <c r="K144" s="11"/>
      <c r="L144" s="11"/>
      <c r="M144" s="11"/>
      <c r="N144" s="11"/>
      <c r="O144" s="11"/>
      <c r="P144" s="11"/>
      <c r="Q144" s="11"/>
    </row>
    <row r="145" spans="1:17">
      <c r="A145" s="6"/>
      <c r="B145" s="6"/>
      <c r="C145" s="6"/>
      <c r="D145" s="6">
        <f>D144-D143</f>
        <v>6.2720000000000002</v>
      </c>
      <c r="E145" s="6"/>
      <c r="F145" s="6">
        <f>F144-E144</f>
        <v>0.22999999999999998</v>
      </c>
      <c r="G145" s="6">
        <f>G144-E144</f>
        <v>0.96199999999999974</v>
      </c>
      <c r="H145" s="6">
        <f>H144-E144</f>
        <v>5.1989999999999998</v>
      </c>
      <c r="I145" s="6">
        <f>I144-E144</f>
        <v>9.652000000000001</v>
      </c>
      <c r="J145" s="6">
        <f>J144-E144</f>
        <v>11.821</v>
      </c>
      <c r="K145" s="11"/>
      <c r="L145" s="11"/>
      <c r="M145" s="11"/>
      <c r="N145" s="11"/>
      <c r="O145" s="11"/>
      <c r="P145" s="11"/>
      <c r="Q145" s="11"/>
    </row>
    <row r="146" spans="1:17">
      <c r="A146" s="6"/>
      <c r="B146" s="6"/>
      <c r="C146" s="6"/>
      <c r="D146" s="6"/>
      <c r="E146" s="6"/>
      <c r="F146" s="10">
        <f>F145/D145*100</f>
        <v>3.6670918367346936</v>
      </c>
      <c r="G146" s="10">
        <f>G145/D145*100</f>
        <v>15.338010204081629</v>
      </c>
      <c r="H146" s="10">
        <f>H145/D145*100</f>
        <v>82.892219387755091</v>
      </c>
      <c r="I146" s="10">
        <f>I145/D145*100</f>
        <v>153.89030612244898</v>
      </c>
      <c r="J146" s="10">
        <f>J145/D145*100</f>
        <v>188.47257653061223</v>
      </c>
      <c r="K146" s="11"/>
      <c r="L146" s="11"/>
      <c r="M146" s="11"/>
      <c r="N146" s="11"/>
      <c r="O146" s="11"/>
      <c r="P146" s="11"/>
      <c r="Q146" s="11"/>
    </row>
    <row r="147" spans="1:17">
      <c r="A147" s="6"/>
      <c r="B147" s="6"/>
      <c r="C147" s="6"/>
      <c r="D147" s="6"/>
      <c r="E147" s="6"/>
      <c r="F147" s="6"/>
      <c r="G147" s="6"/>
      <c r="H147" s="6"/>
      <c r="I147" s="6"/>
      <c r="J147" s="6"/>
      <c r="K147" s="11"/>
      <c r="L147" s="11"/>
      <c r="M147" s="11"/>
      <c r="N147" s="11"/>
      <c r="O147" s="11"/>
      <c r="P147" s="11"/>
      <c r="Q147" s="11"/>
    </row>
    <row r="148" spans="1:17">
      <c r="A148" s="6"/>
      <c r="B148" s="6" t="s">
        <v>42</v>
      </c>
      <c r="C148" s="7" t="s">
        <v>16</v>
      </c>
      <c r="D148" s="6"/>
      <c r="E148" s="6"/>
      <c r="F148" s="6"/>
      <c r="G148" s="6"/>
      <c r="H148" s="6"/>
      <c r="I148" s="6"/>
      <c r="J148" s="6"/>
      <c r="K148" s="11"/>
      <c r="L148" s="11"/>
      <c r="M148" s="11"/>
      <c r="N148" s="11"/>
      <c r="O148" s="11"/>
      <c r="P148" s="11"/>
      <c r="Q148" s="11"/>
    </row>
    <row r="149" spans="1:17" ht="15.75">
      <c r="A149" s="4"/>
      <c r="B149" s="6"/>
      <c r="C149" s="6" t="s">
        <v>21</v>
      </c>
      <c r="D149" s="8">
        <v>4.9969999999999999</v>
      </c>
      <c r="E149" s="6" t="s">
        <v>22</v>
      </c>
      <c r="F149" s="9" t="s">
        <v>57</v>
      </c>
      <c r="G149" s="9" t="s">
        <v>58</v>
      </c>
      <c r="H149" s="9" t="s">
        <v>59</v>
      </c>
      <c r="I149" s="9" t="s">
        <v>60</v>
      </c>
      <c r="J149" s="9" t="s">
        <v>61</v>
      </c>
      <c r="K149" s="11"/>
      <c r="L149" s="11"/>
      <c r="M149" s="11"/>
      <c r="N149" s="11"/>
      <c r="O149" s="11"/>
      <c r="P149" s="11"/>
      <c r="Q149" s="11"/>
    </row>
    <row r="150" spans="1:17" ht="15.75">
      <c r="A150" s="4"/>
      <c r="B150" s="6"/>
      <c r="C150" s="6" t="s">
        <v>30</v>
      </c>
      <c r="D150" s="8">
        <v>7.2380000000000004</v>
      </c>
      <c r="E150" s="8">
        <v>6.0369999999999999</v>
      </c>
      <c r="F150" s="8">
        <v>6.2569999999999997</v>
      </c>
      <c r="G150" s="8">
        <v>6.4820000000000002</v>
      </c>
      <c r="H150" s="8">
        <v>6.6539999999999999</v>
      </c>
      <c r="I150" s="8">
        <v>6.835</v>
      </c>
      <c r="J150" s="8">
        <v>6.9379999999999997</v>
      </c>
      <c r="K150" s="11"/>
      <c r="L150" s="11"/>
      <c r="M150" s="11"/>
      <c r="N150" s="11"/>
      <c r="O150" s="11"/>
      <c r="P150" s="11"/>
      <c r="Q150" s="11"/>
    </row>
    <row r="151" spans="1:17">
      <c r="A151" s="4"/>
      <c r="B151" s="6"/>
      <c r="C151" s="6"/>
      <c r="D151" s="6">
        <f>D150-D149</f>
        <v>2.2410000000000005</v>
      </c>
      <c r="E151" s="6"/>
      <c r="F151" s="6">
        <f>F150-E150</f>
        <v>0.21999999999999975</v>
      </c>
      <c r="G151" s="6">
        <f>G150-E150</f>
        <v>0.44500000000000028</v>
      </c>
      <c r="H151" s="6">
        <f>H150-E150</f>
        <v>0.61699999999999999</v>
      </c>
      <c r="I151" s="6">
        <f>I150-E150</f>
        <v>0.79800000000000004</v>
      </c>
      <c r="J151" s="6">
        <f>J150-E150</f>
        <v>0.9009999999999998</v>
      </c>
      <c r="K151" s="11"/>
      <c r="L151" s="11"/>
      <c r="M151" s="11"/>
      <c r="N151" s="11"/>
      <c r="O151" s="11"/>
      <c r="P151" s="11"/>
      <c r="Q151" s="11"/>
    </row>
    <row r="152" spans="1:17">
      <c r="A152" s="4"/>
      <c r="B152" s="6"/>
      <c r="C152" s="6"/>
      <c r="D152" s="6"/>
      <c r="E152" s="6"/>
      <c r="F152" s="10">
        <f>F151/D151*100</f>
        <v>9.8170459616242614</v>
      </c>
      <c r="G152" s="10">
        <f>G151/D151*100</f>
        <v>19.857206604194563</v>
      </c>
      <c r="H152" s="10">
        <f>H151/D151*100</f>
        <v>27.53235162873716</v>
      </c>
      <c r="I152" s="10">
        <f>I151/D151*100</f>
        <v>35.609103078982592</v>
      </c>
      <c r="J152" s="10">
        <f>J151/D151*100</f>
        <v>40.205265506470305</v>
      </c>
      <c r="K152" s="11"/>
      <c r="L152" s="11"/>
      <c r="M152" s="11"/>
      <c r="N152" s="11"/>
      <c r="O152" s="11"/>
      <c r="P152" s="11"/>
      <c r="Q152" s="11"/>
    </row>
  </sheetData>
  <mergeCells count="5">
    <mergeCell ref="B1:D1"/>
    <mergeCell ref="B2:G2"/>
    <mergeCell ref="A3:F3"/>
    <mergeCell ref="A4:E4"/>
    <mergeCell ref="A5:D5"/>
  </mergeCells>
  <phoneticPr fontId="12" type="noConversion"/>
  <dataValidations count="2">
    <dataValidation type="list" allowBlank="1" showInputMessage="1" showErrorMessage="1" sqref="C29 C35 C41 C47 C55 C61 C67 C73 C80 C86 C92 C98 C105 C111 C117 C123 C130 C136 C142 C148">
      <formula1>"AZD1208,Control"</formula1>
    </dataValidation>
    <dataValidation type="list" allowBlank="1" showInputMessage="1" showErrorMessage="1" sqref="C42 C68 C93 C118 C124 C143">
      <formula1>"EHT,control"</formula1>
    </dataValidation>
  </dataValidations>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58"/>
  <sheetViews>
    <sheetView workbookViewId="0">
      <selection activeCell="B83" sqref="B83"/>
    </sheetView>
  </sheetViews>
  <sheetFormatPr baseColWidth="10" defaultColWidth="8.7109375" defaultRowHeight="15"/>
  <cols>
    <col min="1" max="19" width="9.5703125" style="1" customWidth="1"/>
    <col min="20" max="16384" width="8.7109375" style="1"/>
  </cols>
  <sheetData>
    <row r="1" spans="1:10" ht="15.75">
      <c r="A1" s="34" t="s">
        <v>0</v>
      </c>
      <c r="B1" s="68" t="s">
        <v>1</v>
      </c>
      <c r="C1" s="69"/>
      <c r="D1" s="69"/>
      <c r="E1" s="34"/>
      <c r="F1" s="34"/>
      <c r="G1" s="34"/>
    </row>
    <row r="2" spans="1:10" ht="15.75">
      <c r="A2" s="34" t="s">
        <v>2</v>
      </c>
      <c r="B2" s="70" t="s">
        <v>3</v>
      </c>
      <c r="C2" s="71"/>
      <c r="D2" s="71"/>
      <c r="E2" s="71"/>
      <c r="F2" s="71"/>
      <c r="G2" s="71"/>
    </row>
    <row r="3" spans="1:10">
      <c r="A3" s="72" t="s">
        <v>63</v>
      </c>
      <c r="B3" s="72"/>
      <c r="C3" s="72"/>
      <c r="D3" s="72"/>
      <c r="E3" s="72"/>
      <c r="F3" s="72"/>
      <c r="G3" s="34"/>
    </row>
    <row r="4" spans="1:10">
      <c r="A4" s="72" t="s">
        <v>5</v>
      </c>
      <c r="B4" s="72"/>
      <c r="C4" s="72"/>
      <c r="D4" s="72"/>
      <c r="E4" s="72"/>
      <c r="F4" s="34"/>
      <c r="G4" s="34"/>
    </row>
    <row r="5" spans="1:10">
      <c r="A5" s="72" t="s">
        <v>6</v>
      </c>
      <c r="B5" s="72"/>
      <c r="C5" s="72"/>
      <c r="D5" s="72"/>
      <c r="E5" s="34"/>
      <c r="F5" s="34"/>
      <c r="G5" s="34"/>
    </row>
    <row r="8" spans="1:10">
      <c r="A8" s="3" t="s">
        <v>7</v>
      </c>
      <c r="B8" s="3" t="s">
        <v>8</v>
      </c>
      <c r="C8" s="3" t="s">
        <v>9</v>
      </c>
      <c r="D8" s="3" t="s">
        <v>10</v>
      </c>
      <c r="E8" s="3" t="s">
        <v>11</v>
      </c>
      <c r="F8" s="3" t="s">
        <v>12</v>
      </c>
      <c r="G8" s="3" t="s">
        <v>13</v>
      </c>
      <c r="H8" s="3"/>
      <c r="I8" s="3" t="s">
        <v>14</v>
      </c>
      <c r="J8" s="3" t="s">
        <v>15</v>
      </c>
    </row>
    <row r="9" spans="1:10">
      <c r="A9" s="3"/>
      <c r="B9" s="3"/>
      <c r="C9" s="3"/>
      <c r="D9" s="3"/>
      <c r="E9" s="3"/>
      <c r="F9" s="3"/>
      <c r="G9" s="3"/>
      <c r="H9" s="3"/>
      <c r="I9" s="3"/>
      <c r="J9" s="3"/>
    </row>
    <row r="10" spans="1:10">
      <c r="A10" s="3"/>
      <c r="B10" s="3">
        <v>0.1</v>
      </c>
      <c r="C10" s="3">
        <v>14.4375362582817</v>
      </c>
      <c r="D10" s="3">
        <v>62.428842504743798</v>
      </c>
      <c r="E10" s="3">
        <v>40.331169860572203</v>
      </c>
      <c r="F10" s="3">
        <v>22.814899422552202</v>
      </c>
      <c r="G10" s="3">
        <v>7.0088701468663599</v>
      </c>
      <c r="H10" s="3"/>
      <c r="I10" s="3">
        <f t="shared" ref="I10:I16" si="0">AVERAGE(C10:G10)</f>
        <v>29.404263638603254</v>
      </c>
      <c r="J10" s="3">
        <f t="shared" ref="J10:J16" si="1">STDEV(C10:G10)</f>
        <v>22.242956119679842</v>
      </c>
    </row>
    <row r="11" spans="1:10">
      <c r="A11" s="3"/>
      <c r="B11" s="3">
        <v>0.3</v>
      </c>
      <c r="C11" s="3">
        <v>55.171042802224498</v>
      </c>
      <c r="D11" s="3">
        <v>79.174573055028503</v>
      </c>
      <c r="E11" s="3">
        <v>50.093372549804201</v>
      </c>
      <c r="F11" s="3">
        <v>46.620766969139297</v>
      </c>
      <c r="G11" s="3">
        <v>29.736803838883201</v>
      </c>
      <c r="H11" s="3"/>
      <c r="I11" s="3">
        <f t="shared" si="0"/>
        <v>52.159311843015942</v>
      </c>
      <c r="J11" s="3">
        <f t="shared" si="1"/>
        <v>17.864820957698569</v>
      </c>
    </row>
    <row r="12" spans="1:10">
      <c r="A12" s="3"/>
      <c r="B12" s="3">
        <v>1</v>
      </c>
      <c r="C12" s="3">
        <v>96.029913734376393</v>
      </c>
      <c r="D12" s="3">
        <v>167.125237191651</v>
      </c>
      <c r="E12" s="3">
        <v>87.863723276596701</v>
      </c>
      <c r="F12" s="3">
        <v>109.552107790257</v>
      </c>
      <c r="G12" s="3">
        <v>52.515631816198898</v>
      </c>
      <c r="H12" s="3"/>
      <c r="I12" s="3">
        <f t="shared" si="0"/>
        <v>102.61732276181601</v>
      </c>
      <c r="J12" s="3">
        <f t="shared" si="1"/>
        <v>41.77500556119881</v>
      </c>
    </row>
    <row r="13" spans="1:10">
      <c r="A13" s="3"/>
      <c r="B13" s="3">
        <v>3</v>
      </c>
      <c r="C13" s="3">
        <v>229.44808375733299</v>
      </c>
      <c r="D13" s="3">
        <v>387.04933586337802</v>
      </c>
      <c r="E13" s="3">
        <v>112.715648264579</v>
      </c>
      <c r="F13" s="3">
        <v>179.996086892146</v>
      </c>
      <c r="G13" s="3">
        <v>68.283166109253003</v>
      </c>
      <c r="H13" s="3"/>
      <c r="I13" s="3">
        <f t="shared" si="0"/>
        <v>195.49846417733781</v>
      </c>
      <c r="J13" s="3">
        <f t="shared" si="1"/>
        <v>123.61367590986649</v>
      </c>
    </row>
    <row r="14" spans="1:10">
      <c r="A14" s="3"/>
      <c r="B14" s="3">
        <v>10</v>
      </c>
      <c r="C14" s="3">
        <v>274.87914909084498</v>
      </c>
      <c r="D14" s="3">
        <v>432.542694497154</v>
      </c>
      <c r="E14" s="3">
        <v>131.61748447168301</v>
      </c>
      <c r="F14" s="3">
        <v>172.40867652346799</v>
      </c>
      <c r="G14" s="3">
        <v>68.559449372303803</v>
      </c>
      <c r="H14" s="3"/>
      <c r="I14" s="3">
        <f t="shared" si="0"/>
        <v>216.00149079109079</v>
      </c>
      <c r="J14" s="3">
        <f t="shared" si="1"/>
        <v>142.40507461582789</v>
      </c>
    </row>
    <row r="15" spans="1:10">
      <c r="A15" s="3"/>
      <c r="B15" s="3">
        <v>30</v>
      </c>
      <c r="C15" s="3">
        <v>316.00128624123101</v>
      </c>
      <c r="D15" s="3">
        <v>430.265654648956</v>
      </c>
      <c r="E15" s="3">
        <v>121.3726688286</v>
      </c>
      <c r="F15" s="3">
        <v>170.830530702033</v>
      </c>
      <c r="G15" s="3">
        <v>61.526343851485599</v>
      </c>
      <c r="H15" s="3"/>
      <c r="I15" s="3">
        <f t="shared" si="0"/>
        <v>219.99929685446108</v>
      </c>
      <c r="J15" s="3">
        <f t="shared" si="1"/>
        <v>150.57122844402173</v>
      </c>
    </row>
    <row r="16" spans="1:10">
      <c r="A16" s="3"/>
      <c r="B16" s="3">
        <v>100</v>
      </c>
      <c r="C16" s="3">
        <v>278.26733757693898</v>
      </c>
      <c r="D16" s="3">
        <v>364.18406072106302</v>
      </c>
      <c r="E16" s="3">
        <v>117.781878645441</v>
      </c>
      <c r="F16" s="3">
        <v>166.095141400681</v>
      </c>
      <c r="G16" s="3">
        <v>16.274053608647201</v>
      </c>
      <c r="H16" s="3"/>
      <c r="I16" s="3">
        <f t="shared" si="0"/>
        <v>188.52049439055423</v>
      </c>
      <c r="J16" s="3">
        <f t="shared" si="1"/>
        <v>136.09543432290886</v>
      </c>
    </row>
    <row r="17" spans="1:21">
      <c r="A17" s="3"/>
      <c r="B17" s="3"/>
      <c r="C17" s="3"/>
      <c r="D17" s="3"/>
      <c r="E17" s="3"/>
      <c r="F17" s="3"/>
      <c r="G17" s="3"/>
      <c r="H17" s="3"/>
      <c r="I17" s="3"/>
      <c r="J17" s="3"/>
    </row>
    <row r="18" spans="1:21">
      <c r="A18" s="3"/>
      <c r="B18" s="3"/>
      <c r="C18" s="3"/>
      <c r="D18" s="3"/>
      <c r="E18" s="3"/>
      <c r="F18" s="3"/>
      <c r="G18" s="3"/>
      <c r="H18" s="3"/>
      <c r="I18" s="3"/>
      <c r="J18" s="3"/>
    </row>
    <row r="19" spans="1:21">
      <c r="A19" s="3"/>
      <c r="B19" s="3"/>
      <c r="C19" s="3"/>
      <c r="D19" s="3"/>
      <c r="E19" s="3"/>
      <c r="F19" s="3"/>
      <c r="G19" s="3"/>
      <c r="H19" s="3"/>
      <c r="I19" s="3"/>
      <c r="J19" s="3"/>
    </row>
    <row r="20" spans="1:21">
      <c r="A20" s="3"/>
      <c r="B20" s="3"/>
      <c r="C20" s="3"/>
      <c r="D20" s="3"/>
      <c r="E20" s="3"/>
      <c r="F20" s="3"/>
      <c r="G20" s="3"/>
      <c r="H20" s="3"/>
      <c r="I20" s="3"/>
      <c r="J20" s="3"/>
    </row>
    <row r="21" spans="1:21">
      <c r="A21" s="3" t="s">
        <v>16</v>
      </c>
      <c r="B21" s="3" t="s">
        <v>8</v>
      </c>
      <c r="C21" s="3" t="s">
        <v>9</v>
      </c>
      <c r="D21" s="3" t="s">
        <v>10</v>
      </c>
      <c r="E21" s="3" t="s">
        <v>11</v>
      </c>
      <c r="F21" s="3" t="s">
        <v>12</v>
      </c>
      <c r="G21" s="3" t="s">
        <v>13</v>
      </c>
      <c r="H21" s="3"/>
      <c r="I21" s="3" t="s">
        <v>14</v>
      </c>
      <c r="J21" s="3" t="s">
        <v>15</v>
      </c>
      <c r="L21" s="3" t="s">
        <v>64</v>
      </c>
    </row>
    <row r="22" spans="1:21">
      <c r="A22" s="3"/>
      <c r="B22" s="3"/>
      <c r="C22" s="3"/>
      <c r="D22" s="3"/>
      <c r="E22" s="3"/>
      <c r="F22" s="3"/>
      <c r="G22" s="3"/>
      <c r="H22" s="3"/>
      <c r="I22" s="3"/>
      <c r="J22" s="3"/>
      <c r="R22" s="1" t="s">
        <v>14</v>
      </c>
      <c r="S22" s="1" t="s">
        <v>15</v>
      </c>
    </row>
    <row r="23" spans="1:21">
      <c r="A23" s="3"/>
      <c r="B23" s="3">
        <v>0.1</v>
      </c>
      <c r="C23" s="3">
        <v>29.924861156484798</v>
      </c>
      <c r="D23" s="3">
        <v>3.6412342142938701</v>
      </c>
      <c r="E23" s="3">
        <v>0.32025538869042403</v>
      </c>
      <c r="F23" s="3">
        <v>3.5689471741537599</v>
      </c>
      <c r="G23" s="3">
        <v>14.624832383996401</v>
      </c>
      <c r="H23" s="3"/>
      <c r="I23" s="3">
        <f t="shared" ref="I23:I29" si="2">AVERAGE(C23:G23)</f>
        <v>10.416026063523852</v>
      </c>
      <c r="J23" s="3">
        <f t="shared" ref="J23:J29" si="3">STDEV(C23:G23)</f>
        <v>12.17593504380743</v>
      </c>
      <c r="L23" s="1">
        <f>100-C23/C10*100</f>
        <v>-107.27124504583819</v>
      </c>
      <c r="M23" s="1">
        <f t="shared" ref="M23:P23" si="4">100-D23/D10*100</f>
        <v>94.167384708410722</v>
      </c>
      <c r="N23" s="1">
        <f t="shared" si="4"/>
        <v>99.205935781685554</v>
      </c>
      <c r="O23" s="1">
        <f t="shared" si="4"/>
        <v>84.356945397594401</v>
      </c>
      <c r="P23" s="1">
        <f t="shared" si="4"/>
        <v>-108.66176826710236</v>
      </c>
      <c r="R23" s="1">
        <f>AVERAGE(L23:P23)</f>
        <v>12.359450514950026</v>
      </c>
      <c r="S23" s="1">
        <f>STDEV(L23:P23)</f>
        <v>109.972869478584</v>
      </c>
    </row>
    <row r="24" spans="1:21">
      <c r="A24" s="3"/>
      <c r="B24" s="3">
        <v>0.3</v>
      </c>
      <c r="C24" s="3">
        <v>34.923227703364901</v>
      </c>
      <c r="D24" s="3">
        <v>3.6432609389466601</v>
      </c>
      <c r="E24" s="3">
        <v>21.915483146577799</v>
      </c>
      <c r="F24" s="3">
        <v>8.3353236207308292</v>
      </c>
      <c r="G24" s="3">
        <v>33.1861151327819</v>
      </c>
      <c r="H24" s="3"/>
      <c r="I24" s="3">
        <f t="shared" si="2"/>
        <v>20.400682108480417</v>
      </c>
      <c r="J24" s="3">
        <f t="shared" si="3"/>
        <v>14.169070982693855</v>
      </c>
      <c r="L24" s="1">
        <f t="shared" ref="L24:L29" si="5">100-C24/C11*100</f>
        <v>36.700076834587591</v>
      </c>
      <c r="M24" s="1">
        <f t="shared" ref="M24:M29" si="6">100-D24/D11*100</f>
        <v>95.398445740383735</v>
      </c>
      <c r="N24" s="1">
        <f t="shared" ref="N24:N29" si="7">100-E24/E11*100</f>
        <v>56.250733318486738</v>
      </c>
      <c r="O24" s="1">
        <f t="shared" ref="O24:O29" si="8">100-F24/F11*100</f>
        <v>82.12100709057745</v>
      </c>
      <c r="P24" s="1">
        <f t="shared" ref="P24:P29" si="9">100-G24/G11*100</f>
        <v>-11.599468835276966</v>
      </c>
      <c r="R24" s="1">
        <f t="shared" ref="R24:R29" si="10">AVERAGE(L24:P24)</f>
        <v>51.774158829751705</v>
      </c>
      <c r="S24" s="1">
        <f t="shared" ref="S24:S29" si="11">STDEV(L24:P24)</f>
        <v>42.093627660260331</v>
      </c>
    </row>
    <row r="25" spans="1:21">
      <c r="A25" s="3"/>
      <c r="B25" s="3">
        <v>1</v>
      </c>
      <c r="C25" s="3">
        <v>92.290101274093402</v>
      </c>
      <c r="D25" s="3">
        <v>8.0255735603526404</v>
      </c>
      <c r="E25" s="3">
        <v>16.4837819992219</v>
      </c>
      <c r="F25" s="3">
        <v>39.1634279262653</v>
      </c>
      <c r="G25" s="3">
        <v>49.634459345500197</v>
      </c>
      <c r="H25" s="3"/>
      <c r="I25" s="3">
        <f t="shared" si="2"/>
        <v>41.119468821086691</v>
      </c>
      <c r="J25" s="3">
        <f t="shared" si="3"/>
        <v>33.154516110053564</v>
      </c>
      <c r="L25" s="1">
        <f t="shared" si="5"/>
        <v>3.8944244713449336</v>
      </c>
      <c r="M25" s="1">
        <f t="shared" si="6"/>
        <v>95.197868559402963</v>
      </c>
      <c r="N25" s="1">
        <f t="shared" si="7"/>
        <v>81.239376861676305</v>
      </c>
      <c r="O25" s="1">
        <f t="shared" si="8"/>
        <v>64.251324126738254</v>
      </c>
      <c r="P25" s="1">
        <f t="shared" si="9"/>
        <v>5.4863140193811262</v>
      </c>
      <c r="R25" s="1">
        <f t="shared" si="10"/>
        <v>50.013861607708719</v>
      </c>
      <c r="S25" s="1">
        <f t="shared" si="11"/>
        <v>42.804899258359065</v>
      </c>
    </row>
    <row r="26" spans="1:21">
      <c r="A26" s="3"/>
      <c r="B26" s="3">
        <v>3</v>
      </c>
      <c r="C26" s="3">
        <v>112.446912773603</v>
      </c>
      <c r="D26" s="3">
        <v>19.757574311330401</v>
      </c>
      <c r="E26" s="3">
        <v>40.529642749921003</v>
      </c>
      <c r="F26" s="3">
        <v>117.348068697484</v>
      </c>
      <c r="G26" s="3">
        <v>90.947967650737496</v>
      </c>
      <c r="H26" s="3"/>
      <c r="I26" s="3">
        <f t="shared" si="2"/>
        <v>76.206033236615184</v>
      </c>
      <c r="J26" s="3">
        <f t="shared" si="3"/>
        <v>43.825296390745528</v>
      </c>
      <c r="L26" s="1">
        <f t="shared" si="5"/>
        <v>50.992437621519564</v>
      </c>
      <c r="M26" s="1">
        <f t="shared" si="6"/>
        <v>94.895334397808014</v>
      </c>
      <c r="N26" s="1">
        <f t="shared" si="7"/>
        <v>64.042576719440746</v>
      </c>
      <c r="O26" s="1">
        <f t="shared" si="8"/>
        <v>34.805211200063937</v>
      </c>
      <c r="P26" s="1">
        <f t="shared" si="9"/>
        <v>-33.19237058401896</v>
      </c>
      <c r="R26" s="1">
        <f t="shared" si="10"/>
        <v>42.308637870962656</v>
      </c>
      <c r="S26" s="1">
        <f t="shared" si="11"/>
        <v>47.617845439258502</v>
      </c>
    </row>
    <row r="27" spans="1:21">
      <c r="A27" s="3"/>
      <c r="B27" s="3">
        <v>10</v>
      </c>
      <c r="C27" s="3">
        <v>106.337798105194</v>
      </c>
      <c r="D27" s="3">
        <v>55.649909031662503</v>
      </c>
      <c r="E27" s="3">
        <v>105.949085551796</v>
      </c>
      <c r="F27" s="3">
        <v>130.29859739019</v>
      </c>
      <c r="G27" s="3">
        <v>74.605879042614106</v>
      </c>
      <c r="H27" s="3"/>
      <c r="I27" s="3">
        <f t="shared" si="2"/>
        <v>94.568253824291332</v>
      </c>
      <c r="J27" s="3">
        <f t="shared" si="3"/>
        <v>29.401687549565629</v>
      </c>
      <c r="L27" s="1">
        <f t="shared" si="5"/>
        <v>61.314709225161948</v>
      </c>
      <c r="M27" s="1">
        <f t="shared" si="6"/>
        <v>87.134239061335336</v>
      </c>
      <c r="N27" s="1">
        <f t="shared" si="7"/>
        <v>19.502271315183407</v>
      </c>
      <c r="O27" s="1">
        <f t="shared" si="8"/>
        <v>24.424570724864907</v>
      </c>
      <c r="P27" s="1">
        <f t="shared" si="9"/>
        <v>-8.8192506294440847</v>
      </c>
      <c r="R27" s="1">
        <f t="shared" si="10"/>
        <v>36.711307939420308</v>
      </c>
      <c r="S27" s="1">
        <f t="shared" si="11"/>
        <v>37.642880981200406</v>
      </c>
    </row>
    <row r="28" spans="1:21">
      <c r="A28" s="3"/>
      <c r="B28" s="3">
        <v>30</v>
      </c>
      <c r="C28" s="3">
        <v>83.273440052270502</v>
      </c>
      <c r="D28" s="3">
        <v>95.258254299244101</v>
      </c>
      <c r="E28" s="3">
        <v>106.42767410389899</v>
      </c>
      <c r="F28" s="3">
        <v>128.529322361422</v>
      </c>
      <c r="G28" s="3">
        <v>62.382309769403797</v>
      </c>
      <c r="H28" s="3"/>
      <c r="I28" s="3">
        <f t="shared" si="2"/>
        <v>95.174200117247878</v>
      </c>
      <c r="J28" s="3">
        <f t="shared" si="3"/>
        <v>24.779770401008193</v>
      </c>
      <c r="L28" s="1">
        <f t="shared" si="5"/>
        <v>73.647752816834839</v>
      </c>
      <c r="M28" s="1">
        <f t="shared" si="6"/>
        <v>77.860595362424831</v>
      </c>
      <c r="N28" s="1">
        <f t="shared" si="7"/>
        <v>12.313311447246846</v>
      </c>
      <c r="O28" s="1">
        <f t="shared" si="8"/>
        <v>24.762089169174246</v>
      </c>
      <c r="P28" s="1">
        <f t="shared" si="9"/>
        <v>-1.3912185648221822</v>
      </c>
      <c r="R28" s="1">
        <f t="shared" si="10"/>
        <v>37.438506046171725</v>
      </c>
      <c r="S28" s="1">
        <f t="shared" si="11"/>
        <v>36.210389801232516</v>
      </c>
    </row>
    <row r="29" spans="1:21">
      <c r="A29" s="3"/>
      <c r="B29" s="3">
        <v>100</v>
      </c>
      <c r="C29" s="3">
        <v>67.755635413263605</v>
      </c>
      <c r="D29" s="3">
        <v>117.913423771018</v>
      </c>
      <c r="E29" s="3">
        <v>94.902181072067094</v>
      </c>
      <c r="F29" s="3">
        <v>121.426981783442</v>
      </c>
      <c r="G29" s="3">
        <v>39.2866363079225</v>
      </c>
      <c r="H29" s="3"/>
      <c r="I29" s="3">
        <f t="shared" si="2"/>
        <v>88.256971669542637</v>
      </c>
      <c r="J29" s="3">
        <f t="shared" si="3"/>
        <v>34.793361665442951</v>
      </c>
      <c r="L29" s="1">
        <f t="shared" si="5"/>
        <v>75.650884504355588</v>
      </c>
      <c r="M29" s="1">
        <f t="shared" si="6"/>
        <v>67.622574272592715</v>
      </c>
      <c r="N29" s="1">
        <f t="shared" si="7"/>
        <v>19.425481947226103</v>
      </c>
      <c r="O29" s="1">
        <f t="shared" si="8"/>
        <v>26.893116343170689</v>
      </c>
      <c r="P29" s="1">
        <f t="shared" si="9"/>
        <v>-141.40658039277682</v>
      </c>
      <c r="R29" s="1">
        <f t="shared" si="10"/>
        <v>9.6370953349136528</v>
      </c>
      <c r="S29" s="1">
        <f t="shared" si="11"/>
        <v>87.931665057277243</v>
      </c>
    </row>
    <row r="30" spans="1:21">
      <c r="A30" s="3"/>
      <c r="B30" s="3"/>
      <c r="C30" s="3"/>
      <c r="D30" s="3"/>
      <c r="E30" s="3"/>
      <c r="F30" s="3"/>
      <c r="G30" s="3"/>
      <c r="H30" s="3"/>
      <c r="I30" s="3"/>
      <c r="J30" s="3"/>
    </row>
    <row r="31" spans="1:21">
      <c r="A31" s="3"/>
      <c r="B31" s="3"/>
      <c r="C31" s="3"/>
      <c r="D31" s="3"/>
      <c r="E31" s="3"/>
      <c r="F31" s="3"/>
      <c r="G31" s="3"/>
      <c r="H31" s="3"/>
      <c r="I31" s="3"/>
      <c r="J31" s="3"/>
    </row>
    <row r="32" spans="1:21">
      <c r="A32" s="15" t="s">
        <v>18</v>
      </c>
      <c r="B32" s="5"/>
      <c r="C32" s="5"/>
      <c r="D32" s="5"/>
      <c r="E32" s="5"/>
      <c r="F32" s="5"/>
      <c r="G32" s="5"/>
      <c r="H32" s="5"/>
      <c r="I32" s="5"/>
      <c r="J32" s="5"/>
      <c r="K32" s="5"/>
      <c r="L32" s="5"/>
      <c r="M32" s="14"/>
      <c r="N32" s="22"/>
      <c r="O32" s="18" t="str">
        <f t="shared" ref="O32:U32" si="12">F34</f>
        <v>0.1mM10ul</v>
      </c>
      <c r="P32" s="18" t="str">
        <f t="shared" si="12"/>
        <v>0.1mM20ul</v>
      </c>
      <c r="Q32" s="18" t="str">
        <f t="shared" si="12"/>
        <v>1mM7ul</v>
      </c>
      <c r="R32" s="18" t="str">
        <f t="shared" si="12"/>
        <v>1mM20ul</v>
      </c>
      <c r="S32" s="18" t="str">
        <f t="shared" si="12"/>
        <v>10mM7ul</v>
      </c>
      <c r="T32" s="18" t="str">
        <f t="shared" si="12"/>
        <v>10mM20ul</v>
      </c>
      <c r="U32" s="18" t="str">
        <f t="shared" si="12"/>
        <v>10mM70ul</v>
      </c>
    </row>
    <row r="33" spans="1:21">
      <c r="A33" s="15"/>
      <c r="B33" s="5" t="s">
        <v>19</v>
      </c>
      <c r="C33" s="16" t="s">
        <v>20</v>
      </c>
      <c r="D33" s="5"/>
      <c r="E33" s="5"/>
      <c r="F33" s="5"/>
      <c r="G33" s="5"/>
      <c r="H33" s="5"/>
      <c r="I33" s="5"/>
      <c r="J33" s="5"/>
      <c r="K33" s="5"/>
      <c r="L33" s="5"/>
      <c r="M33" s="14"/>
      <c r="N33" s="22" t="s">
        <v>16</v>
      </c>
      <c r="O33" s="23">
        <f t="shared" ref="O33:U33" si="13">F43</f>
        <v>29.924861156484798</v>
      </c>
      <c r="P33" s="23">
        <f t="shared" si="13"/>
        <v>34.923227703364901</v>
      </c>
      <c r="Q33" s="23">
        <f t="shared" si="13"/>
        <v>92.290101274093416</v>
      </c>
      <c r="R33" s="23">
        <f t="shared" si="13"/>
        <v>112.44691277360337</v>
      </c>
      <c r="S33" s="23">
        <f t="shared" si="13"/>
        <v>106.33779810519435</v>
      </c>
      <c r="T33" s="23">
        <f t="shared" si="13"/>
        <v>83.273440052270459</v>
      </c>
      <c r="U33" s="23">
        <f t="shared" si="13"/>
        <v>67.755635413263619</v>
      </c>
    </row>
    <row r="34" spans="1:21" ht="15.75">
      <c r="A34" s="15"/>
      <c r="B34" s="5"/>
      <c r="C34" s="5" t="s">
        <v>21</v>
      </c>
      <c r="D34" s="17">
        <v>2.899</v>
      </c>
      <c r="E34" s="5" t="s">
        <v>22</v>
      </c>
      <c r="F34" s="18" t="s">
        <v>23</v>
      </c>
      <c r="G34" s="18" t="s">
        <v>24</v>
      </c>
      <c r="H34" s="18" t="s">
        <v>25</v>
      </c>
      <c r="I34" s="18" t="s">
        <v>26</v>
      </c>
      <c r="J34" s="18" t="s">
        <v>27</v>
      </c>
      <c r="K34" s="18" t="s">
        <v>28</v>
      </c>
      <c r="L34" s="18" t="s">
        <v>29</v>
      </c>
      <c r="M34" s="14"/>
      <c r="N34" s="22" t="s">
        <v>7</v>
      </c>
      <c r="O34" s="23">
        <f t="shared" ref="O34:U34" si="14">AVERAGE(F37,F49)</f>
        <v>14.437536258281725</v>
      </c>
      <c r="P34" s="23">
        <f t="shared" si="14"/>
        <v>55.171042802224548</v>
      </c>
      <c r="Q34" s="23">
        <f t="shared" si="14"/>
        <v>96.029913734376393</v>
      </c>
      <c r="R34" s="23">
        <f t="shared" si="14"/>
        <v>229.44808375733294</v>
      </c>
      <c r="S34" s="23">
        <f t="shared" si="14"/>
        <v>274.87914909084498</v>
      </c>
      <c r="T34" s="23">
        <f t="shared" si="14"/>
        <v>316.00128624123084</v>
      </c>
      <c r="U34" s="23">
        <f t="shared" si="14"/>
        <v>278.26733757693984</v>
      </c>
    </row>
    <row r="35" spans="1:21" ht="15.75">
      <c r="A35" s="15"/>
      <c r="B35" s="5"/>
      <c r="C35" s="5" t="s">
        <v>30</v>
      </c>
      <c r="D35" s="17">
        <v>7.9909999999999997</v>
      </c>
      <c r="E35" s="17">
        <v>2.5630000000000002</v>
      </c>
      <c r="F35" s="17">
        <v>2.681</v>
      </c>
      <c r="G35" s="17">
        <v>5.5549999999999997</v>
      </c>
      <c r="H35" s="17">
        <v>4.3380000000000001</v>
      </c>
      <c r="I35" s="17">
        <v>6.4409999999999998</v>
      </c>
      <c r="J35" s="17">
        <v>12.342000000000001</v>
      </c>
      <c r="K35" s="17">
        <v>16.196999999999999</v>
      </c>
      <c r="L35" s="17">
        <v>14.159000000000001</v>
      </c>
      <c r="M35" s="14"/>
      <c r="N35" s="14"/>
      <c r="O35" s="14"/>
      <c r="P35" s="14"/>
      <c r="Q35" s="14"/>
      <c r="R35" s="14"/>
      <c r="S35" s="14"/>
      <c r="T35" s="14"/>
      <c r="U35" s="14"/>
    </row>
    <row r="36" spans="1:21">
      <c r="A36" s="15"/>
      <c r="B36" s="5"/>
      <c r="C36" s="5"/>
      <c r="D36" s="5">
        <f>D35-D34</f>
        <v>5.0919999999999996</v>
      </c>
      <c r="E36" s="5"/>
      <c r="F36" s="5">
        <f>F35-E35</f>
        <v>0.11799999999999988</v>
      </c>
      <c r="G36" s="5">
        <f>G35-E35</f>
        <v>2.9919999999999995</v>
      </c>
      <c r="H36" s="5">
        <f>H35-E35</f>
        <v>1.7749999999999999</v>
      </c>
      <c r="I36" s="5">
        <f>I35-E35</f>
        <v>3.8779999999999997</v>
      </c>
      <c r="J36" s="5">
        <f>J35-E35</f>
        <v>9.7789999999999999</v>
      </c>
      <c r="K36" s="5">
        <f>K35-E35</f>
        <v>13.633999999999999</v>
      </c>
      <c r="L36" s="5">
        <f>L35-E35</f>
        <v>11.596</v>
      </c>
      <c r="M36" s="14"/>
      <c r="N36" s="14"/>
      <c r="O36" s="14"/>
      <c r="P36" s="14"/>
      <c r="Q36" s="14"/>
      <c r="R36" s="14"/>
      <c r="S36" s="14"/>
      <c r="T36" s="14"/>
      <c r="U36" s="14"/>
    </row>
    <row r="37" spans="1:21">
      <c r="A37" s="15"/>
      <c r="B37" s="5"/>
      <c r="C37" s="5"/>
      <c r="D37" s="5"/>
      <c r="E37" s="5"/>
      <c r="F37" s="19">
        <f>F36/D36*100</f>
        <v>2.3173605655930851</v>
      </c>
      <c r="G37" s="19">
        <f>G36/D36*100</f>
        <v>58.758837391987427</v>
      </c>
      <c r="H37" s="19">
        <f>H36/D36*100</f>
        <v>34.858601728201101</v>
      </c>
      <c r="I37" s="19">
        <f>I36/D36*100</f>
        <v>76.158680282796539</v>
      </c>
      <c r="J37" s="19">
        <f>J36/D36*100</f>
        <v>192.04634721131185</v>
      </c>
      <c r="K37" s="19">
        <f>K36/D36*100</f>
        <v>267.75333857030637</v>
      </c>
      <c r="L37" s="19">
        <f>L36/D36*100</f>
        <v>227.72977219167325</v>
      </c>
      <c r="M37" s="14"/>
      <c r="N37" s="22" t="s">
        <v>31</v>
      </c>
      <c r="O37" s="5" t="s">
        <v>16</v>
      </c>
      <c r="P37" s="5" t="s">
        <v>7</v>
      </c>
      <c r="Q37" s="14"/>
      <c r="R37" s="14"/>
      <c r="S37" s="14"/>
      <c r="T37" s="14"/>
      <c r="U37" s="14"/>
    </row>
    <row r="38" spans="1:21">
      <c r="A38" s="15"/>
      <c r="B38" s="5"/>
      <c r="C38" s="5"/>
      <c r="D38" s="5"/>
      <c r="E38" s="5"/>
      <c r="F38" s="5"/>
      <c r="G38" s="5"/>
      <c r="H38" s="5"/>
      <c r="I38" s="5"/>
      <c r="J38" s="5"/>
      <c r="K38" s="5"/>
      <c r="L38" s="5"/>
      <c r="M38" s="14"/>
      <c r="N38" s="18" t="s">
        <v>23</v>
      </c>
      <c r="O38" s="23">
        <f>O33</f>
        <v>29.924861156484798</v>
      </c>
      <c r="P38" s="23">
        <f>O34</f>
        <v>14.437536258281725</v>
      </c>
      <c r="Q38" s="14"/>
      <c r="R38" s="14"/>
      <c r="S38" s="14"/>
      <c r="T38" s="14"/>
      <c r="U38" s="14"/>
    </row>
    <row r="39" spans="1:21">
      <c r="A39" s="15"/>
      <c r="B39" s="5" t="s">
        <v>32</v>
      </c>
      <c r="C39" s="16" t="s">
        <v>16</v>
      </c>
      <c r="D39" s="5"/>
      <c r="E39" s="5"/>
      <c r="F39" s="5"/>
      <c r="G39" s="5"/>
      <c r="H39" s="5"/>
      <c r="I39" s="5"/>
      <c r="J39" s="5"/>
      <c r="K39" s="5"/>
      <c r="L39" s="5"/>
      <c r="M39" s="14"/>
      <c r="N39" s="18" t="s">
        <v>24</v>
      </c>
      <c r="O39" s="23">
        <f>P33</f>
        <v>34.923227703364901</v>
      </c>
      <c r="P39" s="23">
        <f>P34</f>
        <v>55.171042802224548</v>
      </c>
      <c r="Q39" s="14"/>
      <c r="R39" s="14"/>
      <c r="S39" s="14"/>
      <c r="T39" s="14"/>
      <c r="U39" s="14"/>
    </row>
    <row r="40" spans="1:21" ht="15.75">
      <c r="A40" s="15"/>
      <c r="B40" s="5"/>
      <c r="C40" s="5" t="s">
        <v>21</v>
      </c>
      <c r="D40" s="17">
        <v>4.0279999999999996</v>
      </c>
      <c r="E40" s="5" t="s">
        <v>22</v>
      </c>
      <c r="F40" s="18" t="s">
        <v>23</v>
      </c>
      <c r="G40" s="18" t="s">
        <v>24</v>
      </c>
      <c r="H40" s="18" t="s">
        <v>25</v>
      </c>
      <c r="I40" s="18" t="s">
        <v>26</v>
      </c>
      <c r="J40" s="18" t="s">
        <v>27</v>
      </c>
      <c r="K40" s="18" t="s">
        <v>28</v>
      </c>
      <c r="L40" s="18" t="s">
        <v>29</v>
      </c>
      <c r="M40" s="14"/>
      <c r="N40" s="18" t="s">
        <v>25</v>
      </c>
      <c r="O40" s="23">
        <f>Q33</f>
        <v>92.290101274093416</v>
      </c>
      <c r="P40" s="23">
        <f>Q34</f>
        <v>96.029913734376393</v>
      </c>
      <c r="Q40" s="14"/>
      <c r="R40" s="14"/>
      <c r="S40" s="14"/>
      <c r="T40" s="14"/>
      <c r="U40" s="14"/>
    </row>
    <row r="41" spans="1:21" ht="15.75">
      <c r="A41" s="15"/>
      <c r="B41" s="5"/>
      <c r="C41" s="5" t="s">
        <v>30</v>
      </c>
      <c r="D41" s="17">
        <v>7.0890000000000004</v>
      </c>
      <c r="E41" s="17">
        <v>2.8860000000000001</v>
      </c>
      <c r="F41" s="17">
        <v>3.802</v>
      </c>
      <c r="G41" s="17">
        <v>3.9550000000000001</v>
      </c>
      <c r="H41" s="17">
        <v>5.7110000000000003</v>
      </c>
      <c r="I41" s="17">
        <v>6.3280000000000003</v>
      </c>
      <c r="J41" s="17">
        <v>6.141</v>
      </c>
      <c r="K41" s="17">
        <v>5.4349999999999996</v>
      </c>
      <c r="L41" s="17">
        <v>4.96</v>
      </c>
      <c r="M41" s="14"/>
      <c r="N41" s="18" t="s">
        <v>26</v>
      </c>
      <c r="O41" s="23">
        <f>R33</f>
        <v>112.44691277360337</v>
      </c>
      <c r="P41" s="23">
        <f>R34</f>
        <v>229.44808375733294</v>
      </c>
      <c r="Q41" s="14"/>
      <c r="R41" s="14"/>
      <c r="S41" s="14"/>
      <c r="T41" s="14"/>
      <c r="U41" s="14"/>
    </row>
    <row r="42" spans="1:21">
      <c r="A42" s="15"/>
      <c r="B42" s="5"/>
      <c r="C42" s="5"/>
      <c r="D42" s="5">
        <f>D41-D40</f>
        <v>3.0610000000000008</v>
      </c>
      <c r="E42" s="5"/>
      <c r="F42" s="5">
        <f>F41-E41</f>
        <v>0.91599999999999993</v>
      </c>
      <c r="G42" s="5">
        <f>G41-E41</f>
        <v>1.069</v>
      </c>
      <c r="H42" s="5">
        <f>H41-E41</f>
        <v>2.8250000000000002</v>
      </c>
      <c r="I42" s="5">
        <f>I41-E41</f>
        <v>3.4420000000000002</v>
      </c>
      <c r="J42" s="5">
        <f>J41-E41</f>
        <v>3.2549999999999999</v>
      </c>
      <c r="K42" s="5">
        <f>K41-E41</f>
        <v>2.5489999999999995</v>
      </c>
      <c r="L42" s="5">
        <f>L41-E41</f>
        <v>2.0739999999999998</v>
      </c>
      <c r="M42" s="14"/>
      <c r="N42" s="18" t="s">
        <v>27</v>
      </c>
      <c r="O42" s="23">
        <f>S33</f>
        <v>106.33779810519435</v>
      </c>
      <c r="P42" s="23">
        <f>S34</f>
        <v>274.87914909084498</v>
      </c>
      <c r="Q42" s="14"/>
      <c r="R42" s="14"/>
      <c r="S42" s="14"/>
      <c r="T42" s="14"/>
      <c r="U42" s="14"/>
    </row>
    <row r="43" spans="1:21">
      <c r="A43" s="15"/>
      <c r="B43" s="5"/>
      <c r="C43" s="5"/>
      <c r="D43" s="5"/>
      <c r="E43" s="5"/>
      <c r="F43" s="19">
        <f>F42/D42*100</f>
        <v>29.924861156484798</v>
      </c>
      <c r="G43" s="19">
        <f>G42/D42*100</f>
        <v>34.923227703364901</v>
      </c>
      <c r="H43" s="19">
        <f>H42/D42*100</f>
        <v>92.290101274093416</v>
      </c>
      <c r="I43" s="19">
        <f>I42/D42*100</f>
        <v>112.44691277360337</v>
      </c>
      <c r="J43" s="19">
        <f>J42/D42*100</f>
        <v>106.33779810519435</v>
      </c>
      <c r="K43" s="19">
        <f>K42/D42*100</f>
        <v>83.273440052270459</v>
      </c>
      <c r="L43" s="19">
        <f>L42/D42*100</f>
        <v>67.755635413263619</v>
      </c>
      <c r="M43" s="14"/>
      <c r="N43" s="18" t="s">
        <v>28</v>
      </c>
      <c r="O43" s="23">
        <f>T33</f>
        <v>83.273440052270459</v>
      </c>
      <c r="P43" s="23">
        <f>T34</f>
        <v>316.00128624123084</v>
      </c>
      <c r="Q43" s="14"/>
      <c r="R43" s="14"/>
      <c r="S43" s="14"/>
      <c r="T43" s="14"/>
      <c r="U43" s="14"/>
    </row>
    <row r="44" spans="1:21">
      <c r="A44" s="15"/>
      <c r="B44" s="5"/>
      <c r="C44" s="5"/>
      <c r="D44" s="5"/>
      <c r="E44" s="5"/>
      <c r="F44" s="5"/>
      <c r="G44" s="5"/>
      <c r="H44" s="5"/>
      <c r="I44" s="5"/>
      <c r="J44" s="5"/>
      <c r="K44" s="5"/>
      <c r="L44" s="5"/>
      <c r="M44" s="14"/>
      <c r="N44" s="18" t="s">
        <v>29</v>
      </c>
      <c r="O44" s="23">
        <f>U33</f>
        <v>67.755635413263619</v>
      </c>
      <c r="P44" s="23">
        <f>U34</f>
        <v>278.26733757693984</v>
      </c>
      <c r="Q44" s="14"/>
      <c r="R44" s="14"/>
      <c r="S44" s="14"/>
      <c r="T44" s="14"/>
      <c r="U44" s="14"/>
    </row>
    <row r="45" spans="1:21">
      <c r="A45" s="15"/>
      <c r="B45" s="5" t="s">
        <v>33</v>
      </c>
      <c r="C45" s="16" t="s">
        <v>20</v>
      </c>
      <c r="D45" s="5"/>
      <c r="E45" s="5"/>
      <c r="F45" s="5"/>
      <c r="G45" s="5"/>
      <c r="H45" s="5"/>
      <c r="I45" s="5"/>
      <c r="J45" s="5"/>
      <c r="K45" s="5"/>
      <c r="L45" s="5"/>
      <c r="M45" s="14"/>
      <c r="N45" s="14"/>
      <c r="O45" s="14"/>
      <c r="P45" s="14"/>
      <c r="Q45" s="14"/>
      <c r="R45" s="14"/>
      <c r="S45" s="14"/>
      <c r="T45" s="14"/>
      <c r="U45" s="14"/>
    </row>
    <row r="46" spans="1:21" ht="15.75">
      <c r="A46" s="15"/>
      <c r="B46" s="5"/>
      <c r="C46" s="5" t="s">
        <v>21</v>
      </c>
      <c r="D46" s="17">
        <v>3.5630000000000002</v>
      </c>
      <c r="E46" s="5" t="s">
        <v>22</v>
      </c>
      <c r="F46" s="18" t="s">
        <v>23</v>
      </c>
      <c r="G46" s="18" t="s">
        <v>24</v>
      </c>
      <c r="H46" s="18" t="s">
        <v>25</v>
      </c>
      <c r="I46" s="18" t="s">
        <v>26</v>
      </c>
      <c r="J46" s="18" t="s">
        <v>27</v>
      </c>
      <c r="K46" s="18" t="s">
        <v>28</v>
      </c>
      <c r="L46" s="18" t="s">
        <v>29</v>
      </c>
      <c r="M46" s="14"/>
      <c r="N46" s="14"/>
      <c r="O46" s="14"/>
      <c r="P46" s="14"/>
      <c r="Q46" s="14"/>
      <c r="R46" s="14"/>
      <c r="S46" s="14"/>
      <c r="T46" s="14"/>
      <c r="U46" s="14"/>
    </row>
    <row r="47" spans="1:21" ht="15.75">
      <c r="A47" s="15"/>
      <c r="B47" s="5"/>
      <c r="C47" s="5" t="s">
        <v>30</v>
      </c>
      <c r="D47" s="17">
        <v>4.5419999999999998</v>
      </c>
      <c r="E47" s="17">
        <v>3.6880000000000002</v>
      </c>
      <c r="F47" s="17">
        <v>3.948</v>
      </c>
      <c r="G47" s="17">
        <v>4.1929999999999996</v>
      </c>
      <c r="H47" s="17">
        <v>5.2270000000000003</v>
      </c>
      <c r="I47" s="17">
        <v>7.4349999999999996</v>
      </c>
      <c r="J47" s="17">
        <v>7.19</v>
      </c>
      <c r="K47" s="17">
        <v>7.2539999999999996</v>
      </c>
      <c r="L47" s="17">
        <v>6.907</v>
      </c>
      <c r="M47" s="14"/>
      <c r="N47" s="14"/>
      <c r="O47" s="14"/>
      <c r="P47" s="14"/>
      <c r="Q47" s="14"/>
      <c r="R47" s="14"/>
      <c r="S47" s="14"/>
      <c r="T47" s="14"/>
      <c r="U47" s="14"/>
    </row>
    <row r="48" spans="1:21">
      <c r="A48" s="15"/>
      <c r="B48" s="5"/>
      <c r="C48" s="5"/>
      <c r="D48" s="5">
        <f>D47-D46</f>
        <v>0.97899999999999965</v>
      </c>
      <c r="E48" s="5"/>
      <c r="F48" s="5">
        <f>F47-E47</f>
        <v>0.25999999999999979</v>
      </c>
      <c r="G48" s="5">
        <f>G47-E47</f>
        <v>0.50499999999999945</v>
      </c>
      <c r="H48" s="5">
        <f>H47-E47</f>
        <v>1.5390000000000001</v>
      </c>
      <c r="I48" s="5">
        <f>I47-E47</f>
        <v>3.7469999999999994</v>
      </c>
      <c r="J48" s="5">
        <f>J47-E47</f>
        <v>3.5020000000000002</v>
      </c>
      <c r="K48" s="5">
        <f>K47-E47</f>
        <v>3.5659999999999994</v>
      </c>
      <c r="L48" s="5">
        <f>L47-E47</f>
        <v>3.2189999999999999</v>
      </c>
      <c r="M48" s="14"/>
      <c r="N48" s="14"/>
      <c r="O48" s="14"/>
      <c r="P48" s="14"/>
      <c r="Q48" s="14"/>
      <c r="R48" s="14"/>
      <c r="S48" s="14"/>
      <c r="T48" s="14"/>
      <c r="U48" s="14"/>
    </row>
    <row r="49" spans="1:21">
      <c r="A49" s="15"/>
      <c r="B49" s="5"/>
      <c r="C49" s="5"/>
      <c r="D49" s="5"/>
      <c r="E49" s="5"/>
      <c r="F49" s="19">
        <f>F48/D48*100</f>
        <v>26.557711950970365</v>
      </c>
      <c r="G49" s="19">
        <f>G48/D48*100</f>
        <v>51.583248212461662</v>
      </c>
      <c r="H49" s="19">
        <f>H48/D48*100</f>
        <v>157.20122574055168</v>
      </c>
      <c r="I49" s="19">
        <f>I48/D48*100</f>
        <v>382.73748723186935</v>
      </c>
      <c r="J49" s="19">
        <f>J48/D48*100</f>
        <v>357.71195097037804</v>
      </c>
      <c r="K49" s="19">
        <f>K48/D48*100</f>
        <v>364.24923391215532</v>
      </c>
      <c r="L49" s="19">
        <f>L48/D48*100</f>
        <v>328.80490296220643</v>
      </c>
      <c r="M49" s="14"/>
      <c r="N49" s="14"/>
      <c r="O49" s="14"/>
      <c r="P49" s="14"/>
      <c r="Q49" s="14"/>
      <c r="R49" s="14"/>
      <c r="S49" s="14"/>
      <c r="T49" s="14"/>
      <c r="U49" s="14"/>
    </row>
    <row r="50" spans="1:21">
      <c r="A50" s="15"/>
      <c r="B50" s="5"/>
      <c r="C50" s="5"/>
      <c r="D50" s="5"/>
      <c r="E50" s="5"/>
      <c r="F50" s="5"/>
      <c r="G50" s="5"/>
      <c r="H50" s="5"/>
      <c r="I50" s="5"/>
      <c r="J50" s="5"/>
      <c r="K50" s="5"/>
      <c r="L50" s="5"/>
      <c r="M50" s="14"/>
      <c r="N50" s="14"/>
      <c r="O50" s="14"/>
      <c r="P50" s="14"/>
      <c r="Q50" s="14"/>
      <c r="R50" s="14"/>
      <c r="S50" s="14"/>
      <c r="T50" s="14"/>
      <c r="U50" s="14"/>
    </row>
    <row r="51" spans="1:21">
      <c r="A51" s="15"/>
      <c r="B51" s="5" t="s">
        <v>34</v>
      </c>
      <c r="C51" s="16" t="s">
        <v>16</v>
      </c>
      <c r="D51" s="5"/>
      <c r="E51" s="5"/>
      <c r="F51" s="5"/>
      <c r="G51" s="5"/>
      <c r="H51" s="5"/>
      <c r="I51" s="5"/>
      <c r="J51" s="5"/>
      <c r="K51" s="5"/>
      <c r="L51" s="5"/>
      <c r="M51" s="14"/>
      <c r="N51" s="14"/>
      <c r="O51" s="14"/>
      <c r="P51" s="14"/>
      <c r="Q51" s="14"/>
      <c r="R51" s="14"/>
      <c r="S51" s="14"/>
      <c r="T51" s="14"/>
      <c r="U51" s="14"/>
    </row>
    <row r="52" spans="1:21" ht="15.75">
      <c r="A52" s="15"/>
      <c r="B52" s="5"/>
      <c r="C52" s="5" t="s">
        <v>21</v>
      </c>
      <c r="D52" s="17"/>
      <c r="E52" s="5" t="s">
        <v>22</v>
      </c>
      <c r="F52" s="18" t="s">
        <v>23</v>
      </c>
      <c r="G52" s="18" t="s">
        <v>24</v>
      </c>
      <c r="H52" s="18" t="s">
        <v>25</v>
      </c>
      <c r="I52" s="18" t="s">
        <v>26</v>
      </c>
      <c r="J52" s="18" t="s">
        <v>27</v>
      </c>
      <c r="K52" s="18" t="s">
        <v>28</v>
      </c>
      <c r="L52" s="18" t="s">
        <v>29</v>
      </c>
      <c r="M52" s="14"/>
      <c r="N52" s="14"/>
      <c r="O52" s="14"/>
      <c r="P52" s="14"/>
      <c r="Q52" s="14"/>
      <c r="R52" s="14"/>
      <c r="S52" s="14"/>
      <c r="T52" s="14"/>
      <c r="U52" s="14"/>
    </row>
    <row r="53" spans="1:21" ht="15.75">
      <c r="A53" s="15"/>
      <c r="B53" s="5"/>
      <c r="C53" s="5" t="s">
        <v>30</v>
      </c>
      <c r="D53" s="17"/>
      <c r="E53" s="17"/>
      <c r="F53" s="17"/>
      <c r="G53" s="17"/>
      <c r="H53" s="17"/>
      <c r="I53" s="17"/>
      <c r="J53" s="17"/>
      <c r="K53" s="17"/>
      <c r="L53" s="17"/>
      <c r="M53" s="14"/>
      <c r="N53" s="14"/>
      <c r="O53" s="14"/>
      <c r="P53" s="14"/>
      <c r="Q53" s="14"/>
      <c r="R53" s="14"/>
      <c r="S53" s="14"/>
      <c r="T53" s="14"/>
      <c r="U53" s="14"/>
    </row>
    <row r="54" spans="1:21">
      <c r="A54" s="15"/>
      <c r="B54" s="5"/>
      <c r="C54" s="5"/>
      <c r="D54" s="5"/>
      <c r="E54" s="5"/>
      <c r="F54" s="19"/>
      <c r="G54" s="19"/>
      <c r="H54" s="19"/>
      <c r="I54" s="19"/>
      <c r="J54" s="19"/>
      <c r="K54" s="19"/>
      <c r="L54" s="19"/>
      <c r="M54" s="14"/>
      <c r="N54" s="14"/>
      <c r="O54" s="14"/>
      <c r="P54" s="14"/>
      <c r="Q54" s="14"/>
      <c r="R54" s="14"/>
      <c r="S54" s="14"/>
      <c r="T54" s="14"/>
      <c r="U54" s="14"/>
    </row>
    <row r="55" spans="1:21">
      <c r="A55" s="20"/>
      <c r="B55" s="21"/>
      <c r="C55" s="21"/>
      <c r="D55" s="21"/>
      <c r="E55" s="21"/>
      <c r="F55" s="21"/>
      <c r="G55" s="21"/>
      <c r="H55" s="21"/>
      <c r="I55" s="21"/>
      <c r="J55" s="21"/>
      <c r="K55" s="21"/>
      <c r="L55" s="21"/>
      <c r="M55" s="14"/>
      <c r="N55" s="14"/>
      <c r="O55" s="14"/>
      <c r="P55" s="14"/>
      <c r="Q55" s="14"/>
      <c r="R55" s="14"/>
      <c r="S55" s="14"/>
      <c r="T55" s="14"/>
      <c r="U55" s="14"/>
    </row>
    <row r="56" spans="1:21">
      <c r="A56" s="20"/>
      <c r="B56" s="21"/>
      <c r="C56" s="21"/>
      <c r="D56" s="21"/>
      <c r="E56" s="21"/>
      <c r="F56" s="21"/>
      <c r="G56" s="21"/>
      <c r="H56" s="21"/>
      <c r="I56" s="21"/>
      <c r="J56" s="21"/>
      <c r="K56" s="21"/>
      <c r="L56" s="21"/>
      <c r="M56" s="14"/>
      <c r="N56" s="14"/>
      <c r="O56" s="14"/>
      <c r="P56" s="14"/>
      <c r="Q56" s="14"/>
      <c r="R56" s="14"/>
      <c r="S56" s="14"/>
      <c r="T56" s="14"/>
      <c r="U56" s="14"/>
    </row>
    <row r="57" spans="1:21">
      <c r="A57" s="15" t="s">
        <v>35</v>
      </c>
      <c r="B57" s="5"/>
      <c r="C57" s="5"/>
      <c r="D57" s="5"/>
      <c r="E57" s="5"/>
      <c r="F57" s="5"/>
      <c r="G57" s="5"/>
      <c r="H57" s="5"/>
      <c r="I57" s="5"/>
      <c r="J57" s="5"/>
      <c r="K57" s="5"/>
      <c r="L57" s="5"/>
      <c r="M57" s="14"/>
      <c r="N57" s="22"/>
      <c r="O57" s="18" t="str">
        <f t="shared" ref="O57:U57" si="15">F59</f>
        <v>0.1mM10ul</v>
      </c>
      <c r="P57" s="18" t="str">
        <f t="shared" si="15"/>
        <v>0.1mM20ul</v>
      </c>
      <c r="Q57" s="18" t="str">
        <f t="shared" si="15"/>
        <v>1mM7ul</v>
      </c>
      <c r="R57" s="18" t="str">
        <f t="shared" si="15"/>
        <v>1mM20ul</v>
      </c>
      <c r="S57" s="18" t="str">
        <f t="shared" si="15"/>
        <v>10mM7ul</v>
      </c>
      <c r="T57" s="18" t="str">
        <f t="shared" si="15"/>
        <v>10mM20ul</v>
      </c>
      <c r="U57" s="18" t="str">
        <f t="shared" si="15"/>
        <v>10mM70ul</v>
      </c>
    </row>
    <row r="58" spans="1:21">
      <c r="A58" s="15"/>
      <c r="B58" s="5" t="s">
        <v>19</v>
      </c>
      <c r="C58" s="16" t="s">
        <v>20</v>
      </c>
      <c r="D58" s="5"/>
      <c r="E58" s="5"/>
      <c r="F58" s="5"/>
      <c r="G58" s="5"/>
      <c r="H58" s="5"/>
      <c r="I58" s="5"/>
      <c r="J58" s="5"/>
      <c r="K58" s="5"/>
      <c r="L58" s="5"/>
      <c r="M58" s="14"/>
      <c r="N58" s="22" t="s">
        <v>16</v>
      </c>
      <c r="O58" s="23">
        <f t="shared" ref="O58:U58" si="16">AVERAGE(F68,F74)</f>
        <v>3.6412342142938714</v>
      </c>
      <c r="P58" s="23">
        <f t="shared" si="16"/>
        <v>3.6432609389466561</v>
      </c>
      <c r="Q58" s="23">
        <f t="shared" si="16"/>
        <v>8.0255735603526386</v>
      </c>
      <c r="R58" s="23">
        <f t="shared" si="16"/>
        <v>19.757574311330394</v>
      </c>
      <c r="S58" s="23">
        <f t="shared" si="16"/>
        <v>55.649909031662546</v>
      </c>
      <c r="T58" s="23">
        <f t="shared" si="16"/>
        <v>95.258254299244129</v>
      </c>
      <c r="U58" s="23">
        <f t="shared" si="16"/>
        <v>117.91342377101756</v>
      </c>
    </row>
    <row r="59" spans="1:21" ht="15.75">
      <c r="A59" s="15"/>
      <c r="B59" s="5"/>
      <c r="C59" s="5" t="s">
        <v>21</v>
      </c>
      <c r="D59" s="17"/>
      <c r="E59" s="5" t="s">
        <v>22</v>
      </c>
      <c r="F59" s="18" t="s">
        <v>23</v>
      </c>
      <c r="G59" s="18" t="s">
        <v>24</v>
      </c>
      <c r="H59" s="18" t="s">
        <v>25</v>
      </c>
      <c r="I59" s="18" t="s">
        <v>26</v>
      </c>
      <c r="J59" s="18" t="s">
        <v>27</v>
      </c>
      <c r="K59" s="18" t="s">
        <v>28</v>
      </c>
      <c r="L59" s="18" t="s">
        <v>29</v>
      </c>
      <c r="M59" s="14"/>
      <c r="N59" s="22" t="s">
        <v>7</v>
      </c>
      <c r="O59" s="23">
        <f t="shared" ref="O59:U59" si="17">F80</f>
        <v>62.42884250474382</v>
      </c>
      <c r="P59" s="23">
        <f t="shared" si="17"/>
        <v>79.174573055028461</v>
      </c>
      <c r="Q59" s="23">
        <f t="shared" si="17"/>
        <v>167.12523719165085</v>
      </c>
      <c r="R59" s="23">
        <f t="shared" si="17"/>
        <v>387.04933586337751</v>
      </c>
      <c r="S59" s="23">
        <f t="shared" si="17"/>
        <v>432.54269449715366</v>
      </c>
      <c r="T59" s="23">
        <f t="shared" si="17"/>
        <v>430.26565464895634</v>
      </c>
      <c r="U59" s="23">
        <f t="shared" si="17"/>
        <v>364.18406072106262</v>
      </c>
    </row>
    <row r="60" spans="1:21" ht="15.75">
      <c r="A60" s="15"/>
      <c r="B60" s="5"/>
      <c r="C60" s="5" t="s">
        <v>30</v>
      </c>
      <c r="D60" s="17"/>
      <c r="E60" s="17"/>
      <c r="F60" s="17"/>
      <c r="G60" s="17"/>
      <c r="H60" s="17"/>
      <c r="I60" s="17"/>
      <c r="J60" s="17"/>
      <c r="K60" s="17"/>
      <c r="L60" s="17"/>
      <c r="M60" s="14"/>
      <c r="N60" s="14"/>
      <c r="O60" s="14"/>
      <c r="P60" s="14"/>
      <c r="Q60" s="14"/>
      <c r="R60" s="14"/>
      <c r="S60" s="14"/>
      <c r="T60" s="14"/>
      <c r="U60" s="14"/>
    </row>
    <row r="61" spans="1:21">
      <c r="A61" s="15"/>
      <c r="B61" s="5"/>
      <c r="C61" s="5"/>
      <c r="D61" s="5"/>
      <c r="E61" s="5"/>
      <c r="F61" s="5"/>
      <c r="G61" s="5"/>
      <c r="H61" s="5"/>
      <c r="I61" s="5"/>
      <c r="J61" s="5"/>
      <c r="K61" s="5"/>
      <c r="L61" s="5"/>
      <c r="M61" s="14"/>
      <c r="N61" s="14"/>
      <c r="O61" s="14"/>
      <c r="P61" s="14"/>
      <c r="Q61" s="14"/>
      <c r="R61" s="14"/>
      <c r="S61" s="14"/>
      <c r="T61" s="14"/>
      <c r="U61" s="14"/>
    </row>
    <row r="62" spans="1:21">
      <c r="A62" s="15"/>
      <c r="B62" s="5"/>
      <c r="C62" s="5"/>
      <c r="D62" s="5"/>
      <c r="E62" s="5"/>
      <c r="F62" s="19"/>
      <c r="G62" s="19"/>
      <c r="H62" s="19"/>
      <c r="I62" s="19"/>
      <c r="J62" s="19"/>
      <c r="K62" s="19"/>
      <c r="L62" s="19"/>
      <c r="M62" s="14"/>
      <c r="N62" s="22" t="s">
        <v>31</v>
      </c>
      <c r="O62" s="5" t="s">
        <v>16</v>
      </c>
      <c r="P62" s="5" t="s">
        <v>7</v>
      </c>
      <c r="Q62" s="14"/>
      <c r="R62" s="14"/>
      <c r="S62" s="14"/>
      <c r="T62" s="14"/>
      <c r="U62" s="14"/>
    </row>
    <row r="63" spans="1:21">
      <c r="A63" s="15"/>
      <c r="B63" s="5"/>
      <c r="C63" s="5"/>
      <c r="D63" s="5"/>
      <c r="E63" s="5"/>
      <c r="F63" s="5"/>
      <c r="G63" s="5"/>
      <c r="H63" s="5"/>
      <c r="I63" s="5"/>
      <c r="J63" s="5"/>
      <c r="K63" s="5"/>
      <c r="L63" s="5"/>
      <c r="M63" s="14"/>
      <c r="N63" s="18" t="s">
        <v>23</v>
      </c>
      <c r="O63" s="23">
        <f>O58</f>
        <v>3.6412342142938714</v>
      </c>
      <c r="P63" s="23">
        <f>O59</f>
        <v>62.42884250474382</v>
      </c>
      <c r="Q63" s="14"/>
      <c r="R63" s="14"/>
      <c r="S63" s="14"/>
      <c r="T63" s="14"/>
      <c r="U63" s="14"/>
    </row>
    <row r="64" spans="1:21">
      <c r="A64" s="15"/>
      <c r="B64" s="5" t="s">
        <v>32</v>
      </c>
      <c r="C64" s="16" t="s">
        <v>16</v>
      </c>
      <c r="D64" s="5"/>
      <c r="E64" s="5"/>
      <c r="F64" s="5"/>
      <c r="G64" s="5"/>
      <c r="H64" s="5"/>
      <c r="I64" s="5"/>
      <c r="J64" s="5"/>
      <c r="K64" s="5"/>
      <c r="L64" s="5"/>
      <c r="M64" s="14"/>
      <c r="N64" s="18" t="s">
        <v>24</v>
      </c>
      <c r="O64" s="23">
        <f>P58</f>
        <v>3.6432609389466561</v>
      </c>
      <c r="P64" s="23">
        <f>P59</f>
        <v>79.174573055028461</v>
      </c>
      <c r="Q64" s="14"/>
      <c r="R64" s="14"/>
      <c r="S64" s="14"/>
      <c r="T64" s="14"/>
      <c r="U64" s="14"/>
    </row>
    <row r="65" spans="1:21" ht="15.75">
      <c r="A65" s="15"/>
      <c r="B65" s="5"/>
      <c r="C65" s="5" t="s">
        <v>21</v>
      </c>
      <c r="D65" s="17">
        <v>4.2169999999999996</v>
      </c>
      <c r="E65" s="5" t="s">
        <v>22</v>
      </c>
      <c r="F65" s="18" t="s">
        <v>23</v>
      </c>
      <c r="G65" s="18" t="s">
        <v>24</v>
      </c>
      <c r="H65" s="18" t="s">
        <v>25</v>
      </c>
      <c r="I65" s="18" t="s">
        <v>26</v>
      </c>
      <c r="J65" s="18" t="s">
        <v>27</v>
      </c>
      <c r="K65" s="18" t="s">
        <v>28</v>
      </c>
      <c r="L65" s="18" t="s">
        <v>29</v>
      </c>
      <c r="M65" s="14"/>
      <c r="N65" s="18" t="s">
        <v>25</v>
      </c>
      <c r="O65" s="23">
        <f>Q58</f>
        <v>8.0255735603526386</v>
      </c>
      <c r="P65" s="23">
        <f>Q59</f>
        <v>167.12523719165085</v>
      </c>
      <c r="Q65" s="14"/>
      <c r="R65" s="14"/>
      <c r="S65" s="14"/>
      <c r="T65" s="14"/>
      <c r="U65" s="14"/>
    </row>
    <row r="66" spans="1:21" ht="15.75">
      <c r="A66" s="15"/>
      <c r="B66" s="5"/>
      <c r="C66" s="5" t="s">
        <v>30</v>
      </c>
      <c r="D66" s="17">
        <v>7.4359999999999999</v>
      </c>
      <c r="E66" s="17">
        <v>3.54</v>
      </c>
      <c r="F66" s="17">
        <v>3.6920000000000002</v>
      </c>
      <c r="G66" s="17">
        <v>3.6560000000000001</v>
      </c>
      <c r="H66" s="17">
        <v>3.8319999999999999</v>
      </c>
      <c r="I66" s="17">
        <v>4.1909999999999998</v>
      </c>
      <c r="J66" s="17">
        <v>5.5330000000000004</v>
      </c>
      <c r="K66" s="17">
        <v>6.8410000000000002</v>
      </c>
      <c r="L66" s="17">
        <v>6.9039999999999999</v>
      </c>
      <c r="M66" s="14"/>
      <c r="N66" s="18" t="s">
        <v>26</v>
      </c>
      <c r="O66" s="23">
        <f>R58</f>
        <v>19.757574311330394</v>
      </c>
      <c r="P66" s="23">
        <f>R59</f>
        <v>387.04933586337751</v>
      </c>
      <c r="Q66" s="14"/>
      <c r="R66" s="14"/>
      <c r="S66" s="14"/>
      <c r="T66" s="14"/>
      <c r="U66" s="14"/>
    </row>
    <row r="67" spans="1:21">
      <c r="A67" s="15"/>
      <c r="B67" s="5"/>
      <c r="C67" s="5"/>
      <c r="D67" s="5">
        <f>D66-D65</f>
        <v>3.2190000000000003</v>
      </c>
      <c r="E67" s="5"/>
      <c r="F67" s="5">
        <f>F66-E66</f>
        <v>0.15200000000000014</v>
      </c>
      <c r="G67" s="5">
        <f>G66-E66</f>
        <v>0.1160000000000001</v>
      </c>
      <c r="H67" s="5">
        <f>H66-E66</f>
        <v>0.29199999999999982</v>
      </c>
      <c r="I67" s="5">
        <f>I66-E66</f>
        <v>0.6509999999999998</v>
      </c>
      <c r="J67" s="5">
        <f>J66-E66</f>
        <v>1.9930000000000003</v>
      </c>
      <c r="K67" s="5">
        <f>K66-E66</f>
        <v>3.3010000000000002</v>
      </c>
      <c r="L67" s="5">
        <f>L66-E66</f>
        <v>3.3639999999999999</v>
      </c>
      <c r="M67" s="14"/>
      <c r="N67" s="18" t="s">
        <v>27</v>
      </c>
      <c r="O67" s="23">
        <f>S58</f>
        <v>55.649909031662546</v>
      </c>
      <c r="P67" s="23">
        <f>S59</f>
        <v>432.54269449715366</v>
      </c>
      <c r="Q67" s="14"/>
      <c r="R67" s="14"/>
      <c r="S67" s="14"/>
      <c r="T67" s="14"/>
      <c r="U67" s="14"/>
    </row>
    <row r="68" spans="1:21">
      <c r="A68" s="15"/>
      <c r="B68" s="5"/>
      <c r="C68" s="5"/>
      <c r="D68" s="5"/>
      <c r="E68" s="5"/>
      <c r="F68" s="19">
        <f>F67/D67*100</f>
        <v>4.7219633426530017</v>
      </c>
      <c r="G68" s="19">
        <f>G67/D67*100</f>
        <v>3.6036036036036063</v>
      </c>
      <c r="H68" s="19">
        <f>H67/D67*100</f>
        <v>9.0711401056228578</v>
      </c>
      <c r="I68" s="19">
        <f>I67/D67*100</f>
        <v>20.223671947809869</v>
      </c>
      <c r="J68" s="19">
        <f>J67/D67*100</f>
        <v>61.913637775706739</v>
      </c>
      <c r="K68" s="19">
        <f>K67/D67*100</f>
        <v>102.54737496116806</v>
      </c>
      <c r="L68" s="19">
        <f>L67/D67*100</f>
        <v>104.50450450450448</v>
      </c>
      <c r="M68" s="14"/>
      <c r="N68" s="18" t="s">
        <v>28</v>
      </c>
      <c r="O68" s="23">
        <f>T58</f>
        <v>95.258254299244129</v>
      </c>
      <c r="P68" s="23">
        <f>T59</f>
        <v>430.26565464895634</v>
      </c>
      <c r="Q68" s="14"/>
      <c r="R68" s="14"/>
      <c r="S68" s="14"/>
      <c r="T68" s="14"/>
      <c r="U68" s="14"/>
    </row>
    <row r="69" spans="1:21">
      <c r="A69" s="15"/>
      <c r="B69" s="5"/>
      <c r="C69" s="5"/>
      <c r="D69" s="5"/>
      <c r="E69" s="5"/>
      <c r="F69" s="5"/>
      <c r="G69" s="5"/>
      <c r="H69" s="5"/>
      <c r="I69" s="5"/>
      <c r="J69" s="5"/>
      <c r="K69" s="5"/>
      <c r="L69" s="5"/>
      <c r="M69" s="14"/>
      <c r="N69" s="18" t="s">
        <v>29</v>
      </c>
      <c r="O69" s="23">
        <f>U58</f>
        <v>117.91342377101756</v>
      </c>
      <c r="P69" s="23">
        <f>U59</f>
        <v>364.18406072106262</v>
      </c>
      <c r="Q69" s="14"/>
      <c r="R69" s="14"/>
      <c r="S69" s="14"/>
      <c r="T69" s="14"/>
      <c r="U69" s="14"/>
    </row>
    <row r="70" spans="1:21">
      <c r="A70" s="15"/>
      <c r="B70" s="5" t="s">
        <v>33</v>
      </c>
      <c r="C70" s="16" t="s">
        <v>16</v>
      </c>
      <c r="D70" s="5"/>
      <c r="E70" s="5"/>
      <c r="F70" s="5"/>
      <c r="G70" s="5"/>
      <c r="H70" s="5"/>
      <c r="I70" s="5"/>
      <c r="J70" s="5"/>
      <c r="K70" s="5"/>
      <c r="L70" s="5"/>
      <c r="M70" s="14"/>
      <c r="N70" s="14"/>
      <c r="O70" s="14"/>
      <c r="P70" s="14"/>
      <c r="Q70" s="14"/>
      <c r="R70" s="14"/>
      <c r="S70" s="14"/>
      <c r="T70" s="14"/>
      <c r="U70" s="14"/>
    </row>
    <row r="71" spans="1:21" ht="15.75">
      <c r="A71" s="15"/>
      <c r="B71" s="5"/>
      <c r="C71" s="5" t="s">
        <v>21</v>
      </c>
      <c r="D71" s="17">
        <v>5.6349999999999998</v>
      </c>
      <c r="E71" s="5" t="s">
        <v>22</v>
      </c>
      <c r="F71" s="18" t="s">
        <v>23</v>
      </c>
      <c r="G71" s="18" t="s">
        <v>24</v>
      </c>
      <c r="H71" s="18" t="s">
        <v>25</v>
      </c>
      <c r="I71" s="18" t="s">
        <v>26</v>
      </c>
      <c r="J71" s="18" t="s">
        <v>27</v>
      </c>
      <c r="K71" s="18" t="s">
        <v>28</v>
      </c>
      <c r="L71" s="18" t="s">
        <v>29</v>
      </c>
      <c r="M71" s="14"/>
      <c r="N71" s="14"/>
      <c r="O71" s="14"/>
      <c r="P71" s="14"/>
      <c r="Q71" s="14"/>
      <c r="R71" s="14"/>
      <c r="S71" s="14"/>
      <c r="T71" s="14"/>
      <c r="U71" s="14"/>
    </row>
    <row r="72" spans="1:21" ht="15.75">
      <c r="A72" s="15"/>
      <c r="B72" s="5"/>
      <c r="C72" s="5" t="s">
        <v>30</v>
      </c>
      <c r="D72" s="17">
        <v>8.4860000000000007</v>
      </c>
      <c r="E72" s="17">
        <v>5.8360000000000003</v>
      </c>
      <c r="F72" s="17">
        <v>5.9089999999999998</v>
      </c>
      <c r="G72" s="17">
        <v>5.9409999999999998</v>
      </c>
      <c r="H72" s="17">
        <v>6.0350000000000001</v>
      </c>
      <c r="I72" s="17">
        <v>6.3860000000000001</v>
      </c>
      <c r="J72" s="17">
        <v>7.2439999999999998</v>
      </c>
      <c r="K72" s="17">
        <v>8.3439999999999994</v>
      </c>
      <c r="L72" s="17">
        <v>9.58</v>
      </c>
      <c r="M72" s="14"/>
      <c r="N72" s="14"/>
      <c r="O72" s="14"/>
      <c r="P72" s="14"/>
      <c r="Q72" s="14"/>
      <c r="R72" s="14"/>
      <c r="S72" s="14"/>
      <c r="T72" s="14"/>
      <c r="U72" s="14"/>
    </row>
    <row r="73" spans="1:21">
      <c r="A73" s="15"/>
      <c r="B73" s="5"/>
      <c r="C73" s="5"/>
      <c r="D73" s="5">
        <f>D72-D71</f>
        <v>2.8510000000000009</v>
      </c>
      <c r="E73" s="5"/>
      <c r="F73" s="5">
        <f>F72-E72</f>
        <v>7.299999999999951E-2</v>
      </c>
      <c r="G73" s="5">
        <f>G72-E72</f>
        <v>0.10499999999999954</v>
      </c>
      <c r="H73" s="5">
        <f>H72-E72</f>
        <v>0.19899999999999984</v>
      </c>
      <c r="I73" s="5">
        <f>I72-E72</f>
        <v>0.54999999999999982</v>
      </c>
      <c r="J73" s="5">
        <f>J72-E72</f>
        <v>1.4079999999999995</v>
      </c>
      <c r="K73" s="5">
        <f>K72-E72</f>
        <v>2.5079999999999991</v>
      </c>
      <c r="L73" s="5">
        <f>L72-E72</f>
        <v>3.7439999999999998</v>
      </c>
      <c r="M73" s="14"/>
      <c r="N73" s="14"/>
      <c r="O73" s="14"/>
      <c r="P73" s="14"/>
      <c r="Q73" s="14"/>
      <c r="R73" s="14"/>
      <c r="S73" s="14"/>
      <c r="T73" s="14"/>
      <c r="U73" s="14"/>
    </row>
    <row r="74" spans="1:21">
      <c r="A74" s="15"/>
      <c r="B74" s="5"/>
      <c r="C74" s="5"/>
      <c r="D74" s="5"/>
      <c r="E74" s="5"/>
      <c r="F74" s="19">
        <f>F73/D73*100</f>
        <v>2.5605050859347416</v>
      </c>
      <c r="G74" s="19">
        <f>G73/D73*100</f>
        <v>3.682918274289706</v>
      </c>
      <c r="H74" s="19">
        <f>H73/D73*100</f>
        <v>6.9800070150824194</v>
      </c>
      <c r="I74" s="19">
        <f>I73/D73*100</f>
        <v>19.291476674850919</v>
      </c>
      <c r="J74" s="19">
        <f>J73/D73*100</f>
        <v>49.386180287618345</v>
      </c>
      <c r="K74" s="19">
        <f>K73/D73*100</f>
        <v>87.969133637320184</v>
      </c>
      <c r="L74" s="19">
        <f>L73/D73*100</f>
        <v>131.32234303753066</v>
      </c>
      <c r="M74" s="14"/>
      <c r="N74" s="14"/>
      <c r="O74" s="14"/>
      <c r="P74" s="14"/>
      <c r="Q74" s="14"/>
      <c r="R74" s="14"/>
      <c r="S74" s="14"/>
      <c r="T74" s="14"/>
      <c r="U74" s="14"/>
    </row>
    <row r="75" spans="1:21">
      <c r="A75" s="15"/>
      <c r="B75" s="5"/>
      <c r="C75" s="5"/>
      <c r="D75" s="5"/>
      <c r="E75" s="5"/>
      <c r="F75" s="5"/>
      <c r="G75" s="5"/>
      <c r="H75" s="5"/>
      <c r="I75" s="5"/>
      <c r="J75" s="5"/>
      <c r="K75" s="5"/>
      <c r="L75" s="5"/>
      <c r="M75" s="14"/>
      <c r="N75" s="14"/>
      <c r="O75" s="14"/>
      <c r="P75" s="14"/>
      <c r="Q75" s="14"/>
      <c r="R75" s="14"/>
      <c r="S75" s="14"/>
      <c r="T75" s="14"/>
      <c r="U75" s="14"/>
    </row>
    <row r="76" spans="1:21">
      <c r="A76" s="15"/>
      <c r="B76" s="5" t="s">
        <v>34</v>
      </c>
      <c r="C76" s="16" t="s">
        <v>20</v>
      </c>
      <c r="D76" s="5"/>
      <c r="E76" s="5"/>
      <c r="F76" s="5"/>
      <c r="G76" s="5"/>
      <c r="H76" s="5"/>
      <c r="I76" s="5"/>
      <c r="J76" s="5"/>
      <c r="K76" s="5"/>
      <c r="L76" s="5"/>
      <c r="M76" s="14"/>
      <c r="N76" s="14"/>
      <c r="O76" s="14"/>
      <c r="P76" s="14"/>
      <c r="Q76" s="14"/>
      <c r="R76" s="14"/>
      <c r="S76" s="14"/>
      <c r="T76" s="14"/>
      <c r="U76" s="14"/>
    </row>
    <row r="77" spans="1:21" ht="15.75">
      <c r="A77" s="15"/>
      <c r="B77" s="5"/>
      <c r="C77" s="5" t="s">
        <v>21</v>
      </c>
      <c r="D77" s="17">
        <v>2.972</v>
      </c>
      <c r="E77" s="5" t="s">
        <v>22</v>
      </c>
      <c r="F77" s="18" t="s">
        <v>23</v>
      </c>
      <c r="G77" s="18" t="s">
        <v>24</v>
      </c>
      <c r="H77" s="18" t="s">
        <v>25</v>
      </c>
      <c r="I77" s="18" t="s">
        <v>26</v>
      </c>
      <c r="J77" s="18" t="s">
        <v>27</v>
      </c>
      <c r="K77" s="18" t="s">
        <v>28</v>
      </c>
      <c r="L77" s="18" t="s">
        <v>29</v>
      </c>
      <c r="M77" s="14"/>
      <c r="N77" s="14"/>
      <c r="O77" s="14"/>
      <c r="P77" s="14"/>
      <c r="Q77" s="14"/>
      <c r="R77" s="14"/>
      <c r="S77" s="14"/>
      <c r="T77" s="14"/>
      <c r="U77" s="14"/>
    </row>
    <row r="78" spans="1:21" ht="15.75">
      <c r="A78" s="15"/>
      <c r="B78" s="5"/>
      <c r="C78" s="5" t="s">
        <v>30</v>
      </c>
      <c r="D78" s="17">
        <v>5.08</v>
      </c>
      <c r="E78" s="17">
        <v>1.8580000000000001</v>
      </c>
      <c r="F78" s="17">
        <v>3.1739999999999999</v>
      </c>
      <c r="G78" s="17">
        <v>3.5270000000000001</v>
      </c>
      <c r="H78" s="17">
        <v>5.3810000000000002</v>
      </c>
      <c r="I78" s="17">
        <v>10.016999999999999</v>
      </c>
      <c r="J78" s="17">
        <v>10.976000000000001</v>
      </c>
      <c r="K78" s="17">
        <v>10.928000000000001</v>
      </c>
      <c r="L78" s="17">
        <v>9.5350000000000001</v>
      </c>
      <c r="M78" s="14"/>
      <c r="N78" s="14"/>
      <c r="O78" s="14"/>
      <c r="P78" s="14"/>
      <c r="Q78" s="14"/>
      <c r="R78" s="14"/>
      <c r="S78" s="14"/>
      <c r="T78" s="14"/>
      <c r="U78" s="14"/>
    </row>
    <row r="79" spans="1:21">
      <c r="A79" s="15"/>
      <c r="B79" s="5"/>
      <c r="C79" s="5"/>
      <c r="D79" s="5">
        <f>D78-D77</f>
        <v>2.1080000000000001</v>
      </c>
      <c r="E79" s="5"/>
      <c r="F79" s="5">
        <f>F78-E78</f>
        <v>1.3159999999999998</v>
      </c>
      <c r="G79" s="5">
        <f>G78-E78</f>
        <v>1.669</v>
      </c>
      <c r="H79" s="5">
        <f>H78-E78</f>
        <v>3.5230000000000001</v>
      </c>
      <c r="I79" s="5">
        <f>I78-E78</f>
        <v>8.1589999999999989</v>
      </c>
      <c r="J79" s="5">
        <f>J78-E78</f>
        <v>9.1180000000000003</v>
      </c>
      <c r="K79" s="5">
        <f>K78-E78</f>
        <v>9.07</v>
      </c>
      <c r="L79" s="5">
        <f>L78-E78</f>
        <v>7.6769999999999996</v>
      </c>
      <c r="M79" s="14"/>
      <c r="N79" s="14"/>
      <c r="O79" s="14"/>
      <c r="P79" s="14"/>
      <c r="Q79" s="14"/>
      <c r="R79" s="14"/>
      <c r="S79" s="14"/>
      <c r="T79" s="14"/>
      <c r="U79" s="14"/>
    </row>
    <row r="80" spans="1:21">
      <c r="A80" s="15"/>
      <c r="B80" s="5"/>
      <c r="C80" s="5"/>
      <c r="D80" s="5"/>
      <c r="E80" s="5"/>
      <c r="F80" s="19">
        <f>F79/D79*100</f>
        <v>62.42884250474382</v>
      </c>
      <c r="G80" s="19">
        <f>G79/D79*100</f>
        <v>79.174573055028461</v>
      </c>
      <c r="H80" s="19">
        <f>H79/D79*100</f>
        <v>167.12523719165085</v>
      </c>
      <c r="I80" s="19">
        <f>I79/D79*100</f>
        <v>387.04933586337751</v>
      </c>
      <c r="J80" s="19">
        <f>J79/D79*100</f>
        <v>432.54269449715366</v>
      </c>
      <c r="K80" s="19">
        <f>K79/D79*100</f>
        <v>430.26565464895634</v>
      </c>
      <c r="L80" s="19">
        <f>L79/D79*100</f>
        <v>364.18406072106262</v>
      </c>
      <c r="M80" s="14"/>
      <c r="N80" s="14"/>
      <c r="O80" s="14"/>
      <c r="P80" s="14"/>
      <c r="Q80" s="14"/>
      <c r="R80" s="14"/>
      <c r="S80" s="14"/>
      <c r="T80" s="14"/>
      <c r="U80" s="14"/>
    </row>
    <row r="81" spans="1:21">
      <c r="A81" s="14"/>
      <c r="B81" s="14"/>
      <c r="C81" s="14"/>
      <c r="D81" s="14"/>
      <c r="E81" s="14"/>
      <c r="F81" s="14"/>
      <c r="G81" s="14"/>
      <c r="H81" s="14"/>
      <c r="I81" s="14"/>
      <c r="J81" s="14"/>
      <c r="K81" s="14"/>
      <c r="L81" s="14"/>
      <c r="M81" s="14"/>
      <c r="N81" s="14"/>
      <c r="O81" s="14"/>
      <c r="P81" s="14"/>
      <c r="Q81" s="14"/>
      <c r="R81" s="14"/>
      <c r="S81" s="14"/>
      <c r="T81" s="14"/>
      <c r="U81" s="14"/>
    </row>
    <row r="82" spans="1:21">
      <c r="A82" s="14"/>
      <c r="B82" s="14"/>
      <c r="C82" s="14"/>
      <c r="D82" s="14"/>
      <c r="E82" s="14"/>
      <c r="F82" s="14"/>
      <c r="G82" s="14"/>
      <c r="H82" s="14"/>
      <c r="I82" s="14"/>
      <c r="J82" s="14"/>
      <c r="K82" s="14"/>
      <c r="L82" s="14"/>
      <c r="M82" s="14"/>
      <c r="N82" s="14"/>
      <c r="O82" s="14"/>
      <c r="P82" s="14"/>
      <c r="Q82" s="14"/>
      <c r="R82" s="14"/>
      <c r="S82" s="14"/>
      <c r="T82" s="14"/>
      <c r="U82" s="14"/>
    </row>
    <row r="83" spans="1:21">
      <c r="A83" s="15" t="s">
        <v>36</v>
      </c>
      <c r="B83" s="5"/>
      <c r="C83" s="5"/>
      <c r="D83" s="5"/>
      <c r="E83" s="5"/>
      <c r="F83" s="5"/>
      <c r="G83" s="5"/>
      <c r="H83" s="5"/>
      <c r="I83" s="5"/>
      <c r="J83" s="5"/>
      <c r="K83" s="5"/>
      <c r="L83" s="5"/>
      <c r="M83" s="14"/>
      <c r="N83" s="22"/>
      <c r="O83" s="18" t="str">
        <f t="shared" ref="O83:U83" si="18">F85</f>
        <v>0.1mM10ul</v>
      </c>
      <c r="P83" s="18" t="str">
        <f t="shared" si="18"/>
        <v>0.1mM20ul</v>
      </c>
      <c r="Q83" s="18" t="str">
        <f t="shared" si="18"/>
        <v>1mM7ul</v>
      </c>
      <c r="R83" s="18" t="str">
        <f t="shared" si="18"/>
        <v>1mM20ul</v>
      </c>
      <c r="S83" s="18" t="str">
        <f t="shared" si="18"/>
        <v>10mM7ul</v>
      </c>
      <c r="T83" s="18" t="str">
        <f t="shared" si="18"/>
        <v>10mM20ul</v>
      </c>
      <c r="U83" s="18" t="str">
        <f t="shared" si="18"/>
        <v>10mM70ul</v>
      </c>
    </row>
    <row r="84" spans="1:21">
      <c r="A84" s="15"/>
      <c r="B84" s="5" t="s">
        <v>39</v>
      </c>
      <c r="C84" s="16" t="s">
        <v>20</v>
      </c>
      <c r="D84" s="5"/>
      <c r="E84" s="5"/>
      <c r="F84" s="5"/>
      <c r="G84" s="5"/>
      <c r="H84" s="5"/>
      <c r="I84" s="5"/>
      <c r="J84" s="5"/>
      <c r="K84" s="5"/>
      <c r="L84" s="5"/>
      <c r="M84" s="14"/>
      <c r="N84" s="22" t="s">
        <v>16</v>
      </c>
      <c r="O84" s="23">
        <f t="shared" ref="O84:U84" si="19">AVERAGE(F94,F100)</f>
        <v>0.32025538869042514</v>
      </c>
      <c r="P84" s="23">
        <f t="shared" si="19"/>
        <v>21.915483146577785</v>
      </c>
      <c r="Q84" s="23">
        <f t="shared" si="19"/>
        <v>16.483781999221847</v>
      </c>
      <c r="R84" s="23">
        <f t="shared" si="19"/>
        <v>40.52964274992096</v>
      </c>
      <c r="S84" s="23">
        <f t="shared" si="19"/>
        <v>105.9490855517963</v>
      </c>
      <c r="T84" s="23">
        <f t="shared" si="19"/>
        <v>106.42767410389912</v>
      </c>
      <c r="U84" s="23">
        <f t="shared" si="19"/>
        <v>94.902181072066881</v>
      </c>
    </row>
    <row r="85" spans="1:21" ht="15.75">
      <c r="A85" s="15"/>
      <c r="B85" s="5"/>
      <c r="C85" s="5" t="s">
        <v>21</v>
      </c>
      <c r="D85" s="17">
        <v>4.0599999999999996</v>
      </c>
      <c r="E85" s="5" t="s">
        <v>22</v>
      </c>
      <c r="F85" s="18" t="s">
        <v>23</v>
      </c>
      <c r="G85" s="18" t="s">
        <v>24</v>
      </c>
      <c r="H85" s="18" t="s">
        <v>25</v>
      </c>
      <c r="I85" s="18" t="s">
        <v>26</v>
      </c>
      <c r="J85" s="18" t="s">
        <v>27</v>
      </c>
      <c r="K85" s="18" t="s">
        <v>28</v>
      </c>
      <c r="L85" s="18" t="s">
        <v>29</v>
      </c>
      <c r="M85" s="14"/>
      <c r="N85" s="22" t="s">
        <v>7</v>
      </c>
      <c r="O85" s="23">
        <f t="shared" ref="O85:U85" si="20">AVERAGE(F88,F106)</f>
        <v>40.331169860572203</v>
      </c>
      <c r="P85" s="23">
        <f t="shared" si="20"/>
        <v>50.093372549804251</v>
      </c>
      <c r="Q85" s="23">
        <f t="shared" si="20"/>
        <v>87.863723276596687</v>
      </c>
      <c r="R85" s="23">
        <f t="shared" si="20"/>
        <v>112.71564826457882</v>
      </c>
      <c r="S85" s="23">
        <f t="shared" si="20"/>
        <v>131.61748447168324</v>
      </c>
      <c r="T85" s="23">
        <f t="shared" si="20"/>
        <v>121.37266882860033</v>
      </c>
      <c r="U85" s="23">
        <f t="shared" si="20"/>
        <v>117.78187864544134</v>
      </c>
    </row>
    <row r="86" spans="1:21" ht="15.75">
      <c r="A86" s="15"/>
      <c r="B86" s="5"/>
      <c r="C86" s="5" t="s">
        <v>30</v>
      </c>
      <c r="D86" s="17">
        <v>6.2329999999999997</v>
      </c>
      <c r="E86" s="17">
        <v>3.2730000000000001</v>
      </c>
      <c r="F86" s="17">
        <v>3.456</v>
      </c>
      <c r="G86" s="17">
        <v>3.5289999999999999</v>
      </c>
      <c r="H86" s="17">
        <v>3.9980000000000002</v>
      </c>
      <c r="I86" s="17">
        <v>4.1890000000000001</v>
      </c>
      <c r="J86" s="17">
        <v>4.2279999999999998</v>
      </c>
      <c r="K86" s="17">
        <v>3.7440000000000002</v>
      </c>
      <c r="L86" s="17">
        <v>3.68</v>
      </c>
      <c r="M86" s="14"/>
      <c r="N86" s="14"/>
      <c r="O86" s="14"/>
      <c r="P86" s="14"/>
      <c r="Q86" s="14"/>
      <c r="R86" s="14"/>
      <c r="S86" s="14"/>
      <c r="T86" s="14"/>
      <c r="U86" s="14"/>
    </row>
    <row r="87" spans="1:21">
      <c r="A87" s="15"/>
      <c r="B87" s="5"/>
      <c r="C87" s="5"/>
      <c r="D87" s="5">
        <f>D86-D85</f>
        <v>2.173</v>
      </c>
      <c r="E87" s="5"/>
      <c r="F87" s="5">
        <f>F86-E86</f>
        <v>0.18299999999999983</v>
      </c>
      <c r="G87" s="5">
        <f>G86-E86</f>
        <v>0.25599999999999978</v>
      </c>
      <c r="H87" s="5">
        <f>H86-E86</f>
        <v>0.72500000000000009</v>
      </c>
      <c r="I87" s="5">
        <f>I86-E86</f>
        <v>0.91599999999999993</v>
      </c>
      <c r="J87" s="5">
        <f>J86-E86</f>
        <v>0.95499999999999963</v>
      </c>
      <c r="K87" s="5">
        <f>K86-E86</f>
        <v>0.47100000000000009</v>
      </c>
      <c r="L87" s="5">
        <f>L86-E86</f>
        <v>0.40700000000000003</v>
      </c>
      <c r="M87" s="14"/>
      <c r="N87" s="14"/>
      <c r="O87" s="14"/>
      <c r="P87" s="14"/>
      <c r="Q87" s="14"/>
      <c r="R87" s="14"/>
      <c r="S87" s="14"/>
      <c r="T87" s="14"/>
      <c r="U87" s="14"/>
    </row>
    <row r="88" spans="1:21">
      <c r="A88" s="15"/>
      <c r="B88" s="5"/>
      <c r="C88" s="5"/>
      <c r="D88" s="5"/>
      <c r="E88" s="5"/>
      <c r="F88" s="19">
        <f>F87/D87*100</f>
        <v>8.421537045559127</v>
      </c>
      <c r="G88" s="19">
        <f>G87/D87*100</f>
        <v>11.780947998159217</v>
      </c>
      <c r="H88" s="19">
        <f>H87/D87*100</f>
        <v>33.364012885411874</v>
      </c>
      <c r="I88" s="19">
        <f>I87/D87*100</f>
        <v>42.153704555913478</v>
      </c>
      <c r="J88" s="19">
        <f>J87/D87*100</f>
        <v>43.948458352508034</v>
      </c>
      <c r="K88" s="19">
        <f>K87/D87*100</f>
        <v>21.67510354348827</v>
      </c>
      <c r="L88" s="19">
        <f>L87/D87*100</f>
        <v>18.729866543948461</v>
      </c>
      <c r="M88" s="14"/>
      <c r="N88" s="22" t="s">
        <v>31</v>
      </c>
      <c r="O88" s="5" t="s">
        <v>16</v>
      </c>
      <c r="P88" s="5" t="s">
        <v>7</v>
      </c>
      <c r="Q88" s="14"/>
      <c r="R88" s="14"/>
      <c r="S88" s="14"/>
      <c r="T88" s="14"/>
      <c r="U88" s="14"/>
    </row>
    <row r="89" spans="1:21">
      <c r="A89" s="15"/>
      <c r="B89" s="5"/>
      <c r="C89" s="5"/>
      <c r="D89" s="5"/>
      <c r="E89" s="5"/>
      <c r="F89" s="5"/>
      <c r="G89" s="5"/>
      <c r="H89" s="5"/>
      <c r="I89" s="5"/>
      <c r="J89" s="5"/>
      <c r="K89" s="5"/>
      <c r="L89" s="5"/>
      <c r="M89" s="14"/>
      <c r="N89" s="18" t="s">
        <v>23</v>
      </c>
      <c r="O89" s="23">
        <f>O84</f>
        <v>0.32025538869042514</v>
      </c>
      <c r="P89" s="23">
        <f>O85</f>
        <v>40.331169860572203</v>
      </c>
      <c r="Q89" s="14"/>
      <c r="R89" s="14"/>
      <c r="S89" s="14"/>
      <c r="T89" s="14"/>
      <c r="U89" s="14"/>
    </row>
    <row r="90" spans="1:21">
      <c r="A90" s="15"/>
      <c r="B90" s="5" t="s">
        <v>40</v>
      </c>
      <c r="C90" s="16" t="s">
        <v>16</v>
      </c>
      <c r="D90" s="5"/>
      <c r="E90" s="5"/>
      <c r="F90" s="5"/>
      <c r="G90" s="5"/>
      <c r="H90" s="5"/>
      <c r="I90" s="5"/>
      <c r="J90" s="5"/>
      <c r="K90" s="5"/>
      <c r="L90" s="5"/>
      <c r="M90" s="14"/>
      <c r="N90" s="18" t="s">
        <v>24</v>
      </c>
      <c r="O90" s="23">
        <f>P84</f>
        <v>21.915483146577785</v>
      </c>
      <c r="P90" s="23">
        <f>P85</f>
        <v>50.093372549804251</v>
      </c>
      <c r="Q90" s="14"/>
      <c r="R90" s="14"/>
      <c r="S90" s="14"/>
      <c r="T90" s="14"/>
      <c r="U90" s="14"/>
    </row>
    <row r="91" spans="1:21" ht="15.75">
      <c r="A91" s="15"/>
      <c r="B91" s="5"/>
      <c r="C91" s="5" t="s">
        <v>21</v>
      </c>
      <c r="D91" s="17">
        <v>0.93700000000000006</v>
      </c>
      <c r="E91" s="5" t="s">
        <v>22</v>
      </c>
      <c r="F91" s="18" t="s">
        <v>23</v>
      </c>
      <c r="G91" s="18" t="s">
        <v>24</v>
      </c>
      <c r="H91" s="18" t="s">
        <v>25</v>
      </c>
      <c r="I91" s="18" t="s">
        <v>26</v>
      </c>
      <c r="J91" s="18" t="s">
        <v>27</v>
      </c>
      <c r="K91" s="18" t="s">
        <v>28</v>
      </c>
      <c r="L91" s="18" t="s">
        <v>29</v>
      </c>
      <c r="M91" s="14"/>
      <c r="N91" s="18" t="s">
        <v>25</v>
      </c>
      <c r="O91" s="23">
        <f>Q84</f>
        <v>16.483781999221847</v>
      </c>
      <c r="P91" s="23">
        <f>Q85</f>
        <v>87.863723276596687</v>
      </c>
      <c r="Q91" s="14"/>
      <c r="R91" s="14"/>
      <c r="S91" s="14"/>
      <c r="T91" s="14"/>
      <c r="U91" s="14"/>
    </row>
    <row r="92" spans="1:21" ht="15.75">
      <c r="A92" s="15"/>
      <c r="B92" s="5"/>
      <c r="C92" s="5" t="s">
        <v>30</v>
      </c>
      <c r="D92" s="17">
        <v>4.9950000000000001</v>
      </c>
      <c r="E92" s="17">
        <v>-2.7010000000000001</v>
      </c>
      <c r="F92" s="17">
        <v>-2.7610000000000001</v>
      </c>
      <c r="G92" s="17">
        <v>-1.325</v>
      </c>
      <c r="H92" s="17">
        <v>-1.8879999999999999</v>
      </c>
      <c r="I92" s="17">
        <v>-1.5580000000000001</v>
      </c>
      <c r="J92" s="17">
        <v>-0.67100000000000004</v>
      </c>
      <c r="K92" s="17">
        <v>-1.129</v>
      </c>
      <c r="L92" s="17">
        <v>-1.6870000000000001</v>
      </c>
      <c r="M92" s="14"/>
      <c r="N92" s="18" t="s">
        <v>26</v>
      </c>
      <c r="O92" s="23">
        <f>R84</f>
        <v>40.52964274992096</v>
      </c>
      <c r="P92" s="23">
        <f>R85</f>
        <v>112.71564826457882</v>
      </c>
      <c r="Q92" s="14"/>
      <c r="R92" s="14"/>
      <c r="S92" s="14"/>
      <c r="T92" s="14"/>
      <c r="U92" s="14"/>
    </row>
    <row r="93" spans="1:21">
      <c r="A93" s="15"/>
      <c r="B93" s="5"/>
      <c r="C93" s="5"/>
      <c r="D93" s="5">
        <f>D92-D91</f>
        <v>4.0579999999999998</v>
      </c>
      <c r="E93" s="5"/>
      <c r="F93" s="5">
        <f>F92-E92</f>
        <v>-6.0000000000000053E-2</v>
      </c>
      <c r="G93" s="5">
        <f>G92-E92</f>
        <v>1.3760000000000001</v>
      </c>
      <c r="H93" s="5">
        <f>H92-E92</f>
        <v>0.81300000000000017</v>
      </c>
      <c r="I93" s="5">
        <f>I92-E92</f>
        <v>1.143</v>
      </c>
      <c r="J93" s="5">
        <f>J92-E92</f>
        <v>2.0300000000000002</v>
      </c>
      <c r="K93" s="5">
        <f>K92-E92</f>
        <v>1.5720000000000001</v>
      </c>
      <c r="L93" s="5">
        <f>L92-E92</f>
        <v>1.014</v>
      </c>
      <c r="M93" s="14"/>
      <c r="N93" s="18" t="s">
        <v>27</v>
      </c>
      <c r="O93" s="23">
        <f>S84</f>
        <v>105.9490855517963</v>
      </c>
      <c r="P93" s="23">
        <f>S85</f>
        <v>131.61748447168324</v>
      </c>
      <c r="Q93" s="14"/>
      <c r="R93" s="14"/>
      <c r="S93" s="14"/>
      <c r="T93" s="14"/>
      <c r="U93" s="14"/>
    </row>
    <row r="94" spans="1:21">
      <c r="A94" s="15"/>
      <c r="B94" s="5"/>
      <c r="C94" s="5"/>
      <c r="D94" s="5"/>
      <c r="E94" s="5"/>
      <c r="F94" s="19">
        <f>F93/D93*100</f>
        <v>-1.4785608674223769</v>
      </c>
      <c r="G94" s="19">
        <f>G93/D93*100</f>
        <v>33.90832922621982</v>
      </c>
      <c r="H94" s="19">
        <f>H93/D93*100</f>
        <v>20.034499753573193</v>
      </c>
      <c r="I94" s="19">
        <f>I93/D93*100</f>
        <v>28.166584524396253</v>
      </c>
      <c r="J94" s="19">
        <f>J93/D93*100</f>
        <v>50.024642681123709</v>
      </c>
      <c r="K94" s="19">
        <f>K93/D93*100</f>
        <v>38.738294726466243</v>
      </c>
      <c r="L94" s="19">
        <f>L93/D93*100</f>
        <v>24.987678659438149</v>
      </c>
      <c r="M94" s="14"/>
      <c r="N94" s="18" t="s">
        <v>28</v>
      </c>
      <c r="O94" s="23">
        <f>T84</f>
        <v>106.42767410389912</v>
      </c>
      <c r="P94" s="23">
        <f>T85</f>
        <v>121.37266882860033</v>
      </c>
      <c r="Q94" s="14"/>
      <c r="R94" s="14"/>
      <c r="S94" s="14"/>
      <c r="T94" s="14"/>
      <c r="U94" s="14"/>
    </row>
    <row r="95" spans="1:21">
      <c r="A95" s="15"/>
      <c r="B95" s="5"/>
      <c r="C95" s="5"/>
      <c r="D95" s="5"/>
      <c r="E95" s="5"/>
      <c r="F95" s="5"/>
      <c r="G95" s="5"/>
      <c r="H95" s="5"/>
      <c r="I95" s="5"/>
      <c r="J95" s="5"/>
      <c r="K95" s="5"/>
      <c r="L95" s="5"/>
      <c r="M95" s="14"/>
      <c r="N95" s="18" t="s">
        <v>29</v>
      </c>
      <c r="O95" s="23">
        <f>U84</f>
        <v>94.902181072066881</v>
      </c>
      <c r="P95" s="23">
        <f>U85</f>
        <v>117.78187864544134</v>
      </c>
      <c r="Q95" s="14"/>
      <c r="R95" s="14"/>
      <c r="S95" s="14"/>
      <c r="T95" s="14"/>
      <c r="U95" s="14"/>
    </row>
    <row r="96" spans="1:21">
      <c r="A96" s="15"/>
      <c r="B96" s="5" t="s">
        <v>41</v>
      </c>
      <c r="C96" s="16" t="s">
        <v>16</v>
      </c>
      <c r="D96" s="5"/>
      <c r="E96" s="5"/>
      <c r="F96" s="5"/>
      <c r="G96" s="5"/>
      <c r="H96" s="5"/>
      <c r="I96" s="5"/>
      <c r="J96" s="5"/>
      <c r="K96" s="5"/>
      <c r="L96" s="5"/>
      <c r="M96" s="14"/>
      <c r="N96" s="14"/>
      <c r="O96" s="14"/>
      <c r="P96" s="14"/>
      <c r="Q96" s="14"/>
      <c r="R96" s="14"/>
      <c r="S96" s="14"/>
      <c r="T96" s="14"/>
      <c r="U96" s="14"/>
    </row>
    <row r="97" spans="1:21" ht="15.75">
      <c r="A97" s="15"/>
      <c r="B97" s="5"/>
      <c r="C97" s="5" t="s">
        <v>21</v>
      </c>
      <c r="D97" s="17">
        <v>2.1859999999999999</v>
      </c>
      <c r="E97" s="5" t="s">
        <v>22</v>
      </c>
      <c r="F97" s="18" t="s">
        <v>23</v>
      </c>
      <c r="G97" s="18" t="s">
        <v>24</v>
      </c>
      <c r="H97" s="18" t="s">
        <v>25</v>
      </c>
      <c r="I97" s="18" t="s">
        <v>26</v>
      </c>
      <c r="J97" s="18" t="s">
        <v>27</v>
      </c>
      <c r="K97" s="18" t="s">
        <v>28</v>
      </c>
      <c r="L97" s="18" t="s">
        <v>29</v>
      </c>
      <c r="M97" s="14"/>
      <c r="N97" s="14"/>
      <c r="O97" s="14"/>
      <c r="P97" s="14"/>
      <c r="Q97" s="14"/>
      <c r="R97" s="14"/>
      <c r="S97" s="14"/>
      <c r="T97" s="14"/>
      <c r="U97" s="14"/>
    </row>
    <row r="98" spans="1:21" ht="15.75">
      <c r="A98" s="15"/>
      <c r="B98" s="5"/>
      <c r="C98" s="5" t="s">
        <v>30</v>
      </c>
      <c r="D98" s="17">
        <v>8.1319999999999997</v>
      </c>
      <c r="E98" s="17">
        <v>1.1120000000000001</v>
      </c>
      <c r="F98" s="17">
        <v>1.238</v>
      </c>
      <c r="G98" s="17">
        <v>1.702</v>
      </c>
      <c r="H98" s="17">
        <v>1.881</v>
      </c>
      <c r="I98" s="17">
        <v>4.2569999999999997</v>
      </c>
      <c r="J98" s="17">
        <v>10.737</v>
      </c>
      <c r="K98" s="17">
        <v>11.465</v>
      </c>
      <c r="L98" s="17">
        <v>10.912000000000001</v>
      </c>
      <c r="M98" s="14"/>
      <c r="N98" s="14"/>
      <c r="O98" s="14"/>
      <c r="P98" s="14"/>
      <c r="Q98" s="14"/>
      <c r="R98" s="14"/>
      <c r="S98" s="14"/>
      <c r="T98" s="14"/>
      <c r="U98" s="14"/>
    </row>
    <row r="99" spans="1:21">
      <c r="A99" s="15"/>
      <c r="B99" s="5"/>
      <c r="C99" s="5"/>
      <c r="D99" s="5">
        <f>D98-D97</f>
        <v>5.9459999999999997</v>
      </c>
      <c r="E99" s="5"/>
      <c r="F99" s="5">
        <f>F98-E98</f>
        <v>0.12599999999999989</v>
      </c>
      <c r="G99" s="5">
        <f>G98-E98</f>
        <v>0.58999999999999986</v>
      </c>
      <c r="H99" s="5">
        <f>H98-E98</f>
        <v>0.76899999999999991</v>
      </c>
      <c r="I99" s="5">
        <f>I98-E98</f>
        <v>3.1449999999999996</v>
      </c>
      <c r="J99" s="5">
        <f>J98-E98</f>
        <v>9.625</v>
      </c>
      <c r="K99" s="5">
        <f>K98-E98</f>
        <v>10.353</v>
      </c>
      <c r="L99" s="5">
        <f>L98-E98</f>
        <v>9.8000000000000007</v>
      </c>
      <c r="M99" s="14"/>
      <c r="N99" s="14"/>
      <c r="O99" s="14"/>
      <c r="P99" s="14"/>
      <c r="Q99" s="14"/>
      <c r="R99" s="14"/>
      <c r="S99" s="14"/>
      <c r="T99" s="14"/>
      <c r="U99" s="14"/>
    </row>
    <row r="100" spans="1:21">
      <c r="A100" s="15"/>
      <c r="B100" s="5"/>
      <c r="C100" s="5"/>
      <c r="D100" s="5"/>
      <c r="E100" s="5"/>
      <c r="F100" s="19">
        <f>F99/D99*100</f>
        <v>2.1190716448032272</v>
      </c>
      <c r="G100" s="19">
        <f>G99/D99*100</f>
        <v>9.9226370669357529</v>
      </c>
      <c r="H100" s="19">
        <f>H99/D99*100</f>
        <v>12.933064244870501</v>
      </c>
      <c r="I100" s="19">
        <f>I99/D99*100</f>
        <v>52.892700975445671</v>
      </c>
      <c r="J100" s="19">
        <f>J99/D99*100</f>
        <v>161.87352842246889</v>
      </c>
      <c r="K100" s="19">
        <f>K99/D99*100</f>
        <v>174.11705348133199</v>
      </c>
      <c r="L100" s="19">
        <f>L99/D99*100</f>
        <v>164.8166834846956</v>
      </c>
      <c r="M100" s="14"/>
      <c r="N100" s="14"/>
      <c r="O100" s="14"/>
      <c r="P100" s="14"/>
      <c r="Q100" s="14"/>
      <c r="R100" s="14"/>
      <c r="S100" s="14"/>
      <c r="T100" s="14"/>
      <c r="U100" s="14"/>
    </row>
    <row r="101" spans="1:21">
      <c r="A101" s="15"/>
      <c r="B101" s="5"/>
      <c r="C101" s="5"/>
      <c r="D101" s="5"/>
      <c r="E101" s="5"/>
      <c r="F101" s="5"/>
      <c r="G101" s="5"/>
      <c r="H101" s="5"/>
      <c r="I101" s="5"/>
      <c r="J101" s="5"/>
      <c r="K101" s="5"/>
      <c r="L101" s="5"/>
      <c r="M101" s="14"/>
      <c r="N101" s="14"/>
      <c r="O101" s="14"/>
      <c r="P101" s="14"/>
      <c r="Q101" s="14"/>
      <c r="R101" s="14"/>
      <c r="S101" s="14"/>
      <c r="T101" s="14"/>
      <c r="U101" s="14"/>
    </row>
    <row r="102" spans="1:21">
      <c r="A102" s="15"/>
      <c r="B102" s="5" t="s">
        <v>42</v>
      </c>
      <c r="C102" s="16" t="s">
        <v>20</v>
      </c>
      <c r="D102" s="5"/>
      <c r="E102" s="5"/>
      <c r="F102" s="5"/>
      <c r="G102" s="5"/>
      <c r="H102" s="5"/>
      <c r="I102" s="5"/>
      <c r="J102" s="5"/>
      <c r="K102" s="5"/>
      <c r="L102" s="5"/>
      <c r="M102" s="14"/>
      <c r="N102" s="14"/>
      <c r="O102" s="14"/>
      <c r="P102" s="14"/>
      <c r="Q102" s="14"/>
      <c r="R102" s="14"/>
      <c r="S102" s="14"/>
      <c r="T102" s="14"/>
      <c r="U102" s="14"/>
    </row>
    <row r="103" spans="1:21" ht="15.75">
      <c r="A103" s="15"/>
      <c r="B103" s="5"/>
      <c r="C103" s="5" t="s">
        <v>21</v>
      </c>
      <c r="D103" s="17">
        <v>3.7090000000000001</v>
      </c>
      <c r="E103" s="5" t="s">
        <v>22</v>
      </c>
      <c r="F103" s="18" t="s">
        <v>23</v>
      </c>
      <c r="G103" s="18" t="s">
        <v>24</v>
      </c>
      <c r="H103" s="18" t="s">
        <v>25</v>
      </c>
      <c r="I103" s="18" t="s">
        <v>26</v>
      </c>
      <c r="J103" s="18" t="s">
        <v>27</v>
      </c>
      <c r="K103" s="18" t="s">
        <v>28</v>
      </c>
      <c r="L103" s="18" t="s">
        <v>29</v>
      </c>
      <c r="M103" s="14"/>
      <c r="N103" s="14"/>
      <c r="O103" s="14"/>
      <c r="P103" s="14"/>
      <c r="Q103" s="14"/>
      <c r="R103" s="14"/>
      <c r="S103" s="14"/>
      <c r="T103" s="14"/>
      <c r="U103" s="14"/>
    </row>
    <row r="104" spans="1:21" ht="15.75">
      <c r="A104" s="15"/>
      <c r="B104" s="5"/>
      <c r="C104" s="5" t="s">
        <v>30</v>
      </c>
      <c r="D104" s="17">
        <v>5.5030000000000001</v>
      </c>
      <c r="E104" s="17">
        <v>-1.653</v>
      </c>
      <c r="F104" s="17">
        <v>-0.35699999999999998</v>
      </c>
      <c r="G104" s="17">
        <v>-6.7000000000000004E-2</v>
      </c>
      <c r="H104" s="17">
        <v>0.90100000000000002</v>
      </c>
      <c r="I104" s="17">
        <v>1.635</v>
      </c>
      <c r="J104" s="17">
        <v>2.2810000000000001</v>
      </c>
      <c r="K104" s="17">
        <v>2.3130000000000002</v>
      </c>
      <c r="L104" s="17">
        <v>2.2370000000000001</v>
      </c>
      <c r="M104" s="14"/>
      <c r="N104" s="14"/>
      <c r="O104" s="14"/>
      <c r="P104" s="14"/>
      <c r="Q104" s="14"/>
      <c r="R104" s="14"/>
      <c r="S104" s="14"/>
      <c r="T104" s="14"/>
      <c r="U104" s="14"/>
    </row>
    <row r="105" spans="1:21">
      <c r="A105" s="15"/>
      <c r="B105" s="5"/>
      <c r="C105" s="5"/>
      <c r="D105" s="5">
        <f>D104-D103</f>
        <v>1.794</v>
      </c>
      <c r="E105" s="5"/>
      <c r="F105" s="5">
        <f>F104-E104</f>
        <v>1.296</v>
      </c>
      <c r="G105" s="5">
        <f>G104-E104</f>
        <v>1.5860000000000001</v>
      </c>
      <c r="H105" s="5">
        <f>H104-E104</f>
        <v>2.5540000000000003</v>
      </c>
      <c r="I105" s="5">
        <f>I104-E104</f>
        <v>3.2880000000000003</v>
      </c>
      <c r="J105" s="5">
        <f>J104-E104</f>
        <v>3.9340000000000002</v>
      </c>
      <c r="K105" s="5">
        <f>K104-E104</f>
        <v>3.9660000000000002</v>
      </c>
      <c r="L105" s="5">
        <f>L104-E104</f>
        <v>3.89</v>
      </c>
      <c r="M105" s="14"/>
      <c r="N105" s="14"/>
      <c r="O105" s="14"/>
      <c r="P105" s="14"/>
      <c r="Q105" s="14"/>
      <c r="R105" s="14"/>
      <c r="S105" s="14"/>
      <c r="T105" s="14"/>
      <c r="U105" s="14"/>
    </row>
    <row r="106" spans="1:21">
      <c r="A106" s="15"/>
      <c r="B106" s="5"/>
      <c r="C106" s="5"/>
      <c r="D106" s="5"/>
      <c r="E106" s="5"/>
      <c r="F106" s="19">
        <f>F105/D105*100</f>
        <v>72.240802675585286</v>
      </c>
      <c r="G106" s="19">
        <f>G105/D105*100</f>
        <v>88.405797101449281</v>
      </c>
      <c r="H106" s="19">
        <f>H105/D105*100</f>
        <v>142.36343366778149</v>
      </c>
      <c r="I106" s="19">
        <f>I105/D105*100</f>
        <v>183.27759197324417</v>
      </c>
      <c r="J106" s="19">
        <f>J105/D105*100</f>
        <v>219.28651059085843</v>
      </c>
      <c r="K106" s="19">
        <f>K105/D105*100</f>
        <v>221.07023411371239</v>
      </c>
      <c r="L106" s="19">
        <f>L105/D105*100</f>
        <v>216.83389074693423</v>
      </c>
      <c r="M106" s="14"/>
      <c r="N106" s="14"/>
      <c r="O106" s="14"/>
      <c r="P106" s="14"/>
      <c r="Q106" s="14"/>
      <c r="R106" s="14"/>
      <c r="S106" s="14"/>
      <c r="T106" s="14"/>
      <c r="U106" s="14"/>
    </row>
    <row r="107" spans="1:21">
      <c r="A107" s="14"/>
      <c r="B107" s="14"/>
      <c r="C107" s="14"/>
      <c r="D107" s="14"/>
      <c r="E107" s="14"/>
      <c r="F107" s="14"/>
      <c r="G107" s="14"/>
      <c r="H107" s="14"/>
      <c r="I107" s="14"/>
      <c r="J107" s="14"/>
      <c r="K107" s="14"/>
      <c r="L107" s="14"/>
      <c r="M107" s="14"/>
      <c r="N107" s="14"/>
      <c r="O107" s="14"/>
      <c r="P107" s="14"/>
      <c r="Q107" s="14"/>
      <c r="R107" s="14"/>
      <c r="S107" s="14"/>
      <c r="T107" s="14"/>
      <c r="U107" s="14"/>
    </row>
    <row r="108" spans="1:21">
      <c r="A108" s="14"/>
      <c r="B108" s="14"/>
      <c r="C108" s="14"/>
      <c r="D108" s="14"/>
      <c r="E108" s="14"/>
      <c r="F108" s="14"/>
      <c r="G108" s="14"/>
      <c r="H108" s="14"/>
      <c r="I108" s="14"/>
      <c r="J108" s="14"/>
      <c r="K108" s="14"/>
      <c r="L108" s="14"/>
      <c r="M108" s="14"/>
      <c r="N108" s="14"/>
      <c r="O108" s="14"/>
      <c r="P108" s="14"/>
      <c r="Q108" s="14"/>
      <c r="R108" s="14"/>
      <c r="S108" s="14"/>
      <c r="T108" s="14"/>
      <c r="U108" s="14"/>
    </row>
    <row r="109" spans="1:21">
      <c r="A109" s="15" t="s">
        <v>38</v>
      </c>
      <c r="B109" s="5"/>
      <c r="C109" s="5"/>
      <c r="D109" s="5"/>
      <c r="E109" s="5"/>
      <c r="F109" s="5"/>
      <c r="G109" s="5"/>
      <c r="H109" s="5"/>
      <c r="I109" s="5"/>
      <c r="J109" s="5"/>
      <c r="K109" s="5"/>
      <c r="L109" s="5"/>
      <c r="M109" s="14"/>
      <c r="N109" s="22"/>
      <c r="O109" s="18" t="str">
        <f t="shared" ref="O109:U109" si="21">F111</f>
        <v>0.1mM10ul</v>
      </c>
      <c r="P109" s="18" t="str">
        <f t="shared" si="21"/>
        <v>0.1mM20ul</v>
      </c>
      <c r="Q109" s="18" t="str">
        <f t="shared" si="21"/>
        <v>1mM7ul</v>
      </c>
      <c r="R109" s="18" t="str">
        <f t="shared" si="21"/>
        <v>1mM20ul</v>
      </c>
      <c r="S109" s="18" t="str">
        <f t="shared" si="21"/>
        <v>10mM7ul</v>
      </c>
      <c r="T109" s="18" t="str">
        <f t="shared" si="21"/>
        <v>10mM20ul</v>
      </c>
      <c r="U109" s="18" t="str">
        <f t="shared" si="21"/>
        <v>10mM70ul</v>
      </c>
    </row>
    <row r="110" spans="1:21">
      <c r="A110" s="15"/>
      <c r="B110" s="5" t="s">
        <v>19</v>
      </c>
      <c r="C110" s="16" t="s">
        <v>16</v>
      </c>
      <c r="D110" s="5"/>
      <c r="E110" s="5"/>
      <c r="F110" s="5"/>
      <c r="G110" s="5"/>
      <c r="H110" s="5"/>
      <c r="I110" s="5"/>
      <c r="J110" s="5"/>
      <c r="K110" s="5"/>
      <c r="L110" s="5"/>
      <c r="M110" s="14"/>
      <c r="N110" s="22" t="s">
        <v>16</v>
      </c>
      <c r="O110" s="23">
        <f t="shared" ref="O110:U110" si="22">AVERAGE(F114,F126)</f>
        <v>3.5689471741537577</v>
      </c>
      <c r="P110" s="23">
        <f t="shared" si="22"/>
        <v>8.3353236207308345</v>
      </c>
      <c r="Q110" s="23">
        <f t="shared" si="22"/>
        <v>39.1634279262653</v>
      </c>
      <c r="R110" s="23">
        <f t="shared" si="22"/>
        <v>117.34806869748354</v>
      </c>
      <c r="S110" s="23">
        <f t="shared" si="22"/>
        <v>130.29859739019045</v>
      </c>
      <c r="T110" s="23">
        <f t="shared" si="22"/>
        <v>128.52932236142175</v>
      </c>
      <c r="U110" s="23">
        <f t="shared" si="22"/>
        <v>121.42698178344229</v>
      </c>
    </row>
    <row r="111" spans="1:21" ht="15.75">
      <c r="A111" s="15"/>
      <c r="B111" s="5"/>
      <c r="C111" s="5" t="s">
        <v>21</v>
      </c>
      <c r="D111" s="17">
        <v>3.6070000000000002</v>
      </c>
      <c r="E111" s="5" t="s">
        <v>22</v>
      </c>
      <c r="F111" s="18" t="s">
        <v>23</v>
      </c>
      <c r="G111" s="18" t="s">
        <v>24</v>
      </c>
      <c r="H111" s="18" t="s">
        <v>25</v>
      </c>
      <c r="I111" s="18" t="s">
        <v>26</v>
      </c>
      <c r="J111" s="18" t="s">
        <v>27</v>
      </c>
      <c r="K111" s="18" t="s">
        <v>28</v>
      </c>
      <c r="L111" s="18" t="s">
        <v>29</v>
      </c>
      <c r="M111" s="14"/>
      <c r="N111" s="22" t="s">
        <v>7</v>
      </c>
      <c r="O111" s="23">
        <f t="shared" ref="O111:U111" si="23">AVERAGE(F120,F132)</f>
        <v>22.814899422552191</v>
      </c>
      <c r="P111" s="23">
        <f t="shared" si="23"/>
        <v>46.620766969139339</v>
      </c>
      <c r="Q111" s="23">
        <f t="shared" si="23"/>
        <v>109.55210779025748</v>
      </c>
      <c r="R111" s="23">
        <f t="shared" si="23"/>
        <v>179.99608689214637</v>
      </c>
      <c r="S111" s="23">
        <f t="shared" si="23"/>
        <v>172.4086765234681</v>
      </c>
      <c r="T111" s="23">
        <f t="shared" si="23"/>
        <v>170.83053070203277</v>
      </c>
      <c r="U111" s="23">
        <f t="shared" si="23"/>
        <v>166.09514140068114</v>
      </c>
    </row>
    <row r="112" spans="1:21" ht="15.75">
      <c r="A112" s="15"/>
      <c r="B112" s="5"/>
      <c r="C112" s="5" t="s">
        <v>30</v>
      </c>
      <c r="D112" s="17">
        <v>5.3449999999999998</v>
      </c>
      <c r="E112" s="17">
        <v>2.5649999999999999</v>
      </c>
      <c r="F112" s="17">
        <v>2.698</v>
      </c>
      <c r="G112" s="17">
        <v>2.734</v>
      </c>
      <c r="H112" s="17">
        <v>3.3450000000000002</v>
      </c>
      <c r="I112" s="17">
        <v>4.4349999999999996</v>
      </c>
      <c r="J112" s="17">
        <v>4.7130000000000001</v>
      </c>
      <c r="K112" s="17">
        <v>4.2960000000000003</v>
      </c>
      <c r="L112" s="17">
        <v>4.266</v>
      </c>
      <c r="M112" s="14"/>
      <c r="N112" s="14"/>
      <c r="O112" s="14"/>
      <c r="P112" s="14"/>
      <c r="Q112" s="14"/>
      <c r="R112" s="14"/>
      <c r="S112" s="14"/>
      <c r="T112" s="14"/>
      <c r="U112" s="14"/>
    </row>
    <row r="113" spans="1:21">
      <c r="A113" s="15"/>
      <c r="B113" s="5"/>
      <c r="C113" s="5"/>
      <c r="D113" s="5">
        <f>D112-D111</f>
        <v>1.7379999999999995</v>
      </c>
      <c r="E113" s="5"/>
      <c r="F113" s="5">
        <f>F112-E112</f>
        <v>0.13300000000000001</v>
      </c>
      <c r="G113" s="5">
        <f>G112-E112</f>
        <v>0.16900000000000004</v>
      </c>
      <c r="H113" s="5">
        <f>H112-E112</f>
        <v>0.78000000000000025</v>
      </c>
      <c r="I113" s="5">
        <f>I112-E112</f>
        <v>1.8699999999999997</v>
      </c>
      <c r="J113" s="5">
        <f>J112-E112</f>
        <v>2.1480000000000001</v>
      </c>
      <c r="K113" s="5">
        <f>K112-E112</f>
        <v>1.7310000000000003</v>
      </c>
      <c r="L113" s="5">
        <f>L112-E112</f>
        <v>1.7010000000000001</v>
      </c>
      <c r="M113" s="14"/>
      <c r="N113" s="14"/>
      <c r="O113" s="14"/>
      <c r="P113" s="14"/>
      <c r="Q113" s="14"/>
      <c r="R113" s="14"/>
      <c r="S113" s="14"/>
      <c r="T113" s="14"/>
      <c r="U113" s="14"/>
    </row>
    <row r="114" spans="1:21">
      <c r="A114" s="15"/>
      <c r="B114" s="5"/>
      <c r="C114" s="5"/>
      <c r="D114" s="5"/>
      <c r="E114" s="5"/>
      <c r="F114" s="19">
        <f>F113/D113*100</f>
        <v>7.6524741081703134</v>
      </c>
      <c r="G114" s="19">
        <f>G113/D113*100</f>
        <v>9.7238204833141584</v>
      </c>
      <c r="H114" s="19">
        <f>H113/D113*100</f>
        <v>44.879171461449971</v>
      </c>
      <c r="I114" s="19">
        <f>I113/D113*100</f>
        <v>107.59493670886077</v>
      </c>
      <c r="J114" s="19">
        <f>J113/D113*100</f>
        <v>123.59033371691604</v>
      </c>
      <c r="K114" s="19">
        <f>K113/D113*100</f>
        <v>99.597238204833189</v>
      </c>
      <c r="L114" s="19">
        <f>L113/D113*100</f>
        <v>97.871116225546643</v>
      </c>
      <c r="M114" s="14"/>
      <c r="N114" s="22" t="s">
        <v>31</v>
      </c>
      <c r="O114" s="5" t="s">
        <v>16</v>
      </c>
      <c r="P114" s="5" t="s">
        <v>7</v>
      </c>
      <c r="Q114" s="14"/>
      <c r="R114" s="14"/>
      <c r="S114" s="14"/>
      <c r="T114" s="14"/>
      <c r="U114" s="14"/>
    </row>
    <row r="115" spans="1:21">
      <c r="A115" s="15"/>
      <c r="B115" s="5"/>
      <c r="C115" s="5"/>
      <c r="D115" s="5"/>
      <c r="E115" s="5"/>
      <c r="F115" s="5"/>
      <c r="G115" s="5"/>
      <c r="H115" s="5"/>
      <c r="I115" s="5"/>
      <c r="J115" s="5"/>
      <c r="K115" s="5"/>
      <c r="L115" s="5"/>
      <c r="M115" s="14"/>
      <c r="N115" s="18" t="s">
        <v>23</v>
      </c>
      <c r="O115" s="23">
        <f>O110</f>
        <v>3.5689471741537577</v>
      </c>
      <c r="P115" s="23">
        <f>O111</f>
        <v>22.814899422552191</v>
      </c>
      <c r="Q115" s="14"/>
      <c r="R115" s="14"/>
      <c r="S115" s="14"/>
      <c r="T115" s="14"/>
      <c r="U115" s="14"/>
    </row>
    <row r="116" spans="1:21">
      <c r="A116" s="15"/>
      <c r="B116" s="5" t="s">
        <v>32</v>
      </c>
      <c r="C116" s="16" t="s">
        <v>20</v>
      </c>
      <c r="D116" s="5"/>
      <c r="E116" s="5"/>
      <c r="F116" s="5"/>
      <c r="G116" s="5"/>
      <c r="H116" s="5"/>
      <c r="I116" s="5"/>
      <c r="J116" s="5"/>
      <c r="K116" s="5"/>
      <c r="L116" s="5"/>
      <c r="M116" s="14"/>
      <c r="N116" s="18" t="s">
        <v>24</v>
      </c>
      <c r="O116" s="23">
        <f>P110</f>
        <v>8.3353236207308345</v>
      </c>
      <c r="P116" s="23">
        <f>P111</f>
        <v>46.620766969139339</v>
      </c>
      <c r="Q116" s="14"/>
      <c r="R116" s="14"/>
      <c r="S116" s="14"/>
      <c r="T116" s="14"/>
      <c r="U116" s="14"/>
    </row>
    <row r="117" spans="1:21" ht="15.75">
      <c r="A117" s="15"/>
      <c r="B117" s="5"/>
      <c r="C117" s="5" t="s">
        <v>21</v>
      </c>
      <c r="D117" s="17">
        <v>3.9689999999999999</v>
      </c>
      <c r="E117" s="5" t="s">
        <v>22</v>
      </c>
      <c r="F117" s="18" t="s">
        <v>23</v>
      </c>
      <c r="G117" s="18" t="s">
        <v>24</v>
      </c>
      <c r="H117" s="18" t="s">
        <v>25</v>
      </c>
      <c r="I117" s="18" t="s">
        <v>26</v>
      </c>
      <c r="J117" s="18" t="s">
        <v>27</v>
      </c>
      <c r="K117" s="18" t="s">
        <v>28</v>
      </c>
      <c r="L117" s="18" t="s">
        <v>29</v>
      </c>
      <c r="M117" s="14"/>
      <c r="N117" s="18" t="s">
        <v>25</v>
      </c>
      <c r="O117" s="23">
        <f>Q110</f>
        <v>39.1634279262653</v>
      </c>
      <c r="P117" s="23">
        <f>Q111</f>
        <v>109.55210779025748</v>
      </c>
      <c r="Q117" s="14"/>
      <c r="R117" s="14"/>
      <c r="S117" s="14"/>
      <c r="T117" s="14"/>
      <c r="U117" s="14"/>
    </row>
    <row r="118" spans="1:21" ht="15.75">
      <c r="A118" s="15"/>
      <c r="B118" s="5"/>
      <c r="C118" s="5" t="s">
        <v>30</v>
      </c>
      <c r="D118" s="17">
        <v>5.5140000000000002</v>
      </c>
      <c r="E118" s="17">
        <v>3.1619999999999999</v>
      </c>
      <c r="F118" s="17">
        <v>3.2509999999999999</v>
      </c>
      <c r="G118" s="17">
        <v>3.65</v>
      </c>
      <c r="H118" s="17">
        <v>4.1959999999999997</v>
      </c>
      <c r="I118" s="17">
        <v>5.6120000000000001</v>
      </c>
      <c r="J118" s="17">
        <v>5.63</v>
      </c>
      <c r="K118" s="17">
        <v>5.7629999999999999</v>
      </c>
      <c r="L118" s="17">
        <v>5.7530000000000001</v>
      </c>
      <c r="M118" s="14"/>
      <c r="N118" s="18" t="s">
        <v>26</v>
      </c>
      <c r="O118" s="23">
        <f>R110</f>
        <v>117.34806869748354</v>
      </c>
      <c r="P118" s="23">
        <f>R111</f>
        <v>179.99608689214637</v>
      </c>
      <c r="Q118" s="14"/>
      <c r="R118" s="14"/>
      <c r="S118" s="14"/>
      <c r="T118" s="14"/>
      <c r="U118" s="14"/>
    </row>
    <row r="119" spans="1:21">
      <c r="A119" s="15"/>
      <c r="B119" s="5"/>
      <c r="C119" s="5"/>
      <c r="D119" s="5">
        <f>D118-D117</f>
        <v>1.5450000000000004</v>
      </c>
      <c r="E119" s="5"/>
      <c r="F119" s="5">
        <f>F118-E118</f>
        <v>8.8999999999999968E-2</v>
      </c>
      <c r="G119" s="5">
        <f>G118-E118</f>
        <v>0.48799999999999999</v>
      </c>
      <c r="H119" s="5">
        <f>H118-E118</f>
        <v>1.0339999999999998</v>
      </c>
      <c r="I119" s="5">
        <f>I118-E118</f>
        <v>2.4500000000000002</v>
      </c>
      <c r="J119" s="5">
        <f>J118-E118</f>
        <v>2.468</v>
      </c>
      <c r="K119" s="5">
        <f>K118-E118</f>
        <v>2.601</v>
      </c>
      <c r="L119" s="5">
        <f>L118-E118</f>
        <v>2.5910000000000002</v>
      </c>
      <c r="M119" s="14"/>
      <c r="N119" s="18" t="s">
        <v>27</v>
      </c>
      <c r="O119" s="23">
        <f>S110</f>
        <v>130.29859739019045</v>
      </c>
      <c r="P119" s="23">
        <f>S111</f>
        <v>172.4086765234681</v>
      </c>
      <c r="Q119" s="14"/>
      <c r="R119" s="14"/>
      <c r="S119" s="14"/>
      <c r="T119" s="14"/>
      <c r="U119" s="14"/>
    </row>
    <row r="120" spans="1:21">
      <c r="A120" s="15"/>
      <c r="B120" s="5"/>
      <c r="C120" s="5"/>
      <c r="D120" s="5"/>
      <c r="E120" s="5"/>
      <c r="F120" s="19">
        <f>F119/D119*100</f>
        <v>5.7605177993527477</v>
      </c>
      <c r="G120" s="19">
        <f>G119/D119*100</f>
        <v>31.585760517799343</v>
      </c>
      <c r="H120" s="19">
        <f>H119/D119*100</f>
        <v>66.925566343042036</v>
      </c>
      <c r="I120" s="19">
        <f>I119/D119*100</f>
        <v>158.57605177993526</v>
      </c>
      <c r="J120" s="19">
        <f>J119/D119*100</f>
        <v>159.74110032362455</v>
      </c>
      <c r="K120" s="19">
        <f>K119/D119*100</f>
        <v>168.34951456310677</v>
      </c>
      <c r="L120" s="19">
        <f>L119/D119*100</f>
        <v>167.70226537216826</v>
      </c>
      <c r="M120" s="14"/>
      <c r="N120" s="18" t="s">
        <v>28</v>
      </c>
      <c r="O120" s="23">
        <f>T110</f>
        <v>128.52932236142175</v>
      </c>
      <c r="P120" s="23">
        <f>T111</f>
        <v>170.83053070203277</v>
      </c>
      <c r="Q120" s="14"/>
      <c r="R120" s="14"/>
      <c r="S120" s="14"/>
      <c r="T120" s="14"/>
      <c r="U120" s="14"/>
    </row>
    <row r="121" spans="1:21">
      <c r="A121" s="15"/>
      <c r="B121" s="5"/>
      <c r="C121" s="5"/>
      <c r="D121" s="5"/>
      <c r="E121" s="5"/>
      <c r="F121" s="5"/>
      <c r="G121" s="5"/>
      <c r="H121" s="5"/>
      <c r="I121" s="5"/>
      <c r="J121" s="5"/>
      <c r="K121" s="5"/>
      <c r="L121" s="5"/>
      <c r="M121" s="14"/>
      <c r="N121" s="18" t="s">
        <v>29</v>
      </c>
      <c r="O121" s="23">
        <f>U110</f>
        <v>121.42698178344229</v>
      </c>
      <c r="P121" s="23">
        <f>U111</f>
        <v>166.09514140068114</v>
      </c>
      <c r="Q121" s="14"/>
      <c r="R121" s="14"/>
      <c r="S121" s="14"/>
      <c r="T121" s="14"/>
      <c r="U121" s="14"/>
    </row>
    <row r="122" spans="1:21">
      <c r="A122" s="15"/>
      <c r="B122" s="5" t="s">
        <v>33</v>
      </c>
      <c r="C122" s="16" t="s">
        <v>16</v>
      </c>
      <c r="D122" s="5"/>
      <c r="E122" s="5"/>
      <c r="F122" s="5"/>
      <c r="G122" s="5"/>
      <c r="H122" s="5"/>
      <c r="I122" s="5"/>
      <c r="J122" s="5"/>
      <c r="K122" s="5"/>
      <c r="L122" s="5"/>
      <c r="M122" s="14"/>
      <c r="N122" s="14"/>
      <c r="O122" s="14"/>
      <c r="P122" s="14"/>
      <c r="Q122" s="14"/>
      <c r="R122" s="14"/>
      <c r="S122" s="14"/>
      <c r="T122" s="14"/>
      <c r="U122" s="14"/>
    </row>
    <row r="123" spans="1:21" ht="15.75">
      <c r="A123" s="15"/>
      <c r="B123" s="5"/>
      <c r="C123" s="5" t="s">
        <v>21</v>
      </c>
      <c r="D123" s="17">
        <v>4.4889999999999999</v>
      </c>
      <c r="E123" s="5" t="s">
        <v>22</v>
      </c>
      <c r="F123" s="18" t="s">
        <v>23</v>
      </c>
      <c r="G123" s="18" t="s">
        <v>24</v>
      </c>
      <c r="H123" s="18" t="s">
        <v>25</v>
      </c>
      <c r="I123" s="18" t="s">
        <v>26</v>
      </c>
      <c r="J123" s="18" t="s">
        <v>27</v>
      </c>
      <c r="K123" s="18" t="s">
        <v>28</v>
      </c>
      <c r="L123" s="18" t="s">
        <v>29</v>
      </c>
      <c r="M123" s="14"/>
      <c r="N123" s="14"/>
      <c r="O123" s="14"/>
      <c r="P123" s="14"/>
      <c r="Q123" s="14"/>
      <c r="R123" s="14"/>
      <c r="S123" s="14"/>
      <c r="T123" s="14"/>
      <c r="U123" s="14"/>
    </row>
    <row r="124" spans="1:21" ht="15.75">
      <c r="A124" s="15"/>
      <c r="B124" s="5"/>
      <c r="C124" s="5" t="s">
        <v>30</v>
      </c>
      <c r="D124" s="17">
        <v>6.8209999999999997</v>
      </c>
      <c r="E124" s="17">
        <v>4.298</v>
      </c>
      <c r="F124" s="17">
        <v>4.2859999999999996</v>
      </c>
      <c r="G124" s="17">
        <v>4.46</v>
      </c>
      <c r="H124" s="17">
        <v>5.0780000000000003</v>
      </c>
      <c r="I124" s="17">
        <v>7.2619999999999996</v>
      </c>
      <c r="J124" s="17">
        <v>7.4930000000000003</v>
      </c>
      <c r="K124" s="17">
        <v>7.97</v>
      </c>
      <c r="L124" s="17">
        <v>7.6790000000000003</v>
      </c>
      <c r="M124" s="14"/>
      <c r="N124" s="14"/>
      <c r="O124" s="14"/>
      <c r="P124" s="14"/>
      <c r="Q124" s="14"/>
      <c r="R124" s="14"/>
      <c r="S124" s="14"/>
      <c r="T124" s="14"/>
      <c r="U124" s="14"/>
    </row>
    <row r="125" spans="1:21">
      <c r="A125" s="15"/>
      <c r="B125" s="5"/>
      <c r="C125" s="5"/>
      <c r="D125" s="5">
        <f>D124-D123</f>
        <v>2.3319999999999999</v>
      </c>
      <c r="E125" s="5"/>
      <c r="F125" s="5">
        <f>F124-E124</f>
        <v>-1.2000000000000455E-2</v>
      </c>
      <c r="G125" s="5">
        <f>G124-E124</f>
        <v>0.16199999999999992</v>
      </c>
      <c r="H125" s="5">
        <f>H124-E124</f>
        <v>0.78000000000000025</v>
      </c>
      <c r="I125" s="5">
        <f>I124-E124</f>
        <v>2.9639999999999995</v>
      </c>
      <c r="J125" s="5">
        <f>J124-E124</f>
        <v>3.1950000000000003</v>
      </c>
      <c r="K125" s="5">
        <f>K124-E124</f>
        <v>3.6719999999999997</v>
      </c>
      <c r="L125" s="5">
        <f>L124-E124</f>
        <v>3.3810000000000002</v>
      </c>
      <c r="M125" s="14"/>
      <c r="N125" s="14"/>
      <c r="O125" s="14"/>
      <c r="P125" s="14"/>
      <c r="Q125" s="14"/>
      <c r="R125" s="14"/>
      <c r="S125" s="14"/>
      <c r="T125" s="14"/>
      <c r="U125" s="14"/>
    </row>
    <row r="126" spans="1:21">
      <c r="A126" s="15"/>
      <c r="B126" s="5"/>
      <c r="C126" s="5"/>
      <c r="D126" s="5"/>
      <c r="E126" s="5"/>
      <c r="F126" s="19">
        <f>F125/D125*100</f>
        <v>-0.51457975986279825</v>
      </c>
      <c r="G126" s="19">
        <f>G125/D125*100</f>
        <v>6.9468267581475107</v>
      </c>
      <c r="H126" s="19">
        <f>H125/D125*100</f>
        <v>33.447684391080628</v>
      </c>
      <c r="I126" s="19">
        <f>I125/D125*100</f>
        <v>127.10120068610632</v>
      </c>
      <c r="J126" s="19">
        <f>J125/D125*100</f>
        <v>137.00686106346487</v>
      </c>
      <c r="K126" s="19">
        <f>K125/D125*100</f>
        <v>157.46140651801028</v>
      </c>
      <c r="L126" s="19">
        <f>L125/D125*100</f>
        <v>144.98284734133793</v>
      </c>
      <c r="M126" s="14"/>
      <c r="N126" s="14"/>
      <c r="O126" s="14"/>
      <c r="P126" s="14"/>
      <c r="Q126" s="14"/>
      <c r="R126" s="14"/>
      <c r="S126" s="14"/>
      <c r="T126" s="14"/>
      <c r="U126" s="14"/>
    </row>
    <row r="127" spans="1:21">
      <c r="A127" s="15"/>
      <c r="B127" s="5"/>
      <c r="C127" s="5"/>
      <c r="D127" s="5"/>
      <c r="E127" s="5"/>
      <c r="F127" s="5"/>
      <c r="G127" s="5"/>
      <c r="H127" s="5"/>
      <c r="I127" s="5"/>
      <c r="J127" s="5"/>
      <c r="K127" s="5"/>
      <c r="L127" s="5"/>
      <c r="M127" s="14"/>
      <c r="N127" s="14"/>
      <c r="O127" s="14"/>
      <c r="P127" s="14"/>
      <c r="Q127" s="14"/>
      <c r="R127" s="14"/>
      <c r="S127" s="14"/>
      <c r="T127" s="14"/>
      <c r="U127" s="14"/>
    </row>
    <row r="128" spans="1:21">
      <c r="A128" s="15"/>
      <c r="B128" s="5" t="s">
        <v>34</v>
      </c>
      <c r="C128" s="16" t="s">
        <v>20</v>
      </c>
      <c r="D128" s="5"/>
      <c r="E128" s="5"/>
      <c r="F128" s="5"/>
      <c r="G128" s="5"/>
      <c r="H128" s="5"/>
      <c r="I128" s="5"/>
      <c r="J128" s="5"/>
      <c r="K128" s="5"/>
      <c r="L128" s="5"/>
      <c r="M128" s="14"/>
      <c r="N128" s="14"/>
      <c r="O128" s="14"/>
      <c r="P128" s="14"/>
      <c r="Q128" s="14"/>
      <c r="R128" s="14"/>
      <c r="S128" s="14"/>
      <c r="T128" s="14"/>
      <c r="U128" s="14"/>
    </row>
    <row r="129" spans="1:21" ht="15.75">
      <c r="A129" s="15"/>
      <c r="B129" s="5"/>
      <c r="C129" s="5" t="s">
        <v>21</v>
      </c>
      <c r="D129" s="17">
        <v>5.0650000000000004</v>
      </c>
      <c r="E129" s="5" t="s">
        <v>22</v>
      </c>
      <c r="F129" s="18" t="s">
        <v>23</v>
      </c>
      <c r="G129" s="18" t="s">
        <v>24</v>
      </c>
      <c r="H129" s="18" t="s">
        <v>25</v>
      </c>
      <c r="I129" s="18" t="s">
        <v>26</v>
      </c>
      <c r="J129" s="18" t="s">
        <v>27</v>
      </c>
      <c r="K129" s="18" t="s">
        <v>28</v>
      </c>
      <c r="L129" s="18" t="s">
        <v>29</v>
      </c>
      <c r="M129" s="14"/>
      <c r="N129" s="14"/>
      <c r="O129" s="14"/>
      <c r="P129" s="14"/>
      <c r="Q129" s="14"/>
      <c r="R129" s="14"/>
      <c r="S129" s="14"/>
      <c r="T129" s="14"/>
      <c r="U129" s="14"/>
    </row>
    <row r="130" spans="1:21" ht="15.75">
      <c r="A130" s="15"/>
      <c r="B130" s="5"/>
      <c r="C130" s="5" t="s">
        <v>30</v>
      </c>
      <c r="D130" s="17">
        <v>5.9829999999999997</v>
      </c>
      <c r="E130" s="17">
        <v>4.7930000000000001</v>
      </c>
      <c r="F130" s="17">
        <v>5.1589999999999998</v>
      </c>
      <c r="G130" s="17">
        <v>5.359</v>
      </c>
      <c r="H130" s="17">
        <v>6.19</v>
      </c>
      <c r="I130" s="17">
        <v>6.6420000000000003</v>
      </c>
      <c r="J130" s="17">
        <v>6.492</v>
      </c>
      <c r="K130" s="17">
        <v>6.3840000000000003</v>
      </c>
      <c r="L130" s="17">
        <v>6.3029999999999999</v>
      </c>
      <c r="M130" s="14"/>
      <c r="N130" s="14"/>
      <c r="O130" s="14"/>
      <c r="P130" s="14"/>
      <c r="Q130" s="14"/>
      <c r="R130" s="14"/>
      <c r="S130" s="14"/>
      <c r="T130" s="14"/>
      <c r="U130" s="14"/>
    </row>
    <row r="131" spans="1:21">
      <c r="A131" s="15"/>
      <c r="B131" s="5"/>
      <c r="C131" s="5"/>
      <c r="D131" s="5">
        <f>D130-D129</f>
        <v>0.91799999999999926</v>
      </c>
      <c r="E131" s="5"/>
      <c r="F131" s="5">
        <f>F130-E130</f>
        <v>0.36599999999999966</v>
      </c>
      <c r="G131" s="5">
        <f>G130-E130</f>
        <v>0.56599999999999984</v>
      </c>
      <c r="H131" s="5">
        <f>H130-E130</f>
        <v>1.3970000000000002</v>
      </c>
      <c r="I131" s="5">
        <f>I130-E130</f>
        <v>1.8490000000000002</v>
      </c>
      <c r="J131" s="5">
        <f>J130-E130</f>
        <v>1.6989999999999998</v>
      </c>
      <c r="K131" s="5">
        <f>K130-E130</f>
        <v>1.5910000000000002</v>
      </c>
      <c r="L131" s="5">
        <f>L130-E130</f>
        <v>1.5099999999999998</v>
      </c>
      <c r="M131" s="14"/>
      <c r="N131" s="14"/>
      <c r="O131" s="14"/>
      <c r="P131" s="14"/>
      <c r="Q131" s="14"/>
      <c r="R131" s="14"/>
      <c r="S131" s="14"/>
      <c r="T131" s="14"/>
      <c r="U131" s="14"/>
    </row>
    <row r="132" spans="1:21">
      <c r="A132" s="15"/>
      <c r="B132" s="5"/>
      <c r="C132" s="5"/>
      <c r="D132" s="5"/>
      <c r="E132" s="5"/>
      <c r="F132" s="19">
        <f>F131/D131*100</f>
        <v>39.869281045751634</v>
      </c>
      <c r="G132" s="19">
        <f>G131/D131*100</f>
        <v>61.655773420479335</v>
      </c>
      <c r="H132" s="19">
        <f>H131/D131*100</f>
        <v>152.17864923747291</v>
      </c>
      <c r="I132" s="19">
        <f>I131/D131*100</f>
        <v>201.4161220043575</v>
      </c>
      <c r="J132" s="19">
        <f>J131/D131*100</f>
        <v>185.07625272331168</v>
      </c>
      <c r="K132" s="19">
        <f>K131/D131*100</f>
        <v>173.31154684095878</v>
      </c>
      <c r="L132" s="19">
        <f>L131/D131*100</f>
        <v>164.488017429194</v>
      </c>
      <c r="M132" s="14"/>
      <c r="N132" s="14"/>
      <c r="O132" s="14"/>
      <c r="P132" s="14"/>
      <c r="Q132" s="14"/>
      <c r="R132" s="14"/>
      <c r="S132" s="14"/>
      <c r="T132" s="14"/>
      <c r="U132" s="14"/>
    </row>
    <row r="133" spans="1:21">
      <c r="A133" s="14"/>
      <c r="B133" s="14"/>
      <c r="C133" s="14"/>
      <c r="D133" s="14"/>
      <c r="E133" s="14"/>
      <c r="F133" s="14"/>
      <c r="G133" s="14"/>
      <c r="H133" s="14"/>
      <c r="I133" s="14"/>
      <c r="J133" s="14"/>
      <c r="K133" s="14"/>
      <c r="L133" s="14"/>
      <c r="M133" s="14"/>
      <c r="N133" s="14"/>
      <c r="O133" s="14"/>
      <c r="P133" s="14"/>
      <c r="Q133" s="14"/>
      <c r="R133" s="14"/>
      <c r="S133" s="14"/>
      <c r="T133" s="14"/>
      <c r="U133" s="14"/>
    </row>
    <row r="134" spans="1:21">
      <c r="A134" s="14"/>
      <c r="B134" s="14"/>
      <c r="C134" s="14"/>
      <c r="D134" s="14"/>
      <c r="E134" s="14"/>
      <c r="F134" s="14"/>
      <c r="G134" s="14"/>
      <c r="H134" s="14"/>
      <c r="I134" s="14"/>
      <c r="J134" s="14"/>
      <c r="K134" s="14"/>
      <c r="L134" s="14"/>
      <c r="M134" s="14"/>
      <c r="N134" s="14"/>
      <c r="O134" s="14"/>
      <c r="P134" s="14"/>
      <c r="Q134" s="14"/>
      <c r="R134" s="14"/>
      <c r="S134" s="14"/>
      <c r="T134" s="14"/>
      <c r="U134" s="14"/>
    </row>
    <row r="135" spans="1:21">
      <c r="A135" s="15" t="s">
        <v>43</v>
      </c>
      <c r="B135" s="5"/>
      <c r="C135" s="5"/>
      <c r="D135" s="5"/>
      <c r="E135" s="5"/>
      <c r="F135" s="5"/>
      <c r="G135" s="5"/>
      <c r="H135" s="5"/>
      <c r="I135" s="5"/>
      <c r="J135" s="5"/>
      <c r="K135" s="5"/>
      <c r="L135" s="5"/>
      <c r="M135" s="14"/>
      <c r="N135" s="22"/>
      <c r="O135" s="18" t="str">
        <f t="shared" ref="O135:U135" si="24">F137</f>
        <v>0.1mM10ul</v>
      </c>
      <c r="P135" s="18" t="str">
        <f t="shared" si="24"/>
        <v>0.1mM20ul</v>
      </c>
      <c r="Q135" s="18" t="str">
        <f t="shared" si="24"/>
        <v>1mM7ul</v>
      </c>
      <c r="R135" s="18" t="str">
        <f t="shared" si="24"/>
        <v>1mM20ul</v>
      </c>
      <c r="S135" s="18" t="str">
        <f t="shared" si="24"/>
        <v>10mM7ul</v>
      </c>
      <c r="T135" s="18" t="str">
        <f t="shared" si="24"/>
        <v>10mM20ul</v>
      </c>
      <c r="U135" s="18" t="str">
        <f t="shared" si="24"/>
        <v>10mM70ul</v>
      </c>
    </row>
    <row r="136" spans="1:21">
      <c r="A136" s="15"/>
      <c r="B136" s="5" t="s">
        <v>39</v>
      </c>
      <c r="C136" s="16" t="s">
        <v>20</v>
      </c>
      <c r="D136" s="5"/>
      <c r="E136" s="5"/>
      <c r="F136" s="5"/>
      <c r="G136" s="5"/>
      <c r="H136" s="5"/>
      <c r="I136" s="5"/>
      <c r="J136" s="5"/>
      <c r="K136" s="5"/>
      <c r="L136" s="5"/>
      <c r="M136" s="14"/>
      <c r="N136" s="22" t="s">
        <v>16</v>
      </c>
      <c r="O136" s="23">
        <f t="shared" ref="O136:U136" si="25">AVERAGE(F146,F158)</f>
        <v>14.624832383996367</v>
      </c>
      <c r="P136" s="23">
        <f t="shared" si="25"/>
        <v>33.186115132781936</v>
      </c>
      <c r="Q136" s="23">
        <f t="shared" si="25"/>
        <v>49.634459345500218</v>
      </c>
      <c r="R136" s="23">
        <f t="shared" si="25"/>
        <v>90.947967650737496</v>
      </c>
      <c r="S136" s="23">
        <f t="shared" si="25"/>
        <v>74.60587904261412</v>
      </c>
      <c r="T136" s="23">
        <f t="shared" si="25"/>
        <v>62.382309769403797</v>
      </c>
      <c r="U136" s="23">
        <f t="shared" si="25"/>
        <v>39.286636307922507</v>
      </c>
    </row>
    <row r="137" spans="1:21" ht="15.75">
      <c r="A137" s="15"/>
      <c r="B137" s="5"/>
      <c r="C137" s="5" t="s">
        <v>21</v>
      </c>
      <c r="D137" s="17">
        <v>3.831</v>
      </c>
      <c r="E137" s="5" t="s">
        <v>22</v>
      </c>
      <c r="F137" s="18" t="s">
        <v>23</v>
      </c>
      <c r="G137" s="18" t="s">
        <v>24</v>
      </c>
      <c r="H137" s="18" t="s">
        <v>25</v>
      </c>
      <c r="I137" s="18" t="s">
        <v>26</v>
      </c>
      <c r="J137" s="18" t="s">
        <v>27</v>
      </c>
      <c r="K137" s="18" t="s">
        <v>28</v>
      </c>
      <c r="L137" s="18" t="s">
        <v>29</v>
      </c>
      <c r="M137" s="14"/>
      <c r="N137" s="22" t="s">
        <v>7</v>
      </c>
      <c r="O137" s="23">
        <f t="shared" ref="O137:U137" si="26">AVERAGE(F140,F152)</f>
        <v>7.0088701468663643</v>
      </c>
      <c r="P137" s="23">
        <f t="shared" si="26"/>
        <v>29.736803838883233</v>
      </c>
      <c r="Q137" s="23">
        <f t="shared" si="26"/>
        <v>52.515631816198891</v>
      </c>
      <c r="R137" s="23">
        <f t="shared" si="26"/>
        <v>68.283166109253045</v>
      </c>
      <c r="S137" s="23">
        <f t="shared" si="26"/>
        <v>68.559449372303789</v>
      </c>
      <c r="T137" s="23">
        <f t="shared" si="26"/>
        <v>61.526343851485649</v>
      </c>
      <c r="U137" s="23">
        <f t="shared" si="26"/>
        <v>16.274053608647208</v>
      </c>
    </row>
    <row r="138" spans="1:21" ht="15.75">
      <c r="A138" s="15"/>
      <c r="B138" s="5"/>
      <c r="C138" s="5" t="s">
        <v>30</v>
      </c>
      <c r="D138" s="17">
        <v>4.3600000000000003</v>
      </c>
      <c r="E138" s="17">
        <v>3.3980000000000001</v>
      </c>
      <c r="F138" s="17">
        <v>3.4119999999999999</v>
      </c>
      <c r="G138" s="17">
        <v>3.5870000000000002</v>
      </c>
      <c r="H138" s="17">
        <v>3.6669999999999998</v>
      </c>
      <c r="I138" s="17">
        <v>3.6509999999999998</v>
      </c>
      <c r="J138" s="17">
        <v>3.6379999999999999</v>
      </c>
      <c r="K138" s="17">
        <v>3.5630000000000002</v>
      </c>
      <c r="L138" s="17">
        <v>3.27</v>
      </c>
      <c r="M138" s="14"/>
      <c r="N138" s="14"/>
      <c r="O138" s="14"/>
      <c r="P138" s="14"/>
      <c r="Q138" s="14"/>
      <c r="R138" s="14"/>
      <c r="S138" s="14"/>
      <c r="T138" s="14"/>
      <c r="U138" s="14"/>
    </row>
    <row r="139" spans="1:21">
      <c r="A139" s="15"/>
      <c r="B139" s="5"/>
      <c r="C139" s="5"/>
      <c r="D139" s="5">
        <f>D138-D137</f>
        <v>0.52900000000000036</v>
      </c>
      <c r="E139" s="5"/>
      <c r="F139" s="5">
        <f>F138-E138</f>
        <v>1.399999999999979E-2</v>
      </c>
      <c r="G139" s="5">
        <f>G138-E138</f>
        <v>0.18900000000000006</v>
      </c>
      <c r="H139" s="5">
        <f>H138-E138</f>
        <v>0.26899999999999968</v>
      </c>
      <c r="I139" s="5">
        <f>I138-E138</f>
        <v>0.25299999999999967</v>
      </c>
      <c r="J139" s="5">
        <f>J138-E138</f>
        <v>0.23999999999999977</v>
      </c>
      <c r="K139" s="5">
        <f>K138-E138</f>
        <v>0.16500000000000004</v>
      </c>
      <c r="L139" s="5">
        <f>L138-E138</f>
        <v>-0.12800000000000011</v>
      </c>
      <c r="M139" s="14"/>
      <c r="N139" s="14"/>
      <c r="O139" s="14"/>
      <c r="P139" s="14"/>
      <c r="Q139" s="14"/>
      <c r="R139" s="14"/>
      <c r="S139" s="14"/>
      <c r="T139" s="14"/>
      <c r="U139" s="14"/>
    </row>
    <row r="140" spans="1:21">
      <c r="A140" s="15"/>
      <c r="B140" s="5"/>
      <c r="C140" s="5"/>
      <c r="D140" s="5"/>
      <c r="E140" s="5"/>
      <c r="F140" s="19">
        <f>F139/D139*100</f>
        <v>2.646502835538711</v>
      </c>
      <c r="G140" s="19">
        <f>G139/D139*100</f>
        <v>35.727788279773144</v>
      </c>
      <c r="H140" s="19">
        <f>H139/D139*100</f>
        <v>50.850661625708796</v>
      </c>
      <c r="I140" s="19">
        <f>I139/D139*100</f>
        <v>47.82608695652165</v>
      </c>
      <c r="J140" s="19">
        <f>J139/D139*100</f>
        <v>45.368620037807112</v>
      </c>
      <c r="K140" s="19">
        <f>K139/D139*100</f>
        <v>31.190926275992425</v>
      </c>
      <c r="L140" s="19">
        <f>L139/D139*100</f>
        <v>-24.196597353497172</v>
      </c>
      <c r="M140" s="14"/>
      <c r="N140" s="22" t="s">
        <v>31</v>
      </c>
      <c r="O140" s="5" t="s">
        <v>16</v>
      </c>
      <c r="P140" s="5" t="s">
        <v>7</v>
      </c>
      <c r="Q140" s="14"/>
      <c r="R140" s="14"/>
      <c r="S140" s="14"/>
      <c r="T140" s="14"/>
      <c r="U140" s="14"/>
    </row>
    <row r="141" spans="1:21">
      <c r="A141" s="15"/>
      <c r="B141" s="5"/>
      <c r="C141" s="5"/>
      <c r="D141" s="5"/>
      <c r="E141" s="5"/>
      <c r="F141" s="5"/>
      <c r="G141" s="5"/>
      <c r="H141" s="5"/>
      <c r="I141" s="5"/>
      <c r="J141" s="5"/>
      <c r="K141" s="5"/>
      <c r="L141" s="5"/>
      <c r="M141" s="14"/>
      <c r="N141" s="18" t="s">
        <v>23</v>
      </c>
      <c r="O141" s="23">
        <f>O136</f>
        <v>14.624832383996367</v>
      </c>
      <c r="P141" s="23">
        <f>O137</f>
        <v>7.0088701468663643</v>
      </c>
      <c r="Q141" s="14"/>
      <c r="R141" s="14"/>
      <c r="S141" s="14"/>
      <c r="T141" s="14"/>
      <c r="U141" s="14"/>
    </row>
    <row r="142" spans="1:21">
      <c r="A142" s="15"/>
      <c r="B142" s="5" t="s">
        <v>40</v>
      </c>
      <c r="C142" s="16" t="s">
        <v>16</v>
      </c>
      <c r="D142" s="5"/>
      <c r="E142" s="5"/>
      <c r="F142" s="5"/>
      <c r="G142" s="5"/>
      <c r="H142" s="5"/>
      <c r="I142" s="5"/>
      <c r="J142" s="5"/>
      <c r="K142" s="5"/>
      <c r="L142" s="5"/>
      <c r="M142" s="14"/>
      <c r="N142" s="18" t="s">
        <v>24</v>
      </c>
      <c r="O142" s="23">
        <f>P136</f>
        <v>33.186115132781936</v>
      </c>
      <c r="P142" s="23">
        <f>P137</f>
        <v>29.736803838883233</v>
      </c>
      <c r="Q142" s="14"/>
      <c r="R142" s="14"/>
      <c r="S142" s="14"/>
      <c r="T142" s="14"/>
      <c r="U142" s="14"/>
    </row>
    <row r="143" spans="1:21" ht="15.75">
      <c r="A143" s="15"/>
      <c r="B143" s="5"/>
      <c r="C143" s="5" t="s">
        <v>21</v>
      </c>
      <c r="D143" s="17">
        <v>3.1349999999999998</v>
      </c>
      <c r="E143" s="5" t="s">
        <v>22</v>
      </c>
      <c r="F143" s="18" t="s">
        <v>23</v>
      </c>
      <c r="G143" s="18" t="s">
        <v>24</v>
      </c>
      <c r="H143" s="18" t="s">
        <v>25</v>
      </c>
      <c r="I143" s="18" t="s">
        <v>26</v>
      </c>
      <c r="J143" s="18" t="s">
        <v>27</v>
      </c>
      <c r="K143" s="18" t="s">
        <v>28</v>
      </c>
      <c r="L143" s="18" t="s">
        <v>29</v>
      </c>
      <c r="M143" s="14"/>
      <c r="N143" s="18" t="s">
        <v>25</v>
      </c>
      <c r="O143" s="23">
        <f>Q136</f>
        <v>49.634459345500218</v>
      </c>
      <c r="P143" s="23">
        <f>Q137</f>
        <v>52.515631816198891</v>
      </c>
      <c r="Q143" s="14"/>
      <c r="R143" s="14"/>
      <c r="S143" s="14"/>
      <c r="T143" s="14"/>
      <c r="U143" s="14"/>
    </row>
    <row r="144" spans="1:21" ht="15.75">
      <c r="A144" s="15"/>
      <c r="B144" s="5"/>
      <c r="C144" s="5" t="s">
        <v>30</v>
      </c>
      <c r="D144" s="17">
        <v>4.5179999999999998</v>
      </c>
      <c r="E144" s="17">
        <v>2.597</v>
      </c>
      <c r="F144" s="17">
        <v>2.7690000000000001</v>
      </c>
      <c r="G144" s="17">
        <v>3.2</v>
      </c>
      <c r="H144" s="17">
        <v>3.379</v>
      </c>
      <c r="I144" s="17">
        <v>3.996</v>
      </c>
      <c r="J144" s="17">
        <v>3.9790000000000001</v>
      </c>
      <c r="K144" s="17">
        <v>3.6920000000000002</v>
      </c>
      <c r="L144" s="17">
        <v>3.1030000000000002</v>
      </c>
      <c r="M144" s="14"/>
      <c r="N144" s="18" t="s">
        <v>26</v>
      </c>
      <c r="O144" s="23">
        <f>R136</f>
        <v>90.947967650737496</v>
      </c>
      <c r="P144" s="23">
        <f>R137</f>
        <v>68.283166109253045</v>
      </c>
      <c r="Q144" s="14"/>
      <c r="R144" s="14"/>
      <c r="S144" s="14"/>
      <c r="T144" s="14"/>
      <c r="U144" s="14"/>
    </row>
    <row r="145" spans="1:21">
      <c r="A145" s="15"/>
      <c r="B145" s="5"/>
      <c r="C145" s="5"/>
      <c r="D145" s="5">
        <f>D144-D143</f>
        <v>1.383</v>
      </c>
      <c r="E145" s="5"/>
      <c r="F145" s="5">
        <f>F144-E144</f>
        <v>0.17200000000000015</v>
      </c>
      <c r="G145" s="5">
        <f>G144-E144</f>
        <v>0.6030000000000002</v>
      </c>
      <c r="H145" s="5">
        <f>H144-E144</f>
        <v>0.78200000000000003</v>
      </c>
      <c r="I145" s="5">
        <f>I144-E144</f>
        <v>1.399</v>
      </c>
      <c r="J145" s="5">
        <f>J144-E144</f>
        <v>1.3820000000000001</v>
      </c>
      <c r="K145" s="5">
        <f>K144-E144</f>
        <v>1.0950000000000002</v>
      </c>
      <c r="L145" s="5">
        <f>L144-E144</f>
        <v>0.50600000000000023</v>
      </c>
      <c r="M145" s="14"/>
      <c r="N145" s="18" t="s">
        <v>27</v>
      </c>
      <c r="O145" s="23">
        <f>S136</f>
        <v>74.60587904261412</v>
      </c>
      <c r="P145" s="23">
        <f>S137</f>
        <v>68.559449372303789</v>
      </c>
      <c r="Q145" s="14"/>
      <c r="R145" s="14"/>
      <c r="S145" s="14"/>
      <c r="T145" s="14"/>
      <c r="U145" s="14"/>
    </row>
    <row r="146" spans="1:21">
      <c r="A146" s="15"/>
      <c r="B146" s="5"/>
      <c r="C146" s="5"/>
      <c r="D146" s="5"/>
      <c r="E146" s="5"/>
      <c r="F146" s="19">
        <f>F145/D145*100</f>
        <v>12.436731742588586</v>
      </c>
      <c r="G146" s="19">
        <f>G145/D145*100</f>
        <v>43.600867678958799</v>
      </c>
      <c r="H146" s="19">
        <f>H145/D145*100</f>
        <v>56.543745480838759</v>
      </c>
      <c r="I146" s="19">
        <f>I145/D145*100</f>
        <v>101.15690527838032</v>
      </c>
      <c r="J146" s="19">
        <f>J145/D145*100</f>
        <v>99.927693420101235</v>
      </c>
      <c r="K146" s="19">
        <f>K145/D145*100</f>
        <v>79.175704989154028</v>
      </c>
      <c r="L146" s="19">
        <f>L145/D145*100</f>
        <v>36.587129428778034</v>
      </c>
      <c r="M146" s="14"/>
      <c r="N146" s="18" t="s">
        <v>28</v>
      </c>
      <c r="O146" s="23">
        <f>T136</f>
        <v>62.382309769403797</v>
      </c>
      <c r="P146" s="23">
        <f>T137</f>
        <v>61.526343851485649</v>
      </c>
      <c r="Q146" s="14"/>
      <c r="R146" s="14"/>
      <c r="S146" s="14"/>
      <c r="T146" s="14"/>
      <c r="U146" s="14"/>
    </row>
    <row r="147" spans="1:21">
      <c r="A147" s="15"/>
      <c r="B147" s="5"/>
      <c r="C147" s="5"/>
      <c r="D147" s="5"/>
      <c r="E147" s="5"/>
      <c r="F147" s="5"/>
      <c r="G147" s="5"/>
      <c r="H147" s="5"/>
      <c r="I147" s="5"/>
      <c r="J147" s="5"/>
      <c r="K147" s="5"/>
      <c r="L147" s="5"/>
      <c r="M147" s="14"/>
      <c r="N147" s="18" t="s">
        <v>29</v>
      </c>
      <c r="O147" s="23">
        <f>U136</f>
        <v>39.286636307922507</v>
      </c>
      <c r="P147" s="23">
        <f>U137</f>
        <v>16.274053608647208</v>
      </c>
      <c r="Q147" s="14"/>
      <c r="R147" s="14"/>
      <c r="S147" s="14"/>
      <c r="T147" s="14"/>
      <c r="U147" s="14"/>
    </row>
    <row r="148" spans="1:21">
      <c r="A148" s="15"/>
      <c r="B148" s="5" t="s">
        <v>41</v>
      </c>
      <c r="C148" s="16" t="s">
        <v>20</v>
      </c>
      <c r="D148" s="5"/>
      <c r="E148" s="5"/>
      <c r="F148" s="5"/>
      <c r="G148" s="5"/>
      <c r="H148" s="5"/>
      <c r="I148" s="5"/>
      <c r="J148" s="5"/>
      <c r="K148" s="5"/>
      <c r="L148" s="5"/>
      <c r="M148" s="14"/>
      <c r="N148" s="14"/>
      <c r="O148" s="14"/>
      <c r="P148" s="14"/>
      <c r="Q148" s="14"/>
      <c r="R148" s="14"/>
      <c r="S148" s="14"/>
      <c r="T148" s="14"/>
      <c r="U148" s="14"/>
    </row>
    <row r="149" spans="1:21" ht="15.75">
      <c r="A149" s="15"/>
      <c r="B149" s="5"/>
      <c r="C149" s="5" t="s">
        <v>21</v>
      </c>
      <c r="D149" s="17">
        <v>3.786</v>
      </c>
      <c r="E149" s="5" t="s">
        <v>22</v>
      </c>
      <c r="F149" s="18" t="s">
        <v>23</v>
      </c>
      <c r="G149" s="18" t="s">
        <v>24</v>
      </c>
      <c r="H149" s="18" t="s">
        <v>25</v>
      </c>
      <c r="I149" s="18" t="s">
        <v>26</v>
      </c>
      <c r="J149" s="18" t="s">
        <v>27</v>
      </c>
      <c r="K149" s="18" t="s">
        <v>28</v>
      </c>
      <c r="L149" s="18" t="s">
        <v>29</v>
      </c>
      <c r="M149" s="14"/>
      <c r="N149" s="14"/>
      <c r="O149" s="14"/>
      <c r="P149" s="14"/>
      <c r="Q149" s="14"/>
      <c r="R149" s="14"/>
      <c r="S149" s="14"/>
      <c r="T149" s="14"/>
      <c r="U149" s="14"/>
    </row>
    <row r="150" spans="1:21" ht="15.75">
      <c r="A150" s="15"/>
      <c r="B150" s="5"/>
      <c r="C150" s="5" t="s">
        <v>30</v>
      </c>
      <c r="D150" s="17">
        <v>4.6829999999999998</v>
      </c>
      <c r="E150" s="17">
        <v>2.9729999999999999</v>
      </c>
      <c r="F150" s="17">
        <v>3.0750000000000002</v>
      </c>
      <c r="G150" s="17">
        <v>3.1859999999999999</v>
      </c>
      <c r="H150" s="17">
        <v>3.4590000000000001</v>
      </c>
      <c r="I150" s="17">
        <v>3.7690000000000001</v>
      </c>
      <c r="J150" s="17">
        <v>3.7959999999999998</v>
      </c>
      <c r="K150" s="17">
        <v>3.7970000000000002</v>
      </c>
      <c r="L150" s="17">
        <v>3.4820000000000002</v>
      </c>
      <c r="M150" s="14"/>
      <c r="N150" s="14"/>
      <c r="O150" s="14"/>
      <c r="P150" s="14"/>
      <c r="Q150" s="14"/>
      <c r="R150" s="14"/>
      <c r="S150" s="14"/>
      <c r="T150" s="14"/>
      <c r="U150" s="14"/>
    </row>
    <row r="151" spans="1:21">
      <c r="A151" s="15"/>
      <c r="B151" s="5"/>
      <c r="C151" s="5"/>
      <c r="D151" s="5">
        <f>D150-D149</f>
        <v>0.8969999999999998</v>
      </c>
      <c r="E151" s="5"/>
      <c r="F151" s="5">
        <f>F150-E150</f>
        <v>0.10200000000000031</v>
      </c>
      <c r="G151" s="5">
        <f>G150-E150</f>
        <v>0.21300000000000008</v>
      </c>
      <c r="H151" s="5">
        <f>H150-E150</f>
        <v>0.48600000000000021</v>
      </c>
      <c r="I151" s="5">
        <f>I150-E150</f>
        <v>0.79600000000000026</v>
      </c>
      <c r="J151" s="5">
        <f>J150-E150</f>
        <v>0.82299999999999995</v>
      </c>
      <c r="K151" s="5">
        <f>K150-E150</f>
        <v>0.82400000000000029</v>
      </c>
      <c r="L151" s="5">
        <f>L150-E150</f>
        <v>0.50900000000000034</v>
      </c>
      <c r="M151" s="14"/>
      <c r="N151" s="14"/>
      <c r="O151" s="14"/>
      <c r="P151" s="14"/>
      <c r="Q151" s="14"/>
      <c r="R151" s="14"/>
      <c r="S151" s="14"/>
      <c r="T151" s="14"/>
      <c r="U151" s="14"/>
    </row>
    <row r="152" spans="1:21">
      <c r="A152" s="15"/>
      <c r="B152" s="5"/>
      <c r="C152" s="5"/>
      <c r="D152" s="5"/>
      <c r="E152" s="5"/>
      <c r="F152" s="19">
        <f>F151/D151*100</f>
        <v>11.371237458194017</v>
      </c>
      <c r="G152" s="19">
        <f>G151/D151*100</f>
        <v>23.745819397993326</v>
      </c>
      <c r="H152" s="19">
        <f>H151/D151*100</f>
        <v>54.180602006688993</v>
      </c>
      <c r="I152" s="19">
        <f>I151/D151*100</f>
        <v>88.740245261984441</v>
      </c>
      <c r="J152" s="19">
        <f>J151/D151*100</f>
        <v>91.750278706800458</v>
      </c>
      <c r="K152" s="19">
        <f>K151/D151*100</f>
        <v>91.861761426978873</v>
      </c>
      <c r="L152" s="19">
        <f>L151/D151*100</f>
        <v>56.744704570791583</v>
      </c>
      <c r="M152" s="14"/>
      <c r="N152" s="14"/>
      <c r="O152" s="14"/>
      <c r="P152" s="14"/>
      <c r="Q152" s="14"/>
      <c r="R152" s="14"/>
      <c r="S152" s="14"/>
      <c r="T152" s="14"/>
      <c r="U152" s="14"/>
    </row>
    <row r="153" spans="1:21">
      <c r="A153" s="15"/>
      <c r="B153" s="5"/>
      <c r="C153" s="5"/>
      <c r="D153" s="5"/>
      <c r="E153" s="5"/>
      <c r="F153" s="5"/>
      <c r="G153" s="5"/>
      <c r="H153" s="5"/>
      <c r="I153" s="5"/>
      <c r="J153" s="5"/>
      <c r="K153" s="5"/>
      <c r="L153" s="5"/>
      <c r="M153" s="14"/>
      <c r="N153" s="14"/>
      <c r="O153" s="14"/>
      <c r="P153" s="14"/>
      <c r="Q153" s="14"/>
      <c r="R153" s="14"/>
      <c r="S153" s="14"/>
      <c r="T153" s="14"/>
      <c r="U153" s="14"/>
    </row>
    <row r="154" spans="1:21">
      <c r="A154" s="15"/>
      <c r="B154" s="5" t="s">
        <v>42</v>
      </c>
      <c r="C154" s="16" t="s">
        <v>16</v>
      </c>
      <c r="D154" s="5"/>
      <c r="E154" s="5"/>
      <c r="F154" s="5"/>
      <c r="G154" s="5"/>
      <c r="H154" s="5"/>
      <c r="I154" s="5"/>
      <c r="J154" s="5"/>
      <c r="K154" s="5"/>
      <c r="L154" s="5"/>
      <c r="M154" s="14"/>
      <c r="N154" s="14"/>
      <c r="O154" s="14"/>
      <c r="P154" s="14"/>
      <c r="Q154" s="14"/>
      <c r="R154" s="14"/>
      <c r="S154" s="14"/>
      <c r="T154" s="14"/>
      <c r="U154" s="14"/>
    </row>
    <row r="155" spans="1:21" ht="15.75">
      <c r="A155" s="15"/>
      <c r="B155" s="5"/>
      <c r="C155" s="5" t="s">
        <v>21</v>
      </c>
      <c r="D155" s="17">
        <v>4.21</v>
      </c>
      <c r="E155" s="5" t="s">
        <v>22</v>
      </c>
      <c r="F155" s="18" t="s">
        <v>23</v>
      </c>
      <c r="G155" s="18" t="s">
        <v>24</v>
      </c>
      <c r="H155" s="18" t="s">
        <v>25</v>
      </c>
      <c r="I155" s="18" t="s">
        <v>26</v>
      </c>
      <c r="J155" s="18" t="s">
        <v>27</v>
      </c>
      <c r="K155" s="18" t="s">
        <v>28</v>
      </c>
      <c r="L155" s="18" t="s">
        <v>29</v>
      </c>
      <c r="M155" s="14"/>
      <c r="N155" s="14"/>
      <c r="O155" s="14"/>
      <c r="P155" s="14"/>
      <c r="Q155" s="14"/>
      <c r="R155" s="14"/>
      <c r="S155" s="14"/>
      <c r="T155" s="14"/>
      <c r="U155" s="14"/>
    </row>
    <row r="156" spans="1:21" ht="15.75">
      <c r="A156" s="15"/>
      <c r="B156" s="5"/>
      <c r="C156" s="5" t="s">
        <v>30</v>
      </c>
      <c r="D156" s="17">
        <v>6.375</v>
      </c>
      <c r="E156" s="17">
        <v>3.3069999999999999</v>
      </c>
      <c r="F156" s="17">
        <v>3.6709999999999998</v>
      </c>
      <c r="G156" s="17">
        <v>3.8</v>
      </c>
      <c r="H156" s="17">
        <v>4.2320000000000002</v>
      </c>
      <c r="I156" s="17">
        <v>5.0549999999999997</v>
      </c>
      <c r="J156" s="17">
        <v>4.3739999999999997</v>
      </c>
      <c r="K156" s="17">
        <v>4.2939999999999996</v>
      </c>
      <c r="L156" s="17">
        <v>4.2160000000000002</v>
      </c>
      <c r="M156" s="14"/>
      <c r="N156" s="14"/>
      <c r="O156" s="14"/>
      <c r="P156" s="14"/>
      <c r="Q156" s="14"/>
      <c r="R156" s="14"/>
      <c r="S156" s="14"/>
      <c r="T156" s="14"/>
      <c r="U156" s="14"/>
    </row>
    <row r="157" spans="1:21">
      <c r="A157" s="15"/>
      <c r="B157" s="5"/>
      <c r="C157" s="5"/>
      <c r="D157" s="5">
        <f>D156-D155</f>
        <v>2.165</v>
      </c>
      <c r="E157" s="5"/>
      <c r="F157" s="5">
        <f>F156-E156</f>
        <v>0.36399999999999988</v>
      </c>
      <c r="G157" s="5">
        <f>G156-E156</f>
        <v>0.49299999999999988</v>
      </c>
      <c r="H157" s="5">
        <f>H156-E156</f>
        <v>0.92500000000000027</v>
      </c>
      <c r="I157" s="5">
        <f>I156-E156</f>
        <v>1.7479999999999998</v>
      </c>
      <c r="J157" s="5">
        <f>J156-E156</f>
        <v>1.0669999999999997</v>
      </c>
      <c r="K157" s="5">
        <f>K156-E156</f>
        <v>0.98699999999999966</v>
      </c>
      <c r="L157" s="5">
        <f>L156-E156</f>
        <v>0.90900000000000025</v>
      </c>
      <c r="M157" s="14"/>
      <c r="N157" s="14"/>
      <c r="O157" s="14"/>
      <c r="P157" s="14"/>
      <c r="Q157" s="14"/>
      <c r="R157" s="14"/>
      <c r="S157" s="14"/>
      <c r="T157" s="14"/>
      <c r="U157" s="14"/>
    </row>
    <row r="158" spans="1:21">
      <c r="A158" s="15"/>
      <c r="B158" s="5"/>
      <c r="C158" s="5"/>
      <c r="D158" s="5"/>
      <c r="E158" s="5"/>
      <c r="F158" s="19">
        <f>F157/D157*100</f>
        <v>16.812933025404149</v>
      </c>
      <c r="G158" s="19">
        <f>G157/D157*100</f>
        <v>22.771362586605076</v>
      </c>
      <c r="H158" s="19">
        <f>H157/D157*100</f>
        <v>42.725173210161678</v>
      </c>
      <c r="I158" s="19">
        <f>I157/D157*100</f>
        <v>80.739030023094671</v>
      </c>
      <c r="J158" s="19">
        <f>J157/D157*100</f>
        <v>49.284064665127012</v>
      </c>
      <c r="K158" s="19">
        <f>K157/D157*100</f>
        <v>45.588914549653566</v>
      </c>
      <c r="L158" s="19">
        <f>L157/D157*100</f>
        <v>41.986143187066986</v>
      </c>
      <c r="M158" s="14"/>
      <c r="N158" s="14"/>
      <c r="O158" s="14"/>
      <c r="P158" s="14"/>
      <c r="Q158" s="14"/>
      <c r="R158" s="14"/>
      <c r="S158" s="14"/>
      <c r="T158" s="14"/>
      <c r="U158" s="14"/>
    </row>
  </sheetData>
  <mergeCells count="5">
    <mergeCell ref="B1:D1"/>
    <mergeCell ref="B2:G2"/>
    <mergeCell ref="A3:F3"/>
    <mergeCell ref="A4:E4"/>
    <mergeCell ref="A5:D5"/>
  </mergeCells>
  <phoneticPr fontId="12" type="noConversion"/>
  <dataValidations count="2">
    <dataValidation type="list" allowBlank="1" showInputMessage="1" showErrorMessage="1" sqref="C32 C1:C5 C34:C38 C40:C44 C46:C50 C52:C57 C59:C63 C65:C69 C71:C75 C77:C83 C85:C89 C91:C95 C97:C101 C103:C109 C111:C115 C117:C121 C123:C127 C129:C135 C137:C141 C143:C147 C149:C153 C155:C158">
      <formula1>"GF 109203X,Control"</formula1>
    </dataValidation>
    <dataValidation type="list" allowBlank="1" showInputMessage="1" showErrorMessage="1" sqref="C33 C39 C45 C51 C58 C64 C70 C76 C84 C90 C96 C102 C110 C116 C122 C128 C136 C142 C148 C154">
      <formula1>"AZD1208,Control"</formula1>
    </dataValidation>
  </dataValidations>
  <pageMargins left="0.75" right="0.75" top="1" bottom="1" header="0.5" footer="0.5"/>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60"/>
  <sheetViews>
    <sheetView workbookViewId="0">
      <selection activeCell="B136" sqref="B136"/>
    </sheetView>
  </sheetViews>
  <sheetFormatPr baseColWidth="10" defaultColWidth="8.7109375" defaultRowHeight="15"/>
  <cols>
    <col min="1" max="19" width="9.5703125" style="1" customWidth="1"/>
    <col min="20" max="16384" width="8.7109375" style="1"/>
  </cols>
  <sheetData>
    <row r="1" spans="1:10" ht="15.75">
      <c r="A1" s="14" t="s">
        <v>0</v>
      </c>
      <c r="B1" s="73" t="s">
        <v>1</v>
      </c>
      <c r="C1" s="74"/>
      <c r="D1" s="74"/>
      <c r="E1" s="14"/>
      <c r="F1" s="14"/>
      <c r="G1" s="14"/>
    </row>
    <row r="2" spans="1:10" ht="15.75">
      <c r="A2" s="14" t="s">
        <v>2</v>
      </c>
      <c r="B2" s="60" t="s">
        <v>44</v>
      </c>
      <c r="C2" s="61"/>
      <c r="D2" s="61"/>
      <c r="E2" s="61"/>
      <c r="F2" s="61"/>
      <c r="G2" s="61"/>
    </row>
    <row r="3" spans="1:10">
      <c r="A3" s="62" t="s">
        <v>63</v>
      </c>
      <c r="B3" s="62"/>
      <c r="C3" s="62"/>
      <c r="D3" s="62"/>
      <c r="E3" s="62"/>
      <c r="F3" s="62"/>
      <c r="G3" s="14"/>
    </row>
    <row r="4" spans="1:10">
      <c r="A4" s="62" t="s">
        <v>5</v>
      </c>
      <c r="B4" s="62"/>
      <c r="C4" s="62"/>
      <c r="D4" s="62"/>
      <c r="E4" s="62"/>
      <c r="F4" s="14"/>
      <c r="G4" s="14"/>
    </row>
    <row r="5" spans="1:10">
      <c r="A5" s="62" t="s">
        <v>45</v>
      </c>
      <c r="B5" s="62"/>
      <c r="C5" s="62"/>
      <c r="D5" s="62"/>
      <c r="E5" s="14"/>
      <c r="F5" s="14"/>
      <c r="G5" s="14"/>
    </row>
    <row r="8" spans="1:10">
      <c r="A8" s="3" t="s">
        <v>7</v>
      </c>
      <c r="B8" s="3" t="s">
        <v>46</v>
      </c>
      <c r="C8" s="3" t="s">
        <v>9</v>
      </c>
      <c r="D8" s="3" t="s">
        <v>10</v>
      </c>
      <c r="E8" s="3" t="s">
        <v>11</v>
      </c>
      <c r="F8" s="3" t="s">
        <v>12</v>
      </c>
      <c r="G8" s="3" t="s">
        <v>13</v>
      </c>
      <c r="H8" s="3"/>
      <c r="I8" s="3" t="s">
        <v>14</v>
      </c>
      <c r="J8" s="3" t="s">
        <v>15</v>
      </c>
    </row>
    <row r="9" spans="1:10">
      <c r="A9" s="3"/>
      <c r="B9" s="3"/>
      <c r="C9" s="3"/>
      <c r="D9" s="3"/>
      <c r="E9" s="3"/>
      <c r="F9" s="3"/>
      <c r="G9" s="3"/>
      <c r="H9" s="3"/>
      <c r="I9" s="3"/>
      <c r="J9" s="3"/>
    </row>
    <row r="10" spans="1:10">
      <c r="A10" s="3"/>
      <c r="B10" s="3">
        <v>0.1</v>
      </c>
      <c r="C10" s="3">
        <v>19.0834755795386</v>
      </c>
      <c r="D10" s="3">
        <v>26.0053619302949</v>
      </c>
      <c r="E10" s="3">
        <v>5.6869723735323898</v>
      </c>
      <c r="F10" s="3">
        <v>13.881434710163999</v>
      </c>
      <c r="G10" s="3">
        <v>7.0886656592354802</v>
      </c>
      <c r="H10" s="3"/>
      <c r="I10" s="3">
        <f t="shared" ref="I10:I16" si="0">AVERAGE(C10:G10)</f>
        <v>14.349182050553072</v>
      </c>
      <c r="J10" s="3">
        <f t="shared" ref="J10:J16" si="1">STDEV(C10:G10)</f>
        <v>8.4594300478695938</v>
      </c>
    </row>
    <row r="11" spans="1:10">
      <c r="A11" s="3"/>
      <c r="B11" s="3">
        <v>0.3</v>
      </c>
      <c r="C11" s="3">
        <v>83.378266191712598</v>
      </c>
      <c r="D11" s="3">
        <v>20.911528150134</v>
      </c>
      <c r="E11" s="3">
        <v>2.8906877319386299</v>
      </c>
      <c r="F11" s="3">
        <v>38.401736385161797</v>
      </c>
      <c r="G11" s="3">
        <v>11.1829763857882</v>
      </c>
      <c r="H11" s="3"/>
      <c r="I11" s="3">
        <f t="shared" si="0"/>
        <v>31.353038968947043</v>
      </c>
      <c r="J11" s="3">
        <f t="shared" si="1"/>
        <v>31.946323785267175</v>
      </c>
    </row>
    <row r="12" spans="1:10">
      <c r="A12" s="3"/>
      <c r="B12" s="3">
        <v>1</v>
      </c>
      <c r="C12" s="3">
        <v>98.109219671909003</v>
      </c>
      <c r="D12" s="3">
        <v>108.13226094727401</v>
      </c>
      <c r="E12" s="3">
        <v>3.67412487250159</v>
      </c>
      <c r="F12" s="3">
        <v>74.880294659300205</v>
      </c>
      <c r="G12" s="3">
        <v>27.827106866007298</v>
      </c>
      <c r="H12" s="3"/>
      <c r="I12" s="3">
        <f t="shared" si="0"/>
        <v>62.524601403398414</v>
      </c>
      <c r="J12" s="3">
        <f t="shared" si="1"/>
        <v>45.183740264904898</v>
      </c>
    </row>
    <row r="13" spans="1:10">
      <c r="A13" s="3"/>
      <c r="B13" s="3">
        <v>3</v>
      </c>
      <c r="C13" s="3">
        <v>199.309276429204</v>
      </c>
      <c r="D13" s="3">
        <v>240.03574620196599</v>
      </c>
      <c r="E13" s="3">
        <v>22.008941166257902</v>
      </c>
      <c r="F13" s="3">
        <v>179.25589757081499</v>
      </c>
      <c r="G13" s="3">
        <v>58.341285196125398</v>
      </c>
      <c r="H13" s="3"/>
      <c r="I13" s="3">
        <f t="shared" si="0"/>
        <v>139.79022931287363</v>
      </c>
      <c r="J13" s="3">
        <f t="shared" si="1"/>
        <v>94.413428510266058</v>
      </c>
    </row>
    <row r="14" spans="1:10">
      <c r="A14" s="3"/>
      <c r="B14" s="3">
        <v>10</v>
      </c>
      <c r="C14" s="3">
        <v>246.01502374064501</v>
      </c>
      <c r="D14" s="3">
        <v>363.89633601429802</v>
      </c>
      <c r="E14" s="3">
        <v>76.976496885783106</v>
      </c>
      <c r="F14" s="3">
        <v>222.29325616065901</v>
      </c>
      <c r="G14" s="3">
        <v>89.716068095936606</v>
      </c>
      <c r="H14" s="3"/>
      <c r="I14" s="3">
        <f t="shared" si="0"/>
        <v>199.77943617946437</v>
      </c>
      <c r="J14" s="3">
        <f t="shared" si="1"/>
        <v>119.13591539889192</v>
      </c>
    </row>
    <row r="15" spans="1:10">
      <c r="A15" s="3"/>
      <c r="B15" s="3">
        <v>30</v>
      </c>
      <c r="C15" s="3">
        <v>284.92638494152698</v>
      </c>
      <c r="D15" s="3">
        <v>476.31814119749799</v>
      </c>
      <c r="E15" s="3">
        <v>115.76857136656599</v>
      </c>
      <c r="F15" s="3">
        <v>284.41901254055898</v>
      </c>
      <c r="G15" s="3">
        <v>127.54526041849699</v>
      </c>
      <c r="H15" s="3"/>
      <c r="I15" s="3">
        <f t="shared" si="0"/>
        <v>257.7954740929294</v>
      </c>
      <c r="J15" s="3">
        <f t="shared" si="1"/>
        <v>146.91308180495719</v>
      </c>
    </row>
    <row r="16" spans="1:10">
      <c r="A16" s="3"/>
      <c r="B16" s="3">
        <v>100</v>
      </c>
      <c r="C16" s="3">
        <v>284.84993201831497</v>
      </c>
      <c r="D16" s="3">
        <v>493.92314566577301</v>
      </c>
      <c r="E16" s="3">
        <v>91.935588879967</v>
      </c>
      <c r="F16" s="3">
        <v>247.24940805051301</v>
      </c>
      <c r="G16" s="3">
        <v>99.331414651650107</v>
      </c>
      <c r="H16" s="3"/>
      <c r="I16" s="3">
        <f t="shared" si="0"/>
        <v>243.45789785324359</v>
      </c>
      <c r="J16" s="3">
        <f t="shared" si="1"/>
        <v>164.46273869811864</v>
      </c>
    </row>
    <row r="17" spans="1:21">
      <c r="A17" s="3"/>
      <c r="B17" s="3"/>
      <c r="C17" s="3"/>
      <c r="D17" s="3"/>
      <c r="E17" s="3"/>
      <c r="F17" s="3"/>
      <c r="G17" s="3"/>
      <c r="H17" s="3"/>
      <c r="I17" s="3"/>
      <c r="J17" s="3"/>
    </row>
    <row r="18" spans="1:21">
      <c r="A18" s="3"/>
      <c r="B18" s="3"/>
      <c r="C18" s="3"/>
      <c r="D18" s="3"/>
      <c r="E18" s="3"/>
      <c r="F18" s="3"/>
      <c r="G18" s="3"/>
      <c r="H18" s="3"/>
      <c r="I18" s="3"/>
      <c r="J18" s="3"/>
    </row>
    <row r="19" spans="1:21">
      <c r="A19" s="3"/>
      <c r="B19" s="3"/>
      <c r="C19" s="3"/>
      <c r="D19" s="3"/>
      <c r="E19" s="3"/>
      <c r="F19" s="3"/>
      <c r="G19" s="3"/>
      <c r="H19" s="3"/>
      <c r="I19" s="3"/>
      <c r="J19" s="3"/>
    </row>
    <row r="20" spans="1:21">
      <c r="A20" s="3"/>
      <c r="B20" s="3"/>
      <c r="C20" s="3"/>
      <c r="D20" s="3"/>
      <c r="E20" s="3"/>
      <c r="F20" s="3"/>
      <c r="G20" s="3"/>
      <c r="H20" s="3"/>
      <c r="I20" s="3"/>
      <c r="J20" s="3"/>
    </row>
    <row r="21" spans="1:21">
      <c r="A21" s="3" t="s">
        <v>16</v>
      </c>
      <c r="B21" s="3" t="s">
        <v>46</v>
      </c>
      <c r="C21" s="3" t="s">
        <v>9</v>
      </c>
      <c r="D21" s="3" t="s">
        <v>10</v>
      </c>
      <c r="E21" s="3" t="s">
        <v>11</v>
      </c>
      <c r="F21" s="3" t="s">
        <v>12</v>
      </c>
      <c r="G21" s="3" t="s">
        <v>13</v>
      </c>
      <c r="H21" s="3"/>
      <c r="I21" s="3" t="s">
        <v>14</v>
      </c>
      <c r="J21" s="3" t="s">
        <v>15</v>
      </c>
      <c r="L21" s="3" t="s">
        <v>64</v>
      </c>
      <c r="R21" s="1" t="s">
        <v>14</v>
      </c>
      <c r="S21" s="1" t="s">
        <v>15</v>
      </c>
    </row>
    <row r="22" spans="1:21">
      <c r="A22" s="3"/>
      <c r="B22" s="3"/>
      <c r="C22" s="3"/>
      <c r="D22" s="3"/>
      <c r="E22" s="3"/>
      <c r="F22" s="3"/>
      <c r="G22" s="3"/>
      <c r="H22" s="3"/>
      <c r="I22" s="3"/>
      <c r="J22" s="3"/>
    </row>
    <row r="23" spans="1:21">
      <c r="A23" s="3"/>
      <c r="B23" s="3">
        <v>0.1</v>
      </c>
      <c r="C23" s="3">
        <v>29.524933826799199</v>
      </c>
      <c r="D23" s="3">
        <v>11.110031932700499</v>
      </c>
      <c r="E23" s="3">
        <v>1.0897529958425101</v>
      </c>
      <c r="F23" s="3">
        <v>3.4450651769087401</v>
      </c>
      <c r="G23" s="3">
        <v>0.65494033375510796</v>
      </c>
      <c r="H23" s="3"/>
      <c r="I23" s="3">
        <f t="shared" ref="I23:I29" si="2">AVERAGE(C23:G23)</f>
        <v>9.1649448532012112</v>
      </c>
      <c r="J23" s="3">
        <f t="shared" ref="J23:J29" si="3">STDEV(C23:G23)</f>
        <v>12.131142142408478</v>
      </c>
      <c r="L23" s="1">
        <f>100-C23/C10*100</f>
        <v>-54.714657210848884</v>
      </c>
      <c r="M23" s="1">
        <f t="shared" ref="M23:P23" si="4">100-D23/D10*100</f>
        <v>57.277918444357859</v>
      </c>
      <c r="N23" s="1">
        <f t="shared" si="4"/>
        <v>80.837730091422543</v>
      </c>
      <c r="O23" s="1">
        <f t="shared" si="4"/>
        <v>75.18221099735274</v>
      </c>
      <c r="P23" s="1">
        <f t="shared" si="4"/>
        <v>90.760738829573413</v>
      </c>
      <c r="R23" s="1">
        <f>AVERAGE(L23:P23)</f>
        <v>49.868788230371536</v>
      </c>
      <c r="S23" s="1">
        <f>STDEV(L23:P23)</f>
        <v>59.717226632825927</v>
      </c>
    </row>
    <row r="24" spans="1:21">
      <c r="A24" s="3"/>
      <c r="B24" s="3">
        <v>0.3</v>
      </c>
      <c r="C24" s="3">
        <v>91.301410970418402</v>
      </c>
      <c r="D24" s="3">
        <v>19.4604485401753</v>
      </c>
      <c r="E24" s="3">
        <v>4.8062280916279496</v>
      </c>
      <c r="F24" s="3">
        <v>3.3519553072625698</v>
      </c>
      <c r="G24" s="3">
        <v>0.51851966398363003</v>
      </c>
      <c r="H24" s="3"/>
      <c r="I24" s="3">
        <f t="shared" si="2"/>
        <v>23.887712514693568</v>
      </c>
      <c r="J24" s="3">
        <f t="shared" si="3"/>
        <v>38.393186088625761</v>
      </c>
      <c r="L24" s="1">
        <f t="shared" ref="L24:L29" si="5">100-C24/C11*100</f>
        <v>-9.5026499597485383</v>
      </c>
      <c r="M24" s="1">
        <f t="shared" ref="M24:M29" si="6">100-D24/D11*100</f>
        <v>6.9391371091614928</v>
      </c>
      <c r="N24" s="1">
        <f t="shared" ref="N24:N29" si="7">100-E24/E11*100</f>
        <v>-66.265904079672708</v>
      </c>
      <c r="O24" s="1">
        <f t="shared" ref="O24:O29" si="8">100-F24/F11*100</f>
        <v>91.271344416192221</v>
      </c>
      <c r="P24" s="1">
        <f t="shared" ref="P24:P29" si="9">100-G24/G11*100</f>
        <v>95.363312537773155</v>
      </c>
      <c r="R24" s="1">
        <f t="shared" ref="R24:R29" si="10">AVERAGE(L24:P24)</f>
        <v>23.561048004741124</v>
      </c>
      <c r="S24" s="1">
        <f t="shared" ref="S24:S29" si="11">STDEV(L24:P24)</f>
        <v>69.243459615116791</v>
      </c>
    </row>
    <row r="25" spans="1:21">
      <c r="A25" s="3"/>
      <c r="B25" s="3">
        <v>1</v>
      </c>
      <c r="C25" s="3">
        <v>123.174961746848</v>
      </c>
      <c r="D25" s="3">
        <v>45.769967202584297</v>
      </c>
      <c r="E25" s="3">
        <v>8.4127605228118796</v>
      </c>
      <c r="F25" s="3">
        <v>28.817504655493501</v>
      </c>
      <c r="G25" s="3">
        <v>1.19300942546906</v>
      </c>
      <c r="H25" s="3"/>
      <c r="I25" s="3">
        <f t="shared" si="2"/>
        <v>41.473640710641348</v>
      </c>
      <c r="J25" s="3">
        <f t="shared" si="3"/>
        <v>48.911381895626043</v>
      </c>
      <c r="L25" s="1">
        <f t="shared" si="5"/>
        <v>-25.548814024576231</v>
      </c>
      <c r="M25" s="1">
        <f t="shared" si="6"/>
        <v>57.672236942403309</v>
      </c>
      <c r="N25" s="1">
        <f t="shared" si="7"/>
        <v>-128.97317904940749</v>
      </c>
      <c r="O25" s="1">
        <f t="shared" si="8"/>
        <v>61.515236035580507</v>
      </c>
      <c r="P25" s="1">
        <f t="shared" si="9"/>
        <v>95.712779516700664</v>
      </c>
      <c r="R25" s="1">
        <f t="shared" si="10"/>
        <v>12.07565188414015</v>
      </c>
      <c r="S25" s="1">
        <f t="shared" si="11"/>
        <v>90.593685363970962</v>
      </c>
    </row>
    <row r="26" spans="1:21">
      <c r="A26" s="3"/>
      <c r="B26" s="3">
        <v>3</v>
      </c>
      <c r="C26" s="3">
        <v>194.19127027741001</v>
      </c>
      <c r="D26" s="3">
        <v>98.216262206382794</v>
      </c>
      <c r="E26" s="3">
        <v>52.006086791119799</v>
      </c>
      <c r="F26" s="3">
        <v>76.1173184357542</v>
      </c>
      <c r="G26" s="3">
        <v>6.07944388307265</v>
      </c>
      <c r="H26" s="3"/>
      <c r="I26" s="3">
        <f t="shared" si="2"/>
        <v>85.322076318747889</v>
      </c>
      <c r="J26" s="3">
        <f t="shared" si="3"/>
        <v>69.80837869507279</v>
      </c>
      <c r="L26" s="1">
        <f t="shared" si="5"/>
        <v>2.5678715228349915</v>
      </c>
      <c r="M26" s="1">
        <f t="shared" si="6"/>
        <v>59.082651746484601</v>
      </c>
      <c r="N26" s="1">
        <f t="shared" si="7"/>
        <v>-136.29526926470584</v>
      </c>
      <c r="O26" s="1">
        <f t="shared" si="8"/>
        <v>57.537063233479344</v>
      </c>
      <c r="P26" s="1">
        <f t="shared" si="9"/>
        <v>89.579516696220466</v>
      </c>
      <c r="R26" s="1">
        <f t="shared" si="10"/>
        <v>14.494366786862713</v>
      </c>
      <c r="S26" s="1">
        <f t="shared" si="11"/>
        <v>89.942098374168097</v>
      </c>
    </row>
    <row r="27" spans="1:21">
      <c r="A27" s="3"/>
      <c r="B27" s="3">
        <v>10</v>
      </c>
      <c r="C27" s="3">
        <v>220.856988233517</v>
      </c>
      <c r="D27" s="3">
        <v>162.886079936752</v>
      </c>
      <c r="E27" s="3">
        <v>98.860194016466906</v>
      </c>
      <c r="F27" s="3">
        <v>110.102420856611</v>
      </c>
      <c r="G27" s="3">
        <v>11.6019241335171</v>
      </c>
      <c r="H27" s="3"/>
      <c r="I27" s="3">
        <f t="shared" si="2"/>
        <v>120.86152143537279</v>
      </c>
      <c r="J27" s="3">
        <f t="shared" si="3"/>
        <v>77.946509147998569</v>
      </c>
      <c r="L27" s="1">
        <f t="shared" si="5"/>
        <v>10.226219165236927</v>
      </c>
      <c r="M27" s="1">
        <f t="shared" si="6"/>
        <v>55.23832921187973</v>
      </c>
      <c r="N27" s="1">
        <f t="shared" si="7"/>
        <v>-28.429063436277943</v>
      </c>
      <c r="O27" s="1">
        <f t="shared" si="8"/>
        <v>50.469743096013595</v>
      </c>
      <c r="P27" s="1">
        <f t="shared" si="9"/>
        <v>87.068175880032157</v>
      </c>
      <c r="R27" s="1">
        <f t="shared" si="10"/>
        <v>34.914680783376895</v>
      </c>
      <c r="S27" s="1">
        <f t="shared" si="11"/>
        <v>44.712827490071753</v>
      </c>
    </row>
    <row r="28" spans="1:21">
      <c r="A28" s="3"/>
      <c r="B28" s="3">
        <v>30</v>
      </c>
      <c r="C28" s="3">
        <v>226.349472579154</v>
      </c>
      <c r="D28" s="3">
        <v>162.139243868242</v>
      </c>
      <c r="E28" s="3">
        <v>101.43762397760899</v>
      </c>
      <c r="F28" s="3">
        <v>97.2532588454376</v>
      </c>
      <c r="G28" s="3">
        <v>27.511199409570899</v>
      </c>
      <c r="H28" s="3"/>
      <c r="I28" s="3">
        <f t="shared" si="2"/>
        <v>122.93815973600269</v>
      </c>
      <c r="J28" s="3">
        <f t="shared" si="3"/>
        <v>74.931496298094714</v>
      </c>
      <c r="L28" s="1">
        <f t="shared" si="5"/>
        <v>20.558612841135869</v>
      </c>
      <c r="M28" s="1">
        <f t="shared" si="6"/>
        <v>65.959884823909434</v>
      </c>
      <c r="N28" s="1">
        <f t="shared" si="7"/>
        <v>12.378961940870752</v>
      </c>
      <c r="O28" s="1">
        <f t="shared" si="8"/>
        <v>65.80634396528994</v>
      </c>
      <c r="P28" s="1">
        <f t="shared" si="9"/>
        <v>78.430245609047233</v>
      </c>
      <c r="R28" s="1">
        <f t="shared" si="10"/>
        <v>48.62680983605064</v>
      </c>
      <c r="S28" s="1">
        <f t="shared" si="11"/>
        <v>29.939717871437132</v>
      </c>
    </row>
    <row r="29" spans="1:21">
      <c r="A29" s="3"/>
      <c r="B29" s="3">
        <v>100</v>
      </c>
      <c r="C29" s="3">
        <v>245.239621016982</v>
      </c>
      <c r="D29" s="3">
        <v>178.74109806489099</v>
      </c>
      <c r="E29" s="3">
        <v>82.991603489035697</v>
      </c>
      <c r="F29" s="3">
        <v>108.798882681564</v>
      </c>
      <c r="G29" s="3">
        <v>42.673491066132598</v>
      </c>
      <c r="H29" s="3"/>
      <c r="I29" s="3">
        <f t="shared" si="2"/>
        <v>131.68893926372104</v>
      </c>
      <c r="J29" s="3">
        <f t="shared" si="3"/>
        <v>80.509002903689648</v>
      </c>
      <c r="L29" s="1">
        <f t="shared" si="5"/>
        <v>13.905676831541655</v>
      </c>
      <c r="M29" s="1">
        <f t="shared" si="6"/>
        <v>63.811961509930697</v>
      </c>
      <c r="N29" s="1">
        <f t="shared" si="7"/>
        <v>9.7285344009801804</v>
      </c>
      <c r="O29" s="1">
        <f t="shared" si="8"/>
        <v>55.996302058148345</v>
      </c>
      <c r="P29" s="1">
        <f t="shared" si="9"/>
        <v>57.039279853421782</v>
      </c>
      <c r="R29" s="1">
        <f t="shared" si="10"/>
        <v>40.096350930804533</v>
      </c>
      <c r="S29" s="1">
        <f t="shared" si="11"/>
        <v>26.031025537003028</v>
      </c>
    </row>
    <row r="30" spans="1:21">
      <c r="A30" s="3"/>
      <c r="B30" s="3"/>
      <c r="C30" s="3"/>
      <c r="D30" s="3"/>
      <c r="E30" s="3"/>
      <c r="F30" s="3"/>
      <c r="G30" s="3"/>
      <c r="H30" s="3"/>
      <c r="I30" s="3"/>
      <c r="J30" s="3"/>
    </row>
    <row r="31" spans="1:21">
      <c r="A31" s="3"/>
      <c r="B31" s="3"/>
      <c r="C31" s="3"/>
      <c r="D31" s="3"/>
      <c r="E31" s="3"/>
      <c r="F31" s="3"/>
      <c r="G31" s="3"/>
      <c r="H31" s="3"/>
      <c r="I31" s="3"/>
      <c r="J31" s="3"/>
    </row>
    <row r="32" spans="1:21">
      <c r="A32" s="15" t="s">
        <v>18</v>
      </c>
      <c r="B32" s="5"/>
      <c r="C32" s="5"/>
      <c r="D32" s="5"/>
      <c r="E32" s="5"/>
      <c r="F32" s="5"/>
      <c r="G32" s="5"/>
      <c r="H32" s="5"/>
      <c r="I32" s="5"/>
      <c r="J32" s="5"/>
      <c r="K32" s="5"/>
      <c r="L32" s="5"/>
      <c r="M32" s="14"/>
      <c r="N32" s="22"/>
      <c r="O32" s="18" t="str">
        <f t="shared" ref="O32:U32" si="12">F34</f>
        <v>0.1mM10ul</v>
      </c>
      <c r="P32" s="18" t="str">
        <f t="shared" si="12"/>
        <v>0.1mM20ul</v>
      </c>
      <c r="Q32" s="18" t="str">
        <f t="shared" si="12"/>
        <v>1mM7ul</v>
      </c>
      <c r="R32" s="18" t="str">
        <f t="shared" si="12"/>
        <v>1mM20ul</v>
      </c>
      <c r="S32" s="18" t="str">
        <f t="shared" si="12"/>
        <v>10mM7ul</v>
      </c>
      <c r="T32" s="18" t="str">
        <f t="shared" si="12"/>
        <v>10mM20ul</v>
      </c>
      <c r="U32" s="18" t="str">
        <f t="shared" si="12"/>
        <v>10mM70ul</v>
      </c>
    </row>
    <row r="33" spans="1:21">
      <c r="A33" s="15"/>
      <c r="B33" s="5" t="s">
        <v>19</v>
      </c>
      <c r="C33" s="16" t="s">
        <v>16</v>
      </c>
      <c r="D33" s="5"/>
      <c r="E33" s="5"/>
      <c r="F33" s="5"/>
      <c r="G33" s="5"/>
      <c r="H33" s="5"/>
      <c r="I33" s="5"/>
      <c r="J33" s="5"/>
      <c r="K33" s="5"/>
      <c r="L33" s="5"/>
      <c r="M33" s="14"/>
      <c r="N33" s="22" t="s">
        <v>16</v>
      </c>
      <c r="O33" s="23">
        <f t="shared" ref="O33:U33" si="13">AVERAGE(F49,F37)</f>
        <v>29.524933826799213</v>
      </c>
      <c r="P33" s="23">
        <f t="shared" si="13"/>
        <v>91.301410970418374</v>
      </c>
      <c r="Q33" s="23">
        <f t="shared" si="13"/>
        <v>123.17496174684806</v>
      </c>
      <c r="R33" s="23">
        <f t="shared" si="13"/>
        <v>194.19127027740961</v>
      </c>
      <c r="S33" s="23">
        <f t="shared" si="13"/>
        <v>220.85698823351714</v>
      </c>
      <c r="T33" s="23">
        <f t="shared" si="13"/>
        <v>226.3494725791536</v>
      </c>
      <c r="U33" s="23">
        <f t="shared" si="13"/>
        <v>245.23962101698194</v>
      </c>
    </row>
    <row r="34" spans="1:21" ht="15.75">
      <c r="A34" s="15"/>
      <c r="B34" s="5"/>
      <c r="C34" s="5" t="s">
        <v>21</v>
      </c>
      <c r="D34" s="17">
        <v>4.3920000000000003</v>
      </c>
      <c r="E34" s="5" t="s">
        <v>22</v>
      </c>
      <c r="F34" s="18" t="s">
        <v>23</v>
      </c>
      <c r="G34" s="18" t="s">
        <v>24</v>
      </c>
      <c r="H34" s="18" t="s">
        <v>25</v>
      </c>
      <c r="I34" s="18" t="s">
        <v>26</v>
      </c>
      <c r="J34" s="18" t="s">
        <v>27</v>
      </c>
      <c r="K34" s="18" t="s">
        <v>28</v>
      </c>
      <c r="L34" s="18" t="s">
        <v>29</v>
      </c>
      <c r="M34" s="14"/>
      <c r="N34" s="22" t="s">
        <v>7</v>
      </c>
      <c r="O34" s="23">
        <f t="shared" ref="O34:U34" si="14">AVERAGE(F55,F43)</f>
        <v>19.083475579538579</v>
      </c>
      <c r="P34" s="23">
        <f t="shared" si="14"/>
        <v>83.378266191712598</v>
      </c>
      <c r="Q34" s="23">
        <f t="shared" si="14"/>
        <v>98.109219671908988</v>
      </c>
      <c r="R34" s="23">
        <f t="shared" si="14"/>
        <v>199.30927642920381</v>
      </c>
      <c r="S34" s="23">
        <f t="shared" si="14"/>
        <v>246.01502374064466</v>
      </c>
      <c r="T34" s="23">
        <f t="shared" si="14"/>
        <v>284.92638494152737</v>
      </c>
      <c r="U34" s="23">
        <f t="shared" si="14"/>
        <v>284.84993201831492</v>
      </c>
    </row>
    <row r="35" spans="1:21" ht="15.75">
      <c r="A35" s="15"/>
      <c r="B35" s="5"/>
      <c r="C35" s="5" t="s">
        <v>30</v>
      </c>
      <c r="D35" s="17">
        <v>10.669</v>
      </c>
      <c r="E35" s="17">
        <v>3.4830000000000001</v>
      </c>
      <c r="F35" s="17">
        <v>5.2450000000000001</v>
      </c>
      <c r="G35" s="17">
        <v>8.0030000000000001</v>
      </c>
      <c r="H35" s="17">
        <v>8.8339999999999996</v>
      </c>
      <c r="I35" s="17">
        <v>14.804</v>
      </c>
      <c r="J35" s="17">
        <v>15.353999999999999</v>
      </c>
      <c r="K35" s="17">
        <v>15.439</v>
      </c>
      <c r="L35" s="17">
        <v>16.991</v>
      </c>
      <c r="M35" s="14"/>
      <c r="N35" s="14"/>
      <c r="O35" s="14"/>
      <c r="P35" s="14"/>
      <c r="Q35" s="14"/>
      <c r="R35" s="14"/>
      <c r="S35" s="14"/>
      <c r="T35" s="14"/>
      <c r="U35" s="14"/>
    </row>
    <row r="36" spans="1:21">
      <c r="A36" s="15"/>
      <c r="B36" s="5"/>
      <c r="C36" s="5"/>
      <c r="D36" s="5">
        <f>D35-D34</f>
        <v>6.2770000000000001</v>
      </c>
      <c r="E36" s="5"/>
      <c r="F36" s="5">
        <f>F35-E35</f>
        <v>1.762</v>
      </c>
      <c r="G36" s="5">
        <f>G35-E35</f>
        <v>4.5199999999999996</v>
      </c>
      <c r="H36" s="5">
        <f>H35-E35</f>
        <v>5.3509999999999991</v>
      </c>
      <c r="I36" s="5">
        <f>I35-E35</f>
        <v>11.321</v>
      </c>
      <c r="J36" s="5">
        <f>J35-E35</f>
        <v>11.870999999999999</v>
      </c>
      <c r="K36" s="5">
        <f>K35-E35</f>
        <v>11.956</v>
      </c>
      <c r="L36" s="5">
        <f>L35-E35</f>
        <v>13.507999999999999</v>
      </c>
      <c r="M36" s="14"/>
      <c r="N36" s="14"/>
      <c r="O36" s="14"/>
      <c r="P36" s="14"/>
      <c r="Q36" s="14"/>
      <c r="R36" s="14"/>
      <c r="S36" s="14"/>
      <c r="T36" s="14"/>
      <c r="U36" s="14"/>
    </row>
    <row r="37" spans="1:21">
      <c r="A37" s="15"/>
      <c r="B37" s="5"/>
      <c r="C37" s="5"/>
      <c r="D37" s="5"/>
      <c r="E37" s="5"/>
      <c r="F37" s="19">
        <f>F36/D36*100</f>
        <v>28.070734427274175</v>
      </c>
      <c r="G37" s="19">
        <f>G36/D36*100</f>
        <v>72.008921459295834</v>
      </c>
      <c r="H37" s="19">
        <f>H36/D36*100</f>
        <v>85.247729807232744</v>
      </c>
      <c r="I37" s="19">
        <f>I36/D36*100</f>
        <v>180.35685837183365</v>
      </c>
      <c r="J37" s="19">
        <f>J36/D36*100</f>
        <v>189.11900589453558</v>
      </c>
      <c r="K37" s="19">
        <f>K36/D36*100</f>
        <v>190.4731559662259</v>
      </c>
      <c r="L37" s="19">
        <f>L36/D36*100</f>
        <v>215.19834315755935</v>
      </c>
      <c r="M37" s="14"/>
      <c r="N37" s="22" t="s">
        <v>31</v>
      </c>
      <c r="O37" s="5" t="s">
        <v>16</v>
      </c>
      <c r="P37" s="5" t="s">
        <v>7</v>
      </c>
      <c r="Q37" s="14"/>
      <c r="R37" s="14"/>
      <c r="S37" s="14"/>
      <c r="T37" s="14"/>
      <c r="U37" s="14"/>
    </row>
    <row r="38" spans="1:21">
      <c r="A38" s="15"/>
      <c r="B38" s="5"/>
      <c r="C38" s="5"/>
      <c r="D38" s="5"/>
      <c r="E38" s="5"/>
      <c r="F38" s="5"/>
      <c r="G38" s="5"/>
      <c r="H38" s="5"/>
      <c r="I38" s="5"/>
      <c r="J38" s="5"/>
      <c r="K38" s="5"/>
      <c r="L38" s="5"/>
      <c r="M38" s="14"/>
      <c r="N38" s="18" t="s">
        <v>23</v>
      </c>
      <c r="O38" s="23">
        <f>O33</f>
        <v>29.524933826799213</v>
      </c>
      <c r="P38" s="23">
        <f>O34</f>
        <v>19.083475579538579</v>
      </c>
      <c r="Q38" s="14"/>
      <c r="R38" s="14"/>
      <c r="S38" s="14"/>
      <c r="T38" s="14"/>
      <c r="U38" s="14"/>
    </row>
    <row r="39" spans="1:21">
      <c r="A39" s="15"/>
      <c r="B39" s="5" t="s">
        <v>32</v>
      </c>
      <c r="C39" s="16" t="s">
        <v>20</v>
      </c>
      <c r="D39" s="5"/>
      <c r="E39" s="5"/>
      <c r="F39" s="5"/>
      <c r="G39" s="5"/>
      <c r="H39" s="5"/>
      <c r="I39" s="5"/>
      <c r="J39" s="5"/>
      <c r="K39" s="5"/>
      <c r="L39" s="5"/>
      <c r="M39" s="14"/>
      <c r="N39" s="18" t="s">
        <v>24</v>
      </c>
      <c r="O39" s="23">
        <f>P33</f>
        <v>91.301410970418374</v>
      </c>
      <c r="P39" s="23">
        <f>P34</f>
        <v>83.378266191712598</v>
      </c>
      <c r="Q39" s="14"/>
      <c r="R39" s="14"/>
      <c r="S39" s="14"/>
      <c r="T39" s="14"/>
      <c r="U39" s="14"/>
    </row>
    <row r="40" spans="1:21" ht="15.75">
      <c r="A40" s="15"/>
      <c r="B40" s="5"/>
      <c r="C40" s="5" t="s">
        <v>21</v>
      </c>
      <c r="D40" s="17">
        <v>4.0650000000000004</v>
      </c>
      <c r="E40" s="5" t="s">
        <v>22</v>
      </c>
      <c r="F40" s="18" t="s">
        <v>23</v>
      </c>
      <c r="G40" s="18" t="s">
        <v>24</v>
      </c>
      <c r="H40" s="18" t="s">
        <v>25</v>
      </c>
      <c r="I40" s="18" t="s">
        <v>26</v>
      </c>
      <c r="J40" s="18" t="s">
        <v>27</v>
      </c>
      <c r="K40" s="18" t="s">
        <v>28</v>
      </c>
      <c r="L40" s="18" t="s">
        <v>29</v>
      </c>
      <c r="M40" s="14"/>
      <c r="N40" s="18" t="s">
        <v>25</v>
      </c>
      <c r="O40" s="23">
        <f>Q33</f>
        <v>123.17496174684806</v>
      </c>
      <c r="P40" s="23">
        <f>Q34</f>
        <v>98.109219671908988</v>
      </c>
      <c r="Q40" s="14"/>
      <c r="R40" s="14"/>
      <c r="S40" s="14"/>
      <c r="T40" s="14"/>
      <c r="U40" s="14"/>
    </row>
    <row r="41" spans="1:21" ht="15.75">
      <c r="A41" s="15"/>
      <c r="B41" s="5"/>
      <c r="C41" s="5" t="s">
        <v>30</v>
      </c>
      <c r="D41" s="17">
        <v>5.4619999999999997</v>
      </c>
      <c r="E41" s="17">
        <v>3.419</v>
      </c>
      <c r="F41" s="17">
        <v>3.6640000000000001</v>
      </c>
      <c r="G41" s="17">
        <v>5.1319999999999997</v>
      </c>
      <c r="H41" s="17">
        <v>5.0570000000000004</v>
      </c>
      <c r="I41" s="17">
        <v>6.79</v>
      </c>
      <c r="J41" s="17">
        <v>7.3540000000000001</v>
      </c>
      <c r="K41" s="17">
        <v>7.5860000000000003</v>
      </c>
      <c r="L41" s="17">
        <v>7.78</v>
      </c>
      <c r="M41" s="14"/>
      <c r="N41" s="18" t="s">
        <v>26</v>
      </c>
      <c r="O41" s="23">
        <f>R33</f>
        <v>194.19127027740961</v>
      </c>
      <c r="P41" s="23">
        <f>R34</f>
        <v>199.30927642920381</v>
      </c>
      <c r="Q41" s="14"/>
      <c r="R41" s="14"/>
      <c r="S41" s="14"/>
      <c r="T41" s="14"/>
      <c r="U41" s="14"/>
    </row>
    <row r="42" spans="1:21">
      <c r="A42" s="15"/>
      <c r="B42" s="5"/>
      <c r="C42" s="5"/>
      <c r="D42" s="5">
        <f>D41-D40</f>
        <v>1.3969999999999994</v>
      </c>
      <c r="E42" s="5" t="s">
        <v>51</v>
      </c>
      <c r="F42" s="5">
        <f>F41-E41</f>
        <v>0.24500000000000011</v>
      </c>
      <c r="G42" s="5">
        <f>G41-E41</f>
        <v>1.7129999999999996</v>
      </c>
      <c r="H42" s="5">
        <f>H41-E41</f>
        <v>1.6380000000000003</v>
      </c>
      <c r="I42" s="5">
        <f>I41-E41</f>
        <v>3.371</v>
      </c>
      <c r="J42" s="5">
        <f>J41-E41</f>
        <v>3.9350000000000001</v>
      </c>
      <c r="K42" s="5">
        <f>K41-E41</f>
        <v>4.1669999999999998</v>
      </c>
      <c r="L42" s="5">
        <f>L41-E41</f>
        <v>4.3610000000000007</v>
      </c>
      <c r="M42" s="14"/>
      <c r="N42" s="18" t="s">
        <v>27</v>
      </c>
      <c r="O42" s="23">
        <f>S33</f>
        <v>220.85698823351714</v>
      </c>
      <c r="P42" s="23">
        <f>S34</f>
        <v>246.01502374064466</v>
      </c>
      <c r="Q42" s="14"/>
      <c r="R42" s="14"/>
      <c r="S42" s="14"/>
      <c r="T42" s="14"/>
      <c r="U42" s="14"/>
    </row>
    <row r="43" spans="1:21">
      <c r="A43" s="15"/>
      <c r="B43" s="5"/>
      <c r="C43" s="5"/>
      <c r="D43" s="5"/>
      <c r="E43" s="5"/>
      <c r="F43" s="19">
        <f>F42/D42*100</f>
        <v>17.537580529706528</v>
      </c>
      <c r="G43" s="19">
        <f>G42/D42*100</f>
        <v>122.61989978525413</v>
      </c>
      <c r="H43" s="19">
        <f>H42/D42*100</f>
        <v>117.25125268432363</v>
      </c>
      <c r="I43" s="19">
        <f>I42/D42*100</f>
        <v>241.30279169649259</v>
      </c>
      <c r="J43" s="19">
        <f>J42/D42*100</f>
        <v>281.67501789549044</v>
      </c>
      <c r="K43" s="19">
        <f>K42/D42*100</f>
        <v>298.28203292770235</v>
      </c>
      <c r="L43" s="19">
        <f>L42/D42*100</f>
        <v>312.16893342877614</v>
      </c>
      <c r="M43" s="14"/>
      <c r="N43" s="18" t="s">
        <v>28</v>
      </c>
      <c r="O43" s="23">
        <f>T33</f>
        <v>226.3494725791536</v>
      </c>
      <c r="P43" s="23">
        <f>T34</f>
        <v>284.92638494152737</v>
      </c>
      <c r="Q43" s="14"/>
      <c r="R43" s="14"/>
      <c r="S43" s="14"/>
      <c r="T43" s="14"/>
      <c r="U43" s="14"/>
    </row>
    <row r="44" spans="1:21">
      <c r="A44" s="15"/>
      <c r="B44" s="5"/>
      <c r="C44" s="5"/>
      <c r="D44" s="5"/>
      <c r="E44" s="5"/>
      <c r="F44" s="5"/>
      <c r="G44" s="5"/>
      <c r="H44" s="5"/>
      <c r="I44" s="5"/>
      <c r="J44" s="5"/>
      <c r="K44" s="5"/>
      <c r="L44" s="5"/>
      <c r="M44" s="14"/>
      <c r="N44" s="18" t="s">
        <v>29</v>
      </c>
      <c r="O44" s="23">
        <f>U33</f>
        <v>245.23962101698194</v>
      </c>
      <c r="P44" s="23">
        <f>U34</f>
        <v>284.84993201831492</v>
      </c>
      <c r="Q44" s="14"/>
      <c r="R44" s="14"/>
      <c r="S44" s="14"/>
      <c r="T44" s="14"/>
      <c r="U44" s="14"/>
    </row>
    <row r="45" spans="1:21">
      <c r="A45" s="15"/>
      <c r="B45" s="5" t="s">
        <v>33</v>
      </c>
      <c r="C45" s="16" t="s">
        <v>16</v>
      </c>
      <c r="D45" s="5"/>
      <c r="E45" s="5"/>
      <c r="F45" s="5"/>
      <c r="G45" s="5"/>
      <c r="H45" s="5"/>
      <c r="I45" s="5"/>
      <c r="J45" s="5"/>
      <c r="K45" s="5"/>
      <c r="L45" s="5"/>
      <c r="M45" s="14"/>
      <c r="N45" s="14"/>
      <c r="O45" s="14"/>
      <c r="P45" s="14"/>
      <c r="Q45" s="14"/>
      <c r="R45" s="14"/>
      <c r="S45" s="14"/>
      <c r="T45" s="14"/>
      <c r="U45" s="14"/>
    </row>
    <row r="46" spans="1:21" ht="15.75">
      <c r="A46" s="15"/>
      <c r="B46" s="5"/>
      <c r="C46" s="5" t="s">
        <v>21</v>
      </c>
      <c r="D46" s="17">
        <v>4.6280000000000001</v>
      </c>
      <c r="E46" s="5" t="s">
        <v>22</v>
      </c>
      <c r="F46" s="18" t="s">
        <v>23</v>
      </c>
      <c r="G46" s="18" t="s">
        <v>24</v>
      </c>
      <c r="H46" s="18" t="s">
        <v>25</v>
      </c>
      <c r="I46" s="18" t="s">
        <v>26</v>
      </c>
      <c r="J46" s="18" t="s">
        <v>27</v>
      </c>
      <c r="K46" s="18" t="s">
        <v>28</v>
      </c>
      <c r="L46" s="18" t="s">
        <v>29</v>
      </c>
      <c r="M46" s="14"/>
      <c r="N46" s="14"/>
      <c r="O46" s="14"/>
      <c r="P46" s="14"/>
      <c r="Q46" s="14"/>
      <c r="R46" s="14"/>
      <c r="S46" s="14"/>
      <c r="T46" s="14"/>
      <c r="U46" s="14"/>
    </row>
    <row r="47" spans="1:21" ht="15.75">
      <c r="A47" s="15"/>
      <c r="B47" s="5"/>
      <c r="C47" s="5" t="s">
        <v>30</v>
      </c>
      <c r="D47" s="17">
        <v>6.4969999999999999</v>
      </c>
      <c r="E47" s="17">
        <v>3.9460000000000002</v>
      </c>
      <c r="F47" s="17">
        <v>4.5250000000000004</v>
      </c>
      <c r="G47" s="17">
        <v>6.0129999999999999</v>
      </c>
      <c r="H47" s="17">
        <v>6.9569999999999999</v>
      </c>
      <c r="I47" s="17">
        <v>7.8339999999999996</v>
      </c>
      <c r="J47" s="17">
        <v>8.6669999999999998</v>
      </c>
      <c r="K47" s="17">
        <v>8.8469999999999995</v>
      </c>
      <c r="L47" s="17">
        <v>9.0909999999999993</v>
      </c>
      <c r="M47" s="14"/>
      <c r="N47" s="14"/>
      <c r="O47" s="14"/>
      <c r="P47" s="14"/>
      <c r="Q47" s="14"/>
      <c r="R47" s="14"/>
      <c r="S47" s="14"/>
      <c r="T47" s="14"/>
      <c r="U47" s="14"/>
    </row>
    <row r="48" spans="1:21">
      <c r="A48" s="15"/>
      <c r="B48" s="5"/>
      <c r="C48" s="5"/>
      <c r="D48" s="5">
        <f>D47-D46</f>
        <v>1.8689999999999998</v>
      </c>
      <c r="E48" s="5"/>
      <c r="F48" s="5">
        <f>F47-E47</f>
        <v>0.57900000000000018</v>
      </c>
      <c r="G48" s="5">
        <f>G47-E47</f>
        <v>2.0669999999999997</v>
      </c>
      <c r="H48" s="5">
        <f>H47-E47</f>
        <v>3.0109999999999997</v>
      </c>
      <c r="I48" s="5">
        <f>I47-E47</f>
        <v>3.8879999999999995</v>
      </c>
      <c r="J48" s="5">
        <f>J47-E47</f>
        <v>4.7210000000000001</v>
      </c>
      <c r="K48" s="5">
        <f>K47-E47</f>
        <v>4.9009999999999998</v>
      </c>
      <c r="L48" s="5">
        <f>L47-E47</f>
        <v>5.1449999999999996</v>
      </c>
      <c r="M48" s="14"/>
      <c r="N48" s="14"/>
      <c r="O48" s="14"/>
      <c r="P48" s="14"/>
      <c r="Q48" s="14"/>
      <c r="R48" s="14"/>
      <c r="S48" s="14"/>
      <c r="T48" s="14"/>
      <c r="U48" s="14"/>
    </row>
    <row r="49" spans="1:21">
      <c r="A49" s="15"/>
      <c r="B49" s="5"/>
      <c r="C49" s="5"/>
      <c r="D49" s="5"/>
      <c r="E49" s="5"/>
      <c r="F49" s="19">
        <f>F48/D48*100</f>
        <v>30.979133226324251</v>
      </c>
      <c r="G49" s="19">
        <f>G48/D48*100</f>
        <v>110.59390048154091</v>
      </c>
      <c r="H49" s="19">
        <f>H48/D48*100</f>
        <v>161.10219368646335</v>
      </c>
      <c r="I49" s="19">
        <f>I48/D48*100</f>
        <v>208.02568218298555</v>
      </c>
      <c r="J49" s="19">
        <f>J48/D48*100</f>
        <v>252.59497057249871</v>
      </c>
      <c r="K49" s="19">
        <f>K48/D48*100</f>
        <v>262.22578919208132</v>
      </c>
      <c r="L49" s="19">
        <f>L48/D48*100</f>
        <v>275.28089887640454</v>
      </c>
      <c r="M49" s="14"/>
      <c r="N49" s="14"/>
      <c r="O49" s="14"/>
      <c r="P49" s="14"/>
      <c r="Q49" s="14"/>
      <c r="R49" s="14"/>
      <c r="S49" s="14"/>
      <c r="T49" s="14"/>
      <c r="U49" s="14"/>
    </row>
    <row r="50" spans="1:21">
      <c r="A50" s="15"/>
      <c r="B50" s="5"/>
      <c r="C50" s="5"/>
      <c r="D50" s="5"/>
      <c r="E50" s="5"/>
      <c r="F50" s="5"/>
      <c r="G50" s="5"/>
      <c r="H50" s="5"/>
      <c r="I50" s="5"/>
      <c r="J50" s="5"/>
      <c r="K50" s="5"/>
      <c r="L50" s="5"/>
      <c r="M50" s="14"/>
      <c r="N50" s="14"/>
      <c r="O50" s="14"/>
      <c r="P50" s="14"/>
      <c r="Q50" s="14"/>
      <c r="R50" s="14"/>
      <c r="S50" s="14"/>
      <c r="T50" s="14"/>
      <c r="U50" s="14"/>
    </row>
    <row r="51" spans="1:21">
      <c r="A51" s="15"/>
      <c r="B51" s="5" t="s">
        <v>34</v>
      </c>
      <c r="C51" s="16" t="s">
        <v>20</v>
      </c>
      <c r="D51" s="5"/>
      <c r="E51" s="5"/>
      <c r="F51" s="5"/>
      <c r="G51" s="5"/>
      <c r="H51" s="5"/>
      <c r="I51" s="5"/>
      <c r="J51" s="5"/>
      <c r="K51" s="5"/>
      <c r="L51" s="5"/>
      <c r="M51" s="14"/>
      <c r="N51" s="14"/>
      <c r="O51" s="14"/>
      <c r="P51" s="14"/>
      <c r="Q51" s="14"/>
      <c r="R51" s="14"/>
      <c r="S51" s="14"/>
      <c r="T51" s="14"/>
      <c r="U51" s="14"/>
    </row>
    <row r="52" spans="1:21" ht="15.75">
      <c r="A52" s="15"/>
      <c r="B52" s="5"/>
      <c r="C52" s="5" t="s">
        <v>21</v>
      </c>
      <c r="D52" s="17">
        <v>3.4510000000000001</v>
      </c>
      <c r="E52" s="5" t="s">
        <v>22</v>
      </c>
      <c r="F52" s="18" t="s">
        <v>23</v>
      </c>
      <c r="G52" s="18" t="s">
        <v>24</v>
      </c>
      <c r="H52" s="18" t="s">
        <v>25</v>
      </c>
      <c r="I52" s="18" t="s">
        <v>26</v>
      </c>
      <c r="J52" s="18" t="s">
        <v>27</v>
      </c>
      <c r="K52" s="18" t="s">
        <v>28</v>
      </c>
      <c r="L52" s="18" t="s">
        <v>29</v>
      </c>
      <c r="M52" s="14"/>
      <c r="N52" s="14"/>
      <c r="O52" s="14"/>
      <c r="P52" s="14"/>
      <c r="Q52" s="14"/>
      <c r="R52" s="14"/>
      <c r="S52" s="14"/>
      <c r="T52" s="14"/>
      <c r="U52" s="14"/>
    </row>
    <row r="53" spans="1:21" ht="15.75">
      <c r="A53" s="15"/>
      <c r="B53" s="5"/>
      <c r="C53" s="5" t="s">
        <v>30</v>
      </c>
      <c r="D53" s="17">
        <v>7.1689999999999996</v>
      </c>
      <c r="E53" s="17">
        <v>2.633</v>
      </c>
      <c r="F53" s="17">
        <v>3.4</v>
      </c>
      <c r="G53" s="17">
        <v>4.274</v>
      </c>
      <c r="H53" s="17">
        <v>5.569</v>
      </c>
      <c r="I53" s="17">
        <v>8.4819999999999993</v>
      </c>
      <c r="J53" s="17">
        <v>10.454000000000001</v>
      </c>
      <c r="K53" s="17">
        <v>12.73</v>
      </c>
      <c r="L53" s="17">
        <v>12.208</v>
      </c>
      <c r="M53" s="14"/>
      <c r="N53" s="14"/>
      <c r="O53" s="14"/>
      <c r="P53" s="14"/>
      <c r="Q53" s="14"/>
      <c r="R53" s="14"/>
      <c r="S53" s="14"/>
      <c r="T53" s="14"/>
      <c r="U53" s="14"/>
    </row>
    <row r="54" spans="1:21">
      <c r="A54" s="15"/>
      <c r="B54" s="5"/>
      <c r="C54" s="5"/>
      <c r="D54" s="5">
        <f>D53-D52</f>
        <v>3.7179999999999995</v>
      </c>
      <c r="E54" s="5"/>
      <c r="F54" s="5">
        <f>F53-E53</f>
        <v>0.7669999999999999</v>
      </c>
      <c r="G54" s="5">
        <f>G53-E53</f>
        <v>1.641</v>
      </c>
      <c r="H54" s="5">
        <f>H53-E53</f>
        <v>2.9359999999999999</v>
      </c>
      <c r="I54" s="5">
        <f>I53-E53</f>
        <v>5.8489999999999993</v>
      </c>
      <c r="J54" s="5">
        <f>J53-E53</f>
        <v>7.8210000000000006</v>
      </c>
      <c r="K54" s="5">
        <f>K53-E53</f>
        <v>10.097000000000001</v>
      </c>
      <c r="L54" s="5">
        <f>L53-E53</f>
        <v>9.5749999999999993</v>
      </c>
      <c r="M54" s="14"/>
      <c r="N54" s="14"/>
      <c r="O54" s="14"/>
      <c r="P54" s="14"/>
      <c r="Q54" s="14"/>
      <c r="R54" s="14"/>
      <c r="S54" s="14"/>
      <c r="T54" s="14"/>
      <c r="U54" s="14"/>
    </row>
    <row r="55" spans="1:21">
      <c r="A55" s="15"/>
      <c r="B55" s="5"/>
      <c r="C55" s="5"/>
      <c r="D55" s="5"/>
      <c r="E55" s="5"/>
      <c r="F55" s="19">
        <f>F54/D54*100</f>
        <v>20.62937062937063</v>
      </c>
      <c r="G55" s="19">
        <f>G54/D54*100</f>
        <v>44.136632598171069</v>
      </c>
      <c r="H55" s="19">
        <f>H54/D54*100</f>
        <v>78.967186659494359</v>
      </c>
      <c r="I55" s="19">
        <f>I54/D54*100</f>
        <v>157.31576116191502</v>
      </c>
      <c r="J55" s="19">
        <f>J54/D54*100</f>
        <v>210.35502958579886</v>
      </c>
      <c r="K55" s="19">
        <f>K54/D54*100</f>
        <v>271.5707369553524</v>
      </c>
      <c r="L55" s="19">
        <f>L54/D54*100</f>
        <v>257.53093060785369</v>
      </c>
      <c r="M55" s="14"/>
      <c r="N55" s="14"/>
      <c r="O55" s="14"/>
      <c r="P55" s="14"/>
      <c r="Q55" s="14"/>
      <c r="R55" s="14"/>
      <c r="S55" s="14"/>
      <c r="T55" s="14"/>
      <c r="U55" s="14"/>
    </row>
    <row r="56" spans="1:21">
      <c r="A56" s="20"/>
      <c r="B56" s="21"/>
      <c r="C56" s="21"/>
      <c r="D56" s="21"/>
      <c r="E56" s="21"/>
      <c r="F56" s="21"/>
      <c r="G56" s="21"/>
      <c r="H56" s="21"/>
      <c r="I56" s="21"/>
      <c r="J56" s="21"/>
      <c r="K56" s="21"/>
      <c r="L56" s="21"/>
      <c r="M56" s="14"/>
      <c r="N56" s="14"/>
      <c r="O56" s="14"/>
      <c r="P56" s="14"/>
      <c r="Q56" s="14"/>
      <c r="R56" s="14"/>
      <c r="S56" s="14"/>
      <c r="T56" s="14"/>
      <c r="U56" s="14"/>
    </row>
    <row r="57" spans="1:21">
      <c r="A57" s="20"/>
      <c r="B57" s="21"/>
      <c r="C57" s="21"/>
      <c r="D57" s="21"/>
      <c r="E57" s="21"/>
      <c r="F57" s="21"/>
      <c r="G57" s="21"/>
      <c r="H57" s="21"/>
      <c r="I57" s="21"/>
      <c r="J57" s="21"/>
      <c r="K57" s="21"/>
      <c r="L57" s="21"/>
      <c r="M57" s="14"/>
      <c r="N57" s="14"/>
      <c r="O57" s="14"/>
      <c r="P57" s="14"/>
      <c r="Q57" s="14"/>
      <c r="R57" s="14"/>
      <c r="S57" s="14"/>
      <c r="T57" s="14"/>
      <c r="U57" s="14"/>
    </row>
    <row r="58" spans="1:21">
      <c r="A58" s="15" t="s">
        <v>35</v>
      </c>
      <c r="B58" s="5"/>
      <c r="C58" s="5"/>
      <c r="D58" s="5"/>
      <c r="E58" s="5"/>
      <c r="F58" s="5"/>
      <c r="G58" s="5"/>
      <c r="H58" s="5"/>
      <c r="I58" s="5"/>
      <c r="J58" s="5"/>
      <c r="K58" s="5"/>
      <c r="L58" s="5"/>
      <c r="M58" s="14"/>
      <c r="N58" s="22"/>
      <c r="O58" s="18" t="str">
        <f t="shared" ref="O58:U58" si="15">F60</f>
        <v>0.1mM10ul</v>
      </c>
      <c r="P58" s="18" t="str">
        <f t="shared" si="15"/>
        <v>0.1mM20ul</v>
      </c>
      <c r="Q58" s="18" t="str">
        <f t="shared" si="15"/>
        <v>1mM7ul</v>
      </c>
      <c r="R58" s="18" t="str">
        <f t="shared" si="15"/>
        <v>1mM20ul</v>
      </c>
      <c r="S58" s="18" t="str">
        <f t="shared" si="15"/>
        <v>10mM7ul</v>
      </c>
      <c r="T58" s="18" t="str">
        <f t="shared" si="15"/>
        <v>10mM20ul</v>
      </c>
      <c r="U58" s="18" t="str">
        <f t="shared" si="15"/>
        <v>10mM70ul</v>
      </c>
    </row>
    <row r="59" spans="1:21">
      <c r="A59" s="15"/>
      <c r="B59" s="5" t="s">
        <v>39</v>
      </c>
      <c r="C59" s="16" t="s">
        <v>16</v>
      </c>
      <c r="D59" s="5"/>
      <c r="E59" s="5"/>
      <c r="F59" s="5"/>
      <c r="G59" s="5"/>
      <c r="H59" s="5"/>
      <c r="I59" s="5"/>
      <c r="J59" s="5"/>
      <c r="K59" s="5"/>
      <c r="L59" s="5"/>
      <c r="M59" s="14"/>
      <c r="N59" s="22" t="s">
        <v>16</v>
      </c>
      <c r="O59" s="23">
        <f t="shared" ref="O59:U59" si="16">AVERAGE(F63,F75)</f>
        <v>11.110031932700457</v>
      </c>
      <c r="P59" s="23">
        <f t="shared" si="16"/>
        <v>19.460448540175285</v>
      </c>
      <c r="Q59" s="23">
        <f t="shared" si="16"/>
        <v>45.769967202584255</v>
      </c>
      <c r="R59" s="23">
        <f t="shared" si="16"/>
        <v>98.216262206382794</v>
      </c>
      <c r="S59" s="23">
        <f t="shared" si="16"/>
        <v>162.88607993675222</v>
      </c>
      <c r="T59" s="23">
        <f t="shared" si="16"/>
        <v>162.13924386824203</v>
      </c>
      <c r="U59" s="23">
        <f t="shared" si="16"/>
        <v>178.74109806489065</v>
      </c>
    </row>
    <row r="60" spans="1:21" ht="15.75">
      <c r="A60" s="15"/>
      <c r="B60" s="5"/>
      <c r="C60" s="5" t="s">
        <v>21</v>
      </c>
      <c r="D60" s="17">
        <v>4.7229999999999999</v>
      </c>
      <c r="E60" s="5" t="s">
        <v>22</v>
      </c>
      <c r="F60" s="18" t="s">
        <v>23</v>
      </c>
      <c r="G60" s="18" t="s">
        <v>24</v>
      </c>
      <c r="H60" s="18" t="s">
        <v>25</v>
      </c>
      <c r="I60" s="18" t="s">
        <v>26</v>
      </c>
      <c r="J60" s="18" t="s">
        <v>27</v>
      </c>
      <c r="K60" s="18" t="s">
        <v>28</v>
      </c>
      <c r="L60" s="18" t="s">
        <v>29</v>
      </c>
      <c r="M60" s="14"/>
      <c r="N60" s="22" t="s">
        <v>7</v>
      </c>
      <c r="O60" s="23">
        <f t="shared" ref="O60:U60" si="17">F69</f>
        <v>26.005361930294946</v>
      </c>
      <c r="P60" s="23">
        <f t="shared" si="17"/>
        <v>20.91152815013405</v>
      </c>
      <c r="Q60" s="23">
        <f t="shared" si="17"/>
        <v>108.13226094727437</v>
      </c>
      <c r="R60" s="23">
        <f t="shared" si="17"/>
        <v>240.03574620196608</v>
      </c>
      <c r="S60" s="23">
        <f t="shared" si="17"/>
        <v>363.89633601429847</v>
      </c>
      <c r="T60" s="23">
        <f t="shared" si="17"/>
        <v>476.31814119749788</v>
      </c>
      <c r="U60" s="23">
        <f t="shared" si="17"/>
        <v>493.92314566577306</v>
      </c>
    </row>
    <row r="61" spans="1:21" ht="15.75">
      <c r="A61" s="15"/>
      <c r="B61" s="5"/>
      <c r="C61" s="5" t="s">
        <v>30</v>
      </c>
      <c r="D61" s="17">
        <v>5.8680000000000003</v>
      </c>
      <c r="E61" s="17">
        <v>4.7679999999999998</v>
      </c>
      <c r="F61" s="17">
        <v>4.9710000000000001</v>
      </c>
      <c r="G61" s="17">
        <v>5.1269999999999998</v>
      </c>
      <c r="H61" s="17">
        <v>5.6890000000000001</v>
      </c>
      <c r="I61" s="17">
        <v>6.7389999999999999</v>
      </c>
      <c r="J61" s="17">
        <v>7.694</v>
      </c>
      <c r="K61" s="17">
        <v>7.702</v>
      </c>
      <c r="L61" s="17">
        <v>7.6189999999999998</v>
      </c>
      <c r="M61" s="14"/>
      <c r="N61" s="14"/>
      <c r="O61" s="14"/>
      <c r="P61" s="14"/>
      <c r="Q61" s="14"/>
      <c r="R61" s="14"/>
      <c r="S61" s="14"/>
      <c r="T61" s="14"/>
      <c r="U61" s="14"/>
    </row>
    <row r="62" spans="1:21">
      <c r="A62" s="15"/>
      <c r="B62" s="5"/>
      <c r="C62" s="5"/>
      <c r="D62" s="5">
        <f>D61-D60</f>
        <v>1.1450000000000005</v>
      </c>
      <c r="E62" s="5"/>
      <c r="F62" s="5">
        <f>F61-E61</f>
        <v>0.20300000000000029</v>
      </c>
      <c r="G62" s="5">
        <f>G61-E61</f>
        <v>0.35899999999999999</v>
      </c>
      <c r="H62" s="5">
        <f>H61-E61</f>
        <v>0.92100000000000026</v>
      </c>
      <c r="I62" s="5">
        <f>I61-E61</f>
        <v>1.9710000000000001</v>
      </c>
      <c r="J62" s="5">
        <f>J61-E61</f>
        <v>2.9260000000000002</v>
      </c>
      <c r="K62" s="5">
        <f>K61-E61</f>
        <v>2.9340000000000002</v>
      </c>
      <c r="L62" s="5">
        <f>L61-E61</f>
        <v>2.851</v>
      </c>
      <c r="M62" s="14"/>
      <c r="N62" s="14"/>
      <c r="O62" s="14"/>
      <c r="P62" s="14"/>
      <c r="Q62" s="14"/>
      <c r="R62" s="14"/>
      <c r="S62" s="14"/>
      <c r="T62" s="14"/>
      <c r="U62" s="14"/>
    </row>
    <row r="63" spans="1:21">
      <c r="A63" s="15"/>
      <c r="B63" s="5"/>
      <c r="C63" s="5"/>
      <c r="D63" s="5"/>
      <c r="E63" s="5"/>
      <c r="F63" s="19">
        <f>F62/D62*100</f>
        <v>17.729257641921414</v>
      </c>
      <c r="G63" s="19">
        <f>G62/D62*100</f>
        <v>31.353711790393003</v>
      </c>
      <c r="H63" s="19">
        <f>H62/D62*100</f>
        <v>80.436681222707421</v>
      </c>
      <c r="I63" s="19">
        <f>I62/D62*100</f>
        <v>172.13973799126632</v>
      </c>
      <c r="J63" s="19">
        <f>J62/D62*100</f>
        <v>255.54585152838422</v>
      </c>
      <c r="K63" s="19">
        <f>K62/D62*100</f>
        <v>256.24454148471602</v>
      </c>
      <c r="L63" s="19">
        <f>L62/D62*100</f>
        <v>248.99563318777282</v>
      </c>
      <c r="M63" s="14"/>
      <c r="N63" s="22" t="s">
        <v>31</v>
      </c>
      <c r="O63" s="5" t="s">
        <v>16</v>
      </c>
      <c r="P63" s="5" t="s">
        <v>7</v>
      </c>
      <c r="Q63" s="14"/>
      <c r="R63" s="14"/>
      <c r="S63" s="14"/>
      <c r="T63" s="14"/>
      <c r="U63" s="14"/>
    </row>
    <row r="64" spans="1:21">
      <c r="A64" s="15"/>
      <c r="B64" s="5"/>
      <c r="C64" s="5"/>
      <c r="D64" s="5"/>
      <c r="E64" s="5"/>
      <c r="F64" s="5"/>
      <c r="G64" s="5"/>
      <c r="H64" s="5"/>
      <c r="I64" s="5"/>
      <c r="J64" s="5"/>
      <c r="K64" s="5"/>
      <c r="L64" s="5"/>
      <c r="M64" s="14"/>
      <c r="N64" s="18" t="s">
        <v>23</v>
      </c>
      <c r="O64" s="23">
        <f>O59</f>
        <v>11.110031932700457</v>
      </c>
      <c r="P64" s="23">
        <f>O60</f>
        <v>26.005361930294946</v>
      </c>
      <c r="Q64" s="14"/>
      <c r="R64" s="14"/>
      <c r="S64" s="14"/>
      <c r="T64" s="14"/>
      <c r="U64" s="14"/>
    </row>
    <row r="65" spans="1:21">
      <c r="A65" s="15"/>
      <c r="B65" s="5" t="s">
        <v>40</v>
      </c>
      <c r="C65" s="16" t="s">
        <v>20</v>
      </c>
      <c r="D65" s="5"/>
      <c r="E65" s="5"/>
      <c r="F65" s="5"/>
      <c r="G65" s="5"/>
      <c r="H65" s="5"/>
      <c r="I65" s="5"/>
      <c r="J65" s="5"/>
      <c r="K65" s="5"/>
      <c r="L65" s="5"/>
      <c r="M65" s="14"/>
      <c r="N65" s="18" t="s">
        <v>24</v>
      </c>
      <c r="O65" s="23">
        <f>P59</f>
        <v>19.460448540175285</v>
      </c>
      <c r="P65" s="23">
        <f>P60</f>
        <v>20.91152815013405</v>
      </c>
      <c r="Q65" s="14"/>
      <c r="R65" s="14"/>
      <c r="S65" s="14"/>
      <c r="T65" s="14"/>
      <c r="U65" s="14"/>
    </row>
    <row r="66" spans="1:21" ht="15.75">
      <c r="A66" s="15"/>
      <c r="B66" s="5"/>
      <c r="C66" s="5" t="s">
        <v>21</v>
      </c>
      <c r="D66" s="17">
        <v>6.0430000000000001</v>
      </c>
      <c r="E66" s="5" t="s">
        <v>22</v>
      </c>
      <c r="F66" s="18" t="s">
        <v>23</v>
      </c>
      <c r="G66" s="18" t="s">
        <v>24</v>
      </c>
      <c r="H66" s="18" t="s">
        <v>25</v>
      </c>
      <c r="I66" s="18" t="s">
        <v>26</v>
      </c>
      <c r="J66" s="18" t="s">
        <v>27</v>
      </c>
      <c r="K66" s="18" t="s">
        <v>28</v>
      </c>
      <c r="L66" s="18" t="s">
        <v>29</v>
      </c>
      <c r="M66" s="14"/>
      <c r="N66" s="18" t="s">
        <v>25</v>
      </c>
      <c r="O66" s="23">
        <f>Q59</f>
        <v>45.769967202584255</v>
      </c>
      <c r="P66" s="23">
        <f>Q60</f>
        <v>108.13226094727437</v>
      </c>
      <c r="Q66" s="14"/>
      <c r="R66" s="14"/>
      <c r="S66" s="14"/>
      <c r="T66" s="14"/>
      <c r="U66" s="14"/>
    </row>
    <row r="67" spans="1:21" ht="15.75">
      <c r="A67" s="15"/>
      <c r="B67" s="5"/>
      <c r="C67" s="5" t="s">
        <v>30</v>
      </c>
      <c r="D67" s="17">
        <v>7.1619999999999999</v>
      </c>
      <c r="E67" s="17">
        <v>5.4359999999999999</v>
      </c>
      <c r="F67" s="17">
        <v>5.7270000000000003</v>
      </c>
      <c r="G67" s="17">
        <v>5.67</v>
      </c>
      <c r="H67" s="17">
        <v>6.6459999999999999</v>
      </c>
      <c r="I67" s="17">
        <v>8.1219999999999999</v>
      </c>
      <c r="J67" s="17">
        <v>9.5079999999999991</v>
      </c>
      <c r="K67" s="17">
        <v>10.766</v>
      </c>
      <c r="L67" s="17">
        <v>10.962999999999999</v>
      </c>
      <c r="M67" s="14"/>
      <c r="N67" s="18" t="s">
        <v>26</v>
      </c>
      <c r="O67" s="23">
        <f>R59</f>
        <v>98.216262206382794</v>
      </c>
      <c r="P67" s="23">
        <f>R60</f>
        <v>240.03574620196608</v>
      </c>
      <c r="Q67" s="14"/>
      <c r="R67" s="14"/>
      <c r="S67" s="14"/>
      <c r="T67" s="14"/>
      <c r="U67" s="14"/>
    </row>
    <row r="68" spans="1:21">
      <c r="A68" s="15"/>
      <c r="B68" s="5"/>
      <c r="C68" s="5"/>
      <c r="D68" s="5">
        <f>D67-D66</f>
        <v>1.1189999999999998</v>
      </c>
      <c r="E68" s="5"/>
      <c r="F68" s="5">
        <f>F67-E67</f>
        <v>0.29100000000000037</v>
      </c>
      <c r="G68" s="5">
        <f>G67-E67</f>
        <v>0.23399999999999999</v>
      </c>
      <c r="H68" s="5">
        <f>H67-E67</f>
        <v>1.21</v>
      </c>
      <c r="I68" s="5">
        <f>I67-E67</f>
        <v>2.6859999999999999</v>
      </c>
      <c r="J68" s="5">
        <f>J67-E67</f>
        <v>4.0719999999999992</v>
      </c>
      <c r="K68" s="5">
        <f>K67-E67</f>
        <v>5.33</v>
      </c>
      <c r="L68" s="5">
        <f>L67-E67</f>
        <v>5.5269999999999992</v>
      </c>
      <c r="M68" s="14"/>
      <c r="N68" s="18" t="s">
        <v>27</v>
      </c>
      <c r="O68" s="23">
        <f>S59</f>
        <v>162.88607993675222</v>
      </c>
      <c r="P68" s="23">
        <f>S60</f>
        <v>363.89633601429847</v>
      </c>
      <c r="Q68" s="14"/>
      <c r="R68" s="14"/>
      <c r="S68" s="14"/>
      <c r="T68" s="14"/>
      <c r="U68" s="14"/>
    </row>
    <row r="69" spans="1:21">
      <c r="A69" s="15"/>
      <c r="B69" s="5"/>
      <c r="C69" s="5"/>
      <c r="D69" s="5"/>
      <c r="E69" s="5"/>
      <c r="F69" s="19">
        <f>F68/D68*100</f>
        <v>26.005361930294946</v>
      </c>
      <c r="G69" s="19">
        <f>G68/D68*100</f>
        <v>20.91152815013405</v>
      </c>
      <c r="H69" s="19">
        <f>H68/D68*100</f>
        <v>108.13226094727437</v>
      </c>
      <c r="I69" s="19">
        <f>I68/D68*100</f>
        <v>240.03574620196608</v>
      </c>
      <c r="J69" s="19">
        <f>J68/D68*100</f>
        <v>363.89633601429847</v>
      </c>
      <c r="K69" s="19">
        <f>K68/D68*100</f>
        <v>476.31814119749788</v>
      </c>
      <c r="L69" s="19">
        <f>L68/D68*100</f>
        <v>493.92314566577306</v>
      </c>
      <c r="M69" s="14"/>
      <c r="N69" s="18" t="s">
        <v>28</v>
      </c>
      <c r="O69" s="23">
        <f>T59</f>
        <v>162.13924386824203</v>
      </c>
      <c r="P69" s="23">
        <f>T60</f>
        <v>476.31814119749788</v>
      </c>
      <c r="Q69" s="14"/>
      <c r="R69" s="14"/>
      <c r="S69" s="14"/>
      <c r="T69" s="14"/>
      <c r="U69" s="14"/>
    </row>
    <row r="70" spans="1:21">
      <c r="A70" s="15"/>
      <c r="B70" s="5"/>
      <c r="C70" s="5"/>
      <c r="D70" s="5"/>
      <c r="E70" s="5"/>
      <c r="F70" s="5"/>
      <c r="G70" s="5"/>
      <c r="H70" s="5"/>
      <c r="I70" s="5"/>
      <c r="J70" s="5"/>
      <c r="K70" s="5"/>
      <c r="L70" s="5"/>
      <c r="M70" s="14"/>
      <c r="N70" s="18" t="s">
        <v>29</v>
      </c>
      <c r="O70" s="23">
        <f>U59</f>
        <v>178.74109806489065</v>
      </c>
      <c r="P70" s="23">
        <f>U60</f>
        <v>493.92314566577306</v>
      </c>
      <c r="Q70" s="14"/>
      <c r="R70" s="14"/>
      <c r="S70" s="14"/>
      <c r="T70" s="14"/>
      <c r="U70" s="14"/>
    </row>
    <row r="71" spans="1:21">
      <c r="A71" s="15"/>
      <c r="B71" s="5" t="s">
        <v>41</v>
      </c>
      <c r="C71" s="16" t="s">
        <v>16</v>
      </c>
      <c r="D71" s="5"/>
      <c r="E71" s="5"/>
      <c r="F71" s="5"/>
      <c r="G71" s="5"/>
      <c r="H71" s="5"/>
      <c r="I71" s="5"/>
      <c r="J71" s="5"/>
      <c r="K71" s="5"/>
      <c r="L71" s="5"/>
      <c r="M71" s="14"/>
      <c r="N71" s="14"/>
      <c r="O71" s="14"/>
      <c r="P71" s="14"/>
      <c r="Q71" s="14"/>
      <c r="R71" s="14"/>
      <c r="S71" s="14"/>
      <c r="T71" s="14"/>
      <c r="U71" s="14"/>
    </row>
    <row r="72" spans="1:21" ht="15.75">
      <c r="A72" s="15"/>
      <c r="B72" s="5"/>
      <c r="C72" s="5" t="s">
        <v>21</v>
      </c>
      <c r="D72" s="17">
        <v>3.4689999999999999</v>
      </c>
      <c r="E72" s="5" t="s">
        <v>22</v>
      </c>
      <c r="F72" s="18" t="s">
        <v>23</v>
      </c>
      <c r="G72" s="18" t="s">
        <v>24</v>
      </c>
      <c r="H72" s="18" t="s">
        <v>25</v>
      </c>
      <c r="I72" s="18" t="s">
        <v>26</v>
      </c>
      <c r="J72" s="18" t="s">
        <v>27</v>
      </c>
      <c r="K72" s="18" t="s">
        <v>28</v>
      </c>
      <c r="L72" s="18" t="s">
        <v>29</v>
      </c>
      <c r="M72" s="14"/>
      <c r="N72" s="14"/>
      <c r="O72" s="14"/>
      <c r="P72" s="14"/>
      <c r="Q72" s="14"/>
      <c r="R72" s="14"/>
      <c r="S72" s="14"/>
      <c r="T72" s="14"/>
      <c r="U72" s="14"/>
    </row>
    <row r="73" spans="1:21" ht="15.75">
      <c r="A73" s="15"/>
      <c r="B73" s="5"/>
      <c r="C73" s="5" t="s">
        <v>30</v>
      </c>
      <c r="D73" s="17">
        <v>6.2969999999999997</v>
      </c>
      <c r="E73" s="17">
        <v>3.855</v>
      </c>
      <c r="F73" s="17">
        <v>3.9820000000000002</v>
      </c>
      <c r="G73" s="17">
        <v>4.069</v>
      </c>
      <c r="H73" s="17">
        <v>4.1689999999999996</v>
      </c>
      <c r="I73" s="17">
        <v>4.5419999999999998</v>
      </c>
      <c r="J73" s="17">
        <v>5.8410000000000002</v>
      </c>
      <c r="K73" s="17">
        <v>5.7789999999999999</v>
      </c>
      <c r="L73" s="17">
        <v>6.923</v>
      </c>
      <c r="M73" s="14"/>
      <c r="N73" s="14"/>
      <c r="O73" s="14"/>
      <c r="P73" s="14"/>
      <c r="Q73" s="14"/>
      <c r="R73" s="14"/>
      <c r="S73" s="14"/>
      <c r="T73" s="14"/>
      <c r="U73" s="14"/>
    </row>
    <row r="74" spans="1:21">
      <c r="A74" s="15"/>
      <c r="B74" s="5"/>
      <c r="C74" s="5"/>
      <c r="D74" s="5">
        <f>D73-D72</f>
        <v>2.8279999999999998</v>
      </c>
      <c r="E74" s="5"/>
      <c r="F74" s="5">
        <f>F73-E73</f>
        <v>0.12700000000000022</v>
      </c>
      <c r="G74" s="5">
        <f>G73-E73</f>
        <v>0.21399999999999997</v>
      </c>
      <c r="H74" s="5">
        <f>H73-E73</f>
        <v>0.31399999999999961</v>
      </c>
      <c r="I74" s="5">
        <f>I73-E73</f>
        <v>0.68699999999999983</v>
      </c>
      <c r="J74" s="5">
        <f>J73-E73</f>
        <v>1.9860000000000002</v>
      </c>
      <c r="K74" s="5">
        <f>K73-E73</f>
        <v>1.9239999999999999</v>
      </c>
      <c r="L74" s="5">
        <f>L73-E73</f>
        <v>3.0680000000000001</v>
      </c>
      <c r="M74" s="14"/>
      <c r="N74" s="14"/>
      <c r="O74" s="14"/>
      <c r="P74" s="14"/>
      <c r="Q74" s="14"/>
      <c r="R74" s="14"/>
      <c r="S74" s="14"/>
      <c r="T74" s="14"/>
      <c r="U74" s="14"/>
    </row>
    <row r="75" spans="1:21">
      <c r="A75" s="15"/>
      <c r="B75" s="5"/>
      <c r="C75" s="5"/>
      <c r="D75" s="5"/>
      <c r="E75" s="5"/>
      <c r="F75" s="19">
        <f>F74/D74*100</f>
        <v>4.490806223479499</v>
      </c>
      <c r="G75" s="19">
        <f>G74/D74*100</f>
        <v>7.5671852899575658</v>
      </c>
      <c r="H75" s="19">
        <f>H74/D74*100</f>
        <v>11.10325318246109</v>
      </c>
      <c r="I75" s="19">
        <f>I74/D74*100</f>
        <v>24.292786421499287</v>
      </c>
      <c r="J75" s="19">
        <f>J74/D74*100</f>
        <v>70.226308345120231</v>
      </c>
      <c r="K75" s="19">
        <f>K74/D74*100</f>
        <v>68.033946251768043</v>
      </c>
      <c r="L75" s="19">
        <f>L74/D74*100</f>
        <v>108.48656294200849</v>
      </c>
      <c r="M75" s="14"/>
      <c r="N75" s="14"/>
      <c r="O75" s="14"/>
      <c r="P75" s="14"/>
      <c r="Q75" s="14"/>
      <c r="R75" s="14"/>
      <c r="S75" s="14"/>
      <c r="T75" s="14"/>
      <c r="U75" s="14"/>
    </row>
    <row r="76" spans="1:21">
      <c r="A76" s="15"/>
      <c r="B76" s="5"/>
      <c r="C76" s="5"/>
      <c r="D76" s="5"/>
      <c r="E76" s="5"/>
      <c r="F76" s="5"/>
      <c r="G76" s="5"/>
      <c r="H76" s="5"/>
      <c r="I76" s="5"/>
      <c r="J76" s="5"/>
      <c r="K76" s="5"/>
      <c r="L76" s="5"/>
      <c r="M76" s="14"/>
      <c r="N76" s="14"/>
      <c r="O76" s="14"/>
      <c r="P76" s="14"/>
      <c r="Q76" s="14"/>
      <c r="R76" s="14"/>
      <c r="S76" s="14"/>
      <c r="T76" s="14"/>
      <c r="U76" s="14"/>
    </row>
    <row r="77" spans="1:21">
      <c r="A77" s="15"/>
      <c r="B77" s="5" t="s">
        <v>42</v>
      </c>
      <c r="C77" s="16" t="s">
        <v>20</v>
      </c>
      <c r="D77" s="5"/>
      <c r="E77" s="5"/>
      <c r="F77" s="5"/>
      <c r="G77" s="5"/>
      <c r="H77" s="5"/>
      <c r="I77" s="5"/>
      <c r="J77" s="5"/>
      <c r="K77" s="5"/>
      <c r="L77" s="5"/>
      <c r="M77" s="14"/>
      <c r="N77" s="14"/>
      <c r="O77" s="14"/>
      <c r="P77" s="14"/>
      <c r="Q77" s="14"/>
      <c r="R77" s="14"/>
      <c r="S77" s="14"/>
      <c r="T77" s="14"/>
      <c r="U77" s="14"/>
    </row>
    <row r="78" spans="1:21" ht="15.75">
      <c r="A78" s="15"/>
      <c r="B78" s="5"/>
      <c r="C78" s="5" t="s">
        <v>21</v>
      </c>
      <c r="D78" s="17"/>
      <c r="E78" s="5" t="s">
        <v>22</v>
      </c>
      <c r="F78" s="18" t="s">
        <v>23</v>
      </c>
      <c r="G78" s="18" t="s">
        <v>24</v>
      </c>
      <c r="H78" s="18" t="s">
        <v>25</v>
      </c>
      <c r="I78" s="18" t="s">
        <v>26</v>
      </c>
      <c r="J78" s="18" t="s">
        <v>27</v>
      </c>
      <c r="K78" s="18" t="s">
        <v>28</v>
      </c>
      <c r="L78" s="18" t="s">
        <v>29</v>
      </c>
      <c r="M78" s="14"/>
      <c r="N78" s="14"/>
      <c r="O78" s="14"/>
      <c r="P78" s="14"/>
      <c r="Q78" s="14"/>
      <c r="R78" s="14"/>
      <c r="S78" s="14"/>
      <c r="T78" s="14"/>
      <c r="U78" s="14"/>
    </row>
    <row r="79" spans="1:21" ht="15.75">
      <c r="A79" s="15"/>
      <c r="B79" s="5"/>
      <c r="C79" s="5" t="s">
        <v>30</v>
      </c>
      <c r="D79" s="17"/>
      <c r="E79" s="17"/>
      <c r="F79" s="17"/>
      <c r="G79" s="17"/>
      <c r="H79" s="17"/>
      <c r="I79" s="17"/>
      <c r="J79" s="17"/>
      <c r="K79" s="17"/>
      <c r="L79" s="17"/>
      <c r="M79" s="14"/>
      <c r="N79" s="14"/>
      <c r="O79" s="14"/>
      <c r="P79" s="14"/>
      <c r="Q79" s="14"/>
      <c r="R79" s="14"/>
      <c r="S79" s="14"/>
      <c r="T79" s="14"/>
      <c r="U79" s="14"/>
    </row>
    <row r="80" spans="1:21">
      <c r="A80" s="15"/>
      <c r="B80" s="5"/>
      <c r="C80" s="5"/>
      <c r="D80" s="5"/>
      <c r="E80" s="5"/>
      <c r="F80" s="5"/>
      <c r="G80" s="5"/>
      <c r="H80" s="5"/>
      <c r="I80" s="5"/>
      <c r="J80" s="5"/>
      <c r="K80" s="5"/>
      <c r="L80" s="5"/>
      <c r="M80" s="14"/>
      <c r="N80" s="14"/>
      <c r="O80" s="14"/>
      <c r="P80" s="14"/>
      <c r="Q80" s="14"/>
      <c r="R80" s="14"/>
      <c r="S80" s="14"/>
      <c r="T80" s="14"/>
      <c r="U80" s="14"/>
    </row>
    <row r="81" spans="1:21">
      <c r="A81" s="15"/>
      <c r="B81" s="5"/>
      <c r="C81" s="5"/>
      <c r="D81" s="5"/>
      <c r="E81" s="5"/>
      <c r="F81" s="19"/>
      <c r="G81" s="19"/>
      <c r="H81" s="19"/>
      <c r="I81" s="19"/>
      <c r="J81" s="19"/>
      <c r="K81" s="19"/>
      <c r="L81" s="19"/>
      <c r="M81" s="14"/>
      <c r="N81" s="14"/>
      <c r="O81" s="14"/>
      <c r="P81" s="14"/>
      <c r="Q81" s="14"/>
      <c r="R81" s="14"/>
      <c r="S81" s="14"/>
      <c r="T81" s="14"/>
      <c r="U81" s="14"/>
    </row>
    <row r="82" spans="1:21">
      <c r="A82" s="14"/>
      <c r="B82" s="14"/>
      <c r="C82" s="14"/>
      <c r="D82" s="14"/>
      <c r="E82" s="14"/>
      <c r="F82" s="14"/>
      <c r="G82" s="14"/>
      <c r="H82" s="14"/>
      <c r="I82" s="14"/>
      <c r="J82" s="14"/>
      <c r="K82" s="14"/>
      <c r="L82" s="14"/>
      <c r="M82" s="14"/>
      <c r="N82" s="14"/>
      <c r="O82" s="14"/>
      <c r="P82" s="14"/>
      <c r="Q82" s="14"/>
      <c r="R82" s="14"/>
      <c r="S82" s="14"/>
      <c r="T82" s="14"/>
      <c r="U82" s="14"/>
    </row>
    <row r="83" spans="1:21">
      <c r="A83" s="14"/>
      <c r="B83" s="14"/>
      <c r="C83" s="14"/>
      <c r="D83" s="14"/>
      <c r="E83" s="14"/>
      <c r="F83" s="14"/>
      <c r="G83" s="14"/>
      <c r="H83" s="14"/>
      <c r="I83" s="14"/>
      <c r="J83" s="14"/>
      <c r="K83" s="14"/>
      <c r="L83" s="14"/>
      <c r="M83" s="14"/>
      <c r="N83" s="14"/>
      <c r="O83" s="14"/>
      <c r="P83" s="14"/>
      <c r="Q83" s="14"/>
      <c r="R83" s="14"/>
      <c r="S83" s="14"/>
      <c r="T83" s="14"/>
      <c r="U83" s="14"/>
    </row>
    <row r="84" spans="1:21">
      <c r="A84" s="15" t="s">
        <v>36</v>
      </c>
      <c r="B84" s="5"/>
      <c r="C84" s="5"/>
      <c r="D84" s="5"/>
      <c r="E84" s="5"/>
      <c r="F84" s="5"/>
      <c r="G84" s="5"/>
      <c r="H84" s="5"/>
      <c r="I84" s="5"/>
      <c r="J84" s="5"/>
      <c r="K84" s="5"/>
      <c r="L84" s="5"/>
      <c r="M84" s="14"/>
      <c r="N84" s="22"/>
      <c r="O84" s="18" t="str">
        <f t="shared" ref="O84:U84" si="18">F86</f>
        <v>0.1mM10ul</v>
      </c>
      <c r="P84" s="18" t="str">
        <f t="shared" si="18"/>
        <v>0.1mM20ul</v>
      </c>
      <c r="Q84" s="18" t="str">
        <f t="shared" si="18"/>
        <v>1mM7ul</v>
      </c>
      <c r="R84" s="18" t="str">
        <f t="shared" si="18"/>
        <v>1mM20ul</v>
      </c>
      <c r="S84" s="18" t="str">
        <f t="shared" si="18"/>
        <v>10mM7ul</v>
      </c>
      <c r="T84" s="18" t="str">
        <f t="shared" si="18"/>
        <v>10mM20ul</v>
      </c>
      <c r="U84" s="18" t="str">
        <f t="shared" si="18"/>
        <v>10mM70ul</v>
      </c>
    </row>
    <row r="85" spans="1:21">
      <c r="A85" s="15"/>
      <c r="B85" s="5" t="s">
        <v>39</v>
      </c>
      <c r="C85" s="16" t="s">
        <v>16</v>
      </c>
      <c r="D85" s="5"/>
      <c r="E85" s="5"/>
      <c r="F85" s="5"/>
      <c r="G85" s="5"/>
      <c r="H85" s="5"/>
      <c r="I85" s="5"/>
      <c r="J85" s="5"/>
      <c r="K85" s="5"/>
      <c r="L85" s="5"/>
      <c r="M85" s="14"/>
      <c r="N85" s="22" t="s">
        <v>16</v>
      </c>
      <c r="O85" s="23">
        <f t="shared" ref="O85:U85" si="19">AVERAGE(F89,F107)</f>
        <v>1.0897529958425054</v>
      </c>
      <c r="P85" s="23">
        <f t="shared" si="19"/>
        <v>4.806228091627947</v>
      </c>
      <c r="Q85" s="23">
        <f t="shared" si="19"/>
        <v>8.4127605228118778</v>
      </c>
      <c r="R85" s="23">
        <f t="shared" si="19"/>
        <v>52.006086791119813</v>
      </c>
      <c r="S85" s="23">
        <f t="shared" si="19"/>
        <v>98.860194016466949</v>
      </c>
      <c r="T85" s="23">
        <f t="shared" si="19"/>
        <v>101.43762397760932</v>
      </c>
      <c r="U85" s="23">
        <f t="shared" si="19"/>
        <v>82.991603489035612</v>
      </c>
    </row>
    <row r="86" spans="1:21" ht="15.75">
      <c r="A86" s="15"/>
      <c r="B86" s="5"/>
      <c r="C86" s="5" t="s">
        <v>21</v>
      </c>
      <c r="D86" s="17">
        <v>5.0339999999999998</v>
      </c>
      <c r="E86" s="5" t="s">
        <v>22</v>
      </c>
      <c r="F86" s="18" t="s">
        <v>23</v>
      </c>
      <c r="G86" s="18" t="s">
        <v>24</v>
      </c>
      <c r="H86" s="18" t="s">
        <v>25</v>
      </c>
      <c r="I86" s="18" t="s">
        <v>26</v>
      </c>
      <c r="J86" s="18" t="s">
        <v>27</v>
      </c>
      <c r="K86" s="18" t="s">
        <v>28</v>
      </c>
      <c r="L86" s="18" t="s">
        <v>29</v>
      </c>
      <c r="M86" s="14"/>
      <c r="N86" s="22" t="s">
        <v>7</v>
      </c>
      <c r="O86" s="23">
        <f t="shared" ref="O86:U86" si="20">AVERAGE(F95,F101)</f>
        <v>5.6869723735323889</v>
      </c>
      <c r="P86" s="23">
        <f t="shared" si="20"/>
        <v>2.8906877319386277</v>
      </c>
      <c r="Q86" s="23">
        <f t="shared" si="20"/>
        <v>3.6741248725015909</v>
      </c>
      <c r="R86" s="23">
        <f t="shared" si="20"/>
        <v>22.008941166257923</v>
      </c>
      <c r="S86" s="23">
        <f t="shared" si="20"/>
        <v>76.976496885783106</v>
      </c>
      <c r="T86" s="23">
        <f t="shared" si="20"/>
        <v>115.76857136656611</v>
      </c>
      <c r="U86" s="23">
        <f t="shared" si="20"/>
        <v>91.935588879966971</v>
      </c>
    </row>
    <row r="87" spans="1:21" ht="15.75">
      <c r="A87" s="15"/>
      <c r="B87" s="5"/>
      <c r="C87" s="5" t="s">
        <v>30</v>
      </c>
      <c r="D87" s="17">
        <v>8.9489999999999998</v>
      </c>
      <c r="E87" s="17">
        <v>4.96</v>
      </c>
      <c r="F87" s="17">
        <v>5.032</v>
      </c>
      <c r="G87" s="17">
        <v>5.0620000000000003</v>
      </c>
      <c r="H87" s="17">
        <v>5.22</v>
      </c>
      <c r="I87" s="17">
        <v>6.8630000000000004</v>
      </c>
      <c r="J87" s="17">
        <v>8.4670000000000005</v>
      </c>
      <c r="K87" s="17">
        <v>8.49</v>
      </c>
      <c r="L87" s="17">
        <v>8.6349999999999998</v>
      </c>
      <c r="M87" s="14"/>
      <c r="N87" s="14"/>
      <c r="O87" s="14"/>
      <c r="P87" s="14"/>
      <c r="Q87" s="14"/>
      <c r="R87" s="14"/>
      <c r="S87" s="14"/>
      <c r="T87" s="14"/>
      <c r="U87" s="14"/>
    </row>
    <row r="88" spans="1:21">
      <c r="A88" s="15"/>
      <c r="B88" s="5"/>
      <c r="C88" s="5"/>
      <c r="D88" s="5">
        <f>D87-D86</f>
        <v>3.915</v>
      </c>
      <c r="E88" s="5"/>
      <c r="F88" s="5">
        <f>F87-E87</f>
        <v>7.2000000000000064E-2</v>
      </c>
      <c r="G88" s="5">
        <f>G87-E87</f>
        <v>0.10200000000000031</v>
      </c>
      <c r="H88" s="5">
        <f>H87-E87</f>
        <v>0.25999999999999979</v>
      </c>
      <c r="I88" s="5">
        <f>I87-E87</f>
        <v>1.9030000000000005</v>
      </c>
      <c r="J88" s="5">
        <f>J87-E87</f>
        <v>3.5070000000000006</v>
      </c>
      <c r="K88" s="5">
        <f>K87-E87</f>
        <v>3.5300000000000002</v>
      </c>
      <c r="L88" s="5">
        <f>L87-E87</f>
        <v>3.6749999999999998</v>
      </c>
      <c r="M88" s="14"/>
      <c r="N88" s="14"/>
      <c r="O88" s="14"/>
      <c r="P88" s="14"/>
      <c r="Q88" s="14"/>
      <c r="R88" s="14"/>
      <c r="S88" s="14"/>
      <c r="T88" s="14"/>
      <c r="U88" s="14"/>
    </row>
    <row r="89" spans="1:21">
      <c r="A89" s="15"/>
      <c r="B89" s="5"/>
      <c r="C89" s="5"/>
      <c r="D89" s="5"/>
      <c r="E89" s="5"/>
      <c r="F89" s="19">
        <f>F88/D88*100</f>
        <v>1.8390804597701167</v>
      </c>
      <c r="G89" s="19">
        <f>G88/D88*100</f>
        <v>2.6053639846743373</v>
      </c>
      <c r="H89" s="19">
        <f>H88/D88*100</f>
        <v>6.6411238825031873</v>
      </c>
      <c r="I89" s="19">
        <f>I88/D88*100</f>
        <v>48.607918263090689</v>
      </c>
      <c r="J89" s="19">
        <f>J88/D88*100</f>
        <v>89.578544061302694</v>
      </c>
      <c r="K89" s="19">
        <f>K88/D88*100</f>
        <v>90.166028097062593</v>
      </c>
      <c r="L89" s="19">
        <f>L88/D88*100</f>
        <v>93.869731800766274</v>
      </c>
      <c r="M89" s="14"/>
      <c r="N89" s="22" t="s">
        <v>31</v>
      </c>
      <c r="O89" s="5" t="s">
        <v>16</v>
      </c>
      <c r="P89" s="5" t="s">
        <v>7</v>
      </c>
      <c r="Q89" s="14"/>
      <c r="R89" s="14"/>
      <c r="S89" s="14"/>
      <c r="T89" s="14"/>
      <c r="U89" s="14"/>
    </row>
    <row r="90" spans="1:21">
      <c r="A90" s="15"/>
      <c r="B90" s="5"/>
      <c r="C90" s="5"/>
      <c r="D90" s="5"/>
      <c r="E90" s="5"/>
      <c r="F90" s="5"/>
      <c r="G90" s="5"/>
      <c r="H90" s="5"/>
      <c r="I90" s="5"/>
      <c r="J90" s="5"/>
      <c r="K90" s="5"/>
      <c r="L90" s="5"/>
      <c r="M90" s="14"/>
      <c r="N90" s="18" t="s">
        <v>23</v>
      </c>
      <c r="O90" s="23">
        <f>O85</f>
        <v>1.0897529958425054</v>
      </c>
      <c r="P90" s="23">
        <f>O86</f>
        <v>5.6869723735323889</v>
      </c>
      <c r="Q90" s="14"/>
      <c r="R90" s="14"/>
      <c r="S90" s="14"/>
      <c r="T90" s="14"/>
      <c r="U90" s="14"/>
    </row>
    <row r="91" spans="1:21">
      <c r="A91" s="15"/>
      <c r="B91" s="5" t="s">
        <v>40</v>
      </c>
      <c r="C91" s="16" t="s">
        <v>20</v>
      </c>
      <c r="D91" s="5"/>
      <c r="E91" s="5"/>
      <c r="F91" s="5"/>
      <c r="G91" s="5"/>
      <c r="H91" s="5"/>
      <c r="I91" s="5"/>
      <c r="J91" s="5"/>
      <c r="K91" s="5"/>
      <c r="L91" s="5"/>
      <c r="M91" s="14"/>
      <c r="N91" s="18" t="s">
        <v>24</v>
      </c>
      <c r="O91" s="23">
        <f>P85</f>
        <v>4.806228091627947</v>
      </c>
      <c r="P91" s="23">
        <f>P86</f>
        <v>2.8906877319386277</v>
      </c>
      <c r="Q91" s="14"/>
      <c r="R91" s="14"/>
      <c r="S91" s="14"/>
      <c r="T91" s="14"/>
      <c r="U91" s="14"/>
    </row>
    <row r="92" spans="1:21" ht="15.75">
      <c r="A92" s="15"/>
      <c r="B92" s="5"/>
      <c r="C92" s="5" t="s">
        <v>21</v>
      </c>
      <c r="D92" s="17">
        <v>5.7370000000000001</v>
      </c>
      <c r="E92" s="5" t="s">
        <v>22</v>
      </c>
      <c r="F92" s="18" t="s">
        <v>23</v>
      </c>
      <c r="G92" s="18" t="s">
        <v>24</v>
      </c>
      <c r="H92" s="18" t="s">
        <v>25</v>
      </c>
      <c r="I92" s="18" t="s">
        <v>26</v>
      </c>
      <c r="J92" s="18" t="s">
        <v>27</v>
      </c>
      <c r="K92" s="18" t="s">
        <v>28</v>
      </c>
      <c r="L92" s="18" t="s">
        <v>29</v>
      </c>
      <c r="M92" s="14"/>
      <c r="N92" s="18" t="s">
        <v>25</v>
      </c>
      <c r="O92" s="23">
        <f>Q85</f>
        <v>8.4127605228118778</v>
      </c>
      <c r="P92" s="23">
        <f>Q86</f>
        <v>3.6741248725015909</v>
      </c>
      <c r="Q92" s="14"/>
      <c r="R92" s="14"/>
      <c r="S92" s="14"/>
      <c r="T92" s="14"/>
      <c r="U92" s="14"/>
    </row>
    <row r="93" spans="1:21" ht="15.75">
      <c r="A93" s="15"/>
      <c r="B93" s="5"/>
      <c r="C93" s="5" t="s">
        <v>30</v>
      </c>
      <c r="D93" s="17">
        <v>6.3860000000000001</v>
      </c>
      <c r="E93" s="17">
        <v>5.8070000000000004</v>
      </c>
      <c r="F93" s="17">
        <v>5.875</v>
      </c>
      <c r="G93" s="17">
        <v>5.8520000000000003</v>
      </c>
      <c r="H93" s="17">
        <v>5.8630000000000004</v>
      </c>
      <c r="I93" s="17">
        <v>6.0369999999999999</v>
      </c>
      <c r="J93" s="17">
        <v>6.3890000000000002</v>
      </c>
      <c r="K93" s="17">
        <v>6.4279999999999999</v>
      </c>
      <c r="L93" s="17">
        <v>6.407</v>
      </c>
      <c r="M93" s="14"/>
      <c r="N93" s="18" t="s">
        <v>26</v>
      </c>
      <c r="O93" s="23">
        <f>R85</f>
        <v>52.006086791119813</v>
      </c>
      <c r="P93" s="23">
        <f>R86</f>
        <v>22.008941166257923</v>
      </c>
      <c r="Q93" s="14"/>
      <c r="R93" s="14"/>
      <c r="S93" s="14"/>
      <c r="T93" s="14"/>
      <c r="U93" s="14"/>
    </row>
    <row r="94" spans="1:21">
      <c r="A94" s="15"/>
      <c r="B94" s="5"/>
      <c r="C94" s="5"/>
      <c r="D94" s="5">
        <f>D93-D92</f>
        <v>0.64900000000000002</v>
      </c>
      <c r="E94" s="5"/>
      <c r="F94" s="5">
        <f>F93-E93</f>
        <v>6.7999999999999616E-2</v>
      </c>
      <c r="G94" s="5">
        <f>G93-E93</f>
        <v>4.4999999999999929E-2</v>
      </c>
      <c r="H94" s="5">
        <f>H93-E93</f>
        <v>5.600000000000005E-2</v>
      </c>
      <c r="I94" s="5">
        <f>I93-E93</f>
        <v>0.22999999999999954</v>
      </c>
      <c r="J94" s="5">
        <f>J93-E93</f>
        <v>0.58199999999999985</v>
      </c>
      <c r="K94" s="5">
        <f>K93-E93</f>
        <v>0.62099999999999955</v>
      </c>
      <c r="L94" s="5">
        <f>L93-E93</f>
        <v>0.59999999999999964</v>
      </c>
      <c r="M94" s="14"/>
      <c r="N94" s="18" t="s">
        <v>27</v>
      </c>
      <c r="O94" s="23">
        <f>S85</f>
        <v>98.860194016466949</v>
      </c>
      <c r="P94" s="23">
        <f>S86</f>
        <v>76.976496885783106</v>
      </c>
      <c r="Q94" s="14"/>
      <c r="R94" s="14"/>
      <c r="S94" s="14"/>
      <c r="T94" s="14"/>
      <c r="U94" s="14"/>
    </row>
    <row r="95" spans="1:21">
      <c r="A95" s="15"/>
      <c r="B95" s="5"/>
      <c r="C95" s="5"/>
      <c r="D95" s="5"/>
      <c r="E95" s="5"/>
      <c r="F95" s="19">
        <f>F94/D94*100</f>
        <v>10.477657935284993</v>
      </c>
      <c r="G95" s="19">
        <f>G94/D94*100</f>
        <v>6.9337442218798033</v>
      </c>
      <c r="H95" s="19">
        <f>H94/D94*100</f>
        <v>8.6286594761171109</v>
      </c>
      <c r="I95" s="19">
        <f>I94/D94*100</f>
        <v>35.439137134052316</v>
      </c>
      <c r="J95" s="19">
        <f>J94/D94*100</f>
        <v>89.676425269645591</v>
      </c>
      <c r="K95" s="19">
        <f>K94/D94*100</f>
        <v>95.685670261941382</v>
      </c>
      <c r="L95" s="19">
        <f>L94/D94*100</f>
        <v>92.44992295839748</v>
      </c>
      <c r="M95" s="14"/>
      <c r="N95" s="18" t="s">
        <v>28</v>
      </c>
      <c r="O95" s="23">
        <f>T85</f>
        <v>101.43762397760932</v>
      </c>
      <c r="P95" s="23">
        <f>T86</f>
        <v>115.76857136656611</v>
      </c>
      <c r="Q95" s="14"/>
      <c r="R95" s="14"/>
      <c r="S95" s="14"/>
      <c r="T95" s="14"/>
      <c r="U95" s="14"/>
    </row>
    <row r="96" spans="1:21">
      <c r="A96" s="15"/>
      <c r="B96" s="5"/>
      <c r="C96" s="5"/>
      <c r="D96" s="5"/>
      <c r="E96" s="5"/>
      <c r="F96" s="5"/>
      <c r="G96" s="5"/>
      <c r="H96" s="5"/>
      <c r="I96" s="5"/>
      <c r="J96" s="5"/>
      <c r="K96" s="5"/>
      <c r="L96" s="5"/>
      <c r="M96" s="14"/>
      <c r="N96" s="18" t="s">
        <v>29</v>
      </c>
      <c r="O96" s="23">
        <f>U85</f>
        <v>82.991603489035612</v>
      </c>
      <c r="P96" s="23">
        <f>U86</f>
        <v>91.935588879966971</v>
      </c>
      <c r="Q96" s="14"/>
      <c r="R96" s="14"/>
      <c r="S96" s="14"/>
      <c r="T96" s="14"/>
      <c r="U96" s="14"/>
    </row>
    <row r="97" spans="1:21">
      <c r="A97" s="15"/>
      <c r="B97" s="5" t="s">
        <v>41</v>
      </c>
      <c r="C97" s="16" t="s">
        <v>20</v>
      </c>
      <c r="D97" s="5"/>
      <c r="E97" s="5"/>
      <c r="F97" s="5"/>
      <c r="G97" s="5"/>
      <c r="H97" s="5"/>
      <c r="I97" s="5"/>
      <c r="J97" s="5"/>
      <c r="K97" s="5"/>
      <c r="L97" s="5"/>
      <c r="M97" s="14"/>
      <c r="N97" s="14"/>
      <c r="O97" s="14"/>
      <c r="P97" s="14"/>
      <c r="Q97" s="14"/>
      <c r="R97" s="14"/>
      <c r="S97" s="14"/>
      <c r="T97" s="14"/>
      <c r="U97" s="14"/>
    </row>
    <row r="98" spans="1:21" ht="15.75">
      <c r="A98" s="15"/>
      <c r="B98" s="5"/>
      <c r="C98" s="5" t="s">
        <v>21</v>
      </c>
      <c r="D98" s="17">
        <v>3.8889999999999998</v>
      </c>
      <c r="E98" s="5" t="s">
        <v>22</v>
      </c>
      <c r="F98" s="18" t="s">
        <v>23</v>
      </c>
      <c r="G98" s="18" t="s">
        <v>24</v>
      </c>
      <c r="H98" s="18" t="s">
        <v>25</v>
      </c>
      <c r="I98" s="18" t="s">
        <v>26</v>
      </c>
      <c r="J98" s="18" t="s">
        <v>27</v>
      </c>
      <c r="K98" s="18" t="s">
        <v>28</v>
      </c>
      <c r="L98" s="18" t="s">
        <v>29</v>
      </c>
      <c r="M98" s="14"/>
      <c r="N98" s="14"/>
      <c r="O98" s="14"/>
      <c r="P98" s="14"/>
      <c r="Q98" s="14"/>
      <c r="R98" s="14"/>
      <c r="S98" s="14"/>
      <c r="T98" s="14"/>
      <c r="U98" s="14"/>
    </row>
    <row r="99" spans="1:21" ht="15.75">
      <c r="A99" s="15"/>
      <c r="B99" s="5"/>
      <c r="C99" s="5" t="s">
        <v>30</v>
      </c>
      <c r="D99" s="17">
        <v>4.67</v>
      </c>
      <c r="E99" s="17">
        <v>2.4209999999999998</v>
      </c>
      <c r="F99" s="17">
        <v>2.4279999999999999</v>
      </c>
      <c r="G99" s="17">
        <v>2.4119999999999999</v>
      </c>
      <c r="H99" s="17">
        <v>2.411</v>
      </c>
      <c r="I99" s="17">
        <v>2.488</v>
      </c>
      <c r="J99" s="17">
        <v>2.923</v>
      </c>
      <c r="K99" s="17">
        <v>3.4820000000000002</v>
      </c>
      <c r="L99" s="17">
        <v>3.1349999999999998</v>
      </c>
      <c r="M99" s="14"/>
      <c r="N99" s="14"/>
      <c r="O99" s="14"/>
      <c r="P99" s="14"/>
      <c r="Q99" s="14"/>
      <c r="R99" s="14"/>
      <c r="S99" s="14"/>
      <c r="T99" s="14"/>
      <c r="U99" s="14"/>
    </row>
    <row r="100" spans="1:21">
      <c r="A100" s="15"/>
      <c r="B100" s="5"/>
      <c r="C100" s="5"/>
      <c r="D100" s="5">
        <f>D99-D98</f>
        <v>0.78100000000000014</v>
      </c>
      <c r="E100" s="5"/>
      <c r="F100" s="5">
        <f>F99-E99</f>
        <v>7.0000000000001172E-3</v>
      </c>
      <c r="G100" s="5">
        <f>G99-E99</f>
        <v>-8.999999999999897E-3</v>
      </c>
      <c r="H100" s="5">
        <f>H99-E99</f>
        <v>-9.9999999999997868E-3</v>
      </c>
      <c r="I100" s="5">
        <f>I99-E99</f>
        <v>6.7000000000000171E-2</v>
      </c>
      <c r="J100" s="5">
        <f>J99-E99</f>
        <v>0.50200000000000022</v>
      </c>
      <c r="K100" s="5">
        <f>K99-E99</f>
        <v>1.0610000000000004</v>
      </c>
      <c r="L100" s="5">
        <f>L99-E99</f>
        <v>0.71399999999999997</v>
      </c>
      <c r="M100" s="14"/>
      <c r="N100" s="14"/>
      <c r="O100" s="14"/>
      <c r="P100" s="14"/>
      <c r="Q100" s="14"/>
      <c r="R100" s="14"/>
      <c r="S100" s="14"/>
      <c r="T100" s="14"/>
      <c r="U100" s="14"/>
    </row>
    <row r="101" spans="1:21">
      <c r="A101" s="15"/>
      <c r="B101" s="5"/>
      <c r="C101" s="5"/>
      <c r="D101" s="5"/>
      <c r="E101" s="5"/>
      <c r="F101" s="19">
        <f>F100/D100*100</f>
        <v>0.89628681177978431</v>
      </c>
      <c r="G101" s="19">
        <f>G100/D100*100</f>
        <v>-1.1523687580025475</v>
      </c>
      <c r="H101" s="19">
        <f>H100/D100*100</f>
        <v>-1.2804097311139291</v>
      </c>
      <c r="I101" s="19">
        <f>I100/D100*100</f>
        <v>8.5787451984635297</v>
      </c>
      <c r="J101" s="19">
        <f>J100/D100*100</f>
        <v>64.276568501920622</v>
      </c>
      <c r="K101" s="19">
        <f>K100/D100*100</f>
        <v>135.85147247119082</v>
      </c>
      <c r="L101" s="19">
        <f>L100/D100*100</f>
        <v>91.421254801536463</v>
      </c>
      <c r="M101" s="14"/>
      <c r="N101" s="14"/>
      <c r="O101" s="14"/>
      <c r="P101" s="14"/>
      <c r="Q101" s="14"/>
      <c r="R101" s="14"/>
      <c r="S101" s="14"/>
      <c r="T101" s="14"/>
      <c r="U101" s="14"/>
    </row>
    <row r="102" spans="1:21">
      <c r="A102" s="15"/>
      <c r="B102" s="5"/>
      <c r="C102" s="5"/>
      <c r="D102" s="5"/>
      <c r="E102" s="5"/>
      <c r="F102" s="5"/>
      <c r="G102" s="5"/>
      <c r="H102" s="5"/>
      <c r="I102" s="5"/>
      <c r="J102" s="5"/>
      <c r="K102" s="5"/>
      <c r="L102" s="5"/>
      <c r="M102" s="14"/>
      <c r="N102" s="14"/>
      <c r="O102" s="14"/>
      <c r="P102" s="14"/>
      <c r="Q102" s="14"/>
      <c r="R102" s="14"/>
      <c r="S102" s="14"/>
      <c r="T102" s="14"/>
      <c r="U102" s="14"/>
    </row>
    <row r="103" spans="1:21">
      <c r="A103" s="15"/>
      <c r="B103" s="5" t="s">
        <v>42</v>
      </c>
      <c r="C103" s="16" t="s">
        <v>16</v>
      </c>
      <c r="D103" s="5"/>
      <c r="E103" s="5"/>
      <c r="F103" s="5"/>
      <c r="G103" s="5"/>
      <c r="H103" s="5"/>
      <c r="I103" s="5"/>
      <c r="J103" s="5"/>
      <c r="K103" s="5"/>
      <c r="L103" s="5"/>
      <c r="M103" s="14"/>
      <c r="N103" s="14"/>
      <c r="O103" s="14"/>
      <c r="P103" s="14"/>
      <c r="Q103" s="14"/>
      <c r="R103" s="14"/>
      <c r="S103" s="14"/>
      <c r="T103" s="14"/>
      <c r="U103" s="14"/>
    </row>
    <row r="104" spans="1:21" ht="15.75">
      <c r="A104" s="15"/>
      <c r="B104" s="5"/>
      <c r="C104" s="5" t="s">
        <v>21</v>
      </c>
      <c r="D104" s="17">
        <v>2.9540000000000002</v>
      </c>
      <c r="E104" s="5" t="s">
        <v>22</v>
      </c>
      <c r="F104" s="18" t="s">
        <v>23</v>
      </c>
      <c r="G104" s="18" t="s">
        <v>24</v>
      </c>
      <c r="H104" s="18" t="s">
        <v>25</v>
      </c>
      <c r="I104" s="18" t="s">
        <v>26</v>
      </c>
      <c r="J104" s="18" t="s">
        <v>27</v>
      </c>
      <c r="K104" s="18" t="s">
        <v>28</v>
      </c>
      <c r="L104" s="18" t="s">
        <v>29</v>
      </c>
      <c r="M104" s="14"/>
      <c r="N104" s="14"/>
      <c r="O104" s="14"/>
      <c r="P104" s="14"/>
      <c r="Q104" s="14"/>
      <c r="R104" s="14"/>
      <c r="S104" s="14"/>
      <c r="T104" s="14"/>
      <c r="U104" s="14"/>
    </row>
    <row r="105" spans="1:21" ht="15.75">
      <c r="A105" s="15"/>
      <c r="B105" s="5"/>
      <c r="C105" s="5" t="s">
        <v>30</v>
      </c>
      <c r="D105" s="17">
        <v>6.4790000000000001</v>
      </c>
      <c r="E105" s="17">
        <v>1.5880000000000001</v>
      </c>
      <c r="F105" s="17">
        <v>1.6</v>
      </c>
      <c r="G105" s="17">
        <v>1.835</v>
      </c>
      <c r="H105" s="17">
        <v>1.9470000000000001</v>
      </c>
      <c r="I105" s="17">
        <v>3.5409999999999999</v>
      </c>
      <c r="J105" s="17">
        <v>5.4</v>
      </c>
      <c r="K105" s="17">
        <v>5.5609999999999999</v>
      </c>
      <c r="L105" s="17">
        <v>4.13</v>
      </c>
      <c r="M105" s="14"/>
      <c r="N105" s="14"/>
      <c r="O105" s="14"/>
      <c r="P105" s="14"/>
      <c r="Q105" s="14"/>
      <c r="R105" s="14"/>
      <c r="S105" s="14"/>
      <c r="T105" s="14"/>
      <c r="U105" s="14"/>
    </row>
    <row r="106" spans="1:21">
      <c r="A106" s="15"/>
      <c r="B106" s="5"/>
      <c r="C106" s="5"/>
      <c r="D106" s="5">
        <f>D105-D104</f>
        <v>3.5249999999999999</v>
      </c>
      <c r="E106" s="5"/>
      <c r="F106" s="5">
        <f>F105-E105</f>
        <v>1.2000000000000011E-2</v>
      </c>
      <c r="G106" s="5">
        <f>G105-E105</f>
        <v>0.24699999999999989</v>
      </c>
      <c r="H106" s="5">
        <f>H105-E105</f>
        <v>0.35899999999999999</v>
      </c>
      <c r="I106" s="5">
        <f>I105-E105</f>
        <v>1.9529999999999998</v>
      </c>
      <c r="J106" s="5">
        <f>J105-E105</f>
        <v>3.8120000000000003</v>
      </c>
      <c r="K106" s="5">
        <f>K105-E105</f>
        <v>3.9729999999999999</v>
      </c>
      <c r="L106" s="5">
        <f>L105-E105</f>
        <v>2.5419999999999998</v>
      </c>
      <c r="M106" s="14"/>
      <c r="N106" s="14"/>
      <c r="O106" s="14"/>
      <c r="P106" s="14"/>
      <c r="Q106" s="14"/>
      <c r="R106" s="14"/>
      <c r="S106" s="14"/>
      <c r="T106" s="14"/>
      <c r="U106" s="14"/>
    </row>
    <row r="107" spans="1:21">
      <c r="A107" s="15"/>
      <c r="B107" s="5"/>
      <c r="C107" s="5"/>
      <c r="D107" s="5"/>
      <c r="E107" s="5"/>
      <c r="F107" s="19">
        <f>F106/D106*100</f>
        <v>0.34042553191489394</v>
      </c>
      <c r="G107" s="19">
        <f>G106/D106*100</f>
        <v>7.0070921985815575</v>
      </c>
      <c r="H107" s="19">
        <f>H106/D106*100</f>
        <v>10.184397163120568</v>
      </c>
      <c r="I107" s="19">
        <f>I106/D106*100</f>
        <v>55.40425531914893</v>
      </c>
      <c r="J107" s="19">
        <f>J106/D106*100</f>
        <v>108.14184397163122</v>
      </c>
      <c r="K107" s="19">
        <f>K106/D106*100</f>
        <v>112.70921985815603</v>
      </c>
      <c r="L107" s="19">
        <f>L106/D106*100</f>
        <v>72.113475177304963</v>
      </c>
      <c r="M107" s="14"/>
      <c r="N107" s="14"/>
      <c r="O107" s="14"/>
      <c r="P107" s="14"/>
      <c r="Q107" s="14"/>
      <c r="R107" s="14"/>
      <c r="S107" s="14"/>
      <c r="T107" s="14"/>
      <c r="U107" s="14"/>
    </row>
    <row r="108" spans="1:21">
      <c r="A108" s="14"/>
      <c r="B108" s="14"/>
      <c r="C108" s="14"/>
      <c r="D108" s="14"/>
      <c r="E108" s="14"/>
      <c r="F108" s="14"/>
      <c r="G108" s="14"/>
      <c r="H108" s="14"/>
      <c r="I108" s="14"/>
      <c r="J108" s="14"/>
      <c r="K108" s="14"/>
      <c r="L108" s="14"/>
      <c r="M108" s="14"/>
      <c r="N108" s="14"/>
      <c r="O108" s="14"/>
      <c r="P108" s="14"/>
      <c r="Q108" s="14"/>
      <c r="R108" s="14"/>
      <c r="S108" s="14"/>
      <c r="T108" s="14"/>
      <c r="U108" s="14"/>
    </row>
    <row r="109" spans="1:21">
      <c r="A109" s="14"/>
      <c r="B109" s="14"/>
      <c r="C109" s="14"/>
      <c r="D109" s="14"/>
      <c r="E109" s="14"/>
      <c r="F109" s="14"/>
      <c r="G109" s="14"/>
      <c r="H109" s="14"/>
      <c r="I109" s="14"/>
      <c r="J109" s="14"/>
      <c r="K109" s="14"/>
      <c r="L109" s="14"/>
      <c r="M109" s="14"/>
      <c r="N109" s="14"/>
      <c r="O109" s="14"/>
      <c r="P109" s="14"/>
      <c r="Q109" s="14"/>
      <c r="R109" s="14"/>
      <c r="S109" s="14"/>
      <c r="T109" s="14"/>
      <c r="U109" s="14"/>
    </row>
    <row r="110" spans="1:21">
      <c r="A110" s="15" t="s">
        <v>38</v>
      </c>
      <c r="B110" s="5"/>
      <c r="C110" s="5"/>
      <c r="D110" s="5"/>
      <c r="E110" s="5"/>
      <c r="F110" s="5"/>
      <c r="G110" s="5"/>
      <c r="H110" s="5"/>
      <c r="I110" s="5"/>
      <c r="J110" s="5"/>
      <c r="K110" s="5"/>
      <c r="L110" s="5"/>
      <c r="M110" s="14"/>
      <c r="N110" s="22"/>
      <c r="O110" s="18" t="str">
        <f t="shared" ref="O110:U110" si="21">F112</f>
        <v>0.1mM10ul</v>
      </c>
      <c r="P110" s="18" t="str">
        <f t="shared" si="21"/>
        <v>0.1mM20ul</v>
      </c>
      <c r="Q110" s="18" t="str">
        <f t="shared" si="21"/>
        <v>1mM7ul</v>
      </c>
      <c r="R110" s="18" t="str">
        <f t="shared" si="21"/>
        <v>1mM20ul</v>
      </c>
      <c r="S110" s="18" t="str">
        <f t="shared" si="21"/>
        <v>10mM7ul</v>
      </c>
      <c r="T110" s="18" t="str">
        <f t="shared" si="21"/>
        <v>10mM20ul</v>
      </c>
      <c r="U110" s="18" t="str">
        <f t="shared" si="21"/>
        <v>10mM70ul</v>
      </c>
    </row>
    <row r="111" spans="1:21">
      <c r="A111" s="15"/>
      <c r="B111" s="5" t="s">
        <v>19</v>
      </c>
      <c r="C111" s="16" t="s">
        <v>16</v>
      </c>
      <c r="D111" s="5"/>
      <c r="E111" s="5"/>
      <c r="F111" s="5"/>
      <c r="G111" s="5"/>
      <c r="H111" s="5"/>
      <c r="I111" s="5"/>
      <c r="J111" s="5"/>
      <c r="K111" s="5"/>
      <c r="L111" s="5"/>
      <c r="M111" s="14"/>
      <c r="N111" s="22" t="s">
        <v>16</v>
      </c>
      <c r="O111" s="23">
        <f t="shared" ref="O111:U111" si="22">F115</f>
        <v>3.445065176908745</v>
      </c>
      <c r="P111" s="23">
        <f t="shared" si="22"/>
        <v>3.3519553072625734</v>
      </c>
      <c r="Q111" s="23">
        <f t="shared" si="22"/>
        <v>28.817504655493476</v>
      </c>
      <c r="R111" s="23">
        <f t="shared" si="22"/>
        <v>76.117318435754186</v>
      </c>
      <c r="S111" s="23">
        <f t="shared" si="22"/>
        <v>110.10242085661082</v>
      </c>
      <c r="T111" s="23">
        <f t="shared" si="22"/>
        <v>97.253258845437614</v>
      </c>
      <c r="U111" s="23">
        <f t="shared" si="22"/>
        <v>108.79888268156425</v>
      </c>
    </row>
    <row r="112" spans="1:21" ht="15.75">
      <c r="A112" s="15"/>
      <c r="B112" s="5"/>
      <c r="C112" s="5" t="s">
        <v>21</v>
      </c>
      <c r="D112" s="17">
        <v>3.4359999999999999</v>
      </c>
      <c r="E112" s="5" t="s">
        <v>22</v>
      </c>
      <c r="F112" s="18" t="s">
        <v>23</v>
      </c>
      <c r="G112" s="18" t="s">
        <v>24</v>
      </c>
      <c r="H112" s="18" t="s">
        <v>25</v>
      </c>
      <c r="I112" s="18" t="s">
        <v>26</v>
      </c>
      <c r="J112" s="18" t="s">
        <v>27</v>
      </c>
      <c r="K112" s="18" t="s">
        <v>28</v>
      </c>
      <c r="L112" s="18" t="s">
        <v>29</v>
      </c>
      <c r="M112" s="14"/>
      <c r="N112" s="22" t="s">
        <v>7</v>
      </c>
      <c r="O112" s="23">
        <f t="shared" ref="O112:U112" si="23">AVERAGE(F121,F127)</f>
        <v>13.881434710163981</v>
      </c>
      <c r="P112" s="23">
        <f t="shared" si="23"/>
        <v>38.401736385161826</v>
      </c>
      <c r="Q112" s="23">
        <f t="shared" si="23"/>
        <v>74.880294659300176</v>
      </c>
      <c r="R112" s="23">
        <f t="shared" si="23"/>
        <v>179.25589757081465</v>
      </c>
      <c r="S112" s="23">
        <f t="shared" si="23"/>
        <v>222.29325616065944</v>
      </c>
      <c r="T112" s="23">
        <f t="shared" si="23"/>
        <v>284.41901254055949</v>
      </c>
      <c r="U112" s="23">
        <f t="shared" si="23"/>
        <v>247.24940805051304</v>
      </c>
    </row>
    <row r="113" spans="1:21" ht="15.75">
      <c r="A113" s="15"/>
      <c r="B113" s="5"/>
      <c r="C113" s="5" t="s">
        <v>30</v>
      </c>
      <c r="D113" s="17">
        <v>5.5839999999999996</v>
      </c>
      <c r="E113" s="17">
        <v>2.2130000000000001</v>
      </c>
      <c r="F113" s="17">
        <v>2.2869999999999999</v>
      </c>
      <c r="G113" s="17">
        <v>2.2850000000000001</v>
      </c>
      <c r="H113" s="17">
        <v>2.8319999999999999</v>
      </c>
      <c r="I113" s="17">
        <v>3.8479999999999999</v>
      </c>
      <c r="J113" s="17">
        <v>4.5780000000000003</v>
      </c>
      <c r="K113" s="17">
        <v>4.3019999999999996</v>
      </c>
      <c r="L113" s="17">
        <v>4.55</v>
      </c>
      <c r="M113" s="14"/>
      <c r="N113" s="14"/>
      <c r="O113" s="14"/>
      <c r="P113" s="14"/>
      <c r="Q113" s="14"/>
      <c r="R113" s="14"/>
      <c r="S113" s="14"/>
      <c r="T113" s="14"/>
      <c r="U113" s="14"/>
    </row>
    <row r="114" spans="1:21">
      <c r="A114" s="15"/>
      <c r="B114" s="5"/>
      <c r="C114" s="5"/>
      <c r="D114" s="5">
        <f>D113-D112</f>
        <v>2.1479999999999997</v>
      </c>
      <c r="E114" s="5"/>
      <c r="F114" s="5">
        <f>F113-E113</f>
        <v>7.3999999999999844E-2</v>
      </c>
      <c r="G114" s="5">
        <f>G113-E113</f>
        <v>7.2000000000000064E-2</v>
      </c>
      <c r="H114" s="5">
        <f>H113-E113</f>
        <v>0.61899999999999977</v>
      </c>
      <c r="I114" s="5">
        <f>I113-E113</f>
        <v>1.6349999999999998</v>
      </c>
      <c r="J114" s="5">
        <f>J113-E113</f>
        <v>2.3650000000000002</v>
      </c>
      <c r="K114" s="5">
        <f>K113-E113</f>
        <v>2.0889999999999995</v>
      </c>
      <c r="L114" s="5">
        <f>L113-E113</f>
        <v>2.3369999999999997</v>
      </c>
      <c r="M114" s="14"/>
      <c r="N114" s="14"/>
      <c r="O114" s="14"/>
      <c r="P114" s="14"/>
      <c r="Q114" s="14"/>
      <c r="R114" s="14"/>
      <c r="S114" s="14"/>
      <c r="T114" s="14"/>
      <c r="U114" s="14"/>
    </row>
    <row r="115" spans="1:21">
      <c r="A115" s="15"/>
      <c r="B115" s="5"/>
      <c r="C115" s="5"/>
      <c r="D115" s="5"/>
      <c r="E115" s="5"/>
      <c r="F115" s="19">
        <f>F114/D114*100</f>
        <v>3.445065176908745</v>
      </c>
      <c r="G115" s="19">
        <f>G114/D114*100</f>
        <v>3.3519553072625734</v>
      </c>
      <c r="H115" s="19">
        <f>H114/D114*100</f>
        <v>28.817504655493476</v>
      </c>
      <c r="I115" s="19">
        <f>I114/D114*100</f>
        <v>76.117318435754186</v>
      </c>
      <c r="J115" s="19">
        <f>J114/D114*100</f>
        <v>110.10242085661082</v>
      </c>
      <c r="K115" s="19">
        <f>K114/D114*100</f>
        <v>97.253258845437614</v>
      </c>
      <c r="L115" s="19">
        <f>L114/D114*100</f>
        <v>108.79888268156425</v>
      </c>
      <c r="M115" s="14"/>
      <c r="N115" s="22" t="s">
        <v>31</v>
      </c>
      <c r="O115" s="5" t="s">
        <v>16</v>
      </c>
      <c r="P115" s="5" t="s">
        <v>7</v>
      </c>
      <c r="Q115" s="14"/>
      <c r="R115" s="14"/>
      <c r="S115" s="14"/>
      <c r="T115" s="14"/>
      <c r="U115" s="14"/>
    </row>
    <row r="116" spans="1:21">
      <c r="A116" s="15"/>
      <c r="B116" s="5"/>
      <c r="C116" s="5"/>
      <c r="D116" s="5"/>
      <c r="E116" s="5"/>
      <c r="F116" s="5"/>
      <c r="G116" s="5"/>
      <c r="H116" s="5"/>
      <c r="I116" s="5"/>
      <c r="J116" s="5"/>
      <c r="K116" s="5"/>
      <c r="L116" s="5"/>
      <c r="M116" s="14"/>
      <c r="N116" s="18" t="s">
        <v>23</v>
      </c>
      <c r="O116" s="23">
        <f>O111</f>
        <v>3.445065176908745</v>
      </c>
      <c r="P116" s="23">
        <f>O112</f>
        <v>13.881434710163981</v>
      </c>
      <c r="Q116" s="14"/>
      <c r="R116" s="14"/>
      <c r="S116" s="14"/>
      <c r="T116" s="14"/>
      <c r="U116" s="14"/>
    </row>
    <row r="117" spans="1:21">
      <c r="A117" s="15"/>
      <c r="B117" s="5" t="s">
        <v>32</v>
      </c>
      <c r="C117" s="16" t="s">
        <v>20</v>
      </c>
      <c r="D117" s="5"/>
      <c r="E117" s="5"/>
      <c r="F117" s="5"/>
      <c r="G117" s="5"/>
      <c r="H117" s="5"/>
      <c r="I117" s="5"/>
      <c r="J117" s="5"/>
      <c r="K117" s="5"/>
      <c r="L117" s="5"/>
      <c r="M117" s="14"/>
      <c r="N117" s="18" t="s">
        <v>24</v>
      </c>
      <c r="O117" s="23">
        <f>P111</f>
        <v>3.3519553072625734</v>
      </c>
      <c r="P117" s="23">
        <f>P112</f>
        <v>38.401736385161826</v>
      </c>
      <c r="Q117" s="14"/>
      <c r="R117" s="14"/>
      <c r="S117" s="14"/>
      <c r="T117" s="14"/>
      <c r="U117" s="14"/>
    </row>
    <row r="118" spans="1:21" ht="15.75">
      <c r="A118" s="15"/>
      <c r="B118" s="5"/>
      <c r="C118" s="5" t="s">
        <v>21</v>
      </c>
      <c r="D118" s="17">
        <v>3.5110000000000001</v>
      </c>
      <c r="E118" s="5" t="s">
        <v>22</v>
      </c>
      <c r="F118" s="18" t="s">
        <v>23</v>
      </c>
      <c r="G118" s="18" t="s">
        <v>24</v>
      </c>
      <c r="H118" s="18" t="s">
        <v>25</v>
      </c>
      <c r="I118" s="18" t="s">
        <v>26</v>
      </c>
      <c r="J118" s="18" t="s">
        <v>27</v>
      </c>
      <c r="K118" s="18" t="s">
        <v>28</v>
      </c>
      <c r="L118" s="18" t="s">
        <v>29</v>
      </c>
      <c r="M118" s="14"/>
      <c r="N118" s="18" t="s">
        <v>25</v>
      </c>
      <c r="O118" s="23">
        <f>Q111</f>
        <v>28.817504655493476</v>
      </c>
      <c r="P118" s="23">
        <f>Q112</f>
        <v>74.880294659300176</v>
      </c>
      <c r="Q118" s="14"/>
      <c r="R118" s="14"/>
      <c r="S118" s="14"/>
      <c r="T118" s="14"/>
      <c r="U118" s="14"/>
    </row>
    <row r="119" spans="1:21" ht="15.75">
      <c r="A119" s="15"/>
      <c r="B119" s="5"/>
      <c r="C119" s="5" t="s">
        <v>30</v>
      </c>
      <c r="D119" s="17">
        <v>4.0540000000000003</v>
      </c>
      <c r="E119" s="17">
        <v>2.8149999999999999</v>
      </c>
      <c r="F119" s="17">
        <v>2.9329999999999998</v>
      </c>
      <c r="G119" s="17">
        <v>3.0950000000000002</v>
      </c>
      <c r="H119" s="17">
        <v>3.5920000000000001</v>
      </c>
      <c r="I119" s="17">
        <v>4.3730000000000002</v>
      </c>
      <c r="J119" s="17">
        <v>4.6929999999999996</v>
      </c>
      <c r="K119" s="17">
        <v>4.9850000000000003</v>
      </c>
      <c r="L119" s="17">
        <v>4.7270000000000003</v>
      </c>
      <c r="M119" s="14"/>
      <c r="N119" s="18" t="s">
        <v>26</v>
      </c>
      <c r="O119" s="23">
        <f>R111</f>
        <v>76.117318435754186</v>
      </c>
      <c r="P119" s="23">
        <f>R112</f>
        <v>179.25589757081465</v>
      </c>
      <c r="Q119" s="14"/>
      <c r="R119" s="14"/>
      <c r="S119" s="14"/>
      <c r="T119" s="14"/>
      <c r="U119" s="14"/>
    </row>
    <row r="120" spans="1:21">
      <c r="A120" s="15"/>
      <c r="B120" s="5"/>
      <c r="C120" s="5"/>
      <c r="D120" s="5">
        <f>D119-D118</f>
        <v>0.54300000000000015</v>
      </c>
      <c r="E120" s="5"/>
      <c r="F120" s="5">
        <f>F119-E119</f>
        <v>0.11799999999999988</v>
      </c>
      <c r="G120" s="5">
        <f>G119-E119</f>
        <v>0.28000000000000025</v>
      </c>
      <c r="H120" s="5">
        <f>H119-E119</f>
        <v>0.77700000000000014</v>
      </c>
      <c r="I120" s="5">
        <f>I119-E119</f>
        <v>1.5580000000000003</v>
      </c>
      <c r="J120" s="5">
        <f>J119-E119</f>
        <v>1.8779999999999997</v>
      </c>
      <c r="K120" s="5">
        <f>K119-E119</f>
        <v>2.1700000000000004</v>
      </c>
      <c r="L120" s="5">
        <f>L119-E119</f>
        <v>1.9120000000000004</v>
      </c>
      <c r="M120" s="14"/>
      <c r="N120" s="18" t="s">
        <v>27</v>
      </c>
      <c r="O120" s="23">
        <f>S111</f>
        <v>110.10242085661082</v>
      </c>
      <c r="P120" s="23">
        <f>S112</f>
        <v>222.29325616065944</v>
      </c>
      <c r="Q120" s="14"/>
      <c r="R120" s="14"/>
      <c r="S120" s="14"/>
      <c r="T120" s="14"/>
      <c r="U120" s="14"/>
    </row>
    <row r="121" spans="1:21">
      <c r="A121" s="15"/>
      <c r="B121" s="5"/>
      <c r="C121" s="5"/>
      <c r="D121" s="5"/>
      <c r="E121" s="5"/>
      <c r="F121" s="19">
        <f>F120/D120*100</f>
        <v>21.731123388581924</v>
      </c>
      <c r="G121" s="19">
        <f>G120/D120*100</f>
        <v>51.565377532228396</v>
      </c>
      <c r="H121" s="19">
        <f>H120/D120*100</f>
        <v>143.09392265193367</v>
      </c>
      <c r="I121" s="19">
        <f>I120/D120*100</f>
        <v>286.92449355432774</v>
      </c>
      <c r="J121" s="19">
        <f>J120/D120*100</f>
        <v>345.85635359116009</v>
      </c>
      <c r="K121" s="19">
        <f>K120/D120*100</f>
        <v>399.63167587476977</v>
      </c>
      <c r="L121" s="19">
        <f>L120/D120*100</f>
        <v>352.11786372007367</v>
      </c>
      <c r="M121" s="14"/>
      <c r="N121" s="18" t="s">
        <v>28</v>
      </c>
      <c r="O121" s="23">
        <f>T111</f>
        <v>97.253258845437614</v>
      </c>
      <c r="P121" s="23">
        <f>T112</f>
        <v>284.41901254055949</v>
      </c>
      <c r="Q121" s="14"/>
      <c r="R121" s="14"/>
      <c r="S121" s="14"/>
      <c r="T121" s="14"/>
      <c r="U121" s="14"/>
    </row>
    <row r="122" spans="1:21">
      <c r="A122" s="15"/>
      <c r="B122" s="5"/>
      <c r="C122" s="5"/>
      <c r="D122" s="5"/>
      <c r="E122" s="5"/>
      <c r="F122" s="5"/>
      <c r="G122" s="5"/>
      <c r="H122" s="5"/>
      <c r="I122" s="5"/>
      <c r="J122" s="5"/>
      <c r="K122" s="5"/>
      <c r="L122" s="5"/>
      <c r="M122" s="14"/>
      <c r="N122" s="18" t="s">
        <v>29</v>
      </c>
      <c r="O122" s="23">
        <f>U111</f>
        <v>108.79888268156425</v>
      </c>
      <c r="P122" s="23">
        <f>U112</f>
        <v>247.24940805051304</v>
      </c>
      <c r="Q122" s="14"/>
      <c r="R122" s="14"/>
      <c r="S122" s="14"/>
      <c r="T122" s="14"/>
      <c r="U122" s="14"/>
    </row>
    <row r="123" spans="1:21">
      <c r="A123" s="15"/>
      <c r="B123" s="5" t="s">
        <v>33</v>
      </c>
      <c r="C123" s="16" t="s">
        <v>20</v>
      </c>
      <c r="D123" s="5"/>
      <c r="E123" s="5"/>
      <c r="F123" s="5"/>
      <c r="G123" s="5"/>
      <c r="H123" s="5"/>
      <c r="I123" s="5"/>
      <c r="J123" s="5"/>
      <c r="K123" s="5"/>
      <c r="L123" s="5"/>
      <c r="M123" s="14"/>
      <c r="N123" s="14"/>
      <c r="O123" s="14"/>
      <c r="P123" s="14"/>
      <c r="Q123" s="14"/>
      <c r="R123" s="14"/>
      <c r="S123" s="14"/>
      <c r="T123" s="14"/>
      <c r="U123" s="14"/>
    </row>
    <row r="124" spans="1:21" ht="15.75">
      <c r="A124" s="15"/>
      <c r="B124" s="5"/>
      <c r="C124" s="5" t="s">
        <v>21</v>
      </c>
      <c r="D124" s="17">
        <v>4.0609999999999999</v>
      </c>
      <c r="E124" s="5" t="s">
        <v>22</v>
      </c>
      <c r="F124" s="18" t="s">
        <v>23</v>
      </c>
      <c r="G124" s="18" t="s">
        <v>24</v>
      </c>
      <c r="H124" s="18" t="s">
        <v>25</v>
      </c>
      <c r="I124" s="18" t="s">
        <v>26</v>
      </c>
      <c r="J124" s="18" t="s">
        <v>27</v>
      </c>
      <c r="K124" s="18" t="s">
        <v>28</v>
      </c>
      <c r="L124" s="18" t="s">
        <v>29</v>
      </c>
      <c r="M124" s="14"/>
      <c r="N124" s="14"/>
      <c r="O124" s="14"/>
      <c r="P124" s="14"/>
      <c r="Q124" s="14"/>
      <c r="R124" s="14"/>
      <c r="S124" s="14"/>
      <c r="T124" s="14"/>
      <c r="U124" s="14"/>
    </row>
    <row r="125" spans="1:21" ht="15.75">
      <c r="A125" s="15"/>
      <c r="B125" s="5"/>
      <c r="C125" s="5" t="s">
        <v>30</v>
      </c>
      <c r="D125" s="17">
        <v>4.6909999999999998</v>
      </c>
      <c r="E125" s="17">
        <v>1.849</v>
      </c>
      <c r="F125" s="17">
        <v>1.887</v>
      </c>
      <c r="G125" s="17">
        <v>2.008</v>
      </c>
      <c r="H125" s="17">
        <v>1.891</v>
      </c>
      <c r="I125" s="17">
        <v>2.2999999999999998</v>
      </c>
      <c r="J125" s="17">
        <v>2.4710000000000001</v>
      </c>
      <c r="K125" s="17">
        <v>2.915</v>
      </c>
      <c r="L125" s="17">
        <v>2.746</v>
      </c>
      <c r="M125" s="14"/>
      <c r="N125" s="14"/>
      <c r="O125" s="14"/>
      <c r="P125" s="14"/>
      <c r="Q125" s="14"/>
      <c r="R125" s="14"/>
      <c r="S125" s="14"/>
      <c r="T125" s="14"/>
      <c r="U125" s="14"/>
    </row>
    <row r="126" spans="1:21">
      <c r="A126" s="15"/>
      <c r="B126" s="5"/>
      <c r="C126" s="5"/>
      <c r="D126" s="5">
        <f>D125-D124</f>
        <v>0.62999999999999989</v>
      </c>
      <c r="E126" s="5"/>
      <c r="F126" s="5">
        <f>F125-E125</f>
        <v>3.8000000000000034E-2</v>
      </c>
      <c r="G126" s="5">
        <f>G125-E125</f>
        <v>0.15900000000000003</v>
      </c>
      <c r="H126" s="5">
        <f>H125-E125</f>
        <v>4.2000000000000037E-2</v>
      </c>
      <c r="I126" s="5">
        <f>I125-E125</f>
        <v>0.45099999999999985</v>
      </c>
      <c r="J126" s="5">
        <f>J125-E125</f>
        <v>0.62200000000000011</v>
      </c>
      <c r="K126" s="5">
        <f>K125-E125</f>
        <v>1.0660000000000001</v>
      </c>
      <c r="L126" s="5">
        <f>L125-E125</f>
        <v>0.89700000000000002</v>
      </c>
      <c r="M126" s="14"/>
      <c r="N126" s="14"/>
      <c r="O126" s="14"/>
      <c r="P126" s="14"/>
      <c r="Q126" s="14"/>
      <c r="R126" s="14"/>
      <c r="S126" s="14"/>
      <c r="T126" s="14"/>
      <c r="U126" s="14"/>
    </row>
    <row r="127" spans="1:21">
      <c r="A127" s="15"/>
      <c r="B127" s="5"/>
      <c r="C127" s="5"/>
      <c r="D127" s="5"/>
      <c r="E127" s="5"/>
      <c r="F127" s="19">
        <f>F126/D126*100</f>
        <v>6.0317460317460379</v>
      </c>
      <c r="G127" s="19">
        <f>G126/D126*100</f>
        <v>25.238095238095248</v>
      </c>
      <c r="H127" s="19">
        <f>H126/D126*100</f>
        <v>6.6666666666666732</v>
      </c>
      <c r="I127" s="19">
        <f>I126/D126*100</f>
        <v>71.587301587301582</v>
      </c>
      <c r="J127" s="19">
        <f>J126/D126*100</f>
        <v>98.730158730158763</v>
      </c>
      <c r="K127" s="19">
        <f>K126/D126*100</f>
        <v>169.20634920634924</v>
      </c>
      <c r="L127" s="19">
        <f>L126/D126*100</f>
        <v>142.38095238095241</v>
      </c>
      <c r="M127" s="14"/>
      <c r="N127" s="14"/>
      <c r="O127" s="14"/>
      <c r="P127" s="14"/>
      <c r="Q127" s="14"/>
      <c r="R127" s="14"/>
      <c r="S127" s="14"/>
      <c r="T127" s="14"/>
      <c r="U127" s="14"/>
    </row>
    <row r="128" spans="1:21">
      <c r="A128" s="15"/>
      <c r="B128" s="5"/>
      <c r="C128" s="5"/>
      <c r="D128" s="5"/>
      <c r="E128" s="5"/>
      <c r="F128" s="5"/>
      <c r="G128" s="5"/>
      <c r="H128" s="5"/>
      <c r="I128" s="5"/>
      <c r="J128" s="5"/>
      <c r="K128" s="5"/>
      <c r="L128" s="5"/>
      <c r="M128" s="14"/>
      <c r="N128" s="14"/>
      <c r="O128" s="14"/>
      <c r="P128" s="14"/>
      <c r="Q128" s="14"/>
      <c r="R128" s="14"/>
      <c r="S128" s="14"/>
      <c r="T128" s="14"/>
      <c r="U128" s="14"/>
    </row>
    <row r="129" spans="1:21">
      <c r="A129" s="15"/>
      <c r="B129" s="5" t="s">
        <v>34</v>
      </c>
      <c r="C129" s="16" t="s">
        <v>16</v>
      </c>
      <c r="D129" s="5"/>
      <c r="E129" s="5"/>
      <c r="F129" s="5"/>
      <c r="G129" s="5"/>
      <c r="H129" s="5"/>
      <c r="I129" s="5"/>
      <c r="J129" s="5"/>
      <c r="K129" s="5"/>
      <c r="L129" s="5"/>
      <c r="M129" s="14"/>
      <c r="N129" s="14"/>
      <c r="O129" s="14"/>
      <c r="P129" s="14"/>
      <c r="Q129" s="14"/>
      <c r="R129" s="14"/>
      <c r="S129" s="14"/>
      <c r="T129" s="14"/>
      <c r="U129" s="14"/>
    </row>
    <row r="130" spans="1:21" ht="15.75">
      <c r="A130" s="15"/>
      <c r="B130" s="5"/>
      <c r="C130" s="5" t="s">
        <v>21</v>
      </c>
      <c r="D130" s="17"/>
      <c r="E130" s="5" t="s">
        <v>22</v>
      </c>
      <c r="F130" s="18" t="s">
        <v>23</v>
      </c>
      <c r="G130" s="18" t="s">
        <v>24</v>
      </c>
      <c r="H130" s="18" t="s">
        <v>25</v>
      </c>
      <c r="I130" s="18" t="s">
        <v>26</v>
      </c>
      <c r="J130" s="18" t="s">
        <v>27</v>
      </c>
      <c r="K130" s="18" t="s">
        <v>28</v>
      </c>
      <c r="L130" s="18" t="s">
        <v>29</v>
      </c>
      <c r="M130" s="14"/>
      <c r="N130" s="14"/>
      <c r="O130" s="14"/>
      <c r="P130" s="14"/>
      <c r="Q130" s="14"/>
      <c r="R130" s="14"/>
      <c r="S130" s="14"/>
      <c r="T130" s="14"/>
      <c r="U130" s="14"/>
    </row>
    <row r="131" spans="1:21" ht="15.75">
      <c r="A131" s="15"/>
      <c r="B131" s="5"/>
      <c r="C131" s="5" t="s">
        <v>30</v>
      </c>
      <c r="D131" s="17"/>
      <c r="E131" s="17"/>
      <c r="F131" s="17"/>
      <c r="G131" s="17"/>
      <c r="H131" s="17"/>
      <c r="I131" s="17"/>
      <c r="J131" s="17"/>
      <c r="K131" s="17"/>
      <c r="L131" s="17"/>
      <c r="M131" s="14"/>
      <c r="N131" s="14"/>
      <c r="O131" s="14"/>
      <c r="P131" s="14"/>
      <c r="Q131" s="14"/>
      <c r="R131" s="14"/>
      <c r="S131" s="14"/>
      <c r="T131" s="14"/>
      <c r="U131" s="14"/>
    </row>
    <row r="132" spans="1:21">
      <c r="A132" s="15"/>
      <c r="B132" s="5"/>
      <c r="C132" s="5"/>
      <c r="D132" s="5"/>
      <c r="E132" s="5"/>
      <c r="F132" s="5"/>
      <c r="G132" s="5"/>
      <c r="H132" s="5"/>
      <c r="I132" s="5"/>
      <c r="J132" s="5"/>
      <c r="K132" s="5"/>
      <c r="L132" s="5"/>
      <c r="M132" s="14"/>
      <c r="N132" s="14"/>
      <c r="O132" s="14"/>
      <c r="P132" s="14"/>
      <c r="Q132" s="14"/>
      <c r="R132" s="14"/>
      <c r="S132" s="14"/>
      <c r="T132" s="14"/>
      <c r="U132" s="14"/>
    </row>
    <row r="133" spans="1:21">
      <c r="A133" s="15"/>
      <c r="B133" s="5"/>
      <c r="C133" s="5"/>
      <c r="D133" s="5"/>
      <c r="E133" s="5"/>
      <c r="F133" s="19"/>
      <c r="G133" s="19"/>
      <c r="H133" s="19"/>
      <c r="I133" s="19"/>
      <c r="J133" s="19"/>
      <c r="K133" s="19"/>
      <c r="L133" s="19"/>
      <c r="M133" s="14"/>
      <c r="N133" s="14"/>
      <c r="O133" s="14"/>
      <c r="P133" s="14"/>
      <c r="Q133" s="14"/>
      <c r="R133" s="14"/>
      <c r="S133" s="14"/>
      <c r="T133" s="14"/>
      <c r="U133" s="14"/>
    </row>
    <row r="134" spans="1:21">
      <c r="A134" s="14"/>
      <c r="B134" s="14"/>
      <c r="C134" s="14"/>
      <c r="D134" s="14"/>
      <c r="E134" s="14"/>
      <c r="F134" s="14"/>
      <c r="G134" s="14"/>
      <c r="H134" s="14"/>
      <c r="I134" s="14"/>
      <c r="J134" s="14"/>
      <c r="K134" s="14"/>
      <c r="L134" s="14"/>
      <c r="M134" s="14"/>
      <c r="N134" s="14"/>
      <c r="O134" s="14"/>
      <c r="P134" s="14"/>
      <c r="Q134" s="14"/>
      <c r="R134" s="14"/>
      <c r="S134" s="14"/>
      <c r="T134" s="14"/>
      <c r="U134" s="14"/>
    </row>
    <row r="135" spans="1:21">
      <c r="A135" s="14"/>
      <c r="B135" s="14"/>
      <c r="C135" s="14"/>
      <c r="D135" s="14"/>
      <c r="E135" s="14"/>
      <c r="F135" s="14"/>
      <c r="G135" s="14"/>
      <c r="H135" s="14"/>
      <c r="I135" s="14"/>
      <c r="J135" s="14"/>
      <c r="K135" s="14"/>
      <c r="L135" s="14"/>
      <c r="M135" s="14"/>
      <c r="N135" s="14"/>
      <c r="O135" s="14"/>
      <c r="P135" s="14"/>
      <c r="Q135" s="14"/>
      <c r="R135" s="14"/>
      <c r="S135" s="14"/>
      <c r="T135" s="14"/>
      <c r="U135" s="14"/>
    </row>
    <row r="136" spans="1:21">
      <c r="A136" s="15" t="s">
        <v>43</v>
      </c>
      <c r="B136" s="5"/>
      <c r="C136" s="5"/>
      <c r="D136" s="5"/>
      <c r="E136" s="5"/>
      <c r="F136" s="5"/>
      <c r="G136" s="5"/>
      <c r="H136" s="5"/>
      <c r="I136" s="5"/>
      <c r="J136" s="5"/>
      <c r="K136" s="5"/>
      <c r="L136" s="5"/>
      <c r="M136" s="14"/>
      <c r="N136" s="22"/>
      <c r="O136" s="18" t="str">
        <f t="shared" ref="O136:U136" si="24">F138</f>
        <v>0.1mM10ul</v>
      </c>
      <c r="P136" s="18" t="str">
        <f t="shared" si="24"/>
        <v>0.1mM20ul</v>
      </c>
      <c r="Q136" s="18" t="str">
        <f t="shared" si="24"/>
        <v>1mM7ul</v>
      </c>
      <c r="R136" s="18" t="str">
        <f t="shared" si="24"/>
        <v>1mM20ul</v>
      </c>
      <c r="S136" s="18" t="str">
        <f t="shared" si="24"/>
        <v>10mM7ul</v>
      </c>
      <c r="T136" s="18" t="str">
        <f t="shared" si="24"/>
        <v>10mM20ul</v>
      </c>
      <c r="U136" s="18" t="str">
        <f t="shared" si="24"/>
        <v>10mM70ul</v>
      </c>
    </row>
    <row r="137" spans="1:21">
      <c r="A137" s="15"/>
      <c r="B137" s="5" t="s">
        <v>19</v>
      </c>
      <c r="C137" s="16" t="s">
        <v>20</v>
      </c>
      <c r="D137" s="5"/>
      <c r="E137" s="5"/>
      <c r="F137" s="5"/>
      <c r="G137" s="5"/>
      <c r="H137" s="5"/>
      <c r="I137" s="5"/>
      <c r="J137" s="5"/>
      <c r="K137" s="5"/>
      <c r="L137" s="5"/>
      <c r="M137" s="14"/>
      <c r="N137" s="22" t="s">
        <v>16</v>
      </c>
      <c r="O137" s="23">
        <f t="shared" ref="O137:U137" si="25">AVERAGE(F147,F153)</f>
        <v>0.65494033375510785</v>
      </c>
      <c r="P137" s="23">
        <f t="shared" si="25"/>
        <v>0.51851966398363047</v>
      </c>
      <c r="Q137" s="23">
        <f t="shared" si="25"/>
        <v>1.1930094254690613</v>
      </c>
      <c r="R137" s="23">
        <f t="shared" si="25"/>
        <v>6.0794438830726474</v>
      </c>
      <c r="S137" s="23">
        <f t="shared" si="25"/>
        <v>11.601924133517144</v>
      </c>
      <c r="T137" s="23">
        <f t="shared" si="25"/>
        <v>27.511199409570949</v>
      </c>
      <c r="U137" s="23">
        <f t="shared" si="25"/>
        <v>42.673491066132641</v>
      </c>
    </row>
    <row r="138" spans="1:21" ht="15.75">
      <c r="A138" s="15"/>
      <c r="B138" s="5"/>
      <c r="C138" s="5" t="s">
        <v>21</v>
      </c>
      <c r="D138" s="17">
        <v>2.9780000000000002</v>
      </c>
      <c r="E138" s="5" t="s">
        <v>22</v>
      </c>
      <c r="F138" s="18" t="s">
        <v>23</v>
      </c>
      <c r="G138" s="18" t="s">
        <v>24</v>
      </c>
      <c r="H138" s="18" t="s">
        <v>25</v>
      </c>
      <c r="I138" s="18" t="s">
        <v>26</v>
      </c>
      <c r="J138" s="18" t="s">
        <v>27</v>
      </c>
      <c r="K138" s="18" t="s">
        <v>28</v>
      </c>
      <c r="L138" s="18" t="s">
        <v>29</v>
      </c>
      <c r="M138" s="14"/>
      <c r="N138" s="22" t="s">
        <v>7</v>
      </c>
      <c r="O138" s="23">
        <f t="shared" ref="O138:U138" si="26">AVERAGE(F141,F159)</f>
        <v>7.0886656592354793</v>
      </c>
      <c r="P138" s="23">
        <f t="shared" si="26"/>
        <v>11.182976385788196</v>
      </c>
      <c r="Q138" s="23">
        <f t="shared" si="26"/>
        <v>27.827106866007345</v>
      </c>
      <c r="R138" s="23">
        <f t="shared" si="26"/>
        <v>58.341285196125419</v>
      </c>
      <c r="S138" s="23">
        <f t="shared" si="26"/>
        <v>89.716068095936578</v>
      </c>
      <c r="T138" s="23">
        <f t="shared" si="26"/>
        <v>127.54526041849705</v>
      </c>
      <c r="U138" s="23">
        <f t="shared" si="26"/>
        <v>99.331414651650164</v>
      </c>
    </row>
    <row r="139" spans="1:21" ht="15.75">
      <c r="A139" s="15"/>
      <c r="B139" s="5"/>
      <c r="C139" s="5" t="s">
        <v>30</v>
      </c>
      <c r="D139" s="17">
        <v>5.2859999999999996</v>
      </c>
      <c r="E139" s="17">
        <v>1.772</v>
      </c>
      <c r="F139" s="17">
        <v>2.08</v>
      </c>
      <c r="G139" s="17">
        <v>2.302</v>
      </c>
      <c r="H139" s="17">
        <v>3.0230000000000001</v>
      </c>
      <c r="I139" s="17">
        <v>3.9990000000000001</v>
      </c>
      <c r="J139" s="17">
        <v>5.5650000000000004</v>
      </c>
      <c r="K139" s="17">
        <v>6.1870000000000003</v>
      </c>
      <c r="L139" s="17">
        <v>5.2960000000000003</v>
      </c>
      <c r="M139" s="14"/>
      <c r="N139" s="14"/>
      <c r="O139" s="14"/>
      <c r="P139" s="14"/>
      <c r="Q139" s="14"/>
      <c r="R139" s="14"/>
      <c r="S139" s="14"/>
      <c r="T139" s="14"/>
      <c r="U139" s="14"/>
    </row>
    <row r="140" spans="1:21">
      <c r="A140" s="15"/>
      <c r="B140" s="5"/>
      <c r="C140" s="5"/>
      <c r="D140" s="5">
        <f>D139-D138</f>
        <v>2.3079999999999994</v>
      </c>
      <c r="E140" s="5"/>
      <c r="F140" s="5">
        <f>F139-E139</f>
        <v>0.30800000000000005</v>
      </c>
      <c r="G140" s="5">
        <f>G139-E139</f>
        <v>0.53</v>
      </c>
      <c r="H140" s="5">
        <f>H139-E139</f>
        <v>1.2510000000000001</v>
      </c>
      <c r="I140" s="5">
        <f>I139-E139</f>
        <v>2.2270000000000003</v>
      </c>
      <c r="J140" s="5">
        <f>J139-E139</f>
        <v>3.7930000000000001</v>
      </c>
      <c r="K140" s="5">
        <f>K139-E139</f>
        <v>4.415</v>
      </c>
      <c r="L140" s="5">
        <f>L139-E139</f>
        <v>3.524</v>
      </c>
      <c r="M140" s="14"/>
      <c r="N140" s="14"/>
      <c r="O140" s="14"/>
      <c r="P140" s="14"/>
      <c r="Q140" s="14"/>
      <c r="R140" s="14"/>
      <c r="S140" s="14"/>
      <c r="T140" s="14"/>
      <c r="U140" s="14"/>
    </row>
    <row r="141" spans="1:21">
      <c r="A141" s="15"/>
      <c r="B141" s="5"/>
      <c r="C141" s="5"/>
      <c r="D141" s="5"/>
      <c r="E141" s="5"/>
      <c r="F141" s="19">
        <f>F140/D140*100</f>
        <v>13.344887348353559</v>
      </c>
      <c r="G141" s="19">
        <f>G140/D140*100</f>
        <v>22.963604852686316</v>
      </c>
      <c r="H141" s="19">
        <f>H140/D140*100</f>
        <v>54.202772963604872</v>
      </c>
      <c r="I141" s="19">
        <f>I140/D140*100</f>
        <v>96.490467937608358</v>
      </c>
      <c r="J141" s="19">
        <f>J140/D140*100</f>
        <v>164.34142114384753</v>
      </c>
      <c r="K141" s="19">
        <f>K140/D140*100</f>
        <v>191.29116117850958</v>
      </c>
      <c r="L141" s="19">
        <f>L140/D140*100</f>
        <v>152.68630849220108</v>
      </c>
      <c r="M141" s="14"/>
      <c r="N141" s="22" t="s">
        <v>31</v>
      </c>
      <c r="O141" s="5" t="s">
        <v>16</v>
      </c>
      <c r="P141" s="5" t="s">
        <v>7</v>
      </c>
      <c r="Q141" s="14"/>
      <c r="R141" s="14"/>
      <c r="S141" s="14"/>
      <c r="T141" s="14"/>
      <c r="U141" s="14"/>
    </row>
    <row r="142" spans="1:21">
      <c r="A142" s="15"/>
      <c r="B142" s="5"/>
      <c r="C142" s="5"/>
      <c r="D142" s="5"/>
      <c r="E142" s="5"/>
      <c r="F142" s="5"/>
      <c r="G142" s="5"/>
      <c r="H142" s="5"/>
      <c r="I142" s="5"/>
      <c r="J142" s="5"/>
      <c r="K142" s="5"/>
      <c r="L142" s="5"/>
      <c r="M142" s="14"/>
      <c r="N142" s="18" t="s">
        <v>23</v>
      </c>
      <c r="O142" s="23">
        <f>O137</f>
        <v>0.65494033375510785</v>
      </c>
      <c r="P142" s="23">
        <f>O138</f>
        <v>7.0886656592354793</v>
      </c>
      <c r="Q142" s="14"/>
      <c r="R142" s="14"/>
      <c r="S142" s="14"/>
      <c r="T142" s="14"/>
      <c r="U142" s="14"/>
    </row>
    <row r="143" spans="1:21">
      <c r="A143" s="15"/>
      <c r="B143" s="5" t="s">
        <v>32</v>
      </c>
      <c r="C143" s="16" t="s">
        <v>16</v>
      </c>
      <c r="D143" s="5"/>
      <c r="E143" s="5"/>
      <c r="F143" s="5"/>
      <c r="G143" s="5"/>
      <c r="H143" s="5"/>
      <c r="I143" s="5"/>
      <c r="J143" s="5"/>
      <c r="K143" s="5"/>
      <c r="L143" s="5"/>
      <c r="M143" s="14"/>
      <c r="N143" s="18" t="s">
        <v>24</v>
      </c>
      <c r="O143" s="23">
        <f>P137</f>
        <v>0.51851966398363047</v>
      </c>
      <c r="P143" s="23">
        <f>P138</f>
        <v>11.182976385788196</v>
      </c>
      <c r="Q143" s="14"/>
      <c r="R143" s="14"/>
      <c r="S143" s="14"/>
      <c r="T143" s="14"/>
      <c r="U143" s="14"/>
    </row>
    <row r="144" spans="1:21" ht="15.75">
      <c r="A144" s="15"/>
      <c r="B144" s="5"/>
      <c r="C144" s="5" t="s">
        <v>21</v>
      </c>
      <c r="D144" s="17">
        <v>3.3559999999999999</v>
      </c>
      <c r="E144" s="5" t="s">
        <v>22</v>
      </c>
      <c r="F144" s="18" t="s">
        <v>23</v>
      </c>
      <c r="G144" s="18" t="s">
        <v>24</v>
      </c>
      <c r="H144" s="18" t="s">
        <v>25</v>
      </c>
      <c r="I144" s="18" t="s">
        <v>26</v>
      </c>
      <c r="J144" s="18" t="s">
        <v>27</v>
      </c>
      <c r="K144" s="18" t="s">
        <v>28</v>
      </c>
      <c r="L144" s="18" t="s">
        <v>29</v>
      </c>
      <c r="M144" s="14"/>
      <c r="N144" s="18" t="s">
        <v>25</v>
      </c>
      <c r="O144" s="23">
        <f>Q137</f>
        <v>1.1930094254690613</v>
      </c>
      <c r="P144" s="23">
        <f>Q138</f>
        <v>27.827106866007345</v>
      </c>
      <c r="Q144" s="14"/>
      <c r="R144" s="14"/>
      <c r="S144" s="14"/>
      <c r="T144" s="14"/>
      <c r="U144" s="14"/>
    </row>
    <row r="145" spans="1:21" ht="15.75">
      <c r="A145" s="15"/>
      <c r="B145" s="5"/>
      <c r="C145" s="5" t="s">
        <v>30</v>
      </c>
      <c r="D145" s="17">
        <v>9.8989999999999991</v>
      </c>
      <c r="E145" s="17">
        <v>2.2160000000000002</v>
      </c>
      <c r="F145" s="17">
        <v>2.2799999999999998</v>
      </c>
      <c r="G145" s="17">
        <v>2.3140000000000001</v>
      </c>
      <c r="H145" s="17">
        <v>2.3479999999999999</v>
      </c>
      <c r="I145" s="17">
        <v>2.8559999999999999</v>
      </c>
      <c r="J145" s="17">
        <v>3.3170000000000002</v>
      </c>
      <c r="K145" s="17">
        <v>4.0640000000000001</v>
      </c>
      <c r="L145" s="17">
        <v>3.88</v>
      </c>
      <c r="M145" s="14"/>
      <c r="N145" s="18" t="s">
        <v>26</v>
      </c>
      <c r="O145" s="23">
        <f>R137</f>
        <v>6.0794438830726474</v>
      </c>
      <c r="P145" s="23">
        <f>R138</f>
        <v>58.341285196125419</v>
      </c>
      <c r="Q145" s="14"/>
      <c r="R145" s="14"/>
      <c r="S145" s="14"/>
      <c r="T145" s="14"/>
      <c r="U145" s="14"/>
    </row>
    <row r="146" spans="1:21">
      <c r="A146" s="15"/>
      <c r="B146" s="5"/>
      <c r="C146" s="5"/>
      <c r="D146" s="5">
        <f>D145-D144</f>
        <v>6.5429999999999993</v>
      </c>
      <c r="E146" s="5"/>
      <c r="F146" s="5">
        <f>F145-E145</f>
        <v>6.3999999999999613E-2</v>
      </c>
      <c r="G146" s="5">
        <f>G145-E145</f>
        <v>9.7999999999999865E-2</v>
      </c>
      <c r="H146" s="5">
        <f>H145-E145</f>
        <v>0.13199999999999967</v>
      </c>
      <c r="I146" s="5">
        <f>I145-E145</f>
        <v>0.63999999999999968</v>
      </c>
      <c r="J146" s="5">
        <f>J145-E145</f>
        <v>1.101</v>
      </c>
      <c r="K146" s="5">
        <f>K145-E145</f>
        <v>1.8479999999999999</v>
      </c>
      <c r="L146" s="5">
        <f>L145-E145</f>
        <v>1.6639999999999997</v>
      </c>
      <c r="M146" s="14"/>
      <c r="N146" s="18" t="s">
        <v>27</v>
      </c>
      <c r="O146" s="23">
        <f>S137</f>
        <v>11.601924133517144</v>
      </c>
      <c r="P146" s="23">
        <f>S138</f>
        <v>89.716068095936578</v>
      </c>
      <c r="Q146" s="14"/>
      <c r="R146" s="14"/>
      <c r="S146" s="14"/>
      <c r="T146" s="14"/>
      <c r="U146" s="14"/>
    </row>
    <row r="147" spans="1:21">
      <c r="A147" s="15"/>
      <c r="B147" s="5"/>
      <c r="C147" s="5"/>
      <c r="D147" s="5"/>
      <c r="E147" s="5"/>
      <c r="F147" s="19">
        <f>F146/D146*100</f>
        <v>0.9781445819960205</v>
      </c>
      <c r="G147" s="19">
        <f>G146/D146*100</f>
        <v>1.4977838911814134</v>
      </c>
      <c r="H147" s="19">
        <f>H146/D146*100</f>
        <v>2.0174232003667991</v>
      </c>
      <c r="I147" s="19">
        <f>I146/D146*100</f>
        <v>9.7814458199602594</v>
      </c>
      <c r="J147" s="19">
        <f>J146/D146*100</f>
        <v>16.827143512150393</v>
      </c>
      <c r="K147" s="19">
        <f>K146/D146*100</f>
        <v>28.243924805135261</v>
      </c>
      <c r="L147" s="19">
        <f>L146/D146*100</f>
        <v>25.43175913189668</v>
      </c>
      <c r="M147" s="14"/>
      <c r="N147" s="18" t="s">
        <v>28</v>
      </c>
      <c r="O147" s="23">
        <f>T137</f>
        <v>27.511199409570949</v>
      </c>
      <c r="P147" s="23">
        <f>T138</f>
        <v>127.54526041849705</v>
      </c>
      <c r="Q147" s="14"/>
      <c r="R147" s="14"/>
      <c r="S147" s="14"/>
      <c r="T147" s="14"/>
      <c r="U147" s="14"/>
    </row>
    <row r="148" spans="1:21">
      <c r="A148" s="15"/>
      <c r="B148" s="5"/>
      <c r="C148" s="5"/>
      <c r="D148" s="5"/>
      <c r="E148" s="5"/>
      <c r="F148" s="5"/>
      <c r="G148" s="5"/>
      <c r="H148" s="5"/>
      <c r="I148" s="5"/>
      <c r="J148" s="5"/>
      <c r="K148" s="5"/>
      <c r="L148" s="5"/>
      <c r="M148" s="14"/>
      <c r="N148" s="18" t="s">
        <v>29</v>
      </c>
      <c r="O148" s="23">
        <f>U137</f>
        <v>42.673491066132641</v>
      </c>
      <c r="P148" s="23">
        <f>U138</f>
        <v>99.331414651650164</v>
      </c>
      <c r="Q148" s="14"/>
      <c r="R148" s="14"/>
      <c r="S148" s="14"/>
      <c r="T148" s="14"/>
      <c r="U148" s="14"/>
    </row>
    <row r="149" spans="1:21">
      <c r="A149" s="15"/>
      <c r="B149" s="5" t="s">
        <v>33</v>
      </c>
      <c r="C149" s="16" t="s">
        <v>16</v>
      </c>
      <c r="D149" s="5"/>
      <c r="E149" s="5"/>
      <c r="F149" s="5"/>
      <c r="G149" s="5"/>
      <c r="H149" s="5"/>
      <c r="I149" s="5"/>
      <c r="J149" s="5"/>
      <c r="K149" s="5"/>
      <c r="L149" s="5"/>
      <c r="M149" s="14"/>
      <c r="N149" s="14"/>
      <c r="O149" s="14"/>
      <c r="P149" s="14"/>
      <c r="Q149" s="14"/>
      <c r="R149" s="14"/>
      <c r="S149" s="14"/>
      <c r="T149" s="14"/>
      <c r="U149" s="14"/>
    </row>
    <row r="150" spans="1:21" ht="15.75">
      <c r="A150" s="15"/>
      <c r="B150" s="5"/>
      <c r="C150" s="5" t="s">
        <v>21</v>
      </c>
      <c r="D150" s="17">
        <v>3.1339999999999999</v>
      </c>
      <c r="E150" s="5" t="s">
        <v>22</v>
      </c>
      <c r="F150" s="18" t="s">
        <v>23</v>
      </c>
      <c r="G150" s="18" t="s">
        <v>24</v>
      </c>
      <c r="H150" s="18" t="s">
        <v>25</v>
      </c>
      <c r="I150" s="18" t="s">
        <v>26</v>
      </c>
      <c r="J150" s="18" t="s">
        <v>27</v>
      </c>
      <c r="K150" s="18" t="s">
        <v>28</v>
      </c>
      <c r="L150" s="18" t="s">
        <v>29</v>
      </c>
      <c r="M150" s="14"/>
      <c r="N150" s="14"/>
      <c r="O150" s="14"/>
      <c r="P150" s="14"/>
      <c r="Q150" s="14"/>
      <c r="R150" s="14"/>
      <c r="S150" s="14"/>
      <c r="T150" s="14"/>
      <c r="U150" s="14"/>
    </row>
    <row r="151" spans="1:21" ht="15.75">
      <c r="A151" s="15"/>
      <c r="B151" s="5"/>
      <c r="C151" s="5" t="s">
        <v>30</v>
      </c>
      <c r="D151" s="17">
        <v>8.56</v>
      </c>
      <c r="E151" s="17">
        <v>2.0339999999999998</v>
      </c>
      <c r="F151" s="17">
        <v>2.052</v>
      </c>
      <c r="G151" s="17">
        <v>2.0089999999999999</v>
      </c>
      <c r="H151" s="17">
        <v>2.0539999999999998</v>
      </c>
      <c r="I151" s="17">
        <v>2.1629999999999998</v>
      </c>
      <c r="J151" s="17">
        <v>2.38</v>
      </c>
      <c r="K151" s="17">
        <v>3.4870000000000001</v>
      </c>
      <c r="L151" s="17">
        <v>5.2850000000000001</v>
      </c>
      <c r="M151" s="14"/>
      <c r="N151" s="14"/>
      <c r="O151" s="14"/>
      <c r="P151" s="14"/>
      <c r="Q151" s="14"/>
      <c r="R151" s="14"/>
      <c r="S151" s="14"/>
      <c r="T151" s="14"/>
      <c r="U151" s="14"/>
    </row>
    <row r="152" spans="1:21">
      <c r="A152" s="15"/>
      <c r="B152" s="5"/>
      <c r="C152" s="5"/>
      <c r="D152" s="5">
        <f>D151-D150</f>
        <v>5.4260000000000002</v>
      </c>
      <c r="E152" s="5"/>
      <c r="F152" s="5">
        <f>F151-E151</f>
        <v>1.8000000000000238E-2</v>
      </c>
      <c r="G152" s="5">
        <f>G151-E151</f>
        <v>-2.4999999999999911E-2</v>
      </c>
      <c r="H152" s="5">
        <f>H151-E151</f>
        <v>2.0000000000000018E-2</v>
      </c>
      <c r="I152" s="5">
        <f>I151-E151</f>
        <v>0.129</v>
      </c>
      <c r="J152" s="5">
        <f>J151-E151</f>
        <v>0.34600000000000009</v>
      </c>
      <c r="K152" s="5">
        <f>K151-E151</f>
        <v>1.4530000000000003</v>
      </c>
      <c r="L152" s="5">
        <f>L151-E151</f>
        <v>3.2510000000000003</v>
      </c>
      <c r="M152" s="14"/>
      <c r="N152" s="14"/>
      <c r="O152" s="14"/>
      <c r="P152" s="14"/>
      <c r="Q152" s="14"/>
      <c r="R152" s="14"/>
      <c r="S152" s="14"/>
      <c r="T152" s="14"/>
      <c r="U152" s="14"/>
    </row>
    <row r="153" spans="1:21">
      <c r="A153" s="15"/>
      <c r="B153" s="5"/>
      <c r="C153" s="5"/>
      <c r="D153" s="5"/>
      <c r="E153" s="5"/>
      <c r="F153" s="19">
        <f>F152/D152*100</f>
        <v>0.33173608551419531</v>
      </c>
      <c r="G153" s="19">
        <f>G152/D152*100</f>
        <v>-0.46074456321415241</v>
      </c>
      <c r="H153" s="19">
        <f>H152/D152*100</f>
        <v>0.3685956505713236</v>
      </c>
      <c r="I153" s="19">
        <f>I152/D152*100</f>
        <v>2.3774419461850349</v>
      </c>
      <c r="J153" s="19">
        <f>J152/D152*100</f>
        <v>6.3767047548838942</v>
      </c>
      <c r="K153" s="19">
        <f>K152/D152*100</f>
        <v>26.778474014006637</v>
      </c>
      <c r="L153" s="19">
        <f>L152/D152*100</f>
        <v>59.915223000368599</v>
      </c>
      <c r="M153" s="14"/>
      <c r="N153" s="14"/>
      <c r="O153" s="14"/>
      <c r="P153" s="14"/>
      <c r="Q153" s="14"/>
      <c r="R153" s="14"/>
      <c r="S153" s="14"/>
      <c r="T153" s="14"/>
      <c r="U153" s="14"/>
    </row>
    <row r="154" spans="1:21">
      <c r="A154" s="15"/>
      <c r="B154" s="5"/>
      <c r="C154" s="5"/>
      <c r="D154" s="5"/>
      <c r="E154" s="5"/>
      <c r="F154" s="5"/>
      <c r="G154" s="5"/>
      <c r="H154" s="5"/>
      <c r="I154" s="5"/>
      <c r="J154" s="5"/>
      <c r="K154" s="5"/>
      <c r="L154" s="5"/>
      <c r="M154" s="14"/>
      <c r="N154" s="14"/>
      <c r="O154" s="14"/>
      <c r="P154" s="14"/>
      <c r="Q154" s="14"/>
      <c r="R154" s="14"/>
      <c r="S154" s="14"/>
      <c r="T154" s="14"/>
      <c r="U154" s="14"/>
    </row>
    <row r="155" spans="1:21">
      <c r="A155" s="15"/>
      <c r="B155" s="5" t="s">
        <v>34</v>
      </c>
      <c r="C155" s="16" t="s">
        <v>20</v>
      </c>
      <c r="D155" s="5"/>
      <c r="E155" s="5"/>
      <c r="F155" s="5"/>
      <c r="G155" s="5"/>
      <c r="H155" s="5"/>
      <c r="I155" s="5"/>
      <c r="J155" s="5"/>
      <c r="K155" s="5"/>
      <c r="L155" s="5"/>
      <c r="M155" s="14"/>
      <c r="N155" s="14"/>
      <c r="O155" s="14"/>
      <c r="P155" s="14"/>
      <c r="Q155" s="14"/>
      <c r="R155" s="14"/>
      <c r="S155" s="14"/>
      <c r="T155" s="14"/>
      <c r="U155" s="14"/>
    </row>
    <row r="156" spans="1:21" ht="15.75">
      <c r="A156" s="15"/>
      <c r="B156" s="5"/>
      <c r="C156" s="5" t="s">
        <v>21</v>
      </c>
      <c r="D156" s="17">
        <v>3.3540000000000001</v>
      </c>
      <c r="E156" s="5" t="s">
        <v>22</v>
      </c>
      <c r="F156" s="18" t="s">
        <v>23</v>
      </c>
      <c r="G156" s="18" t="s">
        <v>24</v>
      </c>
      <c r="H156" s="18" t="s">
        <v>25</v>
      </c>
      <c r="I156" s="18" t="s">
        <v>26</v>
      </c>
      <c r="J156" s="18" t="s">
        <v>27</v>
      </c>
      <c r="K156" s="18" t="s">
        <v>28</v>
      </c>
      <c r="L156" s="18" t="s">
        <v>29</v>
      </c>
      <c r="M156" s="14"/>
      <c r="N156" s="14"/>
      <c r="O156" s="14"/>
      <c r="P156" s="14"/>
      <c r="Q156" s="14"/>
      <c r="R156" s="14"/>
      <c r="S156" s="14"/>
      <c r="T156" s="14"/>
      <c r="U156" s="14"/>
    </row>
    <row r="157" spans="1:21" ht="15.75">
      <c r="A157" s="15"/>
      <c r="B157" s="5"/>
      <c r="C157" s="5" t="s">
        <v>30</v>
      </c>
      <c r="D157" s="17">
        <v>8.0389999999999997</v>
      </c>
      <c r="E157" s="17">
        <v>1.458</v>
      </c>
      <c r="F157" s="17">
        <v>1.4970000000000001</v>
      </c>
      <c r="G157" s="17">
        <v>1.43</v>
      </c>
      <c r="H157" s="17">
        <v>1.526</v>
      </c>
      <c r="I157" s="17">
        <v>2.4039999999999999</v>
      </c>
      <c r="J157" s="17">
        <v>2.165</v>
      </c>
      <c r="K157" s="17">
        <v>4.4470000000000001</v>
      </c>
      <c r="L157" s="17">
        <v>3.6120000000000001</v>
      </c>
      <c r="M157" s="14"/>
      <c r="N157" s="14"/>
      <c r="O157" s="14"/>
      <c r="P157" s="14"/>
      <c r="Q157" s="14"/>
      <c r="R157" s="14"/>
      <c r="S157" s="14"/>
      <c r="T157" s="14"/>
      <c r="U157" s="14"/>
    </row>
    <row r="158" spans="1:21">
      <c r="A158" s="15"/>
      <c r="B158" s="5"/>
      <c r="C158" s="5"/>
      <c r="D158" s="5">
        <f>D157-D156</f>
        <v>4.6849999999999996</v>
      </c>
      <c r="E158" s="5"/>
      <c r="F158" s="5">
        <f>F157-E157</f>
        <v>3.9000000000000146E-2</v>
      </c>
      <c r="G158" s="5">
        <f>G157-E157</f>
        <v>-2.8000000000000025E-2</v>
      </c>
      <c r="H158" s="5">
        <f>H157-E157</f>
        <v>6.800000000000006E-2</v>
      </c>
      <c r="I158" s="5">
        <f>I157-E157</f>
        <v>0.94599999999999995</v>
      </c>
      <c r="J158" s="5">
        <f>J157-E157</f>
        <v>0.70700000000000007</v>
      </c>
      <c r="K158" s="5">
        <f>K157-E157</f>
        <v>2.9889999999999999</v>
      </c>
      <c r="L158" s="5">
        <f>L157-E157</f>
        <v>2.1539999999999999</v>
      </c>
      <c r="M158" s="14"/>
      <c r="N158" s="14"/>
      <c r="O158" s="14"/>
      <c r="P158" s="14"/>
      <c r="Q158" s="14"/>
      <c r="R158" s="14"/>
      <c r="S158" s="14"/>
      <c r="T158" s="14"/>
      <c r="U158" s="14"/>
    </row>
    <row r="159" spans="1:21">
      <c r="A159" s="15"/>
      <c r="B159" s="5"/>
      <c r="C159" s="5"/>
      <c r="D159" s="5"/>
      <c r="E159" s="5"/>
      <c r="F159" s="19">
        <f>F158/D158*100</f>
        <v>0.83244397011739912</v>
      </c>
      <c r="G159" s="19">
        <f>G158/D158*100</f>
        <v>-0.59765208110992585</v>
      </c>
      <c r="H159" s="19">
        <f>H158/D158*100</f>
        <v>1.4514407684098201</v>
      </c>
      <c r="I159" s="19">
        <f>I158/D158*100</f>
        <v>20.192102454642477</v>
      </c>
      <c r="J159" s="19">
        <f>J158/D158*100</f>
        <v>15.090715048025615</v>
      </c>
      <c r="K159" s="19">
        <f>K158/D158*100</f>
        <v>63.799359658484519</v>
      </c>
      <c r="L159" s="19">
        <f>L158/D158*100</f>
        <v>45.976520811099256</v>
      </c>
      <c r="M159" s="14"/>
      <c r="N159" s="14"/>
      <c r="O159" s="14"/>
      <c r="P159" s="14"/>
      <c r="Q159" s="14"/>
      <c r="R159" s="14"/>
      <c r="S159" s="14"/>
      <c r="T159" s="14"/>
      <c r="U159" s="14"/>
    </row>
    <row r="160" spans="1:21">
      <c r="A160" s="14"/>
      <c r="B160" s="14"/>
      <c r="C160" s="14"/>
      <c r="D160" s="14"/>
      <c r="E160" s="14"/>
      <c r="F160" s="14"/>
      <c r="G160" s="14"/>
      <c r="H160" s="14"/>
      <c r="I160" s="14"/>
      <c r="J160" s="14"/>
      <c r="K160" s="14"/>
      <c r="L160" s="14"/>
      <c r="M160" s="14"/>
      <c r="N160" s="14"/>
      <c r="O160" s="14"/>
      <c r="P160" s="14"/>
      <c r="Q160" s="14"/>
      <c r="R160" s="14"/>
      <c r="S160" s="14"/>
      <c r="T160" s="14"/>
      <c r="U160" s="14"/>
    </row>
  </sheetData>
  <mergeCells count="5">
    <mergeCell ref="B1:D1"/>
    <mergeCell ref="B2:G2"/>
    <mergeCell ref="A3:F3"/>
    <mergeCell ref="A4:E4"/>
    <mergeCell ref="A5:D5"/>
  </mergeCells>
  <phoneticPr fontId="12" type="noConversion"/>
  <dataValidations count="2">
    <dataValidation type="list" allowBlank="1" showInputMessage="1" showErrorMessage="1" sqref="C32 C1:C5 C34:C38 C40:C44 C46:C50 C52:C58 C60:C64 C66:C70 C72:C76 C78:C84 C86:C90 C92:C96 C98:C102 C104:C110 C112:C116 C118:C122 C124:C128 C130:C136 C138:C142 C144:C148 C150:C154 C156:C160">
      <formula1>"GF 109203X,Control"</formula1>
    </dataValidation>
    <dataValidation type="list" allowBlank="1" showInputMessage="1" showErrorMessage="1" sqref="C33 C39 C45 C51 C59 C65 C71 C77 C85 C91 C97 C103 C111 C117 C123 C129 C137 C143 C149 C155">
      <formula1>"AZD1208,Control"</formula1>
    </dataValidation>
  </dataValidations>
  <pageMargins left="0.75" right="0.75" top="1" bottom="1" header="0.5" footer="0.5"/>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60"/>
  <sheetViews>
    <sheetView workbookViewId="0">
      <selection activeCell="B110" sqref="B110"/>
    </sheetView>
  </sheetViews>
  <sheetFormatPr baseColWidth="10" defaultColWidth="8.7109375" defaultRowHeight="15"/>
  <cols>
    <col min="1" max="19" width="9.5703125" style="1" customWidth="1"/>
    <col min="20" max="21" width="9.28515625" style="1" customWidth="1"/>
    <col min="22" max="16384" width="8.7109375" style="1"/>
  </cols>
  <sheetData>
    <row r="1" spans="1:10" ht="15.75">
      <c r="A1" s="14" t="s">
        <v>0</v>
      </c>
      <c r="B1" s="73" t="s">
        <v>1</v>
      </c>
      <c r="C1" s="74"/>
      <c r="D1" s="74"/>
      <c r="E1" s="14"/>
      <c r="F1" s="14"/>
      <c r="G1" s="14"/>
    </row>
    <row r="2" spans="1:10" ht="15.75">
      <c r="A2" s="14" t="s">
        <v>2</v>
      </c>
      <c r="B2" s="60" t="s">
        <v>47</v>
      </c>
      <c r="C2" s="61"/>
      <c r="D2" s="61"/>
      <c r="E2" s="61"/>
      <c r="F2" s="61"/>
      <c r="G2" s="61"/>
    </row>
    <row r="3" spans="1:10">
      <c r="A3" s="62" t="s">
        <v>63</v>
      </c>
      <c r="B3" s="62"/>
      <c r="C3" s="62"/>
      <c r="D3" s="62"/>
      <c r="E3" s="62"/>
      <c r="F3" s="62"/>
      <c r="G3" s="14"/>
    </row>
    <row r="4" spans="1:10">
      <c r="A4" s="62" t="s">
        <v>5</v>
      </c>
      <c r="B4" s="62"/>
      <c r="C4" s="62"/>
      <c r="D4" s="62"/>
      <c r="E4" s="62"/>
      <c r="F4" s="14"/>
      <c r="G4" s="14"/>
    </row>
    <row r="5" spans="1:10">
      <c r="A5" s="62" t="s">
        <v>48</v>
      </c>
      <c r="B5" s="62"/>
      <c r="C5" s="62"/>
      <c r="D5" s="62"/>
      <c r="E5" s="14"/>
      <c r="F5" s="14"/>
      <c r="G5" s="14"/>
    </row>
    <row r="8" spans="1:10">
      <c r="A8" s="3" t="s">
        <v>7</v>
      </c>
      <c r="B8" s="3" t="s">
        <v>50</v>
      </c>
      <c r="C8" s="3" t="s">
        <v>9</v>
      </c>
      <c r="D8" s="3" t="s">
        <v>10</v>
      </c>
      <c r="E8" s="3" t="s">
        <v>11</v>
      </c>
      <c r="F8" s="3" t="s">
        <v>12</v>
      </c>
      <c r="G8" s="3" t="s">
        <v>13</v>
      </c>
      <c r="H8" s="3"/>
      <c r="I8" s="3" t="s">
        <v>14</v>
      </c>
      <c r="J8" s="3" t="s">
        <v>15</v>
      </c>
    </row>
    <row r="9" spans="1:10">
      <c r="A9" s="3"/>
      <c r="B9" s="3"/>
      <c r="C9" s="3"/>
      <c r="D9" s="3"/>
      <c r="E9" s="3"/>
      <c r="F9" s="3"/>
      <c r="G9" s="3"/>
      <c r="H9" s="3"/>
      <c r="I9" s="3"/>
      <c r="J9" s="3"/>
    </row>
    <row r="10" spans="1:10">
      <c r="A10" s="3"/>
      <c r="B10" s="3">
        <v>0.1</v>
      </c>
      <c r="C10" s="3">
        <v>2.51014590781717</v>
      </c>
      <c r="D10" s="3">
        <v>8.6971944465421593</v>
      </c>
      <c r="E10" s="3">
        <v>4.2080578881544</v>
      </c>
      <c r="F10" s="3">
        <v>3.7736726388433799</v>
      </c>
      <c r="G10" s="3">
        <v>3.4248692818479798</v>
      </c>
      <c r="H10" s="3"/>
      <c r="I10" s="3">
        <f t="shared" ref="I10:I16" si="0">AVERAGE(C10:G10)</f>
        <v>4.5227880326410181</v>
      </c>
      <c r="J10" s="3">
        <f t="shared" ref="J10:J16" si="1">STDEV(C10:G10)</f>
        <v>2.4156806365624242</v>
      </c>
    </row>
    <row r="11" spans="1:10">
      <c r="A11" s="3"/>
      <c r="B11" s="3">
        <v>0.3</v>
      </c>
      <c r="C11" s="3">
        <v>7.6687119528456797</v>
      </c>
      <c r="D11" s="3">
        <v>9.7989621037024293</v>
      </c>
      <c r="E11" s="3">
        <v>-4.0030373414328597</v>
      </c>
      <c r="F11" s="3">
        <v>11.539144870164799</v>
      </c>
      <c r="G11" s="3">
        <v>3.7263623122588698</v>
      </c>
      <c r="H11" s="3"/>
      <c r="I11" s="3">
        <f t="shared" si="0"/>
        <v>5.7460287795077836</v>
      </c>
      <c r="J11" s="3">
        <f t="shared" si="1"/>
        <v>6.1807466382435488</v>
      </c>
    </row>
    <row r="12" spans="1:10">
      <c r="A12" s="3"/>
      <c r="B12" s="3">
        <v>1</v>
      </c>
      <c r="C12" s="3">
        <v>22.1870873192257</v>
      </c>
      <c r="D12" s="3">
        <v>24.357377540894099</v>
      </c>
      <c r="E12" s="3">
        <v>-17.173039128104399</v>
      </c>
      <c r="F12" s="3">
        <v>62.854777278708298</v>
      </c>
      <c r="G12" s="3">
        <v>5.5870119548807704</v>
      </c>
      <c r="H12" s="3"/>
      <c r="I12" s="3">
        <f t="shared" si="0"/>
        <v>19.562642993120896</v>
      </c>
      <c r="J12" s="3">
        <f t="shared" si="1"/>
        <v>29.36373052864068</v>
      </c>
    </row>
    <row r="13" spans="1:10">
      <c r="A13" s="3"/>
      <c r="B13" s="3">
        <v>3</v>
      </c>
      <c r="C13" s="3">
        <v>49.222646310432602</v>
      </c>
      <c r="D13" s="3">
        <v>81.561758446069902</v>
      </c>
      <c r="E13" s="3">
        <v>26.210023226728602</v>
      </c>
      <c r="F13" s="3">
        <v>129.434021975093</v>
      </c>
      <c r="G13" s="3">
        <v>30.316331790900101</v>
      </c>
      <c r="H13" s="3"/>
      <c r="I13" s="3">
        <f t="shared" si="0"/>
        <v>63.34895634984484</v>
      </c>
      <c r="J13" s="3">
        <f t="shared" si="1"/>
        <v>42.921292306367924</v>
      </c>
    </row>
    <row r="14" spans="1:10">
      <c r="A14" s="3"/>
      <c r="B14" s="3">
        <v>10</v>
      </c>
      <c r="C14" s="3">
        <v>63.113811318323798</v>
      </c>
      <c r="D14" s="3">
        <v>167.64274796818901</v>
      </c>
      <c r="E14" s="3">
        <v>62.339646239056599</v>
      </c>
      <c r="F14" s="3">
        <v>142.896889730336</v>
      </c>
      <c r="G14" s="3">
        <v>63.706445182248501</v>
      </c>
      <c r="H14" s="3"/>
      <c r="I14" s="3">
        <f t="shared" si="0"/>
        <v>99.939908087630783</v>
      </c>
      <c r="J14" s="3">
        <f t="shared" si="1"/>
        <v>51.263490244528903</v>
      </c>
    </row>
    <row r="15" spans="1:10">
      <c r="A15" s="3"/>
      <c r="B15" s="3">
        <v>30</v>
      </c>
      <c r="C15" s="3">
        <v>62.432344509936499</v>
      </c>
      <c r="D15" s="3">
        <v>191.45128918037199</v>
      </c>
      <c r="E15" s="3">
        <v>54.0838842236912</v>
      </c>
      <c r="F15" s="3">
        <v>162.16527957448901</v>
      </c>
      <c r="G15" s="3">
        <v>77.696023529267407</v>
      </c>
      <c r="H15" s="3"/>
      <c r="I15" s="3">
        <f t="shared" si="0"/>
        <v>109.56576420355123</v>
      </c>
      <c r="J15" s="3">
        <f t="shared" si="1"/>
        <v>62.824013813881663</v>
      </c>
    </row>
    <row r="16" spans="1:10">
      <c r="A16" s="3"/>
      <c r="B16" s="3">
        <v>100</v>
      </c>
      <c r="C16" s="3">
        <v>45.834798853351401</v>
      </c>
      <c r="D16" s="3">
        <v>182.06145477790699</v>
      </c>
      <c r="E16" s="3">
        <v>36.424423798463501</v>
      </c>
      <c r="F16" s="3">
        <v>144.83025933719301</v>
      </c>
      <c r="G16" s="3">
        <v>48.753421378861702</v>
      </c>
      <c r="H16" s="3"/>
      <c r="I16" s="3">
        <f t="shared" si="0"/>
        <v>91.580871629155325</v>
      </c>
      <c r="J16" s="3">
        <f t="shared" si="1"/>
        <v>67.065938867784098</v>
      </c>
    </row>
    <row r="17" spans="1:22">
      <c r="A17" s="3"/>
      <c r="B17" s="3"/>
      <c r="C17" s="3"/>
      <c r="D17" s="3"/>
      <c r="E17" s="3"/>
      <c r="F17" s="3"/>
      <c r="G17" s="3"/>
      <c r="H17" s="3"/>
      <c r="I17" s="3"/>
      <c r="J17" s="3"/>
    </row>
    <row r="18" spans="1:22">
      <c r="A18" s="3"/>
      <c r="B18" s="3"/>
      <c r="C18" s="3"/>
      <c r="D18" s="3"/>
      <c r="E18" s="3"/>
      <c r="F18" s="3"/>
      <c r="G18" s="3"/>
      <c r="H18" s="3"/>
      <c r="I18" s="3"/>
      <c r="J18" s="3"/>
    </row>
    <row r="19" spans="1:22">
      <c r="A19" s="3"/>
      <c r="B19" s="3"/>
      <c r="C19" s="3"/>
      <c r="D19" s="3"/>
      <c r="E19" s="3"/>
      <c r="F19" s="3"/>
      <c r="G19" s="3"/>
      <c r="H19" s="3"/>
      <c r="I19" s="3"/>
      <c r="J19" s="3"/>
    </row>
    <row r="20" spans="1:22">
      <c r="A20" s="3"/>
      <c r="B20" s="3"/>
      <c r="C20" s="3"/>
      <c r="D20" s="3"/>
      <c r="E20" s="3"/>
      <c r="F20" s="3"/>
      <c r="G20" s="3"/>
      <c r="H20" s="3"/>
      <c r="I20" s="3"/>
      <c r="J20" s="3"/>
    </row>
    <row r="21" spans="1:22">
      <c r="A21" s="3" t="s">
        <v>16</v>
      </c>
      <c r="B21" s="3" t="s">
        <v>50</v>
      </c>
      <c r="C21" s="3" t="s">
        <v>9</v>
      </c>
      <c r="D21" s="3" t="s">
        <v>10</v>
      </c>
      <c r="E21" s="3" t="s">
        <v>11</v>
      </c>
      <c r="F21" s="3" t="s">
        <v>12</v>
      </c>
      <c r="G21" s="3" t="s">
        <v>13</v>
      </c>
      <c r="H21" s="3"/>
      <c r="I21" s="3" t="s">
        <v>14</v>
      </c>
      <c r="J21" s="3" t="s">
        <v>15</v>
      </c>
      <c r="L21" s="3" t="s">
        <v>64</v>
      </c>
      <c r="R21" s="1" t="s">
        <v>14</v>
      </c>
      <c r="S21" s="1" t="s">
        <v>15</v>
      </c>
    </row>
    <row r="22" spans="1:22">
      <c r="A22" s="3"/>
      <c r="B22" s="3"/>
      <c r="C22" s="3"/>
      <c r="D22" s="3"/>
      <c r="E22" s="3"/>
      <c r="F22" s="3"/>
      <c r="G22" s="3"/>
      <c r="H22" s="3"/>
      <c r="I22" s="3"/>
      <c r="J22" s="3"/>
    </row>
    <row r="23" spans="1:22">
      <c r="A23" s="3"/>
      <c r="B23" s="3">
        <v>0.1</v>
      </c>
      <c r="C23" s="3">
        <v>0.81103541066211104</v>
      </c>
      <c r="D23" s="3">
        <v>2.5649045980606799</v>
      </c>
      <c r="E23" s="3">
        <v>2.16772151898734</v>
      </c>
      <c r="F23" s="3">
        <v>4.7564610336750999</v>
      </c>
      <c r="G23" s="3">
        <v>0.80135474288816899</v>
      </c>
      <c r="H23" s="3"/>
      <c r="I23" s="3">
        <f t="shared" ref="I23:I29" si="2">AVERAGE(C23:G23)</f>
        <v>2.2202954608546799</v>
      </c>
      <c r="J23" s="3">
        <f t="shared" ref="J23:J29" si="3">STDEV(C23:G23)</f>
        <v>1.6242738331128885</v>
      </c>
      <c r="L23" s="1">
        <f>100-C23/C10*100</f>
        <v>67.68971046119826</v>
      </c>
      <c r="M23" s="1">
        <f t="shared" ref="M23:P23" si="4">100-D23/D10*100</f>
        <v>70.508827716500718</v>
      </c>
      <c r="N23" s="1">
        <f t="shared" si="4"/>
        <v>48.486414003727631</v>
      </c>
      <c r="O23" s="1">
        <f t="shared" si="4"/>
        <v>-26.043286975018106</v>
      </c>
      <c r="P23" s="1">
        <f t="shared" si="4"/>
        <v>76.601888219927133</v>
      </c>
      <c r="R23" s="1">
        <f>AVERAGE(L23:P23)</f>
        <v>47.44871068526713</v>
      </c>
      <c r="S23" s="1">
        <f>STDEV(L23:P23)</f>
        <v>42.407326542908095</v>
      </c>
    </row>
    <row r="24" spans="1:22">
      <c r="A24" s="3"/>
      <c r="B24" s="3">
        <v>0.3</v>
      </c>
      <c r="C24" s="3">
        <v>3.1376072104599202</v>
      </c>
      <c r="D24" s="3">
        <v>6.8814513606506003</v>
      </c>
      <c r="E24" s="3">
        <v>15.371667115539999</v>
      </c>
      <c r="F24" s="3">
        <v>3.08814372973004</v>
      </c>
      <c r="G24" s="3">
        <v>0.283903498472657</v>
      </c>
      <c r="H24" s="3"/>
      <c r="I24" s="3">
        <f t="shared" si="2"/>
        <v>5.7525545829706433</v>
      </c>
      <c r="J24" s="3">
        <f t="shared" si="3"/>
        <v>5.8661084521328357</v>
      </c>
      <c r="L24" s="1">
        <f t="shared" ref="L24:L29" si="5">100-C24/C11*100</f>
        <v>59.085603556988112</v>
      </c>
      <c r="M24" s="1">
        <f t="shared" ref="M24:M29" si="6">100-D24/D11*100</f>
        <v>29.773671049809252</v>
      </c>
      <c r="N24" s="1">
        <f t="shared" ref="N24:N29" si="7">100-E24/E11*100</f>
        <v>484.00009304029663</v>
      </c>
      <c r="O24" s="1">
        <f t="shared" ref="O24:O29" si="8">100-F24/F11*100</f>
        <v>73.237672596392869</v>
      </c>
      <c r="P24" s="1">
        <f t="shared" ref="P24:P29" si="9">100-G24/G11*100</f>
        <v>92.381215923672258</v>
      </c>
      <c r="R24" s="1">
        <f t="shared" ref="R24:R29" si="10">AVERAGE(L24:P24)</f>
        <v>147.69565123343182</v>
      </c>
      <c r="S24" s="1">
        <f t="shared" ref="S24:S29" si="11">STDEV(L24:P24)</f>
        <v>189.38168395797052</v>
      </c>
    </row>
    <row r="25" spans="1:22">
      <c r="A25" s="3"/>
      <c r="B25" s="3">
        <v>1</v>
      </c>
      <c r="C25" s="3">
        <v>9.1992722455521196</v>
      </c>
      <c r="D25" s="3">
        <v>17.610259618392199</v>
      </c>
      <c r="E25" s="3">
        <v>15.1798859861747</v>
      </c>
      <c r="F25" s="3">
        <v>12.698742295646699</v>
      </c>
      <c r="G25" s="3">
        <v>1.2791898558924</v>
      </c>
      <c r="H25" s="3"/>
      <c r="I25" s="3">
        <f t="shared" si="2"/>
        <v>11.193470000331624</v>
      </c>
      <c r="J25" s="3">
        <f t="shared" si="3"/>
        <v>6.3561450889133218</v>
      </c>
      <c r="L25" s="1">
        <f t="shared" si="5"/>
        <v>58.537720101814777</v>
      </c>
      <c r="M25" s="1">
        <f t="shared" si="6"/>
        <v>27.700510496969656</v>
      </c>
      <c r="N25" s="1">
        <f t="shared" si="7"/>
        <v>188.39370756066222</v>
      </c>
      <c r="O25" s="1">
        <f t="shared" si="8"/>
        <v>79.79669510347891</v>
      </c>
      <c r="P25" s="1">
        <f t="shared" si="9"/>
        <v>77.104221966539569</v>
      </c>
      <c r="R25" s="1">
        <f t="shared" si="10"/>
        <v>86.306571045893037</v>
      </c>
      <c r="S25" s="1">
        <f t="shared" si="11"/>
        <v>60.734307790094078</v>
      </c>
    </row>
    <row r="26" spans="1:22">
      <c r="A26" s="3"/>
      <c r="B26" s="3">
        <v>3</v>
      </c>
      <c r="C26" s="3">
        <v>62.904978296447801</v>
      </c>
      <c r="D26" s="3">
        <v>56.865811698467297</v>
      </c>
      <c r="E26" s="3">
        <v>86.630420145434897</v>
      </c>
      <c r="F26" s="3">
        <v>62.334210262600301</v>
      </c>
      <c r="G26" s="3">
        <v>10.8804557225741</v>
      </c>
      <c r="H26" s="3"/>
      <c r="I26" s="3">
        <f t="shared" si="2"/>
        <v>55.923175225104877</v>
      </c>
      <c r="J26" s="3">
        <f t="shared" si="3"/>
        <v>27.670006228228083</v>
      </c>
      <c r="L26" s="1">
        <f t="shared" si="5"/>
        <v>-27.796823234014695</v>
      </c>
      <c r="M26" s="1">
        <f t="shared" si="6"/>
        <v>30.278830689914571</v>
      </c>
      <c r="N26" s="1">
        <f t="shared" si="7"/>
        <v>-230.52401135261277</v>
      </c>
      <c r="O26" s="1">
        <f t="shared" si="8"/>
        <v>51.840938486331453</v>
      </c>
      <c r="P26" s="1">
        <f t="shared" si="9"/>
        <v>64.110249889005274</v>
      </c>
      <c r="R26" s="1">
        <f t="shared" si="10"/>
        <v>-22.418163104275237</v>
      </c>
      <c r="S26" s="1">
        <f t="shared" si="11"/>
        <v>121.56842480582281</v>
      </c>
    </row>
    <row r="27" spans="1:22">
      <c r="A27" s="3"/>
      <c r="B27" s="3">
        <v>10</v>
      </c>
      <c r="C27" s="3">
        <v>65.573989154034095</v>
      </c>
      <c r="D27" s="3">
        <v>78.135752267751002</v>
      </c>
      <c r="E27" s="3">
        <v>111.522129455068</v>
      </c>
      <c r="F27" s="3">
        <v>110.028539322935</v>
      </c>
      <c r="G27" s="3">
        <v>39.391430827658397</v>
      </c>
      <c r="H27" s="3"/>
      <c r="I27" s="3">
        <f t="shared" si="2"/>
        <v>80.930368205489302</v>
      </c>
      <c r="J27" s="3">
        <f t="shared" si="3"/>
        <v>30.625442825460347</v>
      </c>
      <c r="L27" s="1">
        <f t="shared" si="5"/>
        <v>-3.8980023299528312</v>
      </c>
      <c r="M27" s="1">
        <f t="shared" si="6"/>
        <v>53.391510688802583</v>
      </c>
      <c r="N27" s="1">
        <f t="shared" si="7"/>
        <v>-78.894389338382098</v>
      </c>
      <c r="O27" s="1">
        <f t="shared" si="8"/>
        <v>23.001445636379927</v>
      </c>
      <c r="P27" s="1">
        <f t="shared" si="9"/>
        <v>38.167275359707823</v>
      </c>
      <c r="R27" s="1">
        <f t="shared" si="10"/>
        <v>6.3535680033110804</v>
      </c>
      <c r="S27" s="1">
        <f t="shared" si="11"/>
        <v>52.13957418016728</v>
      </c>
    </row>
    <row r="28" spans="1:22">
      <c r="A28" s="3"/>
      <c r="B28" s="3">
        <v>30</v>
      </c>
      <c r="C28" s="3">
        <v>69.190927503760193</v>
      </c>
      <c r="D28" s="3">
        <v>75.821082264623101</v>
      </c>
      <c r="E28" s="3">
        <v>101.343141215549</v>
      </c>
      <c r="F28" s="3">
        <v>126.034996218732</v>
      </c>
      <c r="G28" s="3">
        <v>53.056130228908202</v>
      </c>
      <c r="H28" s="3"/>
      <c r="I28" s="3">
        <f t="shared" si="2"/>
        <v>85.089255486314499</v>
      </c>
      <c r="J28" s="3">
        <f t="shared" si="3"/>
        <v>28.746823592747578</v>
      </c>
      <c r="L28" s="1">
        <f t="shared" si="5"/>
        <v>-10.825451209425623</v>
      </c>
      <c r="M28" s="1">
        <f t="shared" si="6"/>
        <v>60.396671869266029</v>
      </c>
      <c r="N28" s="1">
        <f t="shared" si="7"/>
        <v>-87.381403296392847</v>
      </c>
      <c r="O28" s="1">
        <f t="shared" si="8"/>
        <v>22.279913092716569</v>
      </c>
      <c r="P28" s="1">
        <f t="shared" si="9"/>
        <v>31.71319738271751</v>
      </c>
      <c r="R28" s="1">
        <f t="shared" si="10"/>
        <v>3.236585567776328</v>
      </c>
      <c r="S28" s="1">
        <f t="shared" si="11"/>
        <v>56.679365720217824</v>
      </c>
    </row>
    <row r="29" spans="1:22">
      <c r="A29" s="3"/>
      <c r="B29" s="3">
        <v>100</v>
      </c>
      <c r="C29" s="3">
        <v>65.887901569106702</v>
      </c>
      <c r="D29" s="3">
        <v>61.8079449483891</v>
      </c>
      <c r="E29" s="3">
        <v>77.595946673848601</v>
      </c>
      <c r="F29" s="3">
        <v>109.215002351819</v>
      </c>
      <c r="G29" s="3">
        <v>46.944554259898297</v>
      </c>
      <c r="H29" s="3"/>
      <c r="I29" s="3">
        <f t="shared" si="2"/>
        <v>72.290269960612335</v>
      </c>
      <c r="J29" s="3">
        <f t="shared" si="3"/>
        <v>23.371247456070133</v>
      </c>
      <c r="L29" s="1">
        <f t="shared" si="5"/>
        <v>-43.750825175245723</v>
      </c>
      <c r="M29" s="1">
        <f t="shared" si="6"/>
        <v>66.051054011521913</v>
      </c>
      <c r="N29" s="1">
        <f t="shared" si="7"/>
        <v>-113.03273622991901</v>
      </c>
      <c r="O29" s="1">
        <f t="shared" si="8"/>
        <v>24.591033081322294</v>
      </c>
      <c r="P29" s="1">
        <f t="shared" si="9"/>
        <v>3.7102362619984035</v>
      </c>
      <c r="R29" s="1">
        <f t="shared" si="10"/>
        <v>-12.486247610064424</v>
      </c>
      <c r="S29" s="1">
        <f t="shared" si="11"/>
        <v>68.724502114234497</v>
      </c>
    </row>
    <row r="30" spans="1:22">
      <c r="A30" s="3"/>
      <c r="B30" s="3"/>
      <c r="C30" s="3"/>
      <c r="D30" s="3"/>
      <c r="E30" s="3"/>
      <c r="F30" s="3"/>
      <c r="G30" s="3"/>
      <c r="H30" s="3"/>
      <c r="I30" s="3"/>
      <c r="J30" s="3"/>
    </row>
    <row r="31" spans="1:22">
      <c r="A31" s="3"/>
      <c r="B31" s="3"/>
      <c r="C31" s="3"/>
      <c r="D31" s="3"/>
      <c r="E31" s="3"/>
      <c r="F31" s="3"/>
      <c r="G31" s="3"/>
      <c r="H31" s="3"/>
      <c r="I31" s="3"/>
      <c r="J31" s="3"/>
    </row>
    <row r="32" spans="1:22">
      <c r="A32" s="15" t="s">
        <v>18</v>
      </c>
      <c r="B32" s="5"/>
      <c r="C32" s="5"/>
      <c r="D32" s="5"/>
      <c r="E32" s="5"/>
      <c r="F32" s="5"/>
      <c r="G32" s="5"/>
      <c r="H32" s="5"/>
      <c r="I32" s="5"/>
      <c r="J32" s="5"/>
      <c r="K32" s="5"/>
      <c r="L32" s="5"/>
      <c r="M32" s="14"/>
      <c r="N32" s="22"/>
      <c r="O32" s="18" t="str">
        <f t="shared" ref="O32:U32" si="12">F34</f>
        <v>0.1mM10ul</v>
      </c>
      <c r="P32" s="18" t="str">
        <f t="shared" si="12"/>
        <v>0.1mM20ul</v>
      </c>
      <c r="Q32" s="18" t="str">
        <f t="shared" si="12"/>
        <v>1mM7ul</v>
      </c>
      <c r="R32" s="18" t="str">
        <f t="shared" si="12"/>
        <v>1mM20ul</v>
      </c>
      <c r="S32" s="18" t="str">
        <f t="shared" si="12"/>
        <v>10mM7ul</v>
      </c>
      <c r="T32" s="18" t="str">
        <f t="shared" si="12"/>
        <v>10mM20ul</v>
      </c>
      <c r="U32" s="18" t="str">
        <f t="shared" si="12"/>
        <v>10mM70ul</v>
      </c>
      <c r="V32" s="24"/>
    </row>
    <row r="33" spans="1:22">
      <c r="A33" s="15"/>
      <c r="B33" s="5" t="s">
        <v>19</v>
      </c>
      <c r="C33" s="16" t="s">
        <v>16</v>
      </c>
      <c r="D33" s="5"/>
      <c r="E33" s="5"/>
      <c r="F33" s="5"/>
      <c r="G33" s="5"/>
      <c r="H33" s="5"/>
      <c r="I33" s="5"/>
      <c r="J33" s="5"/>
      <c r="K33" s="5"/>
      <c r="L33" s="5"/>
      <c r="M33" s="14"/>
      <c r="N33" s="22" t="s">
        <v>16</v>
      </c>
      <c r="O33" s="23">
        <f t="shared" ref="O33:U33" si="13">AVERAGE(F37,F49)</f>
        <v>0.81103541066211138</v>
      </c>
      <c r="P33" s="23">
        <f t="shared" si="13"/>
        <v>3.1376072104599162</v>
      </c>
      <c r="Q33" s="23">
        <f t="shared" si="13"/>
        <v>9.1992722455521196</v>
      </c>
      <c r="R33" s="23">
        <f t="shared" si="13"/>
        <v>62.904978296447823</v>
      </c>
      <c r="S33" s="23">
        <f t="shared" si="13"/>
        <v>65.573989154034138</v>
      </c>
      <c r="T33" s="23">
        <f t="shared" si="13"/>
        <v>69.19092750376015</v>
      </c>
      <c r="U33" s="23">
        <f t="shared" si="13"/>
        <v>65.887901569106688</v>
      </c>
      <c r="V33" s="24"/>
    </row>
    <row r="34" spans="1:22" ht="15.75">
      <c r="A34" s="15"/>
      <c r="B34" s="5"/>
      <c r="C34" s="5" t="s">
        <v>21</v>
      </c>
      <c r="D34" s="17">
        <v>1.5269999999999999</v>
      </c>
      <c r="E34" s="5" t="s">
        <v>22</v>
      </c>
      <c r="F34" s="18" t="s">
        <v>23</v>
      </c>
      <c r="G34" s="18" t="s">
        <v>24</v>
      </c>
      <c r="H34" s="18" t="s">
        <v>25</v>
      </c>
      <c r="I34" s="18" t="s">
        <v>26</v>
      </c>
      <c r="J34" s="18" t="s">
        <v>27</v>
      </c>
      <c r="K34" s="18" t="s">
        <v>28</v>
      </c>
      <c r="L34" s="18" t="s">
        <v>29</v>
      </c>
      <c r="M34" s="14"/>
      <c r="N34" s="22" t="s">
        <v>7</v>
      </c>
      <c r="O34" s="23">
        <f t="shared" ref="O34:U34" si="14">AVERAGE(F43,F55)</f>
        <v>2.5101459078171722</v>
      </c>
      <c r="P34" s="23">
        <f t="shared" si="14"/>
        <v>7.668711952845678</v>
      </c>
      <c r="Q34" s="23">
        <f t="shared" si="14"/>
        <v>22.187087319225686</v>
      </c>
      <c r="R34" s="23">
        <f t="shared" si="14"/>
        <v>49.222646310432566</v>
      </c>
      <c r="S34" s="23">
        <f t="shared" si="14"/>
        <v>63.113811318323826</v>
      </c>
      <c r="T34" s="23">
        <f t="shared" si="14"/>
        <v>62.432344509936541</v>
      </c>
      <c r="U34" s="23">
        <f t="shared" si="14"/>
        <v>45.834798853351359</v>
      </c>
      <c r="V34" s="24"/>
    </row>
    <row r="35" spans="1:22" ht="15.75">
      <c r="A35" s="15"/>
      <c r="B35" s="5"/>
      <c r="C35" s="5" t="s">
        <v>30</v>
      </c>
      <c r="D35" s="17">
        <v>9.1920000000000002</v>
      </c>
      <c r="E35" s="17">
        <v>-2.8039999999999998</v>
      </c>
      <c r="F35" s="17">
        <v>-2.7829999999999999</v>
      </c>
      <c r="G35" s="17">
        <v>-2.633</v>
      </c>
      <c r="H35" s="17">
        <v>-2.2610000000000001</v>
      </c>
      <c r="I35" s="17">
        <v>2.23</v>
      </c>
      <c r="J35" s="17">
        <v>3.702</v>
      </c>
      <c r="K35" s="17">
        <v>4.2859999999999996</v>
      </c>
      <c r="L35" s="17">
        <v>3.99</v>
      </c>
      <c r="M35" s="14"/>
      <c r="N35" s="14"/>
      <c r="O35" s="14"/>
      <c r="P35" s="14"/>
      <c r="Q35" s="14"/>
      <c r="R35" s="14"/>
      <c r="S35" s="14"/>
      <c r="T35" s="14"/>
      <c r="U35" s="14"/>
      <c r="V35" s="24"/>
    </row>
    <row r="36" spans="1:22">
      <c r="A36" s="15"/>
      <c r="B36" s="5"/>
      <c r="C36" s="5"/>
      <c r="D36" s="5">
        <f>D35-D34</f>
        <v>7.665</v>
      </c>
      <c r="E36" s="5"/>
      <c r="F36" s="5">
        <f>F35-E35</f>
        <v>2.0999999999999908E-2</v>
      </c>
      <c r="G36" s="5">
        <f>G35-E35</f>
        <v>0.17099999999999982</v>
      </c>
      <c r="H36" s="5">
        <f>H35-E35</f>
        <v>0.54299999999999971</v>
      </c>
      <c r="I36" s="5">
        <f>I35-E35</f>
        <v>5.0339999999999998</v>
      </c>
      <c r="J36" s="5">
        <f>J35-E35</f>
        <v>6.5060000000000002</v>
      </c>
      <c r="K36" s="5">
        <f>K35-E35</f>
        <v>7.09</v>
      </c>
      <c r="L36" s="5">
        <f>L35-E35</f>
        <v>6.7940000000000005</v>
      </c>
      <c r="M36" s="14"/>
      <c r="N36" s="14"/>
      <c r="O36" s="14"/>
      <c r="P36" s="14"/>
      <c r="Q36" s="14"/>
      <c r="R36" s="14"/>
      <c r="S36" s="14"/>
      <c r="T36" s="14"/>
      <c r="U36" s="14"/>
      <c r="V36" s="24"/>
    </row>
    <row r="37" spans="1:22">
      <c r="A37" s="15"/>
      <c r="B37" s="5"/>
      <c r="C37" s="5"/>
      <c r="D37" s="5"/>
      <c r="E37" s="5"/>
      <c r="F37" s="19">
        <f>F36/D36*100</f>
        <v>0.27397260273972479</v>
      </c>
      <c r="G37" s="19">
        <f>G36/D36*100</f>
        <v>2.2309197651663384</v>
      </c>
      <c r="H37" s="19">
        <f>H36/D36*100</f>
        <v>7.0841487279843403</v>
      </c>
      <c r="I37" s="19">
        <f>I36/D36*100</f>
        <v>65.675146771037177</v>
      </c>
      <c r="J37" s="19">
        <f>J36/D36*100</f>
        <v>84.879321591650353</v>
      </c>
      <c r="K37" s="19">
        <f>K36/D36*100</f>
        <v>92.498369210697973</v>
      </c>
      <c r="L37" s="19">
        <f>L36/D36*100</f>
        <v>88.636660143509459</v>
      </c>
      <c r="M37" s="14"/>
      <c r="N37" s="22" t="s">
        <v>31</v>
      </c>
      <c r="O37" s="5" t="s">
        <v>16</v>
      </c>
      <c r="P37" s="5" t="s">
        <v>7</v>
      </c>
      <c r="Q37" s="14"/>
      <c r="R37" s="14"/>
      <c r="S37" s="14"/>
      <c r="T37" s="14"/>
      <c r="U37" s="14"/>
      <c r="V37" s="24"/>
    </row>
    <row r="38" spans="1:22">
      <c r="A38" s="15"/>
      <c r="B38" s="5"/>
      <c r="C38" s="5"/>
      <c r="D38" s="5"/>
      <c r="E38" s="5"/>
      <c r="F38" s="5"/>
      <c r="G38" s="5"/>
      <c r="H38" s="5"/>
      <c r="I38" s="5"/>
      <c r="J38" s="5"/>
      <c r="K38" s="5"/>
      <c r="L38" s="5"/>
      <c r="M38" s="14"/>
      <c r="N38" s="18" t="s">
        <v>23</v>
      </c>
      <c r="O38" s="23">
        <f>O33</f>
        <v>0.81103541066211138</v>
      </c>
      <c r="P38" s="23">
        <f>O34</f>
        <v>2.5101459078171722</v>
      </c>
      <c r="Q38" s="14"/>
      <c r="R38" s="14"/>
      <c r="S38" s="14"/>
      <c r="T38" s="14"/>
      <c r="U38" s="14"/>
      <c r="V38" s="24"/>
    </row>
    <row r="39" spans="1:22">
      <c r="A39" s="15"/>
      <c r="B39" s="5" t="s">
        <v>32</v>
      </c>
      <c r="C39" s="16" t="s">
        <v>20</v>
      </c>
      <c r="D39" s="5"/>
      <c r="E39" s="5"/>
      <c r="F39" s="5"/>
      <c r="G39" s="5"/>
      <c r="H39" s="5"/>
      <c r="I39" s="5"/>
      <c r="J39" s="5"/>
      <c r="K39" s="5"/>
      <c r="L39" s="5"/>
      <c r="M39" s="14"/>
      <c r="N39" s="18" t="s">
        <v>24</v>
      </c>
      <c r="O39" s="23">
        <f>P33</f>
        <v>3.1376072104599162</v>
      </c>
      <c r="P39" s="23">
        <f>P34</f>
        <v>7.668711952845678</v>
      </c>
      <c r="Q39" s="14"/>
      <c r="R39" s="14"/>
      <c r="S39" s="14"/>
      <c r="T39" s="14"/>
      <c r="U39" s="14"/>
      <c r="V39" s="24"/>
    </row>
    <row r="40" spans="1:22" ht="15.75">
      <c r="A40" s="15"/>
      <c r="B40" s="5"/>
      <c r="C40" s="5" t="s">
        <v>21</v>
      </c>
      <c r="D40" s="17">
        <v>3.7309999999999999</v>
      </c>
      <c r="E40" s="5" t="s">
        <v>22</v>
      </c>
      <c r="F40" s="18" t="s">
        <v>23</v>
      </c>
      <c r="G40" s="18" t="s">
        <v>24</v>
      </c>
      <c r="H40" s="18" t="s">
        <v>25</v>
      </c>
      <c r="I40" s="18" t="s">
        <v>26</v>
      </c>
      <c r="J40" s="18" t="s">
        <v>27</v>
      </c>
      <c r="K40" s="18" t="s">
        <v>28</v>
      </c>
      <c r="L40" s="18" t="s">
        <v>29</v>
      </c>
      <c r="M40" s="14"/>
      <c r="N40" s="18" t="s">
        <v>25</v>
      </c>
      <c r="O40" s="23">
        <f>Q33</f>
        <v>9.1992722455521196</v>
      </c>
      <c r="P40" s="23">
        <f>Q34</f>
        <v>22.187087319225686</v>
      </c>
      <c r="Q40" s="14"/>
      <c r="R40" s="14"/>
      <c r="S40" s="14"/>
      <c r="T40" s="14"/>
      <c r="U40" s="14"/>
      <c r="V40" s="24"/>
    </row>
    <row r="41" spans="1:22" ht="15.75">
      <c r="A41" s="15"/>
      <c r="B41" s="5"/>
      <c r="C41" s="5" t="s">
        <v>30</v>
      </c>
      <c r="D41" s="17">
        <v>5.7060000000000004</v>
      </c>
      <c r="E41" s="17">
        <v>3.097</v>
      </c>
      <c r="F41" s="17">
        <v>3.117</v>
      </c>
      <c r="G41" s="17">
        <v>3.17</v>
      </c>
      <c r="H41" s="17">
        <v>3.452</v>
      </c>
      <c r="I41" s="17">
        <v>4.0449999999999999</v>
      </c>
      <c r="J41" s="17">
        <v>4.1589999999999998</v>
      </c>
      <c r="K41" s="17">
        <v>4.2640000000000002</v>
      </c>
      <c r="L41" s="17">
        <v>3.9249999999999998</v>
      </c>
      <c r="M41" s="14"/>
      <c r="N41" s="18" t="s">
        <v>26</v>
      </c>
      <c r="O41" s="23">
        <f>R33</f>
        <v>62.904978296447823</v>
      </c>
      <c r="P41" s="23">
        <f>R34</f>
        <v>49.222646310432566</v>
      </c>
      <c r="Q41" s="14"/>
      <c r="R41" s="14"/>
      <c r="S41" s="14"/>
      <c r="T41" s="14"/>
      <c r="U41" s="14"/>
      <c r="V41" s="24"/>
    </row>
    <row r="42" spans="1:22">
      <c r="A42" s="15"/>
      <c r="B42" s="5"/>
      <c r="C42" s="5"/>
      <c r="D42" s="5">
        <f>D41-D40</f>
        <v>1.9750000000000005</v>
      </c>
      <c r="E42" s="5" t="s">
        <v>51</v>
      </c>
      <c r="F42" s="5">
        <f>F41-E41</f>
        <v>2.0000000000000018E-2</v>
      </c>
      <c r="G42" s="5">
        <f>G41-E41</f>
        <v>7.2999999999999954E-2</v>
      </c>
      <c r="H42" s="5">
        <f>H41-E41</f>
        <v>0.35499999999999998</v>
      </c>
      <c r="I42" s="5">
        <f>I41-E41</f>
        <v>0.94799999999999995</v>
      </c>
      <c r="J42" s="5">
        <f>J41-E41</f>
        <v>1.0619999999999998</v>
      </c>
      <c r="K42" s="5">
        <f>K41-E41</f>
        <v>1.1670000000000003</v>
      </c>
      <c r="L42" s="5">
        <f>L41-E41</f>
        <v>0.82799999999999985</v>
      </c>
      <c r="M42" s="14"/>
      <c r="N42" s="18" t="s">
        <v>27</v>
      </c>
      <c r="O42" s="23">
        <f>S33</f>
        <v>65.573989154034138</v>
      </c>
      <c r="P42" s="23">
        <f>S34</f>
        <v>63.113811318323826</v>
      </c>
      <c r="Q42" s="14"/>
      <c r="R42" s="14"/>
      <c r="S42" s="14"/>
      <c r="T42" s="14"/>
      <c r="U42" s="14"/>
      <c r="V42" s="24"/>
    </row>
    <row r="43" spans="1:22">
      <c r="A43" s="15"/>
      <c r="B43" s="5"/>
      <c r="C43" s="5"/>
      <c r="D43" s="5"/>
      <c r="E43" s="5"/>
      <c r="F43" s="19">
        <f>F42/D42*100</f>
        <v>1.012658227848102</v>
      </c>
      <c r="G43" s="19">
        <f>G42/D42*100</f>
        <v>3.6962025316455662</v>
      </c>
      <c r="H43" s="19">
        <f>H42/D42*100</f>
        <v>17.97468354430379</v>
      </c>
      <c r="I43" s="19">
        <f>I42/D42*100</f>
        <v>47.999999999999986</v>
      </c>
      <c r="J43" s="19">
        <f>J42/D42*100</f>
        <v>53.772151898734158</v>
      </c>
      <c r="K43" s="19">
        <f>K42/D42*100</f>
        <v>59.088607594936704</v>
      </c>
      <c r="L43" s="19">
        <f>L42/D42*100</f>
        <v>41.924050632911374</v>
      </c>
      <c r="M43" s="14"/>
      <c r="N43" s="18" t="s">
        <v>28</v>
      </c>
      <c r="O43" s="23">
        <f>T33</f>
        <v>69.19092750376015</v>
      </c>
      <c r="P43" s="23">
        <f>T34</f>
        <v>62.432344509936541</v>
      </c>
      <c r="Q43" s="14"/>
      <c r="R43" s="14"/>
      <c r="S43" s="14"/>
      <c r="T43" s="14"/>
      <c r="U43" s="14"/>
      <c r="V43" s="24"/>
    </row>
    <row r="44" spans="1:22">
      <c r="A44" s="15"/>
      <c r="B44" s="5"/>
      <c r="C44" s="5"/>
      <c r="D44" s="5"/>
      <c r="E44" s="5"/>
      <c r="F44" s="5"/>
      <c r="G44" s="5"/>
      <c r="H44" s="5"/>
      <c r="I44" s="5"/>
      <c r="J44" s="5"/>
      <c r="K44" s="5"/>
      <c r="L44" s="5"/>
      <c r="M44" s="14"/>
      <c r="N44" s="18" t="s">
        <v>29</v>
      </c>
      <c r="O44" s="23">
        <f>U33</f>
        <v>65.887901569106688</v>
      </c>
      <c r="P44" s="23">
        <f>U34</f>
        <v>45.834798853351359</v>
      </c>
      <c r="Q44" s="14"/>
      <c r="R44" s="14"/>
      <c r="S44" s="14"/>
      <c r="T44" s="14"/>
      <c r="U44" s="14"/>
      <c r="V44" s="24"/>
    </row>
    <row r="45" spans="1:22">
      <c r="A45" s="15"/>
      <c r="B45" s="5" t="s">
        <v>33</v>
      </c>
      <c r="C45" s="16" t="s">
        <v>16</v>
      </c>
      <c r="D45" s="5"/>
      <c r="E45" s="5"/>
      <c r="F45" s="5"/>
      <c r="G45" s="5"/>
      <c r="H45" s="5"/>
      <c r="I45" s="5"/>
      <c r="J45" s="5"/>
      <c r="K45" s="5"/>
      <c r="L45" s="5"/>
      <c r="M45" s="14"/>
      <c r="N45" s="14"/>
      <c r="O45" s="14"/>
      <c r="P45" s="14"/>
      <c r="Q45" s="14"/>
      <c r="R45" s="14"/>
      <c r="S45" s="14"/>
      <c r="T45" s="14"/>
      <c r="U45" s="14"/>
      <c r="V45" s="24"/>
    </row>
    <row r="46" spans="1:22" ht="15.75">
      <c r="A46" s="15"/>
      <c r="B46" s="5"/>
      <c r="C46" s="5" t="s">
        <v>21</v>
      </c>
      <c r="D46" s="17">
        <v>4.2629999999999999</v>
      </c>
      <c r="E46" s="5" t="s">
        <v>22</v>
      </c>
      <c r="F46" s="18" t="s">
        <v>23</v>
      </c>
      <c r="G46" s="18" t="s">
        <v>24</v>
      </c>
      <c r="H46" s="18" t="s">
        <v>25</v>
      </c>
      <c r="I46" s="18" t="s">
        <v>26</v>
      </c>
      <c r="J46" s="18" t="s">
        <v>27</v>
      </c>
      <c r="K46" s="18" t="s">
        <v>28</v>
      </c>
      <c r="L46" s="18" t="s">
        <v>29</v>
      </c>
      <c r="M46" s="14"/>
      <c r="N46" s="14"/>
      <c r="O46" s="14"/>
      <c r="P46" s="14"/>
      <c r="Q46" s="14"/>
      <c r="R46" s="14"/>
      <c r="S46" s="14"/>
      <c r="T46" s="14"/>
      <c r="U46" s="14"/>
      <c r="V46" s="24"/>
    </row>
    <row r="47" spans="1:22" ht="15.75">
      <c r="A47" s="15"/>
      <c r="B47" s="5"/>
      <c r="C47" s="5" t="s">
        <v>30</v>
      </c>
      <c r="D47" s="17">
        <v>6.34</v>
      </c>
      <c r="E47" s="17">
        <v>3.5379999999999998</v>
      </c>
      <c r="F47" s="17">
        <v>3.5659999999999998</v>
      </c>
      <c r="G47" s="17">
        <v>3.6219999999999999</v>
      </c>
      <c r="H47" s="17">
        <v>3.7730000000000001</v>
      </c>
      <c r="I47" s="17">
        <v>4.7869999999999999</v>
      </c>
      <c r="J47" s="17">
        <v>4.4989999999999997</v>
      </c>
      <c r="K47" s="17">
        <v>4.4909999999999997</v>
      </c>
      <c r="L47" s="17">
        <v>4.4340000000000002</v>
      </c>
      <c r="M47" s="14"/>
      <c r="N47" s="14"/>
      <c r="O47" s="14"/>
      <c r="P47" s="14"/>
      <c r="Q47" s="14"/>
      <c r="R47" s="14"/>
      <c r="S47" s="14"/>
      <c r="T47" s="14"/>
      <c r="U47" s="14"/>
      <c r="V47" s="24"/>
    </row>
    <row r="48" spans="1:22">
      <c r="A48" s="15"/>
      <c r="B48" s="5"/>
      <c r="C48" s="5"/>
      <c r="D48" s="5">
        <f>D47-D46</f>
        <v>2.077</v>
      </c>
      <c r="E48" s="5"/>
      <c r="F48" s="5">
        <f>F47-E47</f>
        <v>2.8000000000000025E-2</v>
      </c>
      <c r="G48" s="5">
        <f>G47-E47</f>
        <v>8.4000000000000075E-2</v>
      </c>
      <c r="H48" s="5">
        <f>H47-E47</f>
        <v>0.23500000000000032</v>
      </c>
      <c r="I48" s="5">
        <f>I47-E47</f>
        <v>1.2490000000000001</v>
      </c>
      <c r="J48" s="5">
        <f>J47-E47</f>
        <v>0.96099999999999985</v>
      </c>
      <c r="K48" s="5">
        <f>K47-E47</f>
        <v>0.95299999999999985</v>
      </c>
      <c r="L48" s="5">
        <f>L47-E47</f>
        <v>0.89600000000000035</v>
      </c>
      <c r="M48" s="14"/>
      <c r="N48" s="14"/>
      <c r="O48" s="14"/>
      <c r="P48" s="14"/>
      <c r="Q48" s="14"/>
      <c r="R48" s="14"/>
      <c r="S48" s="14"/>
      <c r="T48" s="14"/>
      <c r="U48" s="14"/>
      <c r="V48" s="24"/>
    </row>
    <row r="49" spans="1:22">
      <c r="A49" s="15"/>
      <c r="B49" s="5"/>
      <c r="C49" s="5"/>
      <c r="D49" s="5"/>
      <c r="E49" s="5"/>
      <c r="F49" s="19">
        <f>F48/D48*100</f>
        <v>1.3480982185844981</v>
      </c>
      <c r="G49" s="19">
        <f>G48/D48*100</f>
        <v>4.044294655753494</v>
      </c>
      <c r="H49" s="19">
        <f>H48/D48*100</f>
        <v>11.314395763119901</v>
      </c>
      <c r="I49" s="19">
        <f>I48/D48*100</f>
        <v>60.134809821858461</v>
      </c>
      <c r="J49" s="19">
        <f>J48/D48*100</f>
        <v>46.268656716417908</v>
      </c>
      <c r="K49" s="19">
        <f>K48/D48*100</f>
        <v>45.883485796822335</v>
      </c>
      <c r="L49" s="19">
        <f>L48/D48*100</f>
        <v>43.139142994703917</v>
      </c>
      <c r="M49" s="14"/>
      <c r="N49" s="14"/>
      <c r="O49" s="14"/>
      <c r="P49" s="14"/>
      <c r="Q49" s="14"/>
      <c r="R49" s="14"/>
      <c r="S49" s="14"/>
      <c r="T49" s="14"/>
      <c r="U49" s="14"/>
      <c r="V49" s="24"/>
    </row>
    <row r="50" spans="1:22">
      <c r="A50" s="15"/>
      <c r="B50" s="5"/>
      <c r="C50" s="5"/>
      <c r="D50" s="5"/>
      <c r="E50" s="5"/>
      <c r="F50" s="5"/>
      <c r="G50" s="5"/>
      <c r="H50" s="5"/>
      <c r="I50" s="5"/>
      <c r="J50" s="5"/>
      <c r="K50" s="5"/>
      <c r="L50" s="5"/>
      <c r="M50" s="14"/>
      <c r="N50" s="14"/>
      <c r="O50" s="14"/>
      <c r="P50" s="14"/>
      <c r="Q50" s="14"/>
      <c r="R50" s="14"/>
      <c r="S50" s="14"/>
      <c r="T50" s="14"/>
      <c r="U50" s="14"/>
      <c r="V50" s="24"/>
    </row>
    <row r="51" spans="1:22">
      <c r="A51" s="15"/>
      <c r="B51" s="5" t="s">
        <v>34</v>
      </c>
      <c r="C51" s="16" t="s">
        <v>20</v>
      </c>
      <c r="D51" s="5"/>
      <c r="E51" s="5"/>
      <c r="F51" s="5"/>
      <c r="G51" s="5"/>
      <c r="H51" s="5"/>
      <c r="I51" s="5"/>
      <c r="J51" s="5"/>
      <c r="K51" s="5"/>
      <c r="L51" s="5"/>
      <c r="M51" s="14"/>
      <c r="N51" s="14"/>
      <c r="O51" s="14"/>
      <c r="P51" s="14"/>
      <c r="Q51" s="14"/>
      <c r="R51" s="14"/>
      <c r="S51" s="14"/>
      <c r="T51" s="14"/>
      <c r="U51" s="14"/>
      <c r="V51" s="24"/>
    </row>
    <row r="52" spans="1:22" ht="15.75">
      <c r="A52" s="15"/>
      <c r="B52" s="5"/>
      <c r="C52" s="5" t="s">
        <v>21</v>
      </c>
      <c r="D52" s="17">
        <v>4.6749999999999998</v>
      </c>
      <c r="E52" s="5" t="s">
        <v>22</v>
      </c>
      <c r="F52" s="18" t="s">
        <v>23</v>
      </c>
      <c r="G52" s="18" t="s">
        <v>24</v>
      </c>
      <c r="H52" s="18" t="s">
        <v>25</v>
      </c>
      <c r="I52" s="18" t="s">
        <v>26</v>
      </c>
      <c r="J52" s="18" t="s">
        <v>27</v>
      </c>
      <c r="K52" s="18" t="s">
        <v>28</v>
      </c>
      <c r="L52" s="18" t="s">
        <v>29</v>
      </c>
      <c r="M52" s="14"/>
      <c r="N52" s="14"/>
      <c r="O52" s="14"/>
      <c r="P52" s="14"/>
      <c r="Q52" s="14"/>
      <c r="R52" s="14"/>
      <c r="S52" s="14"/>
      <c r="T52" s="14"/>
      <c r="U52" s="14"/>
      <c r="V52" s="24"/>
    </row>
    <row r="53" spans="1:22" ht="15.75">
      <c r="A53" s="15"/>
      <c r="B53" s="5"/>
      <c r="C53" s="5" t="s">
        <v>30</v>
      </c>
      <c r="D53" s="17">
        <v>6.2469999999999999</v>
      </c>
      <c r="E53" s="17">
        <v>4.258</v>
      </c>
      <c r="F53" s="17">
        <v>4.3209999999999997</v>
      </c>
      <c r="G53" s="17">
        <v>4.4409999999999998</v>
      </c>
      <c r="H53" s="17">
        <v>4.673</v>
      </c>
      <c r="I53" s="17">
        <v>5.0510000000000002</v>
      </c>
      <c r="J53" s="17">
        <v>5.3970000000000002</v>
      </c>
      <c r="K53" s="17">
        <v>5.2919999999999998</v>
      </c>
      <c r="L53" s="17">
        <v>5.04</v>
      </c>
      <c r="M53" s="14"/>
      <c r="N53" s="14"/>
      <c r="O53" s="14"/>
      <c r="P53" s="14"/>
      <c r="Q53" s="14"/>
      <c r="R53" s="14"/>
      <c r="S53" s="14"/>
      <c r="T53" s="14"/>
      <c r="U53" s="14"/>
      <c r="V53" s="24"/>
    </row>
    <row r="54" spans="1:22">
      <c r="A54" s="15"/>
      <c r="B54" s="5"/>
      <c r="C54" s="5"/>
      <c r="D54" s="5">
        <f>D53-D52</f>
        <v>1.5720000000000001</v>
      </c>
      <c r="E54" s="5"/>
      <c r="F54" s="5">
        <f>F53-E53</f>
        <v>6.2999999999999723E-2</v>
      </c>
      <c r="G54" s="5">
        <f>G53-E53</f>
        <v>0.18299999999999983</v>
      </c>
      <c r="H54" s="5">
        <f>H53-E53</f>
        <v>0.41500000000000004</v>
      </c>
      <c r="I54" s="5">
        <f>I53-E53</f>
        <v>0.79300000000000015</v>
      </c>
      <c r="J54" s="5">
        <f>J53-E53</f>
        <v>1.1390000000000002</v>
      </c>
      <c r="K54" s="5">
        <f>K53-E53</f>
        <v>1.0339999999999998</v>
      </c>
      <c r="L54" s="5">
        <f>L53-E53</f>
        <v>0.78200000000000003</v>
      </c>
      <c r="M54" s="14"/>
      <c r="N54" s="14"/>
      <c r="O54" s="14"/>
      <c r="P54" s="14"/>
      <c r="Q54" s="14"/>
      <c r="R54" s="14"/>
      <c r="S54" s="14"/>
      <c r="T54" s="14"/>
      <c r="U54" s="14"/>
      <c r="V54" s="24"/>
    </row>
    <row r="55" spans="1:22">
      <c r="A55" s="15"/>
      <c r="B55" s="5"/>
      <c r="C55" s="5"/>
      <c r="D55" s="5"/>
      <c r="E55" s="5"/>
      <c r="F55" s="19">
        <f>F54/D54*100</f>
        <v>4.0076335877862421</v>
      </c>
      <c r="G55" s="19">
        <f>G54/D54*100</f>
        <v>11.64122137404579</v>
      </c>
      <c r="H55" s="19">
        <f>H54/D54*100</f>
        <v>26.399491094147582</v>
      </c>
      <c r="I55" s="19">
        <f>I54/D54*100</f>
        <v>50.445292620865146</v>
      </c>
      <c r="J55" s="19">
        <f>J54/D54*100</f>
        <v>72.455470737913501</v>
      </c>
      <c r="K55" s="19">
        <f>K54/D54*100</f>
        <v>65.776081424936379</v>
      </c>
      <c r="L55" s="19">
        <f>L54/D54*100</f>
        <v>49.745547073791343</v>
      </c>
      <c r="M55" s="14"/>
      <c r="N55" s="14"/>
      <c r="O55" s="14"/>
      <c r="P55" s="14"/>
      <c r="Q55" s="14"/>
      <c r="R55" s="14"/>
      <c r="S55" s="14"/>
      <c r="T55" s="14"/>
      <c r="U55" s="14"/>
      <c r="V55" s="24"/>
    </row>
    <row r="56" spans="1:22">
      <c r="A56" s="20"/>
      <c r="B56" s="21"/>
      <c r="C56" s="21"/>
      <c r="D56" s="21"/>
      <c r="E56" s="21"/>
      <c r="F56" s="21"/>
      <c r="G56" s="21"/>
      <c r="H56" s="21"/>
      <c r="I56" s="21"/>
      <c r="J56" s="21"/>
      <c r="K56" s="21"/>
      <c r="L56" s="21"/>
      <c r="M56" s="14"/>
      <c r="N56" s="14"/>
      <c r="O56" s="14"/>
      <c r="P56" s="14"/>
      <c r="Q56" s="14"/>
      <c r="R56" s="14"/>
      <c r="S56" s="14"/>
      <c r="T56" s="14"/>
      <c r="U56" s="14"/>
      <c r="V56" s="24"/>
    </row>
    <row r="57" spans="1:22">
      <c r="A57" s="20"/>
      <c r="B57" s="21"/>
      <c r="C57" s="21"/>
      <c r="D57" s="21"/>
      <c r="E57" s="21"/>
      <c r="F57" s="21"/>
      <c r="G57" s="21"/>
      <c r="H57" s="21"/>
      <c r="I57" s="21"/>
      <c r="J57" s="21"/>
      <c r="K57" s="21"/>
      <c r="L57" s="21"/>
      <c r="M57" s="14"/>
      <c r="N57" s="14"/>
      <c r="O57" s="14"/>
      <c r="P57" s="14"/>
      <c r="Q57" s="14"/>
      <c r="R57" s="14"/>
      <c r="S57" s="14"/>
      <c r="T57" s="14"/>
      <c r="U57" s="14"/>
      <c r="V57" s="24"/>
    </row>
    <row r="58" spans="1:22">
      <c r="A58" s="15" t="s">
        <v>35</v>
      </c>
      <c r="B58" s="5"/>
      <c r="C58" s="5"/>
      <c r="D58" s="5"/>
      <c r="E58" s="5"/>
      <c r="F58" s="5"/>
      <c r="G58" s="5"/>
      <c r="H58" s="5"/>
      <c r="I58" s="5"/>
      <c r="J58" s="5"/>
      <c r="K58" s="5"/>
      <c r="L58" s="5"/>
      <c r="M58" s="14"/>
      <c r="N58" s="22"/>
      <c r="O58" s="18" t="str">
        <f t="shared" ref="O58:U58" si="15">F60</f>
        <v>0.1mM10ul</v>
      </c>
      <c r="P58" s="18" t="str">
        <f t="shared" si="15"/>
        <v>0.1mM20ul</v>
      </c>
      <c r="Q58" s="18" t="str">
        <f t="shared" si="15"/>
        <v>1mM7ul</v>
      </c>
      <c r="R58" s="18" t="str">
        <f t="shared" si="15"/>
        <v>1mM20ul</v>
      </c>
      <c r="S58" s="18" t="str">
        <f t="shared" si="15"/>
        <v>10mM7ul</v>
      </c>
      <c r="T58" s="18" t="str">
        <f t="shared" si="15"/>
        <v>10mM20ul</v>
      </c>
      <c r="U58" s="18" t="str">
        <f t="shared" si="15"/>
        <v>10mM70ul</v>
      </c>
      <c r="V58" s="24"/>
    </row>
    <row r="59" spans="1:22">
      <c r="A59" s="15"/>
      <c r="B59" s="5" t="s">
        <v>39</v>
      </c>
      <c r="C59" s="16" t="s">
        <v>20</v>
      </c>
      <c r="D59" s="5"/>
      <c r="E59" s="5"/>
      <c r="F59" s="5"/>
      <c r="G59" s="5"/>
      <c r="H59" s="5"/>
      <c r="I59" s="5"/>
      <c r="J59" s="5"/>
      <c r="K59" s="5"/>
      <c r="L59" s="5"/>
      <c r="M59" s="14"/>
      <c r="N59" s="22" t="s">
        <v>16</v>
      </c>
      <c r="O59" s="23">
        <f t="shared" ref="O59:U59" si="16">F69</f>
        <v>2.5649045980606777</v>
      </c>
      <c r="P59" s="23">
        <f t="shared" si="16"/>
        <v>6.8814513606506029</v>
      </c>
      <c r="Q59" s="23">
        <f t="shared" si="16"/>
        <v>17.610259618392249</v>
      </c>
      <c r="R59" s="23">
        <f t="shared" si="16"/>
        <v>56.865811698467319</v>
      </c>
      <c r="S59" s="23">
        <f t="shared" si="16"/>
        <v>78.13575226775103</v>
      </c>
      <c r="T59" s="23">
        <f t="shared" si="16"/>
        <v>75.821082264623101</v>
      </c>
      <c r="U59" s="23">
        <f t="shared" si="16"/>
        <v>61.807944948389107</v>
      </c>
      <c r="V59" s="24"/>
    </row>
    <row r="60" spans="1:22" ht="15.75">
      <c r="A60" s="15"/>
      <c r="B60" s="5"/>
      <c r="C60" s="5" t="s">
        <v>21</v>
      </c>
      <c r="D60" s="17">
        <v>3.9249999999999998</v>
      </c>
      <c r="E60" s="5" t="s">
        <v>22</v>
      </c>
      <c r="F60" s="18" t="s">
        <v>23</v>
      </c>
      <c r="G60" s="18" t="s">
        <v>24</v>
      </c>
      <c r="H60" s="18" t="s">
        <v>25</v>
      </c>
      <c r="I60" s="18" t="s">
        <v>26</v>
      </c>
      <c r="J60" s="18" t="s">
        <v>27</v>
      </c>
      <c r="K60" s="18" t="s">
        <v>28</v>
      </c>
      <c r="L60" s="18" t="s">
        <v>29</v>
      </c>
      <c r="M60" s="14"/>
      <c r="N60" s="22" t="s">
        <v>7</v>
      </c>
      <c r="O60" s="23">
        <f t="shared" ref="O60:U60" si="17">AVERAGE(F63,F75)</f>
        <v>8.6971944465421576</v>
      </c>
      <c r="P60" s="23">
        <f t="shared" si="17"/>
        <v>9.7989621037024257</v>
      </c>
      <c r="Q60" s="23">
        <f t="shared" si="17"/>
        <v>24.357377540894142</v>
      </c>
      <c r="R60" s="23">
        <f t="shared" si="17"/>
        <v>81.561758446069859</v>
      </c>
      <c r="S60" s="23">
        <f t="shared" si="17"/>
        <v>167.64274796818873</v>
      </c>
      <c r="T60" s="23">
        <f t="shared" si="17"/>
        <v>191.45128918037244</v>
      </c>
      <c r="U60" s="23">
        <f t="shared" si="17"/>
        <v>182.06145477790739</v>
      </c>
      <c r="V60" s="24"/>
    </row>
    <row r="61" spans="1:22" ht="15.75">
      <c r="A61" s="15"/>
      <c r="B61" s="5"/>
      <c r="C61" s="5" t="s">
        <v>30</v>
      </c>
      <c r="D61" s="17">
        <v>4.8680000000000003</v>
      </c>
      <c r="E61" s="17">
        <v>3.331</v>
      </c>
      <c r="F61" s="17">
        <v>3.5129999999999999</v>
      </c>
      <c r="G61" s="17">
        <v>3.4950000000000001</v>
      </c>
      <c r="H61" s="17">
        <v>3.57</v>
      </c>
      <c r="I61" s="17">
        <v>3.7909999999999999</v>
      </c>
      <c r="J61" s="17">
        <v>4.4800000000000004</v>
      </c>
      <c r="K61" s="17">
        <v>4.9470000000000001</v>
      </c>
      <c r="L61" s="17">
        <v>4.9080000000000004</v>
      </c>
      <c r="M61" s="14"/>
      <c r="N61" s="14"/>
      <c r="O61" s="14"/>
      <c r="P61" s="14"/>
      <c r="Q61" s="14"/>
      <c r="R61" s="14"/>
      <c r="S61" s="14"/>
      <c r="T61" s="14"/>
      <c r="U61" s="14"/>
      <c r="V61" s="24"/>
    </row>
    <row r="62" spans="1:22">
      <c r="A62" s="15"/>
      <c r="B62" s="5"/>
      <c r="C62" s="5"/>
      <c r="D62" s="5">
        <f>D61-D60</f>
        <v>0.9430000000000005</v>
      </c>
      <c r="E62" s="5"/>
      <c r="F62" s="5">
        <f>F61-E61</f>
        <v>0.18199999999999994</v>
      </c>
      <c r="G62" s="5">
        <f>G61-E61</f>
        <v>0.16400000000000015</v>
      </c>
      <c r="H62" s="5">
        <f>H61-E61</f>
        <v>0.23899999999999988</v>
      </c>
      <c r="I62" s="5">
        <f>I61-E61</f>
        <v>0.45999999999999996</v>
      </c>
      <c r="J62" s="5">
        <f>J61-E61</f>
        <v>1.1490000000000005</v>
      </c>
      <c r="K62" s="5">
        <f>K61-E61</f>
        <v>1.6160000000000001</v>
      </c>
      <c r="L62" s="5">
        <f>L61-E61</f>
        <v>1.5770000000000004</v>
      </c>
      <c r="M62" s="14"/>
      <c r="N62" s="14"/>
      <c r="O62" s="14"/>
      <c r="P62" s="14"/>
      <c r="Q62" s="14"/>
      <c r="R62" s="14"/>
      <c r="S62" s="14"/>
      <c r="T62" s="14"/>
      <c r="U62" s="14"/>
      <c r="V62" s="24"/>
    </row>
    <row r="63" spans="1:22">
      <c r="A63" s="15"/>
      <c r="B63" s="5"/>
      <c r="C63" s="5"/>
      <c r="D63" s="5"/>
      <c r="E63" s="5"/>
      <c r="F63" s="19">
        <f>F62/D62*100</f>
        <v>19.30010604453869</v>
      </c>
      <c r="G63" s="19">
        <f>G62/D62*100</f>
        <v>17.391304347826093</v>
      </c>
      <c r="H63" s="19">
        <f>H62/D62*100</f>
        <v>25.344644750795307</v>
      </c>
      <c r="I63" s="19">
        <f>I62/D62*100</f>
        <v>48.780487804878021</v>
      </c>
      <c r="J63" s="19">
        <f>J62/D62*100</f>
        <v>121.84517497348885</v>
      </c>
      <c r="K63" s="19">
        <f>K62/D62*100</f>
        <v>171.36797454931065</v>
      </c>
      <c r="L63" s="19">
        <f>L62/D62*100</f>
        <v>167.23223753976666</v>
      </c>
      <c r="M63" s="14"/>
      <c r="N63" s="22" t="s">
        <v>31</v>
      </c>
      <c r="O63" s="5" t="s">
        <v>16</v>
      </c>
      <c r="P63" s="5" t="s">
        <v>7</v>
      </c>
      <c r="Q63" s="14"/>
      <c r="R63" s="14"/>
      <c r="S63" s="14"/>
      <c r="T63" s="14"/>
      <c r="U63" s="14"/>
      <c r="V63" s="24"/>
    </row>
    <row r="64" spans="1:22">
      <c r="A64" s="15"/>
      <c r="B64" s="5"/>
      <c r="C64" s="5"/>
      <c r="D64" s="5"/>
      <c r="E64" s="5"/>
      <c r="F64" s="5"/>
      <c r="G64" s="5"/>
      <c r="H64" s="5"/>
      <c r="I64" s="5"/>
      <c r="J64" s="5"/>
      <c r="K64" s="5"/>
      <c r="L64" s="5"/>
      <c r="M64" s="14"/>
      <c r="N64" s="18" t="s">
        <v>23</v>
      </c>
      <c r="O64" s="23">
        <f>O59</f>
        <v>2.5649045980606777</v>
      </c>
      <c r="P64" s="23">
        <f>O60</f>
        <v>8.6971944465421576</v>
      </c>
      <c r="Q64" s="14"/>
      <c r="R64" s="14"/>
      <c r="S64" s="14"/>
      <c r="T64" s="14"/>
      <c r="U64" s="14"/>
      <c r="V64" s="24"/>
    </row>
    <row r="65" spans="1:22">
      <c r="A65" s="15"/>
      <c r="B65" s="5" t="s">
        <v>40</v>
      </c>
      <c r="C65" s="16" t="s">
        <v>16</v>
      </c>
      <c r="D65" s="5"/>
      <c r="E65" s="5"/>
      <c r="F65" s="5"/>
      <c r="G65" s="5"/>
      <c r="H65" s="5"/>
      <c r="I65" s="5"/>
      <c r="J65" s="5"/>
      <c r="K65" s="5"/>
      <c r="L65" s="5"/>
      <c r="M65" s="14"/>
      <c r="N65" s="18" t="s">
        <v>24</v>
      </c>
      <c r="O65" s="23">
        <f>P59</f>
        <v>6.8814513606506029</v>
      </c>
      <c r="P65" s="23">
        <f>P60</f>
        <v>9.7989621037024257</v>
      </c>
      <c r="Q65" s="14"/>
      <c r="R65" s="14"/>
      <c r="S65" s="14"/>
      <c r="T65" s="14"/>
      <c r="U65" s="14"/>
      <c r="V65" s="24"/>
    </row>
    <row r="66" spans="1:22" ht="15.75">
      <c r="A66" s="15"/>
      <c r="B66" s="5"/>
      <c r="C66" s="5" t="s">
        <v>21</v>
      </c>
      <c r="D66" s="17">
        <v>3.7730000000000001</v>
      </c>
      <c r="E66" s="5" t="s">
        <v>22</v>
      </c>
      <c r="F66" s="18" t="s">
        <v>23</v>
      </c>
      <c r="G66" s="18" t="s">
        <v>24</v>
      </c>
      <c r="H66" s="18" t="s">
        <v>25</v>
      </c>
      <c r="I66" s="18" t="s">
        <v>26</v>
      </c>
      <c r="J66" s="18" t="s">
        <v>27</v>
      </c>
      <c r="K66" s="18" t="s">
        <v>28</v>
      </c>
      <c r="L66" s="18" t="s">
        <v>29</v>
      </c>
      <c r="M66" s="14"/>
      <c r="N66" s="18" t="s">
        <v>25</v>
      </c>
      <c r="O66" s="23">
        <f>Q59</f>
        <v>17.610259618392249</v>
      </c>
      <c r="P66" s="23">
        <f>Q60</f>
        <v>24.357377540894142</v>
      </c>
      <c r="Q66" s="14"/>
      <c r="R66" s="14"/>
      <c r="S66" s="14"/>
      <c r="T66" s="14"/>
      <c r="U66" s="14"/>
      <c r="V66" s="24"/>
    </row>
    <row r="67" spans="1:22" ht="15.75">
      <c r="A67" s="15"/>
      <c r="B67" s="5"/>
      <c r="C67" s="5" t="s">
        <v>30</v>
      </c>
      <c r="D67" s="17">
        <v>6.97</v>
      </c>
      <c r="E67" s="17">
        <v>3.294</v>
      </c>
      <c r="F67" s="17">
        <v>3.3759999999999999</v>
      </c>
      <c r="G67" s="17">
        <v>3.5139999999999998</v>
      </c>
      <c r="H67" s="17">
        <v>3.8570000000000002</v>
      </c>
      <c r="I67" s="17">
        <v>5.1120000000000001</v>
      </c>
      <c r="J67" s="17">
        <v>5.7919999999999998</v>
      </c>
      <c r="K67" s="17">
        <v>5.718</v>
      </c>
      <c r="L67" s="17">
        <v>5.27</v>
      </c>
      <c r="M67" s="14"/>
      <c r="N67" s="18" t="s">
        <v>26</v>
      </c>
      <c r="O67" s="23">
        <f>R59</f>
        <v>56.865811698467319</v>
      </c>
      <c r="P67" s="23">
        <f>R60</f>
        <v>81.561758446069859</v>
      </c>
      <c r="Q67" s="14"/>
      <c r="R67" s="14"/>
      <c r="S67" s="14"/>
      <c r="T67" s="14"/>
      <c r="U67" s="14"/>
      <c r="V67" s="24"/>
    </row>
    <row r="68" spans="1:22">
      <c r="A68" s="15"/>
      <c r="B68" s="5"/>
      <c r="C68" s="5"/>
      <c r="D68" s="5">
        <f>D67-D66</f>
        <v>3.1969999999999996</v>
      </c>
      <c r="E68" s="5"/>
      <c r="F68" s="5">
        <f>F67-E67</f>
        <v>8.1999999999999851E-2</v>
      </c>
      <c r="G68" s="5">
        <f>G67-E67</f>
        <v>0.21999999999999975</v>
      </c>
      <c r="H68" s="5">
        <f>H67-E67</f>
        <v>0.56300000000000017</v>
      </c>
      <c r="I68" s="5">
        <f>I67-E67</f>
        <v>1.8180000000000001</v>
      </c>
      <c r="J68" s="5">
        <f>J67-E67</f>
        <v>2.4979999999999998</v>
      </c>
      <c r="K68" s="5">
        <f>K67-E67</f>
        <v>2.4239999999999999</v>
      </c>
      <c r="L68" s="5">
        <f>L67-E67</f>
        <v>1.9759999999999995</v>
      </c>
      <c r="M68" s="14"/>
      <c r="N68" s="18" t="s">
        <v>27</v>
      </c>
      <c r="O68" s="23">
        <f>S59</f>
        <v>78.13575226775103</v>
      </c>
      <c r="P68" s="23">
        <f>S60</f>
        <v>167.64274796818873</v>
      </c>
      <c r="Q68" s="14"/>
      <c r="R68" s="14"/>
      <c r="S68" s="14"/>
      <c r="T68" s="14"/>
      <c r="U68" s="14"/>
      <c r="V68" s="24"/>
    </row>
    <row r="69" spans="1:22">
      <c r="A69" s="15"/>
      <c r="B69" s="5"/>
      <c r="C69" s="5"/>
      <c r="D69" s="5"/>
      <c r="E69" s="5"/>
      <c r="F69" s="19">
        <f>F68/D68*100</f>
        <v>2.5649045980606777</v>
      </c>
      <c r="G69" s="19">
        <f>G68/D68*100</f>
        <v>6.8814513606506029</v>
      </c>
      <c r="H69" s="19">
        <f>H68/D68*100</f>
        <v>17.610259618392249</v>
      </c>
      <c r="I69" s="19">
        <f>I68/D68*100</f>
        <v>56.865811698467319</v>
      </c>
      <c r="J69" s="19">
        <f>J68/D68*100</f>
        <v>78.13575226775103</v>
      </c>
      <c r="K69" s="19">
        <f>K68/D68*100</f>
        <v>75.821082264623101</v>
      </c>
      <c r="L69" s="19">
        <f>L68/D68*100</f>
        <v>61.807944948389107</v>
      </c>
      <c r="M69" s="14"/>
      <c r="N69" s="18" t="s">
        <v>28</v>
      </c>
      <c r="O69" s="23">
        <f>T59</f>
        <v>75.821082264623101</v>
      </c>
      <c r="P69" s="23">
        <f>T60</f>
        <v>191.45128918037244</v>
      </c>
      <c r="Q69" s="14"/>
      <c r="R69" s="14"/>
      <c r="S69" s="14"/>
      <c r="T69" s="14"/>
      <c r="U69" s="14"/>
      <c r="V69" s="24"/>
    </row>
    <row r="70" spans="1:22">
      <c r="A70" s="15"/>
      <c r="B70" s="5"/>
      <c r="C70" s="5"/>
      <c r="D70" s="5"/>
      <c r="E70" s="5"/>
      <c r="F70" s="5"/>
      <c r="G70" s="5"/>
      <c r="H70" s="5"/>
      <c r="I70" s="5"/>
      <c r="J70" s="5"/>
      <c r="K70" s="5"/>
      <c r="L70" s="5"/>
      <c r="M70" s="14"/>
      <c r="N70" s="18" t="s">
        <v>29</v>
      </c>
      <c r="O70" s="23">
        <f>U59</f>
        <v>61.807944948389107</v>
      </c>
      <c r="P70" s="23">
        <f>U60</f>
        <v>182.06145477790739</v>
      </c>
      <c r="Q70" s="14"/>
      <c r="R70" s="14"/>
      <c r="S70" s="14"/>
      <c r="T70" s="14"/>
      <c r="U70" s="14"/>
      <c r="V70" s="24"/>
    </row>
    <row r="71" spans="1:22">
      <c r="A71" s="15"/>
      <c r="B71" s="5" t="s">
        <v>41</v>
      </c>
      <c r="C71" s="16" t="s">
        <v>20</v>
      </c>
      <c r="D71" s="5"/>
      <c r="E71" s="5"/>
      <c r="F71" s="5"/>
      <c r="G71" s="5"/>
      <c r="H71" s="5"/>
      <c r="I71" s="5"/>
      <c r="J71" s="5"/>
      <c r="K71" s="5"/>
      <c r="L71" s="5"/>
      <c r="M71" s="14"/>
      <c r="N71" s="14"/>
      <c r="O71" s="14"/>
      <c r="P71" s="14"/>
      <c r="Q71" s="14"/>
      <c r="R71" s="14"/>
      <c r="S71" s="14"/>
      <c r="T71" s="14"/>
      <c r="U71" s="14"/>
      <c r="V71" s="24"/>
    </row>
    <row r="72" spans="1:22" ht="15.75">
      <c r="A72" s="15"/>
      <c r="B72" s="5"/>
      <c r="C72" s="5" t="s">
        <v>21</v>
      </c>
      <c r="D72" s="17">
        <v>3.6629999999999998</v>
      </c>
      <c r="E72" s="5" t="s">
        <v>22</v>
      </c>
      <c r="F72" s="18" t="s">
        <v>23</v>
      </c>
      <c r="G72" s="18" t="s">
        <v>24</v>
      </c>
      <c r="H72" s="18" t="s">
        <v>25</v>
      </c>
      <c r="I72" s="18" t="s">
        <v>26</v>
      </c>
      <c r="J72" s="18" t="s">
        <v>27</v>
      </c>
      <c r="K72" s="18" t="s">
        <v>28</v>
      </c>
      <c r="L72" s="18" t="s">
        <v>29</v>
      </c>
      <c r="M72" s="14"/>
      <c r="N72" s="14"/>
      <c r="O72" s="14"/>
      <c r="P72" s="14"/>
      <c r="Q72" s="14"/>
      <c r="R72" s="14"/>
      <c r="S72" s="14"/>
      <c r="T72" s="14"/>
      <c r="U72" s="14"/>
      <c r="V72" s="24"/>
    </row>
    <row r="73" spans="1:22" ht="15.75">
      <c r="A73" s="15"/>
      <c r="B73" s="5"/>
      <c r="C73" s="5" t="s">
        <v>30</v>
      </c>
      <c r="D73" s="17">
        <v>4.66</v>
      </c>
      <c r="E73" s="17">
        <v>3.0209999999999999</v>
      </c>
      <c r="F73" s="17">
        <v>3.0019999999999998</v>
      </c>
      <c r="G73" s="17">
        <v>3.0430000000000001</v>
      </c>
      <c r="H73" s="17">
        <v>3.254</v>
      </c>
      <c r="I73" s="17">
        <v>4.1609999999999996</v>
      </c>
      <c r="J73" s="17">
        <v>5.149</v>
      </c>
      <c r="K73" s="17">
        <v>5.13</v>
      </c>
      <c r="L73" s="17">
        <v>4.984</v>
      </c>
      <c r="M73" s="14"/>
      <c r="N73" s="14"/>
      <c r="O73" s="14"/>
      <c r="P73" s="14"/>
      <c r="Q73" s="14"/>
      <c r="R73" s="14"/>
      <c r="S73" s="14"/>
      <c r="T73" s="14"/>
      <c r="U73" s="14"/>
      <c r="V73" s="24"/>
    </row>
    <row r="74" spans="1:22">
      <c r="A74" s="15"/>
      <c r="B74" s="5"/>
      <c r="C74" s="5"/>
      <c r="D74" s="5">
        <f>D73-D72</f>
        <v>0.99700000000000033</v>
      </c>
      <c r="E74" s="5"/>
      <c r="F74" s="5">
        <f>F73-E73</f>
        <v>-1.9000000000000128E-2</v>
      </c>
      <c r="G74" s="5">
        <f>G73-E73</f>
        <v>2.2000000000000242E-2</v>
      </c>
      <c r="H74" s="5">
        <f>H73-E73</f>
        <v>0.2330000000000001</v>
      </c>
      <c r="I74" s="5">
        <f>I73-E73</f>
        <v>1.1399999999999997</v>
      </c>
      <c r="J74" s="5">
        <f>J73-E73</f>
        <v>2.1280000000000001</v>
      </c>
      <c r="K74" s="5">
        <f>K73-E73</f>
        <v>2.109</v>
      </c>
      <c r="L74" s="5">
        <f>L73-E73</f>
        <v>1.9630000000000001</v>
      </c>
      <c r="M74" s="14"/>
      <c r="N74" s="14"/>
      <c r="O74" s="14"/>
      <c r="P74" s="14"/>
      <c r="Q74" s="14"/>
      <c r="R74" s="14"/>
      <c r="S74" s="14"/>
      <c r="T74" s="14"/>
      <c r="U74" s="14"/>
      <c r="V74" s="24"/>
    </row>
    <row r="75" spans="1:22">
      <c r="A75" s="15"/>
      <c r="B75" s="5"/>
      <c r="C75" s="5"/>
      <c r="D75" s="5"/>
      <c r="E75" s="5"/>
      <c r="F75" s="19">
        <f>F74/D74*100</f>
        <v>-1.9057171514543754</v>
      </c>
      <c r="G75" s="19">
        <f>G74/D74*100</f>
        <v>2.2066198595787601</v>
      </c>
      <c r="H75" s="19">
        <f>H74/D74*100</f>
        <v>23.370110330992979</v>
      </c>
      <c r="I75" s="19">
        <f>I74/D74*100</f>
        <v>114.3430290872617</v>
      </c>
      <c r="J75" s="19">
        <f>J74/D74*100</f>
        <v>213.44032096288862</v>
      </c>
      <c r="K75" s="19">
        <f>K74/D74*100</f>
        <v>211.53460381143424</v>
      </c>
      <c r="L75" s="19">
        <f>L74/D74*100</f>
        <v>196.89067201604809</v>
      </c>
      <c r="M75" s="14"/>
      <c r="N75" s="14"/>
      <c r="O75" s="14"/>
      <c r="P75" s="14"/>
      <c r="Q75" s="14"/>
      <c r="R75" s="14"/>
      <c r="S75" s="14"/>
      <c r="T75" s="14"/>
      <c r="U75" s="14"/>
      <c r="V75" s="24"/>
    </row>
    <row r="76" spans="1:22">
      <c r="A76" s="15"/>
      <c r="B76" s="5"/>
      <c r="C76" s="5"/>
      <c r="D76" s="5"/>
      <c r="E76" s="5"/>
      <c r="F76" s="5"/>
      <c r="G76" s="5"/>
      <c r="H76" s="5"/>
      <c r="I76" s="5"/>
      <c r="J76" s="5"/>
      <c r="K76" s="5"/>
      <c r="L76" s="5"/>
      <c r="M76" s="14"/>
      <c r="N76" s="14"/>
      <c r="O76" s="14"/>
      <c r="P76" s="14"/>
      <c r="Q76" s="14"/>
      <c r="R76" s="14"/>
      <c r="S76" s="14"/>
      <c r="T76" s="14"/>
      <c r="U76" s="14"/>
      <c r="V76" s="24"/>
    </row>
    <row r="77" spans="1:22">
      <c r="A77" s="15"/>
      <c r="B77" s="5" t="s">
        <v>42</v>
      </c>
      <c r="C77" s="16" t="s">
        <v>16</v>
      </c>
      <c r="D77" s="5"/>
      <c r="E77" s="5"/>
      <c r="F77" s="5"/>
      <c r="G77" s="5"/>
      <c r="H77" s="5"/>
      <c r="I77" s="5"/>
      <c r="J77" s="5"/>
      <c r="K77" s="5"/>
      <c r="L77" s="5"/>
      <c r="M77" s="14"/>
      <c r="N77" s="14"/>
      <c r="O77" s="14"/>
      <c r="P77" s="14"/>
      <c r="Q77" s="14"/>
      <c r="R77" s="14"/>
      <c r="S77" s="14"/>
      <c r="T77" s="14"/>
      <c r="U77" s="14"/>
      <c r="V77" s="24"/>
    </row>
    <row r="78" spans="1:22" ht="15.75">
      <c r="A78" s="15"/>
      <c r="B78" s="5"/>
      <c r="C78" s="5" t="s">
        <v>21</v>
      </c>
      <c r="D78" s="17"/>
      <c r="E78" s="5" t="s">
        <v>22</v>
      </c>
      <c r="F78" s="18" t="s">
        <v>23</v>
      </c>
      <c r="G78" s="18" t="s">
        <v>24</v>
      </c>
      <c r="H78" s="18" t="s">
        <v>25</v>
      </c>
      <c r="I78" s="18" t="s">
        <v>26</v>
      </c>
      <c r="J78" s="18" t="s">
        <v>27</v>
      </c>
      <c r="K78" s="18" t="s">
        <v>28</v>
      </c>
      <c r="L78" s="18" t="s">
        <v>29</v>
      </c>
      <c r="M78" s="14"/>
      <c r="N78" s="14"/>
      <c r="O78" s="14"/>
      <c r="P78" s="14"/>
      <c r="Q78" s="14"/>
      <c r="R78" s="14"/>
      <c r="S78" s="14"/>
      <c r="T78" s="14"/>
      <c r="U78" s="14"/>
      <c r="V78" s="24"/>
    </row>
    <row r="79" spans="1:22" ht="15.75">
      <c r="A79" s="15"/>
      <c r="B79" s="5"/>
      <c r="C79" s="5" t="s">
        <v>30</v>
      </c>
      <c r="D79" s="17"/>
      <c r="E79" s="17"/>
      <c r="F79" s="17"/>
      <c r="G79" s="17"/>
      <c r="H79" s="17"/>
      <c r="I79" s="17"/>
      <c r="J79" s="17"/>
      <c r="K79" s="17"/>
      <c r="L79" s="17"/>
      <c r="M79" s="14"/>
      <c r="N79" s="14"/>
      <c r="O79" s="14"/>
      <c r="P79" s="14"/>
      <c r="Q79" s="14"/>
      <c r="R79" s="14"/>
      <c r="S79" s="14"/>
      <c r="T79" s="14"/>
      <c r="U79" s="14"/>
      <c r="V79" s="24"/>
    </row>
    <row r="80" spans="1:22">
      <c r="A80" s="15"/>
      <c r="B80" s="5"/>
      <c r="C80" s="5"/>
      <c r="D80" s="5"/>
      <c r="E80" s="5"/>
      <c r="F80" s="5"/>
      <c r="G80" s="5"/>
      <c r="H80" s="5"/>
      <c r="I80" s="5"/>
      <c r="J80" s="5"/>
      <c r="K80" s="5"/>
      <c r="L80" s="5"/>
      <c r="M80" s="14"/>
      <c r="N80" s="14"/>
      <c r="O80" s="14"/>
      <c r="P80" s="14"/>
      <c r="Q80" s="14"/>
      <c r="R80" s="14"/>
      <c r="S80" s="14"/>
      <c r="T80" s="14"/>
      <c r="U80" s="14"/>
      <c r="V80" s="24"/>
    </row>
    <row r="81" spans="1:22">
      <c r="A81" s="15"/>
      <c r="B81" s="5"/>
      <c r="C81" s="5"/>
      <c r="D81" s="5"/>
      <c r="E81" s="5"/>
      <c r="F81" s="19"/>
      <c r="G81" s="19"/>
      <c r="H81" s="19"/>
      <c r="I81" s="19"/>
      <c r="J81" s="19"/>
      <c r="K81" s="19"/>
      <c r="L81" s="19"/>
      <c r="M81" s="14"/>
      <c r="N81" s="14"/>
      <c r="O81" s="14"/>
      <c r="P81" s="14"/>
      <c r="Q81" s="14"/>
      <c r="R81" s="14"/>
      <c r="S81" s="14"/>
      <c r="T81" s="14"/>
      <c r="U81" s="14"/>
      <c r="V81" s="24"/>
    </row>
    <row r="82" spans="1:22">
      <c r="A82" s="14"/>
      <c r="B82" s="14"/>
      <c r="C82" s="14"/>
      <c r="D82" s="14"/>
      <c r="E82" s="14"/>
      <c r="F82" s="14"/>
      <c r="G82" s="14"/>
      <c r="H82" s="14"/>
      <c r="I82" s="14"/>
      <c r="J82" s="14"/>
      <c r="K82" s="14"/>
      <c r="L82" s="14"/>
      <c r="M82" s="14"/>
      <c r="N82" s="14"/>
      <c r="O82" s="14"/>
      <c r="P82" s="14"/>
      <c r="Q82" s="14"/>
      <c r="R82" s="14"/>
      <c r="S82" s="14"/>
      <c r="T82" s="14"/>
      <c r="U82" s="14"/>
      <c r="V82" s="24"/>
    </row>
    <row r="83" spans="1:22">
      <c r="A83" s="14"/>
      <c r="B83" s="14"/>
      <c r="C83" s="14"/>
      <c r="D83" s="14"/>
      <c r="E83" s="14"/>
      <c r="F83" s="14"/>
      <c r="G83" s="14"/>
      <c r="H83" s="14"/>
      <c r="I83" s="14"/>
      <c r="J83" s="14"/>
      <c r="K83" s="14"/>
      <c r="L83" s="14"/>
      <c r="M83" s="14"/>
      <c r="N83" s="14"/>
      <c r="O83" s="14"/>
      <c r="P83" s="14"/>
      <c r="Q83" s="14"/>
      <c r="R83" s="14"/>
      <c r="S83" s="14"/>
      <c r="T83" s="14"/>
      <c r="U83" s="14"/>
      <c r="V83" s="24"/>
    </row>
    <row r="84" spans="1:22">
      <c r="A84" s="15" t="s">
        <v>36</v>
      </c>
      <c r="B84" s="5"/>
      <c r="C84" s="5"/>
      <c r="D84" s="5"/>
      <c r="E84" s="5"/>
      <c r="F84" s="5"/>
      <c r="G84" s="5"/>
      <c r="H84" s="5"/>
      <c r="I84" s="5"/>
      <c r="J84" s="5"/>
      <c r="K84" s="5"/>
      <c r="L84" s="5"/>
      <c r="M84" s="14"/>
      <c r="N84" s="22"/>
      <c r="O84" s="18" t="str">
        <f t="shared" ref="O84:U84" si="18">F86</f>
        <v>0.1mM10ul</v>
      </c>
      <c r="P84" s="18" t="str">
        <f t="shared" si="18"/>
        <v>0.1mM20ul</v>
      </c>
      <c r="Q84" s="18" t="str">
        <f t="shared" si="18"/>
        <v>1mM7ul</v>
      </c>
      <c r="R84" s="18" t="str">
        <f t="shared" si="18"/>
        <v>1mM20ul</v>
      </c>
      <c r="S84" s="18" t="str">
        <f t="shared" si="18"/>
        <v>10mM7ul</v>
      </c>
      <c r="T84" s="18" t="str">
        <f t="shared" si="18"/>
        <v>10mM20ul</v>
      </c>
      <c r="U84" s="18" t="str">
        <f t="shared" si="18"/>
        <v>10mM70ul</v>
      </c>
      <c r="V84" s="24"/>
    </row>
    <row r="85" spans="1:22">
      <c r="A85" s="15"/>
      <c r="B85" s="5" t="s">
        <v>19</v>
      </c>
      <c r="C85" s="16" t="s">
        <v>16</v>
      </c>
      <c r="D85" s="5"/>
      <c r="E85" s="5"/>
      <c r="F85" s="5"/>
      <c r="G85" s="5"/>
      <c r="H85" s="5"/>
      <c r="I85" s="5"/>
      <c r="J85" s="5"/>
      <c r="K85" s="5"/>
      <c r="L85" s="5"/>
      <c r="M85" s="14"/>
      <c r="N85" s="22" t="s">
        <v>16</v>
      </c>
      <c r="O85" s="23">
        <f t="shared" ref="O85:U85" si="19">AVERAGE(F89,F107)</f>
        <v>2.1677215189873387</v>
      </c>
      <c r="P85" s="23">
        <f t="shared" si="19"/>
        <v>15.371667115539996</v>
      </c>
      <c r="Q85" s="23">
        <f t="shared" si="19"/>
        <v>15.179885986174687</v>
      </c>
      <c r="R85" s="23">
        <f t="shared" si="19"/>
        <v>86.630420145434925</v>
      </c>
      <c r="S85" s="23">
        <f t="shared" si="19"/>
        <v>111.52212945506774</v>
      </c>
      <c r="T85" s="23">
        <f t="shared" si="19"/>
        <v>101.34314121554895</v>
      </c>
      <c r="U85" s="23">
        <f t="shared" si="19"/>
        <v>77.595946673848616</v>
      </c>
      <c r="V85" s="24"/>
    </row>
    <row r="86" spans="1:22" ht="15.75">
      <c r="A86" s="15"/>
      <c r="B86" s="5"/>
      <c r="C86" s="5" t="s">
        <v>21</v>
      </c>
      <c r="D86" s="17">
        <v>4.0469999999999997</v>
      </c>
      <c r="E86" s="5" t="s">
        <v>22</v>
      </c>
      <c r="F86" s="18" t="s">
        <v>23</v>
      </c>
      <c r="G86" s="18" t="s">
        <v>24</v>
      </c>
      <c r="H86" s="18" t="s">
        <v>25</v>
      </c>
      <c r="I86" s="18" t="s">
        <v>26</v>
      </c>
      <c r="J86" s="18" t="s">
        <v>27</v>
      </c>
      <c r="K86" s="18" t="s">
        <v>28</v>
      </c>
      <c r="L86" s="18" t="s">
        <v>29</v>
      </c>
      <c r="M86" s="14"/>
      <c r="N86" s="22" t="s">
        <v>7</v>
      </c>
      <c r="O86" s="23">
        <f t="shared" ref="O86:U86" si="20">AVERAGE(F95,F101)</f>
        <v>4.2080578881544017</v>
      </c>
      <c r="P86" s="23">
        <f t="shared" si="20"/>
        <v>-4.0030373414328615</v>
      </c>
      <c r="Q86" s="23">
        <f t="shared" si="20"/>
        <v>-17.17303912810436</v>
      </c>
      <c r="R86" s="23">
        <f t="shared" si="20"/>
        <v>26.210023226728634</v>
      </c>
      <c r="S86" s="23">
        <f t="shared" si="20"/>
        <v>62.339646239056627</v>
      </c>
      <c r="T86" s="23">
        <f t="shared" si="20"/>
        <v>54.083884223691243</v>
      </c>
      <c r="U86" s="23">
        <f t="shared" si="20"/>
        <v>36.42442379846343</v>
      </c>
      <c r="V86" s="24"/>
    </row>
    <row r="87" spans="1:22" ht="15.75">
      <c r="A87" s="15"/>
      <c r="B87" s="5"/>
      <c r="C87" s="5" t="s">
        <v>30</v>
      </c>
      <c r="D87" s="17">
        <v>5.2320000000000002</v>
      </c>
      <c r="E87" s="17">
        <v>3.1520000000000001</v>
      </c>
      <c r="F87" s="17">
        <v>3.1539999999999999</v>
      </c>
      <c r="G87" s="17">
        <v>3.302</v>
      </c>
      <c r="H87" s="17">
        <v>3.2879999999999998</v>
      </c>
      <c r="I87" s="17">
        <v>3.6429999999999998</v>
      </c>
      <c r="J87" s="17">
        <v>4.0679999999999996</v>
      </c>
      <c r="K87" s="17">
        <v>3.8109999999999999</v>
      </c>
      <c r="L87" s="17">
        <v>3.66</v>
      </c>
      <c r="M87" s="14"/>
      <c r="N87" s="14"/>
      <c r="O87" s="14"/>
      <c r="P87" s="14"/>
      <c r="Q87" s="14"/>
      <c r="R87" s="14"/>
      <c r="S87" s="14"/>
      <c r="T87" s="14"/>
      <c r="U87" s="14"/>
      <c r="V87" s="24"/>
    </row>
    <row r="88" spans="1:22">
      <c r="A88" s="15"/>
      <c r="B88" s="5"/>
      <c r="C88" s="5"/>
      <c r="D88" s="5">
        <f>D87-D86</f>
        <v>1.1850000000000005</v>
      </c>
      <c r="E88" s="5"/>
      <c r="F88" s="5">
        <f>F87-E87</f>
        <v>1.9999999999997797E-3</v>
      </c>
      <c r="G88" s="5">
        <f>G87-E87</f>
        <v>0.14999999999999991</v>
      </c>
      <c r="H88" s="5">
        <f>H87-E87</f>
        <v>0.13599999999999968</v>
      </c>
      <c r="I88" s="5">
        <f>I87-E87</f>
        <v>0.49099999999999966</v>
      </c>
      <c r="J88" s="5">
        <f>J87-E87</f>
        <v>0.91599999999999948</v>
      </c>
      <c r="K88" s="5">
        <f>K87-E87</f>
        <v>0.65899999999999981</v>
      </c>
      <c r="L88" s="5">
        <f>L87-E87</f>
        <v>0.50800000000000001</v>
      </c>
      <c r="M88" s="14"/>
      <c r="N88" s="14"/>
      <c r="O88" s="14"/>
      <c r="P88" s="14"/>
      <c r="Q88" s="14"/>
      <c r="R88" s="14"/>
      <c r="S88" s="14"/>
      <c r="T88" s="14"/>
      <c r="U88" s="14"/>
      <c r="V88" s="24"/>
    </row>
    <row r="89" spans="1:22">
      <c r="A89" s="15"/>
      <c r="B89" s="5"/>
      <c r="C89" s="5"/>
      <c r="D89" s="5"/>
      <c r="E89" s="5"/>
      <c r="F89" s="19">
        <f>F88/D88*100</f>
        <v>0.16877637130799822</v>
      </c>
      <c r="G89" s="19">
        <f>G88/D88*100</f>
        <v>12.658227848101253</v>
      </c>
      <c r="H89" s="19">
        <f>H88/D88*100</f>
        <v>11.476793248945114</v>
      </c>
      <c r="I89" s="19">
        <f>I88/D88*100</f>
        <v>41.434599156118097</v>
      </c>
      <c r="J89" s="19">
        <f>J88/D88*100</f>
        <v>77.299578059071649</v>
      </c>
      <c r="K89" s="19">
        <f>K88/D88*100</f>
        <v>55.611814345991519</v>
      </c>
      <c r="L89" s="19">
        <f>L88/D88*100</f>
        <v>42.869198312236264</v>
      </c>
      <c r="M89" s="14"/>
      <c r="N89" s="22" t="s">
        <v>31</v>
      </c>
      <c r="O89" s="5" t="s">
        <v>16</v>
      </c>
      <c r="P89" s="5" t="s">
        <v>7</v>
      </c>
      <c r="Q89" s="14"/>
      <c r="R89" s="14"/>
      <c r="S89" s="14"/>
      <c r="T89" s="14"/>
      <c r="U89" s="14"/>
      <c r="V89" s="24"/>
    </row>
    <row r="90" spans="1:22">
      <c r="A90" s="15"/>
      <c r="B90" s="5"/>
      <c r="C90" s="5"/>
      <c r="D90" s="5"/>
      <c r="E90" s="5"/>
      <c r="F90" s="5"/>
      <c r="G90" s="5"/>
      <c r="H90" s="5"/>
      <c r="I90" s="5"/>
      <c r="J90" s="5"/>
      <c r="K90" s="5"/>
      <c r="L90" s="5"/>
      <c r="M90" s="14"/>
      <c r="N90" s="18" t="s">
        <v>23</v>
      </c>
      <c r="O90" s="23">
        <f>O85</f>
        <v>2.1677215189873387</v>
      </c>
      <c r="P90" s="23">
        <f>O86</f>
        <v>4.2080578881544017</v>
      </c>
      <c r="Q90" s="14"/>
      <c r="R90" s="14"/>
      <c r="S90" s="14"/>
      <c r="T90" s="14"/>
      <c r="U90" s="14"/>
      <c r="V90" s="24"/>
    </row>
    <row r="91" spans="1:22">
      <c r="A91" s="15"/>
      <c r="B91" s="5" t="s">
        <v>32</v>
      </c>
      <c r="C91" s="16" t="s">
        <v>20</v>
      </c>
      <c r="D91" s="5"/>
      <c r="E91" s="5"/>
      <c r="F91" s="5"/>
      <c r="G91" s="5"/>
      <c r="H91" s="5"/>
      <c r="I91" s="5"/>
      <c r="J91" s="5"/>
      <c r="K91" s="5"/>
      <c r="L91" s="5"/>
      <c r="M91" s="14"/>
      <c r="N91" s="18" t="s">
        <v>24</v>
      </c>
      <c r="O91" s="23">
        <f>P85</f>
        <v>15.371667115539996</v>
      </c>
      <c r="P91" s="23">
        <f>P86</f>
        <v>-4.0030373414328615</v>
      </c>
      <c r="Q91" s="14"/>
      <c r="R91" s="14"/>
      <c r="S91" s="14"/>
      <c r="T91" s="14"/>
      <c r="U91" s="14"/>
      <c r="V91" s="24"/>
    </row>
    <row r="92" spans="1:22" ht="15.75">
      <c r="A92" s="15"/>
      <c r="B92" s="5"/>
      <c r="C92" s="5" t="s">
        <v>21</v>
      </c>
      <c r="D92" s="17">
        <v>5.74</v>
      </c>
      <c r="E92" s="5" t="s">
        <v>22</v>
      </c>
      <c r="F92" s="18" t="s">
        <v>23</v>
      </c>
      <c r="G92" s="18" t="s">
        <v>24</v>
      </c>
      <c r="H92" s="18" t="s">
        <v>25</v>
      </c>
      <c r="I92" s="18" t="s">
        <v>26</v>
      </c>
      <c r="J92" s="18" t="s">
        <v>27</v>
      </c>
      <c r="K92" s="18" t="s">
        <v>28</v>
      </c>
      <c r="L92" s="18" t="s">
        <v>29</v>
      </c>
      <c r="M92" s="14"/>
      <c r="N92" s="18" t="s">
        <v>25</v>
      </c>
      <c r="O92" s="23">
        <f>Q85</f>
        <v>15.179885986174687</v>
      </c>
      <c r="P92" s="23">
        <f>Q86</f>
        <v>-17.17303912810436</v>
      </c>
      <c r="Q92" s="14"/>
      <c r="R92" s="14"/>
      <c r="S92" s="14"/>
      <c r="T92" s="14"/>
      <c r="U92" s="14"/>
      <c r="V92" s="24"/>
    </row>
    <row r="93" spans="1:22" ht="15.75">
      <c r="A93" s="15"/>
      <c r="B93" s="5"/>
      <c r="C93" s="5" t="s">
        <v>30</v>
      </c>
      <c r="D93" s="17">
        <v>6.32</v>
      </c>
      <c r="E93" s="17">
        <v>5.984</v>
      </c>
      <c r="F93" s="17">
        <v>5.9960000000000004</v>
      </c>
      <c r="G93" s="17">
        <v>5.9</v>
      </c>
      <c r="H93" s="17">
        <v>5.76</v>
      </c>
      <c r="I93" s="17">
        <v>5.9770000000000003</v>
      </c>
      <c r="J93" s="17">
        <v>6.1909999999999998</v>
      </c>
      <c r="K93" s="17">
        <v>6.25</v>
      </c>
      <c r="L93" s="17">
        <v>6.1029999999999998</v>
      </c>
      <c r="M93" s="14"/>
      <c r="N93" s="18" t="s">
        <v>26</v>
      </c>
      <c r="O93" s="23">
        <f>R85</f>
        <v>86.630420145434925</v>
      </c>
      <c r="P93" s="23">
        <f>R86</f>
        <v>26.210023226728634</v>
      </c>
      <c r="Q93" s="14"/>
      <c r="R93" s="14"/>
      <c r="S93" s="14"/>
      <c r="T93" s="14"/>
      <c r="U93" s="14"/>
      <c r="V93" s="24"/>
    </row>
    <row r="94" spans="1:22">
      <c r="A94" s="15"/>
      <c r="B94" s="5"/>
      <c r="C94" s="5"/>
      <c r="D94" s="5">
        <f>D93-D92</f>
        <v>0.58000000000000007</v>
      </c>
      <c r="E94" s="5"/>
      <c r="F94" s="5">
        <f>F93-E93</f>
        <v>1.2000000000000455E-2</v>
      </c>
      <c r="G94" s="5">
        <f>G93-E93</f>
        <v>-8.3999999999999631E-2</v>
      </c>
      <c r="H94" s="5">
        <f>H93-E93</f>
        <v>-0.2240000000000002</v>
      </c>
      <c r="I94" s="5">
        <f>I93-E93</f>
        <v>-6.9999999999996732E-3</v>
      </c>
      <c r="J94" s="5">
        <f>J93-E93</f>
        <v>0.20699999999999985</v>
      </c>
      <c r="K94" s="5">
        <f>K93-E93</f>
        <v>0.26600000000000001</v>
      </c>
      <c r="L94" s="5">
        <f>L93-E93</f>
        <v>0.11899999999999977</v>
      </c>
      <c r="M94" s="14"/>
      <c r="N94" s="18" t="s">
        <v>27</v>
      </c>
      <c r="O94" s="23">
        <f>S85</f>
        <v>111.52212945506774</v>
      </c>
      <c r="P94" s="23">
        <f>S86</f>
        <v>62.339646239056627</v>
      </c>
      <c r="Q94" s="14"/>
      <c r="R94" s="14"/>
      <c r="S94" s="14"/>
      <c r="T94" s="14"/>
      <c r="U94" s="14"/>
      <c r="V94" s="24"/>
    </row>
    <row r="95" spans="1:22">
      <c r="A95" s="15"/>
      <c r="B95" s="5"/>
      <c r="C95" s="5"/>
      <c r="D95" s="5"/>
      <c r="E95" s="5"/>
      <c r="F95" s="19">
        <f>F94/D94*100</f>
        <v>2.0689655172414572</v>
      </c>
      <c r="G95" s="19">
        <f>G94/D94*100</f>
        <v>-14.482758620689589</v>
      </c>
      <c r="H95" s="19">
        <f>H94/D94*100</f>
        <v>-38.620689655172441</v>
      </c>
      <c r="I95" s="19">
        <f>I94/D94*100</f>
        <v>-1.2068965517240813</v>
      </c>
      <c r="J95" s="19">
        <f>J94/D94*100</f>
        <v>35.689655172413765</v>
      </c>
      <c r="K95" s="19">
        <f>K94/D94*100</f>
        <v>45.862068965517238</v>
      </c>
      <c r="L95" s="19">
        <f>L94/D94*100</f>
        <v>20.517241379310303</v>
      </c>
      <c r="M95" s="14"/>
      <c r="N95" s="18" t="s">
        <v>28</v>
      </c>
      <c r="O95" s="23">
        <f>T85</f>
        <v>101.34314121554895</v>
      </c>
      <c r="P95" s="23">
        <f>T86</f>
        <v>54.083884223691243</v>
      </c>
      <c r="Q95" s="14"/>
      <c r="R95" s="14"/>
      <c r="S95" s="14"/>
      <c r="T95" s="14"/>
      <c r="U95" s="14"/>
      <c r="V95" s="24"/>
    </row>
    <row r="96" spans="1:22">
      <c r="A96" s="15"/>
      <c r="B96" s="5"/>
      <c r="C96" s="5"/>
      <c r="D96" s="5"/>
      <c r="E96" s="5"/>
      <c r="F96" s="5"/>
      <c r="G96" s="5"/>
      <c r="H96" s="5"/>
      <c r="I96" s="5"/>
      <c r="J96" s="5"/>
      <c r="K96" s="5"/>
      <c r="L96" s="5"/>
      <c r="M96" s="14"/>
      <c r="N96" s="18" t="s">
        <v>29</v>
      </c>
      <c r="O96" s="23">
        <f>U85</f>
        <v>77.595946673848616</v>
      </c>
      <c r="P96" s="23">
        <f>U86</f>
        <v>36.42442379846343</v>
      </c>
      <c r="Q96" s="14"/>
      <c r="R96" s="14"/>
      <c r="S96" s="14"/>
      <c r="T96" s="14"/>
      <c r="U96" s="14"/>
      <c r="V96" s="24"/>
    </row>
    <row r="97" spans="1:22">
      <c r="A97" s="15"/>
      <c r="B97" s="5" t="s">
        <v>33</v>
      </c>
      <c r="C97" s="16" t="s">
        <v>20</v>
      </c>
      <c r="D97" s="5"/>
      <c r="E97" s="5"/>
      <c r="F97" s="5"/>
      <c r="G97" s="5"/>
      <c r="H97" s="5"/>
      <c r="I97" s="5"/>
      <c r="J97" s="5"/>
      <c r="K97" s="5"/>
      <c r="L97" s="5"/>
      <c r="M97" s="14"/>
      <c r="N97" s="14"/>
      <c r="O97" s="14"/>
      <c r="P97" s="14"/>
      <c r="Q97" s="14"/>
      <c r="R97" s="14"/>
      <c r="S97" s="14"/>
      <c r="T97" s="14"/>
      <c r="U97" s="14"/>
      <c r="V97" s="24"/>
    </row>
    <row r="98" spans="1:22" ht="15.75">
      <c r="A98" s="15"/>
      <c r="B98" s="5"/>
      <c r="C98" s="5" t="s">
        <v>21</v>
      </c>
      <c r="D98" s="17">
        <v>3.3010000000000002</v>
      </c>
      <c r="E98" s="5" t="s">
        <v>22</v>
      </c>
      <c r="F98" s="18" t="s">
        <v>23</v>
      </c>
      <c r="G98" s="18" t="s">
        <v>24</v>
      </c>
      <c r="H98" s="18" t="s">
        <v>25</v>
      </c>
      <c r="I98" s="18" t="s">
        <v>26</v>
      </c>
      <c r="J98" s="18" t="s">
        <v>27</v>
      </c>
      <c r="K98" s="18" t="s">
        <v>28</v>
      </c>
      <c r="L98" s="18" t="s">
        <v>29</v>
      </c>
      <c r="M98" s="14"/>
      <c r="N98" s="14"/>
      <c r="O98" s="14"/>
      <c r="P98" s="14"/>
      <c r="Q98" s="14"/>
      <c r="R98" s="14"/>
      <c r="S98" s="14"/>
      <c r="T98" s="14"/>
      <c r="U98" s="14"/>
      <c r="V98" s="24"/>
    </row>
    <row r="99" spans="1:22" ht="15.75">
      <c r="A99" s="15"/>
      <c r="B99" s="5"/>
      <c r="C99" s="5" t="s">
        <v>30</v>
      </c>
      <c r="D99" s="17">
        <v>4.0730000000000004</v>
      </c>
      <c r="E99" s="17">
        <v>2.2749999999999999</v>
      </c>
      <c r="F99" s="17">
        <v>2.3239999999999998</v>
      </c>
      <c r="G99" s="17">
        <v>2.3250000000000002</v>
      </c>
      <c r="H99" s="17">
        <v>2.3079999999999998</v>
      </c>
      <c r="I99" s="17">
        <v>2.6890000000000001</v>
      </c>
      <c r="J99" s="17">
        <v>2.9620000000000002</v>
      </c>
      <c r="K99" s="17">
        <v>2.7559999999999998</v>
      </c>
      <c r="L99" s="17">
        <v>2.6789999999999998</v>
      </c>
      <c r="M99" s="14"/>
      <c r="N99" s="14"/>
      <c r="O99" s="14"/>
      <c r="P99" s="14"/>
      <c r="Q99" s="14"/>
      <c r="R99" s="14"/>
      <c r="S99" s="14"/>
      <c r="T99" s="14"/>
      <c r="U99" s="14"/>
      <c r="V99" s="24"/>
    </row>
    <row r="100" spans="1:22">
      <c r="A100" s="15"/>
      <c r="B100" s="5"/>
      <c r="C100" s="5"/>
      <c r="D100" s="5">
        <f>D99-D98</f>
        <v>0.77200000000000024</v>
      </c>
      <c r="E100" s="5"/>
      <c r="F100" s="5">
        <f>F99-E99</f>
        <v>4.8999999999999932E-2</v>
      </c>
      <c r="G100" s="5">
        <f>G99-E99</f>
        <v>5.0000000000000266E-2</v>
      </c>
      <c r="H100" s="5">
        <f>H99-E99</f>
        <v>3.2999999999999918E-2</v>
      </c>
      <c r="I100" s="5">
        <f>I99-E99</f>
        <v>0.41400000000000015</v>
      </c>
      <c r="J100" s="5">
        <f>J99-E99</f>
        <v>0.68700000000000028</v>
      </c>
      <c r="K100" s="5">
        <f>K99-E99</f>
        <v>0.48099999999999987</v>
      </c>
      <c r="L100" s="5">
        <f>L99-E99</f>
        <v>0.40399999999999991</v>
      </c>
      <c r="M100" s="14"/>
      <c r="N100" s="14"/>
      <c r="O100" s="14"/>
      <c r="P100" s="14"/>
      <c r="Q100" s="14"/>
      <c r="R100" s="14"/>
      <c r="S100" s="14"/>
      <c r="T100" s="14"/>
      <c r="U100" s="14"/>
      <c r="V100" s="24"/>
    </row>
    <row r="101" spans="1:22">
      <c r="A101" s="15"/>
      <c r="B101" s="5"/>
      <c r="C101" s="5"/>
      <c r="D101" s="5"/>
      <c r="E101" s="5"/>
      <c r="F101" s="19">
        <f>F100/D100*100</f>
        <v>6.3471502590673463</v>
      </c>
      <c r="G101" s="19">
        <f>G100/D100*100</f>
        <v>6.476683937823867</v>
      </c>
      <c r="H101" s="19">
        <f>H100/D100*100</f>
        <v>4.2746113989637191</v>
      </c>
      <c r="I101" s="19">
        <f>I100/D100*100</f>
        <v>53.626943005181346</v>
      </c>
      <c r="J101" s="19">
        <f>J100/D100*100</f>
        <v>88.989637305699489</v>
      </c>
      <c r="K101" s="19">
        <f>K100/D100*100</f>
        <v>62.305699481865254</v>
      </c>
      <c r="L101" s="19">
        <f>L100/D100*100</f>
        <v>52.331606217616553</v>
      </c>
      <c r="M101" s="14"/>
      <c r="N101" s="14"/>
      <c r="O101" s="14"/>
      <c r="P101" s="14"/>
      <c r="Q101" s="14"/>
      <c r="R101" s="14"/>
      <c r="S101" s="14"/>
      <c r="T101" s="14"/>
      <c r="U101" s="14"/>
      <c r="V101" s="24"/>
    </row>
    <row r="102" spans="1:22">
      <c r="A102" s="15"/>
      <c r="B102" s="5"/>
      <c r="C102" s="5"/>
      <c r="D102" s="5"/>
      <c r="E102" s="5"/>
      <c r="F102" s="5"/>
      <c r="G102" s="5"/>
      <c r="H102" s="5"/>
      <c r="I102" s="5"/>
      <c r="J102" s="5"/>
      <c r="K102" s="5"/>
      <c r="L102" s="5"/>
      <c r="M102" s="14"/>
      <c r="N102" s="14"/>
      <c r="O102" s="14"/>
      <c r="P102" s="14"/>
      <c r="Q102" s="14"/>
      <c r="R102" s="14"/>
      <c r="S102" s="14"/>
      <c r="T102" s="14"/>
      <c r="U102" s="14"/>
      <c r="V102" s="24"/>
    </row>
    <row r="103" spans="1:22">
      <c r="A103" s="15"/>
      <c r="B103" s="5" t="s">
        <v>34</v>
      </c>
      <c r="C103" s="16" t="s">
        <v>16</v>
      </c>
      <c r="D103" s="5"/>
      <c r="E103" s="5"/>
      <c r="F103" s="5"/>
      <c r="G103" s="5"/>
      <c r="H103" s="5"/>
      <c r="I103" s="5"/>
      <c r="J103" s="5"/>
      <c r="K103" s="5"/>
      <c r="L103" s="5"/>
      <c r="M103" s="14"/>
      <c r="N103" s="14"/>
      <c r="O103" s="14"/>
      <c r="P103" s="14"/>
      <c r="Q103" s="14"/>
      <c r="R103" s="14"/>
      <c r="S103" s="14"/>
      <c r="T103" s="14"/>
      <c r="U103" s="14"/>
      <c r="V103" s="24"/>
    </row>
    <row r="104" spans="1:22" ht="15.75">
      <c r="A104" s="15"/>
      <c r="B104" s="5"/>
      <c r="C104" s="5" t="s">
        <v>21</v>
      </c>
      <c r="D104" s="17">
        <v>3.2080000000000002</v>
      </c>
      <c r="E104" s="5" t="s">
        <v>22</v>
      </c>
      <c r="F104" s="18" t="s">
        <v>23</v>
      </c>
      <c r="G104" s="18" t="s">
        <v>24</v>
      </c>
      <c r="H104" s="18" t="s">
        <v>25</v>
      </c>
      <c r="I104" s="18" t="s">
        <v>26</v>
      </c>
      <c r="J104" s="18" t="s">
        <v>27</v>
      </c>
      <c r="K104" s="18" t="s">
        <v>28</v>
      </c>
      <c r="L104" s="18" t="s">
        <v>29</v>
      </c>
      <c r="M104" s="14"/>
      <c r="N104" s="14"/>
      <c r="O104" s="14"/>
      <c r="P104" s="14"/>
      <c r="Q104" s="14"/>
      <c r="R104" s="14"/>
      <c r="S104" s="14"/>
      <c r="T104" s="14"/>
      <c r="U104" s="14"/>
      <c r="V104" s="24"/>
    </row>
    <row r="105" spans="1:22" ht="15.75">
      <c r="A105" s="15"/>
      <c r="B105" s="5"/>
      <c r="C105" s="5" t="s">
        <v>30</v>
      </c>
      <c r="D105" s="17">
        <v>4.3360000000000003</v>
      </c>
      <c r="E105" s="17">
        <v>2.089</v>
      </c>
      <c r="F105" s="17">
        <v>2.1360000000000001</v>
      </c>
      <c r="G105" s="17">
        <v>2.2930000000000001</v>
      </c>
      <c r="H105" s="17">
        <v>2.302</v>
      </c>
      <c r="I105" s="17">
        <v>3.5760000000000001</v>
      </c>
      <c r="J105" s="17">
        <v>3.7330000000000001</v>
      </c>
      <c r="K105" s="17">
        <v>3.7480000000000002</v>
      </c>
      <c r="L105" s="17">
        <v>3.3559999999999999</v>
      </c>
      <c r="M105" s="14"/>
      <c r="N105" s="14"/>
      <c r="O105" s="14"/>
      <c r="P105" s="14"/>
      <c r="Q105" s="14"/>
      <c r="R105" s="14"/>
      <c r="S105" s="14"/>
      <c r="T105" s="14"/>
      <c r="U105" s="14"/>
      <c r="V105" s="24"/>
    </row>
    <row r="106" spans="1:22">
      <c r="A106" s="15"/>
      <c r="B106" s="5"/>
      <c r="C106" s="5"/>
      <c r="D106" s="5">
        <f>D105-D104</f>
        <v>1.1280000000000001</v>
      </c>
      <c r="E106" s="5"/>
      <c r="F106" s="5">
        <f>F105-E105</f>
        <v>4.7000000000000153E-2</v>
      </c>
      <c r="G106" s="5">
        <f>G105-E105</f>
        <v>0.20400000000000018</v>
      </c>
      <c r="H106" s="5">
        <f>H105-E105</f>
        <v>0.21300000000000008</v>
      </c>
      <c r="I106" s="5">
        <f>I105-E105</f>
        <v>1.4870000000000001</v>
      </c>
      <c r="J106" s="5">
        <f>J105-E105</f>
        <v>1.6440000000000001</v>
      </c>
      <c r="K106" s="5">
        <f>K105-E105</f>
        <v>1.6590000000000003</v>
      </c>
      <c r="L106" s="5">
        <f>L105-E105</f>
        <v>1.2669999999999999</v>
      </c>
      <c r="M106" s="14"/>
      <c r="N106" s="14"/>
      <c r="O106" s="14"/>
      <c r="P106" s="14"/>
      <c r="Q106" s="14"/>
      <c r="R106" s="14"/>
      <c r="S106" s="14"/>
      <c r="T106" s="14"/>
      <c r="U106" s="14"/>
      <c r="V106" s="24"/>
    </row>
    <row r="107" spans="1:22">
      <c r="A107" s="15"/>
      <c r="B107" s="5"/>
      <c r="C107" s="5"/>
      <c r="D107" s="5"/>
      <c r="E107" s="5"/>
      <c r="F107" s="19">
        <f>F106/D106*100</f>
        <v>4.1666666666666794</v>
      </c>
      <c r="G107" s="19">
        <f>G106/D106*100</f>
        <v>18.08510638297874</v>
      </c>
      <c r="H107" s="19">
        <f>H106/D106*100</f>
        <v>18.882978723404261</v>
      </c>
      <c r="I107" s="19">
        <f>I106/D106*100</f>
        <v>131.82624113475177</v>
      </c>
      <c r="J107" s="19">
        <f>J106/D106*100</f>
        <v>145.74468085106383</v>
      </c>
      <c r="K107" s="19">
        <f>K106/D106*100</f>
        <v>147.07446808510639</v>
      </c>
      <c r="L107" s="19">
        <f>L106/D106*100</f>
        <v>112.32269503546097</v>
      </c>
      <c r="M107" s="14"/>
      <c r="N107" s="14"/>
      <c r="O107" s="14"/>
      <c r="P107" s="14"/>
      <c r="Q107" s="14"/>
      <c r="R107" s="14"/>
      <c r="S107" s="14"/>
      <c r="T107" s="14"/>
      <c r="U107" s="14"/>
      <c r="V107" s="24"/>
    </row>
    <row r="108" spans="1:22">
      <c r="A108" s="14"/>
      <c r="B108" s="14"/>
      <c r="C108" s="14"/>
      <c r="D108" s="14"/>
      <c r="E108" s="14"/>
      <c r="F108" s="14"/>
      <c r="G108" s="14"/>
      <c r="H108" s="14"/>
      <c r="I108" s="14"/>
      <c r="J108" s="14"/>
      <c r="K108" s="14"/>
      <c r="L108" s="14"/>
      <c r="M108" s="14"/>
      <c r="N108" s="14"/>
      <c r="O108" s="14"/>
      <c r="P108" s="14"/>
      <c r="Q108" s="14"/>
      <c r="R108" s="14"/>
      <c r="S108" s="14"/>
      <c r="T108" s="14"/>
      <c r="U108" s="14"/>
      <c r="V108" s="24"/>
    </row>
    <row r="109" spans="1:22">
      <c r="A109" s="14"/>
      <c r="B109" s="14"/>
      <c r="C109" s="14"/>
      <c r="D109" s="14"/>
      <c r="E109" s="14"/>
      <c r="F109" s="14"/>
      <c r="G109" s="14"/>
      <c r="H109" s="14"/>
      <c r="I109" s="14"/>
      <c r="J109" s="14"/>
      <c r="K109" s="14"/>
      <c r="L109" s="14"/>
      <c r="M109" s="14"/>
      <c r="N109" s="14"/>
      <c r="O109" s="14"/>
      <c r="P109" s="14"/>
      <c r="Q109" s="14"/>
      <c r="R109" s="14"/>
      <c r="S109" s="14"/>
      <c r="T109" s="14"/>
      <c r="U109" s="14"/>
      <c r="V109" s="24"/>
    </row>
    <row r="110" spans="1:22">
      <c r="A110" s="15" t="s">
        <v>38</v>
      </c>
      <c r="B110" s="5"/>
      <c r="C110" s="5"/>
      <c r="D110" s="5"/>
      <c r="E110" s="5"/>
      <c r="F110" s="5"/>
      <c r="G110" s="5"/>
      <c r="H110" s="5"/>
      <c r="I110" s="5"/>
      <c r="J110" s="5"/>
      <c r="K110" s="5"/>
      <c r="L110" s="5"/>
      <c r="M110" s="14"/>
      <c r="N110" s="22"/>
      <c r="O110" s="18" t="str">
        <f t="shared" ref="O110:U110" si="21">F112</f>
        <v>0.1mM10ul</v>
      </c>
      <c r="P110" s="18" t="str">
        <f t="shared" si="21"/>
        <v>0.1mM20ul</v>
      </c>
      <c r="Q110" s="18" t="str">
        <f t="shared" si="21"/>
        <v>1mM7ul</v>
      </c>
      <c r="R110" s="18" t="str">
        <f t="shared" si="21"/>
        <v>1mM20ul</v>
      </c>
      <c r="S110" s="18" t="str">
        <f t="shared" si="21"/>
        <v>10mM7ul</v>
      </c>
      <c r="T110" s="18" t="str">
        <f t="shared" si="21"/>
        <v>10mM20ul</v>
      </c>
      <c r="U110" s="18" t="str">
        <f t="shared" si="21"/>
        <v>10mM70ul</v>
      </c>
      <c r="V110" s="24"/>
    </row>
    <row r="111" spans="1:22">
      <c r="A111" s="15"/>
      <c r="B111" s="5" t="s">
        <v>39</v>
      </c>
      <c r="C111" s="16" t="s">
        <v>16</v>
      </c>
      <c r="D111" s="5"/>
      <c r="E111" s="5"/>
      <c r="F111" s="5"/>
      <c r="G111" s="5"/>
      <c r="H111" s="5"/>
      <c r="I111" s="5"/>
      <c r="J111" s="5"/>
      <c r="K111" s="5"/>
      <c r="L111" s="5"/>
      <c r="M111" s="14"/>
      <c r="N111" s="22" t="s">
        <v>16</v>
      </c>
      <c r="O111" s="23">
        <f t="shared" ref="O111:U111" si="22">AVERAGE(F115,F133)</f>
        <v>4.7564610336751043</v>
      </c>
      <c r="P111" s="23">
        <f t="shared" si="22"/>
        <v>3.0881437297300405</v>
      </c>
      <c r="Q111" s="23">
        <f t="shared" si="22"/>
        <v>12.69874229564674</v>
      </c>
      <c r="R111" s="23">
        <f t="shared" si="22"/>
        <v>62.334210262600294</v>
      </c>
      <c r="S111" s="23">
        <f t="shared" si="22"/>
        <v>110.02853932293478</v>
      </c>
      <c r="T111" s="23">
        <f t="shared" si="22"/>
        <v>126.03499621873158</v>
      </c>
      <c r="U111" s="23">
        <f t="shared" si="22"/>
        <v>109.21500235181958</v>
      </c>
      <c r="V111" s="24"/>
    </row>
    <row r="112" spans="1:22" ht="15.75">
      <c r="A112" s="15"/>
      <c r="B112" s="5"/>
      <c r="C112" s="5" t="s">
        <v>21</v>
      </c>
      <c r="D112" s="17">
        <v>3.2519999999999998</v>
      </c>
      <c r="E112" s="5" t="s">
        <v>22</v>
      </c>
      <c r="F112" s="18" t="s">
        <v>23</v>
      </c>
      <c r="G112" s="18" t="s">
        <v>24</v>
      </c>
      <c r="H112" s="18" t="s">
        <v>25</v>
      </c>
      <c r="I112" s="18" t="s">
        <v>26</v>
      </c>
      <c r="J112" s="18" t="s">
        <v>27</v>
      </c>
      <c r="K112" s="18" t="s">
        <v>28</v>
      </c>
      <c r="L112" s="18" t="s">
        <v>29</v>
      </c>
      <c r="M112" s="14"/>
      <c r="N112" s="22" t="s">
        <v>7</v>
      </c>
      <c r="O112" s="23">
        <f t="shared" ref="O112:U112" si="23">AVERAGE(F121,F127)</f>
        <v>3.7736726388433812</v>
      </c>
      <c r="P112" s="23">
        <f t="shared" si="23"/>
        <v>11.539144870164826</v>
      </c>
      <c r="Q112" s="23">
        <f t="shared" si="23"/>
        <v>62.854777278708319</v>
      </c>
      <c r="R112" s="23">
        <f t="shared" si="23"/>
        <v>129.43402197509332</v>
      </c>
      <c r="S112" s="23">
        <f t="shared" si="23"/>
        <v>142.89688973033589</v>
      </c>
      <c r="T112" s="23">
        <f t="shared" si="23"/>
        <v>162.16527957448926</v>
      </c>
      <c r="U112" s="23">
        <f t="shared" si="23"/>
        <v>144.83025933719378</v>
      </c>
      <c r="V112" s="24"/>
    </row>
    <row r="113" spans="1:22" ht="15.75">
      <c r="A113" s="15"/>
      <c r="B113" s="5"/>
      <c r="C113" s="5" t="s">
        <v>30</v>
      </c>
      <c r="D113" s="17">
        <v>5.29</v>
      </c>
      <c r="E113" s="17">
        <v>2.738</v>
      </c>
      <c r="F113" s="17">
        <v>2.9049999999999998</v>
      </c>
      <c r="G113" s="17">
        <v>2.827</v>
      </c>
      <c r="H113" s="17">
        <v>2.86</v>
      </c>
      <c r="I113" s="17">
        <v>3.117</v>
      </c>
      <c r="J113" s="17">
        <v>3.363</v>
      </c>
      <c r="K113" s="17">
        <v>4.8010000000000002</v>
      </c>
      <c r="L113" s="17">
        <v>4.8010000000000002</v>
      </c>
      <c r="M113" s="14"/>
      <c r="N113" s="14"/>
      <c r="O113" s="14"/>
      <c r="P113" s="14"/>
      <c r="Q113" s="14"/>
      <c r="R113" s="14"/>
      <c r="S113" s="14"/>
      <c r="T113" s="14"/>
      <c r="U113" s="14"/>
      <c r="V113" s="24"/>
    </row>
    <row r="114" spans="1:22">
      <c r="A114" s="15"/>
      <c r="B114" s="5"/>
      <c r="C114" s="5"/>
      <c r="D114" s="5">
        <f>D113-D112</f>
        <v>2.0380000000000003</v>
      </c>
      <c r="E114" s="5"/>
      <c r="F114" s="5">
        <f>F113-E113</f>
        <v>0.16699999999999982</v>
      </c>
      <c r="G114" s="5">
        <f>G113-E113</f>
        <v>8.8999999999999968E-2</v>
      </c>
      <c r="H114" s="5">
        <f>H113-E113</f>
        <v>0.12199999999999989</v>
      </c>
      <c r="I114" s="5">
        <f>I113-E113</f>
        <v>0.379</v>
      </c>
      <c r="J114" s="5">
        <f>J113-E113</f>
        <v>0.625</v>
      </c>
      <c r="K114" s="5">
        <f>K113-E113</f>
        <v>2.0630000000000002</v>
      </c>
      <c r="L114" s="5">
        <f>L113-E113</f>
        <v>2.0630000000000002</v>
      </c>
      <c r="M114" s="14"/>
      <c r="N114" s="14"/>
      <c r="O114" s="14"/>
      <c r="P114" s="14"/>
      <c r="Q114" s="14"/>
      <c r="R114" s="14"/>
      <c r="S114" s="14"/>
      <c r="T114" s="14"/>
      <c r="U114" s="14"/>
      <c r="V114" s="24"/>
    </row>
    <row r="115" spans="1:22">
      <c r="A115" s="15"/>
      <c r="B115" s="5"/>
      <c r="C115" s="5"/>
      <c r="D115" s="5"/>
      <c r="E115" s="5"/>
      <c r="F115" s="19">
        <f>F114/D114*100</f>
        <v>8.1943081452404218</v>
      </c>
      <c r="G115" s="19">
        <f>G114/D114*100</f>
        <v>4.3670264965652583</v>
      </c>
      <c r="H115" s="19">
        <f>H114/D114*100</f>
        <v>5.9862610402355187</v>
      </c>
      <c r="I115" s="19">
        <f>I114/D114*100</f>
        <v>18.59666339548577</v>
      </c>
      <c r="J115" s="19">
        <f>J114/D114*100</f>
        <v>30.667320902845923</v>
      </c>
      <c r="K115" s="19">
        <f>K114/D114*100</f>
        <v>101.22669283611383</v>
      </c>
      <c r="L115" s="19">
        <f>L114/D114*100</f>
        <v>101.22669283611383</v>
      </c>
      <c r="M115" s="14"/>
      <c r="N115" s="22" t="s">
        <v>31</v>
      </c>
      <c r="O115" s="5" t="s">
        <v>16</v>
      </c>
      <c r="P115" s="5" t="s">
        <v>7</v>
      </c>
      <c r="Q115" s="14"/>
      <c r="R115" s="14"/>
      <c r="S115" s="14"/>
      <c r="T115" s="14"/>
      <c r="U115" s="14"/>
      <c r="V115" s="24"/>
    </row>
    <row r="116" spans="1:22">
      <c r="A116" s="15"/>
      <c r="B116" s="5"/>
      <c r="C116" s="5"/>
      <c r="D116" s="5"/>
      <c r="E116" s="5"/>
      <c r="F116" s="5"/>
      <c r="G116" s="5"/>
      <c r="H116" s="5"/>
      <c r="I116" s="5"/>
      <c r="J116" s="5"/>
      <c r="K116" s="5"/>
      <c r="L116" s="5"/>
      <c r="M116" s="14"/>
      <c r="N116" s="18" t="s">
        <v>23</v>
      </c>
      <c r="O116" s="23">
        <f>O111</f>
        <v>4.7564610336751043</v>
      </c>
      <c r="P116" s="23">
        <f>O112</f>
        <v>3.7736726388433812</v>
      </c>
      <c r="Q116" s="14"/>
      <c r="R116" s="14"/>
      <c r="S116" s="14"/>
      <c r="T116" s="14"/>
      <c r="U116" s="14"/>
      <c r="V116" s="24"/>
    </row>
    <row r="117" spans="1:22">
      <c r="A117" s="15"/>
      <c r="B117" s="5" t="s">
        <v>40</v>
      </c>
      <c r="C117" s="16" t="s">
        <v>20</v>
      </c>
      <c r="D117" s="5"/>
      <c r="E117" s="5"/>
      <c r="F117" s="5"/>
      <c r="G117" s="5"/>
      <c r="H117" s="5"/>
      <c r="I117" s="5"/>
      <c r="J117" s="5"/>
      <c r="K117" s="5"/>
      <c r="L117" s="5"/>
      <c r="M117" s="14"/>
      <c r="N117" s="18" t="s">
        <v>24</v>
      </c>
      <c r="O117" s="23">
        <f>P111</f>
        <v>3.0881437297300405</v>
      </c>
      <c r="P117" s="23">
        <f>P112</f>
        <v>11.539144870164826</v>
      </c>
      <c r="Q117" s="14"/>
      <c r="R117" s="14"/>
      <c r="S117" s="14"/>
      <c r="T117" s="14"/>
      <c r="U117" s="14"/>
      <c r="V117" s="24"/>
    </row>
    <row r="118" spans="1:22" ht="15.75">
      <c r="A118" s="15"/>
      <c r="B118" s="5"/>
      <c r="C118" s="5" t="s">
        <v>21</v>
      </c>
      <c r="D118" s="17">
        <v>3.4359999999999999</v>
      </c>
      <c r="E118" s="5" t="s">
        <v>22</v>
      </c>
      <c r="F118" s="18" t="s">
        <v>23</v>
      </c>
      <c r="G118" s="18" t="s">
        <v>24</v>
      </c>
      <c r="H118" s="18" t="s">
        <v>25</v>
      </c>
      <c r="I118" s="18" t="s">
        <v>26</v>
      </c>
      <c r="J118" s="18" t="s">
        <v>27</v>
      </c>
      <c r="K118" s="18" t="s">
        <v>28</v>
      </c>
      <c r="L118" s="18" t="s">
        <v>29</v>
      </c>
      <c r="M118" s="14"/>
      <c r="N118" s="18" t="s">
        <v>25</v>
      </c>
      <c r="O118" s="23">
        <f>Q111</f>
        <v>12.69874229564674</v>
      </c>
      <c r="P118" s="23">
        <f>Q112</f>
        <v>62.854777278708319</v>
      </c>
      <c r="Q118" s="14"/>
      <c r="R118" s="14"/>
      <c r="S118" s="14"/>
      <c r="T118" s="14"/>
      <c r="U118" s="14"/>
      <c r="V118" s="24"/>
    </row>
    <row r="119" spans="1:22" ht="15.75">
      <c r="A119" s="15"/>
      <c r="B119" s="5"/>
      <c r="C119" s="5" t="s">
        <v>30</v>
      </c>
      <c r="D119" s="17">
        <v>4.2</v>
      </c>
      <c r="E119" s="17">
        <v>2.4060000000000001</v>
      </c>
      <c r="F119" s="17">
        <v>2.411</v>
      </c>
      <c r="G119" s="17">
        <v>2.3660000000000001</v>
      </c>
      <c r="H119" s="17">
        <v>2.5529999999999999</v>
      </c>
      <c r="I119" s="17">
        <v>3.1619999999999999</v>
      </c>
      <c r="J119" s="17">
        <v>3.3109999999999999</v>
      </c>
      <c r="K119" s="17">
        <v>3.556</v>
      </c>
      <c r="L119" s="17">
        <v>3.3769999999999998</v>
      </c>
      <c r="M119" s="14"/>
      <c r="N119" s="18" t="s">
        <v>26</v>
      </c>
      <c r="O119" s="23">
        <f>R111</f>
        <v>62.334210262600294</v>
      </c>
      <c r="P119" s="23">
        <f>R112</f>
        <v>129.43402197509332</v>
      </c>
      <c r="Q119" s="14"/>
      <c r="R119" s="14"/>
      <c r="S119" s="14"/>
      <c r="T119" s="14"/>
      <c r="U119" s="14"/>
      <c r="V119" s="24"/>
    </row>
    <row r="120" spans="1:22">
      <c r="A120" s="15"/>
      <c r="B120" s="5"/>
      <c r="C120" s="5"/>
      <c r="D120" s="5">
        <f>D119-D118</f>
        <v>0.76400000000000023</v>
      </c>
      <c r="E120" s="5"/>
      <c r="F120" s="5">
        <f>F119-E119</f>
        <v>4.9999999999998934E-3</v>
      </c>
      <c r="G120" s="5">
        <f>G119-E119</f>
        <v>-4.0000000000000036E-2</v>
      </c>
      <c r="H120" s="5">
        <f>H119-E119</f>
        <v>0.1469999999999998</v>
      </c>
      <c r="I120" s="5">
        <f>I119-E119</f>
        <v>0.75599999999999978</v>
      </c>
      <c r="J120" s="5">
        <f>J119-E119</f>
        <v>0.9049999999999998</v>
      </c>
      <c r="K120" s="5">
        <f>K119-E119</f>
        <v>1.1499999999999999</v>
      </c>
      <c r="L120" s="5">
        <f>L119-E119</f>
        <v>0.97099999999999964</v>
      </c>
      <c r="M120" s="14"/>
      <c r="N120" s="18" t="s">
        <v>27</v>
      </c>
      <c r="O120" s="23">
        <f>S111</f>
        <v>110.02853932293478</v>
      </c>
      <c r="P120" s="23">
        <f>S112</f>
        <v>142.89688973033589</v>
      </c>
      <c r="Q120" s="14"/>
      <c r="R120" s="14"/>
      <c r="S120" s="14"/>
      <c r="T120" s="14"/>
      <c r="U120" s="14"/>
      <c r="V120" s="24"/>
    </row>
    <row r="121" spans="1:22">
      <c r="A121" s="15"/>
      <c r="B121" s="5"/>
      <c r="C121" s="5"/>
      <c r="D121" s="5"/>
      <c r="E121" s="5"/>
      <c r="F121" s="19">
        <f>F120/D120*100</f>
        <v>0.65445026178009058</v>
      </c>
      <c r="G121" s="19">
        <f>G120/D120*100</f>
        <v>-5.2356020942408401</v>
      </c>
      <c r="H121" s="19">
        <f>H120/D120*100</f>
        <v>19.240837696335049</v>
      </c>
      <c r="I121" s="19">
        <f>I120/D120*100</f>
        <v>98.952879581151777</v>
      </c>
      <c r="J121" s="19">
        <f>J120/D120*100</f>
        <v>118.4554973821989</v>
      </c>
      <c r="K121" s="19">
        <f>K120/D120*100</f>
        <v>150.52356020942403</v>
      </c>
      <c r="L121" s="19">
        <f>L120/D120*100</f>
        <v>127.09424083769625</v>
      </c>
      <c r="M121" s="14"/>
      <c r="N121" s="18" t="s">
        <v>28</v>
      </c>
      <c r="O121" s="23">
        <f>T111</f>
        <v>126.03499621873158</v>
      </c>
      <c r="P121" s="23">
        <f>T112</f>
        <v>162.16527957448926</v>
      </c>
      <c r="Q121" s="14"/>
      <c r="R121" s="14"/>
      <c r="S121" s="14"/>
      <c r="T121" s="14"/>
      <c r="U121" s="14"/>
      <c r="V121" s="24"/>
    </row>
    <row r="122" spans="1:22">
      <c r="A122" s="15"/>
      <c r="B122" s="5"/>
      <c r="C122" s="5"/>
      <c r="D122" s="5"/>
      <c r="E122" s="5"/>
      <c r="F122" s="5"/>
      <c r="G122" s="5"/>
      <c r="H122" s="5"/>
      <c r="I122" s="5"/>
      <c r="J122" s="5"/>
      <c r="K122" s="5"/>
      <c r="L122" s="5"/>
      <c r="M122" s="14"/>
      <c r="N122" s="18" t="s">
        <v>29</v>
      </c>
      <c r="O122" s="23">
        <f>U111</f>
        <v>109.21500235181958</v>
      </c>
      <c r="P122" s="23">
        <f>U112</f>
        <v>144.83025933719378</v>
      </c>
      <c r="Q122" s="14"/>
      <c r="R122" s="14"/>
      <c r="S122" s="14"/>
      <c r="T122" s="14"/>
      <c r="U122" s="14"/>
      <c r="V122" s="24"/>
    </row>
    <row r="123" spans="1:22">
      <c r="A123" s="15"/>
      <c r="B123" s="5" t="s">
        <v>41</v>
      </c>
      <c r="C123" s="16" t="s">
        <v>20</v>
      </c>
      <c r="D123" s="5"/>
      <c r="E123" s="5"/>
      <c r="F123" s="5"/>
      <c r="G123" s="5"/>
      <c r="H123" s="5"/>
      <c r="I123" s="5"/>
      <c r="J123" s="5"/>
      <c r="K123" s="5"/>
      <c r="L123" s="5"/>
      <c r="M123" s="14"/>
      <c r="N123" s="14"/>
      <c r="O123" s="14"/>
      <c r="P123" s="14"/>
      <c r="Q123" s="14"/>
      <c r="R123" s="14"/>
      <c r="S123" s="14"/>
      <c r="T123" s="14"/>
      <c r="U123" s="14"/>
      <c r="V123" s="24"/>
    </row>
    <row r="124" spans="1:22" ht="15.75">
      <c r="A124" s="15"/>
      <c r="B124" s="5"/>
      <c r="C124" s="5" t="s">
        <v>21</v>
      </c>
      <c r="D124" s="17">
        <v>3.4119999999999999</v>
      </c>
      <c r="E124" s="5" t="s">
        <v>22</v>
      </c>
      <c r="F124" s="18" t="s">
        <v>23</v>
      </c>
      <c r="G124" s="18" t="s">
        <v>24</v>
      </c>
      <c r="H124" s="18" t="s">
        <v>25</v>
      </c>
      <c r="I124" s="18" t="s">
        <v>26</v>
      </c>
      <c r="J124" s="18" t="s">
        <v>27</v>
      </c>
      <c r="K124" s="18" t="s">
        <v>28</v>
      </c>
      <c r="L124" s="18" t="s">
        <v>29</v>
      </c>
      <c r="M124" s="14"/>
      <c r="N124" s="14"/>
      <c r="O124" s="14"/>
      <c r="P124" s="14"/>
      <c r="Q124" s="14"/>
      <c r="R124" s="14"/>
      <c r="S124" s="14"/>
      <c r="T124" s="14"/>
      <c r="U124" s="14"/>
      <c r="V124" s="24"/>
    </row>
    <row r="125" spans="1:22" ht="15.75">
      <c r="A125" s="15"/>
      <c r="B125" s="5"/>
      <c r="C125" s="5" t="s">
        <v>30</v>
      </c>
      <c r="D125" s="17">
        <v>4.3550000000000004</v>
      </c>
      <c r="E125" s="17">
        <v>3.02</v>
      </c>
      <c r="F125" s="17">
        <v>3.085</v>
      </c>
      <c r="G125" s="17">
        <v>3.2869999999999999</v>
      </c>
      <c r="H125" s="17">
        <v>4.024</v>
      </c>
      <c r="I125" s="17">
        <v>4.5279999999999996</v>
      </c>
      <c r="J125" s="17">
        <v>4.5979999999999999</v>
      </c>
      <c r="K125" s="17">
        <v>4.6589999999999998</v>
      </c>
      <c r="L125" s="17">
        <v>4.5529999999999999</v>
      </c>
      <c r="M125" s="14"/>
      <c r="N125" s="14"/>
      <c r="O125" s="14"/>
      <c r="P125" s="14"/>
      <c r="Q125" s="14"/>
      <c r="R125" s="14"/>
      <c r="S125" s="14"/>
      <c r="T125" s="14"/>
      <c r="U125" s="14"/>
      <c r="V125" s="24"/>
    </row>
    <row r="126" spans="1:22">
      <c r="A126" s="15"/>
      <c r="B126" s="5"/>
      <c r="C126" s="5"/>
      <c r="D126" s="5">
        <f>D125-D124</f>
        <v>0.9430000000000005</v>
      </c>
      <c r="E126" s="5"/>
      <c r="F126" s="5">
        <f>F125-E125</f>
        <v>6.4999999999999947E-2</v>
      </c>
      <c r="G126" s="5">
        <f>G125-E125</f>
        <v>0.2669999999999999</v>
      </c>
      <c r="H126" s="5">
        <f>H125-E125</f>
        <v>1.004</v>
      </c>
      <c r="I126" s="5">
        <f>I125-E125</f>
        <v>1.5079999999999996</v>
      </c>
      <c r="J126" s="5">
        <f>J125-E125</f>
        <v>1.5779999999999998</v>
      </c>
      <c r="K126" s="5">
        <f>K125-E125</f>
        <v>1.6389999999999998</v>
      </c>
      <c r="L126" s="5">
        <f>L125-E125</f>
        <v>1.5329999999999999</v>
      </c>
      <c r="M126" s="14"/>
      <c r="N126" s="14"/>
      <c r="O126" s="14"/>
      <c r="P126" s="14"/>
      <c r="Q126" s="14"/>
      <c r="R126" s="14"/>
      <c r="S126" s="14"/>
      <c r="T126" s="14"/>
      <c r="U126" s="14"/>
      <c r="V126" s="24"/>
    </row>
    <row r="127" spans="1:22">
      <c r="A127" s="15"/>
      <c r="B127" s="5"/>
      <c r="C127" s="5"/>
      <c r="D127" s="5"/>
      <c r="E127" s="5"/>
      <c r="F127" s="19">
        <f>F126/D126*100</f>
        <v>6.8928950159066718</v>
      </c>
      <c r="G127" s="19">
        <f>G126/D126*100</f>
        <v>28.313891834570491</v>
      </c>
      <c r="H127" s="19">
        <f>H126/D126*100</f>
        <v>106.46871686108159</v>
      </c>
      <c r="I127" s="19">
        <f>I126/D126*100</f>
        <v>159.91516436903487</v>
      </c>
      <c r="J127" s="19">
        <f>J126/D126*100</f>
        <v>167.33828207847284</v>
      </c>
      <c r="K127" s="19">
        <f>K126/D126*100</f>
        <v>173.80699893955449</v>
      </c>
      <c r="L127" s="19">
        <f>L126/D126*100</f>
        <v>162.56627783669131</v>
      </c>
      <c r="M127" s="14"/>
      <c r="N127" s="14"/>
      <c r="O127" s="14"/>
      <c r="P127" s="14"/>
      <c r="Q127" s="14"/>
      <c r="R127" s="14"/>
      <c r="S127" s="14"/>
      <c r="T127" s="14"/>
      <c r="U127" s="14"/>
      <c r="V127" s="24"/>
    </row>
    <row r="128" spans="1:22">
      <c r="A128" s="15"/>
      <c r="B128" s="5"/>
      <c r="C128" s="5"/>
      <c r="D128" s="5"/>
      <c r="E128" s="5"/>
      <c r="F128" s="5"/>
      <c r="G128" s="5"/>
      <c r="H128" s="5"/>
      <c r="I128" s="5"/>
      <c r="J128" s="5"/>
      <c r="K128" s="5"/>
      <c r="L128" s="5"/>
      <c r="M128" s="14"/>
      <c r="N128" s="14"/>
      <c r="O128" s="14"/>
      <c r="P128" s="14"/>
      <c r="Q128" s="14"/>
      <c r="R128" s="14"/>
      <c r="S128" s="14"/>
      <c r="T128" s="14"/>
      <c r="U128" s="14"/>
      <c r="V128" s="24"/>
    </row>
    <row r="129" spans="1:22">
      <c r="A129" s="15"/>
      <c r="B129" s="5" t="s">
        <v>42</v>
      </c>
      <c r="C129" s="16" t="s">
        <v>16</v>
      </c>
      <c r="D129" s="5"/>
      <c r="E129" s="5"/>
      <c r="F129" s="5"/>
      <c r="G129" s="5"/>
      <c r="H129" s="5"/>
      <c r="I129" s="5"/>
      <c r="J129" s="5"/>
      <c r="K129" s="5"/>
      <c r="L129" s="5"/>
      <c r="M129" s="14"/>
      <c r="N129" s="14"/>
      <c r="O129" s="14"/>
      <c r="P129" s="14"/>
      <c r="Q129" s="14"/>
      <c r="R129" s="14"/>
      <c r="S129" s="14"/>
      <c r="T129" s="14"/>
      <c r="U129" s="14"/>
      <c r="V129" s="24"/>
    </row>
    <row r="130" spans="1:22" ht="15.75">
      <c r="A130" s="15"/>
      <c r="B130" s="5"/>
      <c r="C130" s="5" t="s">
        <v>21</v>
      </c>
      <c r="D130" s="17">
        <v>2.94</v>
      </c>
      <c r="E130" s="5" t="s">
        <v>22</v>
      </c>
      <c r="F130" s="18" t="s">
        <v>23</v>
      </c>
      <c r="G130" s="18" t="s">
        <v>24</v>
      </c>
      <c r="H130" s="18" t="s">
        <v>25</v>
      </c>
      <c r="I130" s="18" t="s">
        <v>26</v>
      </c>
      <c r="J130" s="18" t="s">
        <v>27</v>
      </c>
      <c r="K130" s="18" t="s">
        <v>28</v>
      </c>
      <c r="L130" s="18" t="s">
        <v>29</v>
      </c>
      <c r="M130" s="14"/>
      <c r="N130" s="14"/>
      <c r="O130" s="14"/>
      <c r="P130" s="14"/>
      <c r="Q130" s="14"/>
      <c r="R130" s="14"/>
      <c r="S130" s="14"/>
      <c r="T130" s="14"/>
      <c r="U130" s="14"/>
      <c r="V130" s="24"/>
    </row>
    <row r="131" spans="1:22" ht="15.75">
      <c r="A131" s="15"/>
      <c r="B131" s="5"/>
      <c r="C131" s="5" t="s">
        <v>30</v>
      </c>
      <c r="D131" s="17">
        <v>6.2009999999999996</v>
      </c>
      <c r="E131" s="17">
        <v>2.11</v>
      </c>
      <c r="F131" s="17">
        <v>2.153</v>
      </c>
      <c r="G131" s="17">
        <v>2.169</v>
      </c>
      <c r="H131" s="17">
        <v>2.7429999999999999</v>
      </c>
      <c r="I131" s="17">
        <v>5.569</v>
      </c>
      <c r="J131" s="17">
        <v>8.2859999999999996</v>
      </c>
      <c r="K131" s="17">
        <v>7.0289999999999999</v>
      </c>
      <c r="L131" s="17">
        <v>5.9320000000000004</v>
      </c>
      <c r="M131" s="14"/>
      <c r="N131" s="14"/>
      <c r="O131" s="14"/>
      <c r="P131" s="14"/>
      <c r="Q131" s="14"/>
      <c r="R131" s="14"/>
      <c r="S131" s="14"/>
      <c r="T131" s="14"/>
      <c r="U131" s="14"/>
      <c r="V131" s="24"/>
    </row>
    <row r="132" spans="1:22">
      <c r="A132" s="15"/>
      <c r="B132" s="5"/>
      <c r="C132" s="5"/>
      <c r="D132" s="5">
        <f>D131-D130</f>
        <v>3.2609999999999997</v>
      </c>
      <c r="E132" s="5"/>
      <c r="F132" s="5">
        <f>F131-E131</f>
        <v>4.3000000000000149E-2</v>
      </c>
      <c r="G132" s="5">
        <f>G131-E131</f>
        <v>5.9000000000000163E-2</v>
      </c>
      <c r="H132" s="5">
        <f>H131-E131</f>
        <v>0.63300000000000001</v>
      </c>
      <c r="I132" s="5">
        <f>I131-E131</f>
        <v>3.4590000000000001</v>
      </c>
      <c r="J132" s="5">
        <f>J131-E131</f>
        <v>6.1760000000000002</v>
      </c>
      <c r="K132" s="5">
        <f>K131-E131</f>
        <v>4.9190000000000005</v>
      </c>
      <c r="L132" s="5">
        <f>L131-E131</f>
        <v>3.8220000000000005</v>
      </c>
      <c r="M132" s="14"/>
      <c r="N132" s="14"/>
      <c r="O132" s="14"/>
      <c r="P132" s="14"/>
      <c r="Q132" s="14"/>
      <c r="R132" s="14"/>
      <c r="S132" s="14"/>
      <c r="T132" s="14"/>
      <c r="U132" s="14"/>
      <c r="V132" s="24"/>
    </row>
    <row r="133" spans="1:22">
      <c r="A133" s="15"/>
      <c r="B133" s="5"/>
      <c r="C133" s="5"/>
      <c r="D133" s="5"/>
      <c r="E133" s="5"/>
      <c r="F133" s="19">
        <f>F132/D132*100</f>
        <v>1.318613922109787</v>
      </c>
      <c r="G133" s="19">
        <f>G132/D132*100</f>
        <v>1.8092609628948226</v>
      </c>
      <c r="H133" s="19">
        <f>H132/D132*100</f>
        <v>19.411223551057962</v>
      </c>
      <c r="I133" s="19">
        <f>I132/D132*100</f>
        <v>106.07175712971481</v>
      </c>
      <c r="J133" s="19">
        <f>J132/D132*100</f>
        <v>189.38975774302364</v>
      </c>
      <c r="K133" s="19">
        <f>K132/D132*100</f>
        <v>150.84329960134932</v>
      </c>
      <c r="L133" s="19">
        <f>L132/D132*100</f>
        <v>117.20331186752533</v>
      </c>
      <c r="M133" s="14"/>
      <c r="N133" s="14"/>
      <c r="O133" s="14"/>
      <c r="P133" s="14"/>
      <c r="Q133" s="14"/>
      <c r="R133" s="14"/>
      <c r="S133" s="14"/>
      <c r="T133" s="14"/>
      <c r="U133" s="14"/>
      <c r="V133" s="24"/>
    </row>
    <row r="134" spans="1:22">
      <c r="A134" s="14"/>
      <c r="B134" s="14"/>
      <c r="C134" s="14"/>
      <c r="D134" s="14"/>
      <c r="E134" s="14"/>
      <c r="F134" s="14"/>
      <c r="G134" s="14"/>
      <c r="H134" s="14"/>
      <c r="I134" s="14"/>
      <c r="J134" s="14"/>
      <c r="K134" s="14"/>
      <c r="L134" s="14"/>
      <c r="M134" s="14"/>
      <c r="N134" s="14"/>
      <c r="O134" s="14"/>
      <c r="P134" s="14"/>
      <c r="Q134" s="14"/>
      <c r="R134" s="14"/>
      <c r="S134" s="14"/>
      <c r="T134" s="14"/>
      <c r="U134" s="14"/>
      <c r="V134" s="24"/>
    </row>
    <row r="135" spans="1:22">
      <c r="A135" s="14"/>
      <c r="B135" s="14"/>
      <c r="C135" s="14"/>
      <c r="D135" s="14"/>
      <c r="E135" s="14"/>
      <c r="F135" s="14"/>
      <c r="G135" s="14"/>
      <c r="H135" s="14"/>
      <c r="I135" s="14"/>
      <c r="J135" s="14"/>
      <c r="K135" s="14"/>
      <c r="L135" s="14"/>
      <c r="M135" s="14"/>
      <c r="N135" s="14"/>
      <c r="O135" s="14"/>
      <c r="P135" s="14"/>
      <c r="Q135" s="14"/>
      <c r="R135" s="14"/>
      <c r="S135" s="14"/>
      <c r="T135" s="14"/>
      <c r="U135" s="14"/>
      <c r="V135" s="24"/>
    </row>
    <row r="136" spans="1:22">
      <c r="A136" s="15" t="s">
        <v>43</v>
      </c>
      <c r="B136" s="5"/>
      <c r="C136" s="5"/>
      <c r="D136" s="5"/>
      <c r="E136" s="5"/>
      <c r="F136" s="5"/>
      <c r="G136" s="5"/>
      <c r="H136" s="5"/>
      <c r="I136" s="5"/>
      <c r="J136" s="5"/>
      <c r="K136" s="5"/>
      <c r="L136" s="5"/>
      <c r="M136" s="14"/>
      <c r="N136" s="22"/>
      <c r="O136" s="18" t="str">
        <f t="shared" ref="O136:U136" si="24">F138</f>
        <v>0.1mM10ul</v>
      </c>
      <c r="P136" s="18" t="str">
        <f t="shared" si="24"/>
        <v>0.1mM20ul</v>
      </c>
      <c r="Q136" s="18" t="str">
        <f t="shared" si="24"/>
        <v>1mM7ul</v>
      </c>
      <c r="R136" s="18" t="str">
        <f t="shared" si="24"/>
        <v>1mM20ul</v>
      </c>
      <c r="S136" s="18" t="str">
        <f t="shared" si="24"/>
        <v>10mM7ul</v>
      </c>
      <c r="T136" s="18" t="str">
        <f t="shared" si="24"/>
        <v>10mM20ul</v>
      </c>
      <c r="U136" s="18" t="str">
        <f t="shared" si="24"/>
        <v>10mM70ul</v>
      </c>
      <c r="V136" s="24"/>
    </row>
    <row r="137" spans="1:22">
      <c r="A137" s="15"/>
      <c r="B137" s="5" t="s">
        <v>19</v>
      </c>
      <c r="C137" s="16" t="s">
        <v>20</v>
      </c>
      <c r="D137" s="5"/>
      <c r="E137" s="5"/>
      <c r="F137" s="5"/>
      <c r="G137" s="5"/>
      <c r="H137" s="5"/>
      <c r="I137" s="5"/>
      <c r="J137" s="5"/>
      <c r="K137" s="5"/>
      <c r="L137" s="5"/>
      <c r="M137" s="14"/>
      <c r="N137" s="22" t="s">
        <v>16</v>
      </c>
      <c r="O137" s="23">
        <f t="shared" ref="O137:U137" si="25">AVERAGE(F147,F159)</f>
        <v>0.80135474288816877</v>
      </c>
      <c r="P137" s="23">
        <f t="shared" si="25"/>
        <v>0.28390349847265728</v>
      </c>
      <c r="Q137" s="23">
        <f t="shared" si="25"/>
        <v>1.2791898558923984</v>
      </c>
      <c r="R137" s="23">
        <f t="shared" si="25"/>
        <v>10.880455722574128</v>
      </c>
      <c r="S137" s="23">
        <f t="shared" si="25"/>
        <v>39.391430827658439</v>
      </c>
      <c r="T137" s="23">
        <f t="shared" si="25"/>
        <v>53.056130228908245</v>
      </c>
      <c r="U137" s="23">
        <f t="shared" si="25"/>
        <v>46.944554259898339</v>
      </c>
      <c r="V137" s="24"/>
    </row>
    <row r="138" spans="1:22" ht="15.75">
      <c r="A138" s="15"/>
      <c r="B138" s="5"/>
      <c r="C138" s="5" t="s">
        <v>21</v>
      </c>
      <c r="D138" s="17">
        <v>2.984</v>
      </c>
      <c r="E138" s="5" t="s">
        <v>22</v>
      </c>
      <c r="F138" s="18" t="s">
        <v>23</v>
      </c>
      <c r="G138" s="18" t="s">
        <v>24</v>
      </c>
      <c r="H138" s="18" t="s">
        <v>25</v>
      </c>
      <c r="I138" s="18" t="s">
        <v>26</v>
      </c>
      <c r="J138" s="18" t="s">
        <v>27</v>
      </c>
      <c r="K138" s="18" t="s">
        <v>28</v>
      </c>
      <c r="L138" s="18" t="s">
        <v>29</v>
      </c>
      <c r="M138" s="14"/>
      <c r="N138" s="22" t="s">
        <v>7</v>
      </c>
      <c r="O138" s="23">
        <f t="shared" ref="O138:U138" si="26">AVERAGE(F141,F153)</f>
        <v>3.4248692818479824</v>
      </c>
      <c r="P138" s="23">
        <f t="shared" si="26"/>
        <v>3.7263623122588707</v>
      </c>
      <c r="Q138" s="23">
        <f t="shared" si="26"/>
        <v>5.5870119548807704</v>
      </c>
      <c r="R138" s="23">
        <f t="shared" si="26"/>
        <v>30.316331790900072</v>
      </c>
      <c r="S138" s="23">
        <f t="shared" si="26"/>
        <v>63.70644518224853</v>
      </c>
      <c r="T138" s="23">
        <f t="shared" si="26"/>
        <v>77.696023529267379</v>
      </c>
      <c r="U138" s="23">
        <f t="shared" si="26"/>
        <v>48.753421378861709</v>
      </c>
      <c r="V138" s="24"/>
    </row>
    <row r="139" spans="1:22" ht="15.75">
      <c r="A139" s="15"/>
      <c r="B139" s="5"/>
      <c r="C139" s="5" t="s">
        <v>30</v>
      </c>
      <c r="D139" s="17">
        <v>8.4079999999999995</v>
      </c>
      <c r="E139" s="17">
        <v>1.9770000000000001</v>
      </c>
      <c r="F139" s="17">
        <v>2.0099999999999998</v>
      </c>
      <c r="G139" s="17">
        <v>1.9750000000000001</v>
      </c>
      <c r="H139" s="17">
        <v>2.0640000000000001</v>
      </c>
      <c r="I139" s="17">
        <v>2.5649999999999999</v>
      </c>
      <c r="J139" s="17">
        <v>3.9980000000000002</v>
      </c>
      <c r="K139" s="17">
        <v>4.5</v>
      </c>
      <c r="L139" s="17">
        <v>4.6289999999999996</v>
      </c>
      <c r="M139" s="14"/>
      <c r="N139" s="14"/>
      <c r="O139" s="14"/>
      <c r="P139" s="14"/>
      <c r="Q139" s="14"/>
      <c r="R139" s="14"/>
      <c r="S139" s="14"/>
      <c r="T139" s="14"/>
      <c r="U139" s="14"/>
      <c r="V139" s="24"/>
    </row>
    <row r="140" spans="1:22">
      <c r="A140" s="15"/>
      <c r="B140" s="5"/>
      <c r="C140" s="5"/>
      <c r="D140" s="5">
        <f>D139-D138</f>
        <v>5.4239999999999995</v>
      </c>
      <c r="E140" s="5"/>
      <c r="F140" s="5">
        <f>F139-E139</f>
        <v>3.2999999999999696E-2</v>
      </c>
      <c r="G140" s="5">
        <f>G139-E139</f>
        <v>-2.0000000000000018E-3</v>
      </c>
      <c r="H140" s="5">
        <f>H139-E139</f>
        <v>8.6999999999999966E-2</v>
      </c>
      <c r="I140" s="5">
        <f>I139-E139</f>
        <v>0.58799999999999986</v>
      </c>
      <c r="J140" s="5">
        <f>J139-E139</f>
        <v>2.0209999999999999</v>
      </c>
      <c r="K140" s="5">
        <f>K139-E139</f>
        <v>2.5229999999999997</v>
      </c>
      <c r="L140" s="5">
        <f>L139-E139</f>
        <v>2.6519999999999992</v>
      </c>
      <c r="M140" s="14"/>
      <c r="N140" s="14"/>
      <c r="O140" s="14"/>
      <c r="P140" s="14"/>
      <c r="Q140" s="14"/>
      <c r="R140" s="14"/>
      <c r="S140" s="14"/>
      <c r="T140" s="14"/>
      <c r="U140" s="14"/>
      <c r="V140" s="24"/>
    </row>
    <row r="141" spans="1:22">
      <c r="A141" s="15"/>
      <c r="B141" s="5"/>
      <c r="C141" s="5"/>
      <c r="D141" s="5"/>
      <c r="E141" s="5"/>
      <c r="F141" s="19">
        <f>F140/D140*100</f>
        <v>0.60840707964601215</v>
      </c>
      <c r="G141" s="19">
        <f>G140/D140*100</f>
        <v>-3.6873156342182925E-2</v>
      </c>
      <c r="H141" s="19">
        <f>H140/D140*100</f>
        <v>1.6039823008849552</v>
      </c>
      <c r="I141" s="19">
        <f>I140/D140*100</f>
        <v>10.840707964601769</v>
      </c>
      <c r="J141" s="19">
        <f>J140/D140*100</f>
        <v>37.260324483775811</v>
      </c>
      <c r="K141" s="19">
        <f>K140/D140*100</f>
        <v>46.515486725663713</v>
      </c>
      <c r="L141" s="19">
        <f>L140/D140*100</f>
        <v>48.893805309734503</v>
      </c>
      <c r="M141" s="14"/>
      <c r="N141" s="22" t="s">
        <v>31</v>
      </c>
      <c r="O141" s="5" t="s">
        <v>16</v>
      </c>
      <c r="P141" s="5" t="s">
        <v>7</v>
      </c>
      <c r="Q141" s="14"/>
      <c r="R141" s="14"/>
      <c r="S141" s="14"/>
      <c r="T141" s="14"/>
      <c r="U141" s="14"/>
      <c r="V141" s="24"/>
    </row>
    <row r="142" spans="1:22">
      <c r="A142" s="15"/>
      <c r="B142" s="5"/>
      <c r="C142" s="5"/>
      <c r="D142" s="5"/>
      <c r="E142" s="5"/>
      <c r="F142" s="5"/>
      <c r="G142" s="5"/>
      <c r="H142" s="5"/>
      <c r="I142" s="5"/>
      <c r="J142" s="5"/>
      <c r="K142" s="5"/>
      <c r="L142" s="5"/>
      <c r="M142" s="14"/>
      <c r="N142" s="18" t="s">
        <v>23</v>
      </c>
      <c r="O142" s="23">
        <f>O137</f>
        <v>0.80135474288816877</v>
      </c>
      <c r="P142" s="23">
        <f>O138</f>
        <v>3.4248692818479824</v>
      </c>
      <c r="Q142" s="14"/>
      <c r="R142" s="14"/>
      <c r="S142" s="14"/>
      <c r="T142" s="14"/>
      <c r="U142" s="14"/>
      <c r="V142" s="24"/>
    </row>
    <row r="143" spans="1:22">
      <c r="A143" s="15"/>
      <c r="B143" s="5" t="s">
        <v>32</v>
      </c>
      <c r="C143" s="16" t="s">
        <v>16</v>
      </c>
      <c r="D143" s="5"/>
      <c r="E143" s="5"/>
      <c r="F143" s="5"/>
      <c r="G143" s="5"/>
      <c r="H143" s="5"/>
      <c r="I143" s="5"/>
      <c r="J143" s="5"/>
      <c r="K143" s="5"/>
      <c r="L143" s="5"/>
      <c r="M143" s="14"/>
      <c r="N143" s="18" t="s">
        <v>24</v>
      </c>
      <c r="O143" s="23">
        <f>P137</f>
        <v>0.28390349847265728</v>
      </c>
      <c r="P143" s="23">
        <f>P138</f>
        <v>3.7263623122588707</v>
      </c>
      <c r="Q143" s="14"/>
      <c r="R143" s="14"/>
      <c r="S143" s="14"/>
      <c r="T143" s="14"/>
      <c r="U143" s="14"/>
      <c r="V143" s="24"/>
    </row>
    <row r="144" spans="1:22" ht="15.75">
      <c r="A144" s="15"/>
      <c r="B144" s="5"/>
      <c r="C144" s="5" t="s">
        <v>21</v>
      </c>
      <c r="D144" s="17">
        <v>3.0590000000000002</v>
      </c>
      <c r="E144" s="5" t="s">
        <v>22</v>
      </c>
      <c r="F144" s="18" t="s">
        <v>23</v>
      </c>
      <c r="G144" s="18" t="s">
        <v>24</v>
      </c>
      <c r="H144" s="18" t="s">
        <v>25</v>
      </c>
      <c r="I144" s="18" t="s">
        <v>26</v>
      </c>
      <c r="J144" s="18" t="s">
        <v>27</v>
      </c>
      <c r="K144" s="18" t="s">
        <v>28</v>
      </c>
      <c r="L144" s="18" t="s">
        <v>29</v>
      </c>
      <c r="M144" s="14"/>
      <c r="N144" s="18" t="s">
        <v>25</v>
      </c>
      <c r="O144" s="23">
        <f>Q137</f>
        <v>1.2791898558923984</v>
      </c>
      <c r="P144" s="23">
        <f>Q138</f>
        <v>5.5870119548807704</v>
      </c>
      <c r="Q144" s="14"/>
      <c r="R144" s="14"/>
      <c r="S144" s="14"/>
      <c r="T144" s="14"/>
      <c r="U144" s="14"/>
      <c r="V144" s="24"/>
    </row>
    <row r="145" spans="1:22" ht="15.75">
      <c r="A145" s="15"/>
      <c r="B145" s="5"/>
      <c r="C145" s="5" t="s">
        <v>30</v>
      </c>
      <c r="D145" s="17">
        <v>11.888999999999999</v>
      </c>
      <c r="E145" s="17">
        <v>1.909</v>
      </c>
      <c r="F145" s="17">
        <v>2.0369999999999999</v>
      </c>
      <c r="G145" s="17">
        <v>1.9630000000000001</v>
      </c>
      <c r="H145" s="17">
        <v>2.0009999999999999</v>
      </c>
      <c r="I145" s="17">
        <v>2.7850000000000001</v>
      </c>
      <c r="J145" s="17">
        <v>5.0839999999999996</v>
      </c>
      <c r="K145" s="17">
        <v>6.0119999999999996</v>
      </c>
      <c r="L145" s="17">
        <v>5.899</v>
      </c>
      <c r="M145" s="14"/>
      <c r="N145" s="18" t="s">
        <v>26</v>
      </c>
      <c r="O145" s="23">
        <f>R137</f>
        <v>10.880455722574128</v>
      </c>
      <c r="P145" s="23">
        <f>R138</f>
        <v>30.316331790900072</v>
      </c>
      <c r="Q145" s="14"/>
      <c r="R145" s="14"/>
      <c r="S145" s="14"/>
      <c r="T145" s="14"/>
      <c r="U145" s="14"/>
      <c r="V145" s="24"/>
    </row>
    <row r="146" spans="1:22">
      <c r="A146" s="15"/>
      <c r="B146" s="5"/>
      <c r="C146" s="5"/>
      <c r="D146" s="5">
        <f>D145-D144</f>
        <v>8.8299999999999983</v>
      </c>
      <c r="E146" s="5"/>
      <c r="F146" s="5">
        <f>F145-E145</f>
        <v>0.12799999999999989</v>
      </c>
      <c r="G146" s="5">
        <f>G145-E145</f>
        <v>5.4000000000000048E-2</v>
      </c>
      <c r="H146" s="5">
        <f>H145-E145</f>
        <v>9.199999999999986E-2</v>
      </c>
      <c r="I146" s="5">
        <f>I145-E145</f>
        <v>0.87600000000000011</v>
      </c>
      <c r="J146" s="5">
        <f>J145-E145</f>
        <v>3.1749999999999998</v>
      </c>
      <c r="K146" s="5">
        <f>K145-E145</f>
        <v>4.1029999999999998</v>
      </c>
      <c r="L146" s="5">
        <f>L145-E145</f>
        <v>3.99</v>
      </c>
      <c r="M146" s="14"/>
      <c r="N146" s="18" t="s">
        <v>27</v>
      </c>
      <c r="O146" s="23">
        <f>S137</f>
        <v>39.391430827658439</v>
      </c>
      <c r="P146" s="23">
        <f>S138</f>
        <v>63.70644518224853</v>
      </c>
      <c r="Q146" s="14"/>
      <c r="R146" s="14"/>
      <c r="S146" s="14"/>
      <c r="T146" s="14"/>
      <c r="U146" s="14"/>
      <c r="V146" s="24"/>
    </row>
    <row r="147" spans="1:22">
      <c r="A147" s="15"/>
      <c r="B147" s="5"/>
      <c r="C147" s="5"/>
      <c r="D147" s="5"/>
      <c r="E147" s="5"/>
      <c r="F147" s="19">
        <f>F146/D146*100</f>
        <v>1.4496036240090591</v>
      </c>
      <c r="G147" s="19">
        <f>G146/D146*100</f>
        <v>0.61155152887882291</v>
      </c>
      <c r="H147" s="19">
        <f>H146/D146*100</f>
        <v>1.0419026047565105</v>
      </c>
      <c r="I147" s="19">
        <f>I146/D146*100</f>
        <v>9.9207248018120069</v>
      </c>
      <c r="J147" s="19">
        <f>J146/D146*100</f>
        <v>35.956964892412238</v>
      </c>
      <c r="K147" s="19">
        <f>K146/D146*100</f>
        <v>46.466591166477919</v>
      </c>
      <c r="L147" s="19">
        <f>L146/D146*100</f>
        <v>45.186862967157431</v>
      </c>
      <c r="M147" s="14"/>
      <c r="N147" s="18" t="s">
        <v>28</v>
      </c>
      <c r="O147" s="23">
        <f>T137</f>
        <v>53.056130228908245</v>
      </c>
      <c r="P147" s="23">
        <f>T138</f>
        <v>77.696023529267379</v>
      </c>
      <c r="Q147" s="14"/>
      <c r="R147" s="14"/>
      <c r="S147" s="14"/>
      <c r="T147" s="14"/>
      <c r="U147" s="14"/>
      <c r="V147" s="24"/>
    </row>
    <row r="148" spans="1:22">
      <c r="A148" s="15"/>
      <c r="B148" s="5"/>
      <c r="C148" s="5"/>
      <c r="D148" s="5"/>
      <c r="E148" s="5"/>
      <c r="F148" s="5"/>
      <c r="G148" s="5"/>
      <c r="H148" s="5"/>
      <c r="I148" s="5"/>
      <c r="J148" s="5"/>
      <c r="K148" s="5"/>
      <c r="L148" s="5"/>
      <c r="M148" s="14"/>
      <c r="N148" s="18" t="s">
        <v>29</v>
      </c>
      <c r="O148" s="23">
        <f>U137</f>
        <v>46.944554259898339</v>
      </c>
      <c r="P148" s="23">
        <f>U138</f>
        <v>48.753421378861709</v>
      </c>
      <c r="Q148" s="14"/>
      <c r="R148" s="14"/>
      <c r="S148" s="14"/>
      <c r="T148" s="14"/>
      <c r="U148" s="14"/>
      <c r="V148" s="24"/>
    </row>
    <row r="149" spans="1:22">
      <c r="A149" s="15"/>
      <c r="B149" s="5" t="s">
        <v>33</v>
      </c>
      <c r="C149" s="16" t="s">
        <v>20</v>
      </c>
      <c r="D149" s="5"/>
      <c r="E149" s="5"/>
      <c r="F149" s="5"/>
      <c r="G149" s="5"/>
      <c r="H149" s="5"/>
      <c r="I149" s="5"/>
      <c r="J149" s="5"/>
      <c r="K149" s="5"/>
      <c r="L149" s="5"/>
      <c r="M149" s="14"/>
      <c r="N149" s="14"/>
      <c r="O149" s="14"/>
      <c r="P149" s="14"/>
      <c r="Q149" s="14"/>
      <c r="R149" s="14"/>
      <c r="S149" s="14"/>
      <c r="T149" s="14"/>
      <c r="U149" s="14"/>
      <c r="V149" s="24"/>
    </row>
    <row r="150" spans="1:22" ht="15.75">
      <c r="A150" s="15"/>
      <c r="B150" s="5"/>
      <c r="C150" s="5" t="s">
        <v>21</v>
      </c>
      <c r="D150" s="17">
        <v>3.8370000000000002</v>
      </c>
      <c r="E150" s="5" t="s">
        <v>22</v>
      </c>
      <c r="F150" s="18" t="s">
        <v>23</v>
      </c>
      <c r="G150" s="18" t="s">
        <v>24</v>
      </c>
      <c r="H150" s="18" t="s">
        <v>25</v>
      </c>
      <c r="I150" s="18" t="s">
        <v>26</v>
      </c>
      <c r="J150" s="18" t="s">
        <v>27</v>
      </c>
      <c r="K150" s="18" t="s">
        <v>28</v>
      </c>
      <c r="L150" s="18" t="s">
        <v>29</v>
      </c>
      <c r="M150" s="14"/>
      <c r="N150" s="14"/>
      <c r="O150" s="14"/>
      <c r="P150" s="14"/>
      <c r="Q150" s="14"/>
      <c r="R150" s="14"/>
      <c r="S150" s="14"/>
      <c r="T150" s="14"/>
      <c r="U150" s="14"/>
      <c r="V150" s="24"/>
    </row>
    <row r="151" spans="1:22" ht="15.75">
      <c r="A151" s="15"/>
      <c r="B151" s="5"/>
      <c r="C151" s="5" t="s">
        <v>30</v>
      </c>
      <c r="D151" s="17">
        <v>5.2789999999999999</v>
      </c>
      <c r="E151" s="17">
        <v>2.6469999999999998</v>
      </c>
      <c r="F151" s="17">
        <v>2.7370000000000001</v>
      </c>
      <c r="G151" s="17">
        <v>2.7549999999999999</v>
      </c>
      <c r="H151" s="17">
        <v>2.7850000000000001</v>
      </c>
      <c r="I151" s="17">
        <v>3.3650000000000002</v>
      </c>
      <c r="J151" s="17">
        <v>3.9470000000000001</v>
      </c>
      <c r="K151" s="17">
        <v>4.2169999999999996</v>
      </c>
      <c r="L151" s="17">
        <v>3.3479999999999999</v>
      </c>
      <c r="M151" s="14"/>
      <c r="N151" s="14"/>
      <c r="O151" s="14"/>
      <c r="P151" s="14"/>
      <c r="Q151" s="14"/>
      <c r="R151" s="14"/>
      <c r="S151" s="14"/>
      <c r="T151" s="14"/>
      <c r="U151" s="14"/>
      <c r="V151" s="24"/>
    </row>
    <row r="152" spans="1:22">
      <c r="A152" s="15"/>
      <c r="B152" s="5"/>
      <c r="C152" s="5"/>
      <c r="D152" s="5">
        <f>D151-D150</f>
        <v>1.4419999999999997</v>
      </c>
      <c r="E152" s="5"/>
      <c r="F152" s="5">
        <f>F151-E151</f>
        <v>9.0000000000000302E-2</v>
      </c>
      <c r="G152" s="5">
        <f>G151-E151</f>
        <v>0.1080000000000001</v>
      </c>
      <c r="H152" s="5">
        <f>H151-E151</f>
        <v>0.13800000000000034</v>
      </c>
      <c r="I152" s="5">
        <f>I151-E151</f>
        <v>0.71800000000000042</v>
      </c>
      <c r="J152" s="5">
        <f>J151-E151</f>
        <v>1.3000000000000003</v>
      </c>
      <c r="K152" s="5">
        <f>K151-E151</f>
        <v>1.5699999999999998</v>
      </c>
      <c r="L152" s="5">
        <f>L151-E151</f>
        <v>0.70100000000000007</v>
      </c>
      <c r="M152" s="14"/>
      <c r="N152" s="14"/>
      <c r="O152" s="14"/>
      <c r="P152" s="14"/>
      <c r="Q152" s="14"/>
      <c r="R152" s="14"/>
      <c r="S152" s="14"/>
      <c r="T152" s="14"/>
      <c r="U152" s="14"/>
      <c r="V152" s="24"/>
    </row>
    <row r="153" spans="1:22">
      <c r="A153" s="15"/>
      <c r="B153" s="5"/>
      <c r="C153" s="5"/>
      <c r="D153" s="5"/>
      <c r="E153" s="5"/>
      <c r="F153" s="19">
        <f>F152/D152*100</f>
        <v>6.2413314840499527</v>
      </c>
      <c r="G153" s="19">
        <f>G152/D152*100</f>
        <v>7.4895977808599241</v>
      </c>
      <c r="H153" s="19">
        <f>H152/D152*100</f>
        <v>9.5700416088765863</v>
      </c>
      <c r="I153" s="19">
        <f>I152/D152*100</f>
        <v>49.791955617198376</v>
      </c>
      <c r="J153" s="19">
        <f>J152/D152*100</f>
        <v>90.152565880721255</v>
      </c>
      <c r="K153" s="19">
        <f>K152/D152*100</f>
        <v>108.87656033287104</v>
      </c>
      <c r="L153" s="19">
        <f>L152/D152*100</f>
        <v>48.613037447988916</v>
      </c>
      <c r="M153" s="14"/>
      <c r="N153" s="14"/>
      <c r="O153" s="14"/>
      <c r="P153" s="14"/>
      <c r="Q153" s="14"/>
      <c r="R153" s="14"/>
      <c r="S153" s="14"/>
      <c r="T153" s="14"/>
      <c r="U153" s="14"/>
      <c r="V153" s="24"/>
    </row>
    <row r="154" spans="1:22">
      <c r="A154" s="15"/>
      <c r="B154" s="5"/>
      <c r="C154" s="5"/>
      <c r="D154" s="5"/>
      <c r="E154" s="5"/>
      <c r="F154" s="5"/>
      <c r="G154" s="5"/>
      <c r="H154" s="5"/>
      <c r="I154" s="5"/>
      <c r="J154" s="5"/>
      <c r="K154" s="5"/>
      <c r="L154" s="5"/>
      <c r="M154" s="14"/>
      <c r="N154" s="14"/>
      <c r="O154" s="14"/>
      <c r="P154" s="14"/>
      <c r="Q154" s="14"/>
      <c r="R154" s="14"/>
      <c r="S154" s="14"/>
      <c r="T154" s="14"/>
      <c r="U154" s="14"/>
      <c r="V154" s="24"/>
    </row>
    <row r="155" spans="1:22">
      <c r="A155" s="15"/>
      <c r="B155" s="5" t="s">
        <v>34</v>
      </c>
      <c r="C155" s="16" t="s">
        <v>16</v>
      </c>
      <c r="D155" s="5"/>
      <c r="E155" s="5"/>
      <c r="F155" s="5"/>
      <c r="G155" s="5"/>
      <c r="H155" s="5"/>
      <c r="I155" s="5"/>
      <c r="J155" s="5"/>
      <c r="K155" s="5"/>
      <c r="L155" s="5"/>
      <c r="M155" s="14"/>
      <c r="N155" s="14"/>
      <c r="O155" s="14"/>
      <c r="P155" s="14"/>
      <c r="Q155" s="14"/>
      <c r="R155" s="14"/>
      <c r="S155" s="14"/>
      <c r="T155" s="14"/>
      <c r="U155" s="14"/>
      <c r="V155" s="24"/>
    </row>
    <row r="156" spans="1:22" ht="15.75">
      <c r="A156" s="15"/>
      <c r="B156" s="5"/>
      <c r="C156" s="5" t="s">
        <v>21</v>
      </c>
      <c r="D156" s="17">
        <v>3.2240000000000002</v>
      </c>
      <c r="E156" s="5" t="s">
        <v>22</v>
      </c>
      <c r="F156" s="18" t="s">
        <v>23</v>
      </c>
      <c r="G156" s="18" t="s">
        <v>24</v>
      </c>
      <c r="H156" s="18" t="s">
        <v>25</v>
      </c>
      <c r="I156" s="18" t="s">
        <v>26</v>
      </c>
      <c r="J156" s="18" t="s">
        <v>27</v>
      </c>
      <c r="K156" s="18" t="s">
        <v>28</v>
      </c>
      <c r="L156" s="18" t="s">
        <v>29</v>
      </c>
      <c r="M156" s="14"/>
      <c r="N156" s="14"/>
      <c r="O156" s="14"/>
      <c r="P156" s="14"/>
      <c r="Q156" s="14"/>
      <c r="R156" s="14"/>
      <c r="S156" s="14"/>
      <c r="T156" s="14"/>
      <c r="U156" s="14"/>
      <c r="V156" s="24"/>
    </row>
    <row r="157" spans="1:22" ht="15.75">
      <c r="A157" s="15"/>
      <c r="B157" s="5"/>
      <c r="C157" s="5" t="s">
        <v>30</v>
      </c>
      <c r="D157" s="17">
        <v>16.940000000000001</v>
      </c>
      <c r="E157" s="17">
        <v>1.9670000000000001</v>
      </c>
      <c r="F157" s="17">
        <v>1.988</v>
      </c>
      <c r="G157" s="17">
        <v>1.9610000000000001</v>
      </c>
      <c r="H157" s="17">
        <v>2.1749999999999998</v>
      </c>
      <c r="I157" s="17">
        <v>3.5910000000000002</v>
      </c>
      <c r="J157" s="17">
        <v>7.8410000000000002</v>
      </c>
      <c r="K157" s="17">
        <v>10.148</v>
      </c>
      <c r="L157" s="17">
        <v>8.6470000000000002</v>
      </c>
      <c r="M157" s="14"/>
      <c r="N157" s="14"/>
      <c r="O157" s="14"/>
      <c r="P157" s="14"/>
      <c r="Q157" s="14"/>
      <c r="R157" s="14"/>
      <c r="S157" s="14"/>
      <c r="T157" s="14"/>
      <c r="U157" s="14"/>
      <c r="V157" s="24"/>
    </row>
    <row r="158" spans="1:22">
      <c r="A158" s="15"/>
      <c r="B158" s="5"/>
      <c r="C158" s="5"/>
      <c r="D158" s="5">
        <f>D157-D156</f>
        <v>13.716000000000001</v>
      </c>
      <c r="E158" s="5"/>
      <c r="F158" s="5">
        <f>F157-E157</f>
        <v>2.0999999999999908E-2</v>
      </c>
      <c r="G158" s="5">
        <f>G157-E157</f>
        <v>-6.0000000000000053E-3</v>
      </c>
      <c r="H158" s="5">
        <f>H157-E157</f>
        <v>0.20799999999999974</v>
      </c>
      <c r="I158" s="5">
        <f>I157-E157</f>
        <v>1.6240000000000001</v>
      </c>
      <c r="J158" s="5">
        <f>J157-E157</f>
        <v>5.8740000000000006</v>
      </c>
      <c r="K158" s="5">
        <f>K157-E157</f>
        <v>8.1809999999999992</v>
      </c>
      <c r="L158" s="5">
        <f>L157-E157</f>
        <v>6.68</v>
      </c>
      <c r="M158" s="14"/>
      <c r="N158" s="14"/>
      <c r="O158" s="14"/>
      <c r="P158" s="14"/>
      <c r="Q158" s="14"/>
      <c r="R158" s="14"/>
      <c r="S158" s="14"/>
      <c r="T158" s="14"/>
      <c r="U158" s="14"/>
      <c r="V158" s="24"/>
    </row>
    <row r="159" spans="1:22">
      <c r="A159" s="15"/>
      <c r="B159" s="5"/>
      <c r="C159" s="5"/>
      <c r="D159" s="5"/>
      <c r="E159" s="5"/>
      <c r="F159" s="19">
        <f>F158/D158*100</f>
        <v>0.15310586176727842</v>
      </c>
      <c r="G159" s="19">
        <f>G158/D158*100</f>
        <v>-4.3744531933508343E-2</v>
      </c>
      <c r="H159" s="19">
        <f>H158/D158*100</f>
        <v>1.5164771070282861</v>
      </c>
      <c r="I159" s="19">
        <f>I158/D158*100</f>
        <v>11.840186643336249</v>
      </c>
      <c r="J159" s="19">
        <f>J158/D158*100</f>
        <v>42.825896762904634</v>
      </c>
      <c r="K159" s="19">
        <f>K158/D158*100</f>
        <v>59.645669291338578</v>
      </c>
      <c r="L159" s="19">
        <f>L158/D158*100</f>
        <v>48.702245552639248</v>
      </c>
      <c r="M159" s="14"/>
      <c r="N159" s="14"/>
      <c r="O159" s="14"/>
      <c r="P159" s="14"/>
      <c r="Q159" s="14"/>
      <c r="R159" s="14"/>
      <c r="S159" s="14"/>
      <c r="T159" s="14"/>
      <c r="U159" s="14"/>
      <c r="V159" s="24"/>
    </row>
    <row r="160" spans="1:22">
      <c r="A160" s="24"/>
      <c r="B160" s="24"/>
      <c r="C160" s="24"/>
      <c r="D160" s="24"/>
      <c r="E160" s="24"/>
      <c r="F160" s="24"/>
      <c r="G160" s="24"/>
      <c r="H160" s="24"/>
      <c r="I160" s="24"/>
      <c r="J160" s="24"/>
      <c r="K160" s="24"/>
      <c r="L160" s="24"/>
      <c r="M160" s="24"/>
      <c r="N160" s="24"/>
      <c r="O160" s="24"/>
      <c r="P160" s="24"/>
      <c r="Q160" s="24"/>
      <c r="R160" s="24"/>
      <c r="S160" s="24"/>
      <c r="T160" s="24"/>
      <c r="U160" s="24"/>
      <c r="V160" s="24"/>
    </row>
  </sheetData>
  <mergeCells count="5">
    <mergeCell ref="B1:D1"/>
    <mergeCell ref="B2:G2"/>
    <mergeCell ref="A3:F3"/>
    <mergeCell ref="A4:E4"/>
    <mergeCell ref="A5:D5"/>
  </mergeCells>
  <phoneticPr fontId="12" type="noConversion"/>
  <dataValidations count="2">
    <dataValidation type="list" allowBlank="1" showInputMessage="1" showErrorMessage="1" sqref="C32 C1:C5 C34:C38 C40:C44 C46:C50 C52:C58 C60:C64 C66:C70 C72:C76 C78:C84 C86:C90 C92:C96 C98:C102 C104:C110 C112:C116 C118:C122 C124:C128 C130:C136 C138:C142 C144:C148 C150:C154 C156:C159">
      <formula1>"GF 109203X,Control"</formula1>
    </dataValidation>
    <dataValidation type="list" allowBlank="1" showInputMessage="1" showErrorMessage="1" sqref="C33 C39 C45 C51 C59 C65 C71 C77 C85 C91 C97 C103 C111 C117 C123 C129 C137 C143 C149 C155">
      <formula1>"AZD1208,Control"</formula1>
    </dataValidation>
  </dataValidations>
  <pageMargins left="0.75" right="0.75" top="1" bottom="1" header="0.5" footer="0.5"/>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2"/>
  <sheetViews>
    <sheetView workbookViewId="0">
      <selection activeCell="C35" sqref="C35"/>
    </sheetView>
  </sheetViews>
  <sheetFormatPr baseColWidth="10" defaultColWidth="8.7109375" defaultRowHeight="15"/>
  <cols>
    <col min="1" max="17" width="9.5703125" style="1" customWidth="1"/>
    <col min="18" max="16384" width="8.7109375" style="1"/>
  </cols>
  <sheetData>
    <row r="1" spans="1:10" ht="15.75">
      <c r="A1" s="2" t="s">
        <v>0</v>
      </c>
      <c r="B1" s="63" t="s">
        <v>1</v>
      </c>
      <c r="C1" s="64"/>
      <c r="D1" s="64"/>
      <c r="E1" s="2"/>
      <c r="F1" s="2"/>
      <c r="G1" s="2"/>
    </row>
    <row r="2" spans="1:10" ht="15.75">
      <c r="A2" s="2" t="s">
        <v>2</v>
      </c>
      <c r="B2" s="65" t="s">
        <v>52</v>
      </c>
      <c r="C2" s="66"/>
      <c r="D2" s="66"/>
      <c r="E2" s="66"/>
      <c r="F2" s="66"/>
      <c r="G2" s="66"/>
    </row>
    <row r="3" spans="1:10">
      <c r="A3" s="67" t="s">
        <v>65</v>
      </c>
      <c r="B3" s="67"/>
      <c r="C3" s="67"/>
      <c r="D3" s="67"/>
      <c r="E3" s="67"/>
      <c r="F3" s="67"/>
      <c r="G3" s="2"/>
    </row>
    <row r="4" spans="1:10">
      <c r="A4" s="67" t="s">
        <v>54</v>
      </c>
      <c r="B4" s="67"/>
      <c r="C4" s="67"/>
      <c r="D4" s="67"/>
      <c r="E4" s="67"/>
      <c r="F4" s="2"/>
      <c r="G4" s="2"/>
    </row>
    <row r="5" spans="1:10">
      <c r="A5" s="67" t="s">
        <v>55</v>
      </c>
      <c r="B5" s="67"/>
      <c r="C5" s="67"/>
      <c r="D5" s="67"/>
      <c r="E5" s="2"/>
      <c r="F5" s="2"/>
      <c r="G5" s="2"/>
    </row>
    <row r="8" spans="1:10">
      <c r="A8" s="3" t="s">
        <v>7</v>
      </c>
      <c r="B8" s="3" t="s">
        <v>56</v>
      </c>
      <c r="C8" s="3" t="s">
        <v>9</v>
      </c>
      <c r="D8" s="3" t="s">
        <v>10</v>
      </c>
      <c r="E8" s="3" t="s">
        <v>11</v>
      </c>
      <c r="F8" s="3" t="s">
        <v>12</v>
      </c>
      <c r="G8" s="3" t="s">
        <v>13</v>
      </c>
      <c r="H8" s="3"/>
      <c r="I8" s="3" t="s">
        <v>14</v>
      </c>
      <c r="J8" s="3" t="s">
        <v>15</v>
      </c>
    </row>
    <row r="9" spans="1:10">
      <c r="A9" s="3"/>
      <c r="B9" s="3"/>
      <c r="C9" s="3"/>
      <c r="D9" s="3"/>
      <c r="E9" s="3"/>
      <c r="F9" s="3"/>
      <c r="G9" s="3"/>
      <c r="H9" s="3"/>
      <c r="I9" s="3"/>
      <c r="J9" s="3"/>
    </row>
    <row r="10" spans="1:10">
      <c r="A10" s="3"/>
      <c r="B10" s="3">
        <v>2</v>
      </c>
      <c r="C10" s="3">
        <v>0.39962388340385502</v>
      </c>
      <c r="D10" s="3">
        <v>16.455554343406298</v>
      </c>
      <c r="E10" s="3">
        <v>18.909334127776901</v>
      </c>
      <c r="F10" s="3">
        <v>8.4612794612794708</v>
      </c>
      <c r="G10" s="3">
        <v>6.8825297547063604</v>
      </c>
      <c r="H10" s="3"/>
      <c r="I10" s="3">
        <f t="shared" ref="I10:I14" si="0">AVERAGE(C10:G10)</f>
        <v>10.221664314114578</v>
      </c>
      <c r="J10" s="3">
        <f t="shared" ref="J10:J14" si="1">STDEV(C10:G10)</f>
        <v>7.5009706763018968</v>
      </c>
    </row>
    <row r="11" spans="1:10">
      <c r="A11" s="3"/>
      <c r="B11" s="3">
        <v>4</v>
      </c>
      <c r="C11" s="3">
        <v>1.14010343206394</v>
      </c>
      <c r="D11" s="3">
        <v>33.4135583302754</v>
      </c>
      <c r="E11" s="3">
        <v>17.694361203114699</v>
      </c>
      <c r="F11" s="3">
        <v>36.491582491582498</v>
      </c>
      <c r="G11" s="3">
        <v>17.070795494692501</v>
      </c>
      <c r="H11" s="3"/>
      <c r="I11" s="3">
        <f t="shared" si="0"/>
        <v>21.162080190345808</v>
      </c>
      <c r="J11" s="3">
        <f t="shared" si="1"/>
        <v>14.271786820167819</v>
      </c>
    </row>
    <row r="12" spans="1:10">
      <c r="A12" s="3"/>
      <c r="B12" s="3">
        <v>8</v>
      </c>
      <c r="C12" s="3">
        <v>9.1795956746591401</v>
      </c>
      <c r="D12" s="3">
        <v>95.070489234461903</v>
      </c>
      <c r="E12" s="3">
        <v>31.6794011297455</v>
      </c>
      <c r="F12" s="3">
        <v>59.828282828282802</v>
      </c>
      <c r="G12" s="3">
        <v>55.291840277656497</v>
      </c>
      <c r="H12" s="3"/>
      <c r="I12" s="3">
        <f t="shared" si="0"/>
        <v>50.209921828961164</v>
      </c>
      <c r="J12" s="3">
        <f t="shared" si="1"/>
        <v>32.240026105325967</v>
      </c>
    </row>
    <row r="13" spans="1:10">
      <c r="A13" s="3"/>
      <c r="B13" s="3">
        <v>16</v>
      </c>
      <c r="C13" s="3">
        <v>54.989421720733397</v>
      </c>
      <c r="D13" s="3">
        <v>173.84985768265699</v>
      </c>
      <c r="E13" s="3">
        <v>45.865213302256599</v>
      </c>
      <c r="F13" s="3">
        <v>96.225589225589204</v>
      </c>
      <c r="G13" s="3">
        <v>125.383496094485</v>
      </c>
      <c r="H13" s="3"/>
      <c r="I13" s="3">
        <f t="shared" si="0"/>
        <v>99.262715605144237</v>
      </c>
      <c r="J13" s="3">
        <f t="shared" si="1"/>
        <v>52.597953564922776</v>
      </c>
    </row>
    <row r="14" spans="1:10">
      <c r="A14" s="3"/>
      <c r="B14" s="3">
        <v>32</v>
      </c>
      <c r="C14" s="3">
        <v>193.993888105313</v>
      </c>
      <c r="D14" s="3">
        <v>196.144092590572</v>
      </c>
      <c r="E14" s="3">
        <v>66.046328911320202</v>
      </c>
      <c r="F14" s="3">
        <v>125.318181818182</v>
      </c>
      <c r="G14" s="3">
        <v>155.30058338879499</v>
      </c>
      <c r="H14" s="3"/>
      <c r="I14" s="3">
        <f t="shared" si="0"/>
        <v>147.36061496283645</v>
      </c>
      <c r="J14" s="3">
        <f t="shared" si="1"/>
        <v>54.118885167393721</v>
      </c>
    </row>
    <row r="15" spans="1:10">
      <c r="A15" s="3"/>
      <c r="B15" s="3"/>
      <c r="C15" s="3"/>
      <c r="D15" s="3"/>
      <c r="E15" s="3"/>
      <c r="F15" s="3"/>
      <c r="G15" s="3"/>
      <c r="H15" s="3"/>
      <c r="I15" s="3"/>
      <c r="J15" s="3"/>
    </row>
    <row r="16" spans="1:10">
      <c r="A16" s="3"/>
      <c r="B16" s="3"/>
      <c r="C16" s="3"/>
      <c r="D16" s="3"/>
      <c r="E16" s="3"/>
      <c r="F16" s="3"/>
      <c r="G16" s="3"/>
      <c r="H16" s="3"/>
      <c r="I16" s="3"/>
      <c r="J16" s="3"/>
    </row>
    <row r="17" spans="1:19">
      <c r="A17" s="3" t="s">
        <v>16</v>
      </c>
      <c r="B17" s="3" t="s">
        <v>56</v>
      </c>
      <c r="C17" s="3" t="s">
        <v>9</v>
      </c>
      <c r="D17" s="3" t="s">
        <v>10</v>
      </c>
      <c r="E17" s="3" t="s">
        <v>11</v>
      </c>
      <c r="F17" s="3" t="s">
        <v>12</v>
      </c>
      <c r="G17" s="3" t="s">
        <v>13</v>
      </c>
      <c r="H17" s="3"/>
      <c r="I17" s="3" t="s">
        <v>14</v>
      </c>
      <c r="J17" s="3" t="s">
        <v>15</v>
      </c>
      <c r="L17" s="3" t="s">
        <v>64</v>
      </c>
      <c r="R17" s="1" t="s">
        <v>14</v>
      </c>
      <c r="S17" s="1" t="s">
        <v>15</v>
      </c>
    </row>
    <row r="18" spans="1:19">
      <c r="A18" s="3"/>
      <c r="B18" s="3"/>
      <c r="C18" s="3"/>
      <c r="D18" s="3"/>
      <c r="E18" s="3"/>
      <c r="F18" s="3"/>
      <c r="G18" s="3"/>
      <c r="H18" s="3"/>
      <c r="I18" s="3"/>
      <c r="J18" s="3"/>
    </row>
    <row r="19" spans="1:19">
      <c r="A19" s="3"/>
      <c r="B19" s="3">
        <v>2</v>
      </c>
      <c r="C19" s="3">
        <v>0.20413606589917399</v>
      </c>
      <c r="D19" s="3">
        <v>33.2107774391935</v>
      </c>
      <c r="E19" s="3">
        <v>2.6681724161103699</v>
      </c>
      <c r="F19" s="3">
        <v>13.773706253889801</v>
      </c>
      <c r="G19" s="3">
        <v>1.51309942383717</v>
      </c>
      <c r="H19" s="3"/>
      <c r="I19" s="3">
        <f t="shared" ref="I19:I23" si="2">AVERAGE(C19:G19)</f>
        <v>10.273978319786002</v>
      </c>
      <c r="J19" s="3">
        <f t="shared" ref="J19:J23" si="3">STDEV(C19:G19)</f>
        <v>13.913553239097773</v>
      </c>
      <c r="L19" s="1">
        <f>100-C19/C10*100</f>
        <v>48.917951509700799</v>
      </c>
      <c r="M19" s="1">
        <f t="shared" ref="M19:P19" si="4">100-D19/D10*100</f>
        <v>-101.82107965570287</v>
      </c>
      <c r="N19" s="1">
        <f t="shared" si="4"/>
        <v>85.88965429411418</v>
      </c>
      <c r="O19" s="1">
        <f t="shared" si="4"/>
        <v>-62.785147529059515</v>
      </c>
      <c r="P19" s="1">
        <f t="shared" si="4"/>
        <v>78.015359500589256</v>
      </c>
      <c r="R19" s="1">
        <f>AVERAGE(L19:P19)</f>
        <v>9.6433476239283689</v>
      </c>
      <c r="S19" s="1">
        <f>STDEV(L19:P19)</f>
        <v>86.169790614508869</v>
      </c>
    </row>
    <row r="20" spans="1:19">
      <c r="A20" s="3"/>
      <c r="B20" s="3">
        <v>4</v>
      </c>
      <c r="C20" s="3">
        <v>2.56674143530446</v>
      </c>
      <c r="D20" s="3">
        <v>33.586542621212899</v>
      </c>
      <c r="E20" s="3">
        <v>5.7246244744859398</v>
      </c>
      <c r="F20" s="3">
        <v>20.388105650434301</v>
      </c>
      <c r="G20" s="3">
        <v>7.4160965609858298</v>
      </c>
      <c r="H20" s="3"/>
      <c r="I20" s="3">
        <f t="shared" si="2"/>
        <v>13.936422148484686</v>
      </c>
      <c r="J20" s="3">
        <f t="shared" si="3"/>
        <v>12.912874979331743</v>
      </c>
      <c r="L20" s="1">
        <f t="shared" ref="L20:L23" si="5">100-C20/C11*100</f>
        <v>-125.13233125330251</v>
      </c>
      <c r="M20" s="1">
        <f t="shared" ref="M20:M23" si="6">100-D20/D11*100</f>
        <v>-0.51770688182214997</v>
      </c>
      <c r="N20" s="1">
        <f t="shared" ref="N20:N23" si="7">100-E20/E11*100</f>
        <v>67.64718201028785</v>
      </c>
      <c r="O20" s="1">
        <f t="shared" ref="O20:O23" si="8">100-F20/F11*100</f>
        <v>44.129291583511844</v>
      </c>
      <c r="P20" s="1">
        <f t="shared" ref="P20:P23" si="9">100-G20/G11*100</f>
        <v>56.556819140082979</v>
      </c>
      <c r="R20" s="1">
        <f t="shared" ref="R20:R23" si="10">AVERAGE(L20:P20)</f>
        <v>8.5366509197516027</v>
      </c>
      <c r="S20" s="1">
        <f t="shared" ref="S20:S23" si="11">STDEV(L20:P20)</f>
        <v>79.082560817023548</v>
      </c>
    </row>
    <row r="21" spans="1:19">
      <c r="A21" s="3"/>
      <c r="B21" s="3">
        <v>8</v>
      </c>
      <c r="C21" s="3">
        <v>12.268298167966</v>
      </c>
      <c r="D21" s="3">
        <v>64.216341102812905</v>
      </c>
      <c r="E21" s="3">
        <v>28.0251384746485</v>
      </c>
      <c r="F21" s="3">
        <v>44.979074389816901</v>
      </c>
      <c r="G21" s="3">
        <v>37.260647852110097</v>
      </c>
      <c r="H21" s="3"/>
      <c r="I21" s="3">
        <f t="shared" si="2"/>
        <v>37.349899997470878</v>
      </c>
      <c r="J21" s="3">
        <f t="shared" si="3"/>
        <v>19.3394406156979</v>
      </c>
      <c r="L21" s="1">
        <f t="shared" si="5"/>
        <v>-33.647478633872964</v>
      </c>
      <c r="M21" s="1">
        <f t="shared" si="6"/>
        <v>32.453970080617552</v>
      </c>
      <c r="N21" s="1">
        <f t="shared" si="7"/>
        <v>11.535138054317002</v>
      </c>
      <c r="O21" s="1">
        <f t="shared" si="8"/>
        <v>24.81971358109277</v>
      </c>
      <c r="P21" s="1">
        <f t="shared" si="9"/>
        <v>32.610946452496407</v>
      </c>
      <c r="R21" s="1">
        <f t="shared" si="10"/>
        <v>13.554457906930153</v>
      </c>
      <c r="S21" s="1">
        <f t="shared" si="11"/>
        <v>27.745935591380189</v>
      </c>
    </row>
    <row r="22" spans="1:19">
      <c r="A22" s="3"/>
      <c r="B22" s="3">
        <v>16</v>
      </c>
      <c r="C22" s="3">
        <v>113.58154884579299</v>
      </c>
      <c r="D22" s="3">
        <v>128.53069205890401</v>
      </c>
      <c r="E22" s="3">
        <v>42.394211983110402</v>
      </c>
      <c r="F22" s="3">
        <v>93.529918739226801</v>
      </c>
      <c r="G22" s="3">
        <v>103.773836397568</v>
      </c>
      <c r="H22" s="3"/>
      <c r="I22" s="3">
        <f t="shared" si="2"/>
        <v>96.362041604920435</v>
      </c>
      <c r="J22" s="3">
        <f t="shared" si="3"/>
        <v>32.813167165455368</v>
      </c>
      <c r="L22" s="1">
        <f t="shared" si="5"/>
        <v>-106.55163355349094</v>
      </c>
      <c r="M22" s="1">
        <f t="shared" si="6"/>
        <v>26.06799121255419</v>
      </c>
      <c r="N22" s="1">
        <f t="shared" si="7"/>
        <v>7.5678298850850894</v>
      </c>
      <c r="O22" s="1">
        <f t="shared" si="8"/>
        <v>2.8014070976928309</v>
      </c>
      <c r="P22" s="1">
        <f t="shared" si="9"/>
        <v>17.234851770788595</v>
      </c>
      <c r="R22" s="1">
        <f t="shared" si="10"/>
        <v>-10.575910717474049</v>
      </c>
      <c r="S22" s="1">
        <f t="shared" si="11"/>
        <v>54.396004880213752</v>
      </c>
    </row>
    <row r="23" spans="1:19">
      <c r="A23" s="3"/>
      <c r="B23" s="3">
        <v>32</v>
      </c>
      <c r="C23" s="3">
        <v>166.76145337984499</v>
      </c>
      <c r="D23" s="3">
        <v>145.11329368569301</v>
      </c>
      <c r="E23" s="3">
        <v>61.597029713072601</v>
      </c>
      <c r="F23" s="3">
        <v>139.475503840691</v>
      </c>
      <c r="G23" s="3">
        <v>145.16831702247501</v>
      </c>
      <c r="H23" s="3"/>
      <c r="I23" s="3">
        <f t="shared" si="2"/>
        <v>131.62311952835532</v>
      </c>
      <c r="J23" s="3">
        <f t="shared" si="3"/>
        <v>40.51380281464391</v>
      </c>
      <c r="L23" s="1">
        <f t="shared" si="5"/>
        <v>14.037779742155791</v>
      </c>
      <c r="M23" s="1">
        <f t="shared" si="6"/>
        <v>26.016995072800825</v>
      </c>
      <c r="N23" s="1">
        <f t="shared" si="7"/>
        <v>6.7366336200481811</v>
      </c>
      <c r="O23" s="1">
        <f t="shared" si="8"/>
        <v>-11.2971013599999</v>
      </c>
      <c r="P23" s="1">
        <f t="shared" si="9"/>
        <v>6.524293821198242</v>
      </c>
      <c r="R23" s="1">
        <f t="shared" si="10"/>
        <v>8.4037201792406275</v>
      </c>
      <c r="S23" s="1">
        <f t="shared" si="11"/>
        <v>13.568381167135799</v>
      </c>
    </row>
    <row r="24" spans="1:19">
      <c r="A24" s="3"/>
      <c r="B24" s="3"/>
      <c r="C24" s="3"/>
      <c r="D24" s="3"/>
      <c r="E24" s="3"/>
      <c r="F24" s="3"/>
      <c r="G24" s="3"/>
      <c r="H24" s="3"/>
      <c r="I24" s="3"/>
      <c r="J24" s="3"/>
    </row>
    <row r="25" spans="1:19">
      <c r="A25" s="3"/>
      <c r="B25" s="3"/>
      <c r="C25" s="3"/>
      <c r="D25" s="3"/>
      <c r="E25" s="3"/>
      <c r="F25" s="3"/>
      <c r="G25" s="3"/>
      <c r="H25" s="3"/>
      <c r="I25" s="3"/>
      <c r="J25" s="3"/>
    </row>
    <row r="26" spans="1:19">
      <c r="A26" s="3"/>
      <c r="B26" s="3"/>
      <c r="C26" s="3"/>
      <c r="D26" s="3"/>
      <c r="E26" s="3"/>
      <c r="F26" s="3"/>
      <c r="G26" s="3"/>
      <c r="H26" s="3"/>
      <c r="I26" s="3"/>
      <c r="J26" s="3"/>
    </row>
    <row r="27" spans="1:19">
      <c r="A27" s="3"/>
      <c r="B27" s="3"/>
      <c r="C27" s="3"/>
      <c r="D27" s="3"/>
      <c r="E27" s="3"/>
      <c r="F27" s="3"/>
      <c r="G27" s="3"/>
      <c r="H27" s="3"/>
      <c r="I27" s="3"/>
      <c r="J27" s="3"/>
    </row>
    <row r="28" spans="1:19">
      <c r="A28" s="4" t="s">
        <v>18</v>
      </c>
      <c r="B28" s="6"/>
      <c r="C28" s="6"/>
      <c r="D28" s="6"/>
      <c r="E28" s="6"/>
      <c r="F28" s="6"/>
      <c r="G28" s="6"/>
      <c r="H28" s="6"/>
      <c r="I28" s="6"/>
      <c r="J28" s="6"/>
      <c r="K28" s="11"/>
      <c r="L28" s="12"/>
      <c r="M28" s="9" t="str">
        <f t="shared" ref="M28:Q28" si="12">F30</f>
        <v>2HZ</v>
      </c>
      <c r="N28" s="9" t="str">
        <f t="shared" si="12"/>
        <v>4HZ</v>
      </c>
      <c r="O28" s="9" t="str">
        <f t="shared" si="12"/>
        <v>8HZ</v>
      </c>
      <c r="P28" s="9" t="str">
        <f t="shared" si="12"/>
        <v>16HZ</v>
      </c>
      <c r="Q28" s="9" t="str">
        <f t="shared" si="12"/>
        <v>32HZ</v>
      </c>
    </row>
    <row r="29" spans="1:19">
      <c r="A29" s="4"/>
      <c r="B29" s="6" t="s">
        <v>39</v>
      </c>
      <c r="C29" s="7" t="s">
        <v>16</v>
      </c>
      <c r="D29" s="6"/>
      <c r="E29" s="6"/>
      <c r="F29" s="6"/>
      <c r="G29" s="6"/>
      <c r="H29" s="6"/>
      <c r="I29" s="6"/>
      <c r="J29" s="6"/>
      <c r="K29" s="11"/>
      <c r="L29" s="12" t="s">
        <v>16</v>
      </c>
      <c r="M29" s="13">
        <f t="shared" ref="M29:Q29" si="13">AVERAGE(F33,F45)</f>
        <v>0.20413606589917418</v>
      </c>
      <c r="N29" s="13">
        <f t="shared" si="13"/>
        <v>2.5667414353044586</v>
      </c>
      <c r="O29" s="13">
        <f t="shared" si="13"/>
        <v>12.268298167966012</v>
      </c>
      <c r="P29" s="13">
        <f t="shared" si="13"/>
        <v>113.58154884579326</v>
      </c>
      <c r="Q29" s="13">
        <f t="shared" si="13"/>
        <v>166.76145337984508</v>
      </c>
    </row>
    <row r="30" spans="1:19" ht="15.75">
      <c r="A30" s="4"/>
      <c r="B30" s="6"/>
      <c r="C30" s="6" t="s">
        <v>21</v>
      </c>
      <c r="D30" s="8">
        <v>4.8979999999999997</v>
      </c>
      <c r="E30" s="6" t="s">
        <v>22</v>
      </c>
      <c r="F30" s="9" t="s">
        <v>57</v>
      </c>
      <c r="G30" s="9" t="s">
        <v>58</v>
      </c>
      <c r="H30" s="9" t="s">
        <v>59</v>
      </c>
      <c r="I30" s="9" t="s">
        <v>60</v>
      </c>
      <c r="J30" s="9" t="s">
        <v>61</v>
      </c>
      <c r="K30" s="11"/>
      <c r="L30" s="12" t="s">
        <v>7</v>
      </c>
      <c r="M30" s="13">
        <f t="shared" ref="M30:Q30" si="14">F51</f>
        <v>0.39962388340385491</v>
      </c>
      <c r="N30" s="13">
        <f t="shared" si="14"/>
        <v>1.1401034320639396</v>
      </c>
      <c r="O30" s="13">
        <f t="shared" si="14"/>
        <v>9.1795956746591436</v>
      </c>
      <c r="P30" s="13">
        <f t="shared" si="14"/>
        <v>54.989421720733432</v>
      </c>
      <c r="Q30" s="13">
        <f t="shared" si="14"/>
        <v>193.99388810531269</v>
      </c>
    </row>
    <row r="31" spans="1:19" ht="15.75">
      <c r="A31" s="4"/>
      <c r="B31" s="6"/>
      <c r="C31" s="6" t="s">
        <v>30</v>
      </c>
      <c r="D31" s="8">
        <v>8.4179999999999993</v>
      </c>
      <c r="E31" s="8">
        <v>4.5179999999999998</v>
      </c>
      <c r="F31" s="8">
        <v>4.5170000000000003</v>
      </c>
      <c r="G31" s="8">
        <v>4.6310000000000002</v>
      </c>
      <c r="H31" s="8">
        <v>5.01</v>
      </c>
      <c r="I31" s="8">
        <v>10.38</v>
      </c>
      <c r="J31" s="8">
        <v>11.853999999999999</v>
      </c>
      <c r="K31" s="11"/>
      <c r="L31" s="11"/>
      <c r="M31" s="11"/>
      <c r="N31" s="11"/>
      <c r="O31" s="11"/>
      <c r="P31" s="11"/>
      <c r="Q31" s="11"/>
    </row>
    <row r="32" spans="1:19">
      <c r="A32" s="4"/>
      <c r="B32" s="6"/>
      <c r="C32" s="6"/>
      <c r="D32" s="6">
        <f>D31-D30</f>
        <v>3.5199999999999996</v>
      </c>
      <c r="E32" s="6"/>
      <c r="F32" s="6">
        <f>F31-E31</f>
        <v>-9.9999999999944578E-4</v>
      </c>
      <c r="G32" s="6">
        <f>G31-E31</f>
        <v>0.11300000000000043</v>
      </c>
      <c r="H32" s="6">
        <f>H31-E31</f>
        <v>0.49199999999999999</v>
      </c>
      <c r="I32" s="6">
        <f>I31-E31</f>
        <v>5.862000000000001</v>
      </c>
      <c r="J32" s="6">
        <f>J31-E31</f>
        <v>7.3359999999999994</v>
      </c>
      <c r="K32" s="11"/>
      <c r="L32" s="11"/>
      <c r="M32" s="11"/>
      <c r="N32" s="11"/>
      <c r="O32" s="11"/>
      <c r="P32" s="11"/>
      <c r="Q32" s="11"/>
    </row>
    <row r="33" spans="1:17">
      <c r="A33" s="4"/>
      <c r="B33" s="6"/>
      <c r="C33" s="6"/>
      <c r="D33" s="6"/>
      <c r="E33" s="6"/>
      <c r="F33" s="10">
        <f>F32/D32*100</f>
        <v>-2.8409090909075164E-2</v>
      </c>
      <c r="G33" s="10">
        <f>G32/D32*100</f>
        <v>3.2102272727272854</v>
      </c>
      <c r="H33" s="10">
        <f>H32/D32*100</f>
        <v>13.97727272727273</v>
      </c>
      <c r="I33" s="10">
        <f>I32/D32*100</f>
        <v>166.53409090909093</v>
      </c>
      <c r="J33" s="10">
        <f>J32/D32*100</f>
        <v>208.40909090909091</v>
      </c>
      <c r="K33" s="11"/>
      <c r="L33" s="12" t="s">
        <v>31</v>
      </c>
      <c r="M33" s="6" t="s">
        <v>16</v>
      </c>
      <c r="N33" s="6" t="s">
        <v>7</v>
      </c>
      <c r="O33" s="11"/>
      <c r="P33" s="11"/>
      <c r="Q33" s="11"/>
    </row>
    <row r="34" spans="1:17">
      <c r="A34" s="4"/>
      <c r="B34" s="6"/>
      <c r="C34" s="6"/>
      <c r="D34" s="6"/>
      <c r="E34" s="6"/>
      <c r="F34" s="6"/>
      <c r="G34" s="6"/>
      <c r="H34" s="6"/>
      <c r="I34" s="6"/>
      <c r="J34" s="6"/>
      <c r="K34" s="11"/>
      <c r="L34" s="9" t="s">
        <v>57</v>
      </c>
      <c r="M34" s="13">
        <f>M29</f>
        <v>0.20413606589917418</v>
      </c>
      <c r="N34" s="13">
        <f>M30</f>
        <v>0.39962388340385491</v>
      </c>
      <c r="O34" s="11"/>
      <c r="P34" s="11"/>
      <c r="Q34" s="11"/>
    </row>
    <row r="35" spans="1:17">
      <c r="A35" s="4"/>
      <c r="B35" s="6" t="s">
        <v>40</v>
      </c>
      <c r="C35" s="7" t="s">
        <v>20</v>
      </c>
      <c r="D35" s="6"/>
      <c r="E35" s="6"/>
      <c r="F35" s="6"/>
      <c r="G35" s="6"/>
      <c r="H35" s="6"/>
      <c r="I35" s="6"/>
      <c r="J35" s="6"/>
      <c r="K35" s="11"/>
      <c r="L35" s="9" t="s">
        <v>58</v>
      </c>
      <c r="M35" s="13">
        <f>N29</f>
        <v>2.5667414353044586</v>
      </c>
      <c r="N35" s="13">
        <f>N30</f>
        <v>1.1401034320639396</v>
      </c>
      <c r="O35" s="11"/>
      <c r="P35" s="11" t="s">
        <v>62</v>
      </c>
      <c r="Q35" s="11"/>
    </row>
    <row r="36" spans="1:17" ht="15.75">
      <c r="A36" s="4"/>
      <c r="B36" s="6"/>
      <c r="C36" s="6" t="s">
        <v>21</v>
      </c>
      <c r="D36" s="8"/>
      <c r="E36" s="6" t="s">
        <v>22</v>
      </c>
      <c r="F36" s="9" t="s">
        <v>57</v>
      </c>
      <c r="G36" s="9" t="s">
        <v>58</v>
      </c>
      <c r="H36" s="9" t="s">
        <v>59</v>
      </c>
      <c r="I36" s="9" t="s">
        <v>60</v>
      </c>
      <c r="J36" s="9" t="s">
        <v>61</v>
      </c>
      <c r="K36" s="11"/>
      <c r="L36" s="9" t="s">
        <v>59</v>
      </c>
      <c r="M36" s="13">
        <f>O29</f>
        <v>12.268298167966012</v>
      </c>
      <c r="N36" s="13">
        <f>O30</f>
        <v>9.1795956746591436</v>
      </c>
      <c r="O36" s="11"/>
      <c r="P36" s="11"/>
      <c r="Q36" s="11"/>
    </row>
    <row r="37" spans="1:17" ht="15.75">
      <c r="A37" s="4"/>
      <c r="B37" s="6"/>
      <c r="C37" s="6" t="s">
        <v>30</v>
      </c>
      <c r="D37" s="8"/>
      <c r="E37" s="8"/>
      <c r="F37" s="8"/>
      <c r="G37" s="8"/>
      <c r="H37" s="8"/>
      <c r="I37" s="8"/>
      <c r="J37" s="8"/>
      <c r="K37" s="11"/>
      <c r="L37" s="9" t="s">
        <v>60</v>
      </c>
      <c r="M37" s="13">
        <f>P29</f>
        <v>113.58154884579326</v>
      </c>
      <c r="N37" s="13">
        <f>P30</f>
        <v>54.989421720733432</v>
      </c>
      <c r="O37" s="11"/>
      <c r="P37" s="11"/>
      <c r="Q37" s="11"/>
    </row>
    <row r="38" spans="1:17">
      <c r="A38" s="4"/>
      <c r="B38" s="6"/>
      <c r="C38" s="6"/>
      <c r="D38" s="6"/>
      <c r="E38" s="6"/>
      <c r="F38" s="6"/>
      <c r="G38" s="6"/>
      <c r="H38" s="6"/>
      <c r="I38" s="6"/>
      <c r="J38" s="6"/>
      <c r="K38" s="11"/>
      <c r="L38" s="9" t="s">
        <v>61</v>
      </c>
      <c r="M38" s="13">
        <f>Q29</f>
        <v>166.76145337984508</v>
      </c>
      <c r="N38" s="13">
        <f>Q30</f>
        <v>193.99388810531269</v>
      </c>
      <c r="O38" s="11"/>
      <c r="P38" s="11"/>
      <c r="Q38" s="11"/>
    </row>
    <row r="39" spans="1:17">
      <c r="A39" s="4"/>
      <c r="B39" s="6"/>
      <c r="C39" s="6"/>
      <c r="D39" s="6"/>
      <c r="E39" s="6"/>
      <c r="F39" s="10"/>
      <c r="G39" s="10"/>
      <c r="H39" s="10"/>
      <c r="I39" s="10"/>
      <c r="J39" s="10"/>
      <c r="K39" s="11"/>
      <c r="L39" s="11"/>
      <c r="M39" s="11"/>
      <c r="N39" s="11"/>
      <c r="O39" s="11"/>
      <c r="P39" s="11"/>
      <c r="Q39" s="11"/>
    </row>
    <row r="40" spans="1:17">
      <c r="A40" s="4"/>
      <c r="B40" s="6"/>
      <c r="C40" s="6"/>
      <c r="D40" s="6"/>
      <c r="E40" s="6"/>
      <c r="F40" s="6"/>
      <c r="G40" s="6"/>
      <c r="H40" s="6"/>
      <c r="I40" s="6"/>
      <c r="J40" s="6"/>
      <c r="K40" s="11"/>
      <c r="L40" s="11"/>
      <c r="M40" s="11"/>
      <c r="N40" s="11"/>
      <c r="O40" s="11"/>
      <c r="P40" s="11"/>
      <c r="Q40" s="11"/>
    </row>
    <row r="41" spans="1:17">
      <c r="A41" s="6"/>
      <c r="B41" s="6" t="s">
        <v>41</v>
      </c>
      <c r="C41" s="7" t="s">
        <v>16</v>
      </c>
      <c r="D41" s="6"/>
      <c r="E41" s="6"/>
      <c r="F41" s="6"/>
      <c r="G41" s="6"/>
      <c r="H41" s="6"/>
      <c r="I41" s="6"/>
      <c r="J41" s="6"/>
      <c r="K41" s="11"/>
      <c r="L41" s="11"/>
      <c r="M41" s="11"/>
      <c r="N41" s="11"/>
      <c r="O41" s="11"/>
      <c r="P41" s="11"/>
      <c r="Q41" s="11"/>
    </row>
    <row r="42" spans="1:17" ht="15.75">
      <c r="A42" s="6"/>
      <c r="B42" s="6"/>
      <c r="C42" s="6" t="s">
        <v>21</v>
      </c>
      <c r="D42" s="8">
        <v>1.5269999999999999</v>
      </c>
      <c r="E42" s="6" t="s">
        <v>22</v>
      </c>
      <c r="F42" s="9" t="s">
        <v>57</v>
      </c>
      <c r="G42" s="9" t="s">
        <v>58</v>
      </c>
      <c r="H42" s="9" t="s">
        <v>59</v>
      </c>
      <c r="I42" s="9" t="s">
        <v>60</v>
      </c>
      <c r="J42" s="9" t="s">
        <v>61</v>
      </c>
      <c r="K42" s="11"/>
      <c r="L42" s="11"/>
      <c r="M42" s="11"/>
      <c r="N42" s="11"/>
      <c r="O42" s="11"/>
      <c r="P42" s="11"/>
      <c r="Q42" s="11"/>
    </row>
    <row r="43" spans="1:17" ht="15.75">
      <c r="A43" s="6"/>
      <c r="B43" s="6"/>
      <c r="C43" s="6" t="s">
        <v>30</v>
      </c>
      <c r="D43" s="8">
        <v>23.053000000000001</v>
      </c>
      <c r="E43" s="8">
        <v>-0.09</v>
      </c>
      <c r="F43" s="8">
        <v>4.0000000000000001E-3</v>
      </c>
      <c r="G43" s="8">
        <v>0.32400000000000001</v>
      </c>
      <c r="H43" s="8">
        <v>2.1829999999999998</v>
      </c>
      <c r="I43" s="8">
        <v>12.961</v>
      </c>
      <c r="J43" s="8">
        <v>26.841999999999999</v>
      </c>
      <c r="K43" s="11"/>
      <c r="L43" s="11"/>
      <c r="M43" s="11"/>
      <c r="N43" s="11"/>
      <c r="O43" s="11"/>
      <c r="P43" s="11"/>
      <c r="Q43" s="11"/>
    </row>
    <row r="44" spans="1:17">
      <c r="A44" s="6"/>
      <c r="B44" s="6"/>
      <c r="C44" s="6"/>
      <c r="D44" s="6">
        <f>D43-D42</f>
        <v>21.526</v>
      </c>
      <c r="E44" s="6"/>
      <c r="F44" s="6">
        <f>F43-E43</f>
        <v>9.4E-2</v>
      </c>
      <c r="G44" s="6">
        <f>G43-E43</f>
        <v>0.41400000000000003</v>
      </c>
      <c r="H44" s="6">
        <f>H43-E43</f>
        <v>2.2729999999999997</v>
      </c>
      <c r="I44" s="6">
        <f>I43-E43</f>
        <v>13.051</v>
      </c>
      <c r="J44" s="6">
        <f>J43-E43</f>
        <v>26.931999999999999</v>
      </c>
      <c r="K44" s="11"/>
      <c r="L44" s="11"/>
      <c r="M44" s="11"/>
      <c r="N44" s="11"/>
      <c r="O44" s="11"/>
      <c r="P44" s="11"/>
      <c r="Q44" s="11"/>
    </row>
    <row r="45" spans="1:17">
      <c r="A45" s="6"/>
      <c r="B45" s="6"/>
      <c r="C45" s="6"/>
      <c r="D45" s="6"/>
      <c r="E45" s="6"/>
      <c r="F45" s="10">
        <f>F44/D44*100</f>
        <v>0.43668122270742354</v>
      </c>
      <c r="G45" s="10">
        <f>G44/D44*100</f>
        <v>1.9232555978816319</v>
      </c>
      <c r="H45" s="10">
        <f>H44/D44*100</f>
        <v>10.559323608659295</v>
      </c>
      <c r="I45" s="10">
        <f>I44/D44*100</f>
        <v>60.629006782495587</v>
      </c>
      <c r="J45" s="10">
        <f>J44/D44*100</f>
        <v>125.11381585059927</v>
      </c>
      <c r="K45" s="11"/>
      <c r="L45" s="11"/>
      <c r="M45" s="11"/>
      <c r="N45" s="11"/>
      <c r="O45" s="11"/>
      <c r="P45" s="11"/>
      <c r="Q45" s="11"/>
    </row>
    <row r="46" spans="1:17">
      <c r="A46" s="6"/>
      <c r="B46" s="6"/>
      <c r="C46" s="6"/>
      <c r="D46" s="6"/>
      <c r="E46" s="6"/>
      <c r="F46" s="6"/>
      <c r="G46" s="6"/>
      <c r="H46" s="6"/>
      <c r="I46" s="6"/>
      <c r="J46" s="6"/>
      <c r="K46" s="11"/>
      <c r="L46" s="11"/>
      <c r="M46" s="11"/>
      <c r="N46" s="11"/>
      <c r="O46" s="11"/>
      <c r="P46" s="11"/>
      <c r="Q46" s="11"/>
    </row>
    <row r="47" spans="1:17">
      <c r="A47" s="6"/>
      <c r="B47" s="6" t="s">
        <v>42</v>
      </c>
      <c r="C47" s="7" t="s">
        <v>20</v>
      </c>
      <c r="D47" s="6"/>
      <c r="E47" s="6"/>
      <c r="F47" s="6"/>
      <c r="G47" s="6"/>
      <c r="H47" s="6"/>
      <c r="I47" s="6"/>
      <c r="J47" s="6"/>
      <c r="K47" s="11"/>
      <c r="L47" s="11"/>
      <c r="M47" s="11"/>
      <c r="N47" s="11"/>
      <c r="O47" s="11"/>
      <c r="P47" s="11"/>
      <c r="Q47" s="11"/>
    </row>
    <row r="48" spans="1:17" ht="15.75">
      <c r="A48" s="4"/>
      <c r="B48" s="6"/>
      <c r="C48" s="6" t="s">
        <v>21</v>
      </c>
      <c r="D48" s="8">
        <v>2.0390000000000001</v>
      </c>
      <c r="E48" s="6" t="s">
        <v>22</v>
      </c>
      <c r="F48" s="9" t="s">
        <v>57</v>
      </c>
      <c r="G48" s="9" t="s">
        <v>58</v>
      </c>
      <c r="H48" s="9" t="s">
        <v>59</v>
      </c>
      <c r="I48" s="9" t="s">
        <v>60</v>
      </c>
      <c r="J48" s="9" t="s">
        <v>61</v>
      </c>
      <c r="K48" s="11"/>
      <c r="L48" s="11"/>
      <c r="M48" s="11"/>
      <c r="N48" s="11"/>
      <c r="O48" s="11"/>
      <c r="P48" s="11"/>
      <c r="Q48" s="11"/>
    </row>
    <row r="49" spans="1:17" ht="15.75">
      <c r="A49" s="4"/>
      <c r="B49" s="6"/>
      <c r="C49" s="6" t="s">
        <v>30</v>
      </c>
      <c r="D49" s="8">
        <v>19.055</v>
      </c>
      <c r="E49" s="8">
        <v>0.67200000000000004</v>
      </c>
      <c r="F49" s="8">
        <v>0.74</v>
      </c>
      <c r="G49" s="8">
        <v>0.86599999999999999</v>
      </c>
      <c r="H49" s="8">
        <v>2.234</v>
      </c>
      <c r="I49" s="8">
        <v>10.029</v>
      </c>
      <c r="J49" s="8">
        <v>33.682000000000002</v>
      </c>
      <c r="K49" s="11"/>
      <c r="L49" s="11"/>
      <c r="M49" s="11"/>
      <c r="N49" s="11"/>
      <c r="O49" s="11"/>
      <c r="P49" s="11"/>
      <c r="Q49" s="11"/>
    </row>
    <row r="50" spans="1:17">
      <c r="A50" s="4"/>
      <c r="B50" s="6"/>
      <c r="C50" s="6"/>
      <c r="D50" s="6">
        <f>D49-D48</f>
        <v>17.015999999999998</v>
      </c>
      <c r="E50" s="6"/>
      <c r="F50" s="6">
        <f>F49-E49</f>
        <v>6.7999999999999949E-2</v>
      </c>
      <c r="G50" s="6">
        <f>G49-E49</f>
        <v>0.19399999999999995</v>
      </c>
      <c r="H50" s="6">
        <f>H49-E49</f>
        <v>1.5619999999999998</v>
      </c>
      <c r="I50" s="6">
        <f>I49-E49</f>
        <v>9.3569999999999993</v>
      </c>
      <c r="J50" s="6">
        <f>J49-E49</f>
        <v>33.010000000000005</v>
      </c>
      <c r="K50" s="11"/>
      <c r="L50" s="11"/>
      <c r="M50" s="11"/>
      <c r="N50" s="11"/>
      <c r="O50" s="11"/>
      <c r="P50" s="11"/>
      <c r="Q50" s="11"/>
    </row>
    <row r="51" spans="1:17">
      <c r="A51" s="4"/>
      <c r="B51" s="6"/>
      <c r="C51" s="6"/>
      <c r="D51" s="6"/>
      <c r="E51" s="6"/>
      <c r="F51" s="10">
        <f>F50/D50*100</f>
        <v>0.39962388340385491</v>
      </c>
      <c r="G51" s="10">
        <f>G50/D50*100</f>
        <v>1.1401034320639396</v>
      </c>
      <c r="H51" s="10">
        <f>H50/D50*100</f>
        <v>9.1795956746591436</v>
      </c>
      <c r="I51" s="10">
        <f>I50/D50*100</f>
        <v>54.989421720733432</v>
      </c>
      <c r="J51" s="10">
        <f>J50/D50*100</f>
        <v>193.99388810531269</v>
      </c>
      <c r="K51" s="11"/>
      <c r="L51" s="11"/>
      <c r="M51" s="11"/>
      <c r="N51" s="11"/>
      <c r="O51" s="11"/>
      <c r="P51" s="11"/>
      <c r="Q51" s="11"/>
    </row>
    <row r="52" spans="1:17">
      <c r="A52" s="11"/>
      <c r="B52" s="11"/>
      <c r="C52" s="11"/>
      <c r="D52" s="11"/>
      <c r="E52" s="11"/>
      <c r="F52" s="11"/>
      <c r="G52" s="11"/>
      <c r="H52" s="11"/>
      <c r="I52" s="11"/>
      <c r="J52" s="11"/>
      <c r="K52" s="11"/>
      <c r="L52" s="11"/>
      <c r="M52" s="11"/>
      <c r="N52" s="11"/>
      <c r="O52" s="11"/>
      <c r="P52" s="11"/>
      <c r="Q52" s="11"/>
    </row>
    <row r="53" spans="1:17">
      <c r="A53" s="11"/>
      <c r="B53" s="11"/>
      <c r="C53" s="11"/>
      <c r="D53" s="11"/>
      <c r="E53" s="11"/>
      <c r="F53" s="11"/>
      <c r="G53" s="11"/>
      <c r="H53" s="11"/>
      <c r="I53" s="11"/>
      <c r="J53" s="11"/>
      <c r="K53" s="11"/>
      <c r="L53" s="11"/>
      <c r="M53" s="11"/>
      <c r="N53" s="11"/>
      <c r="O53" s="11"/>
      <c r="P53" s="11"/>
      <c r="Q53" s="11"/>
    </row>
    <row r="54" spans="1:17">
      <c r="A54" s="4" t="s">
        <v>35</v>
      </c>
      <c r="B54" s="6"/>
      <c r="C54" s="6"/>
      <c r="D54" s="6"/>
      <c r="E54" s="6"/>
      <c r="F54" s="6"/>
      <c r="G54" s="6"/>
      <c r="H54" s="6"/>
      <c r="I54" s="6"/>
      <c r="J54" s="6"/>
      <c r="K54" s="11"/>
      <c r="L54" s="12"/>
      <c r="M54" s="9" t="str">
        <f t="shared" ref="M54:Q54" si="15">F56</f>
        <v>2HZ</v>
      </c>
      <c r="N54" s="9" t="str">
        <f t="shared" si="15"/>
        <v>4HZ</v>
      </c>
      <c r="O54" s="9" t="str">
        <f t="shared" si="15"/>
        <v>8HZ</v>
      </c>
      <c r="P54" s="9" t="str">
        <f t="shared" si="15"/>
        <v>16HZ</v>
      </c>
      <c r="Q54" s="9" t="str">
        <f t="shared" si="15"/>
        <v>32HZ</v>
      </c>
    </row>
    <row r="55" spans="1:17">
      <c r="A55" s="4"/>
      <c r="B55" s="6" t="s">
        <v>39</v>
      </c>
      <c r="C55" s="7" t="s">
        <v>20</v>
      </c>
      <c r="D55" s="6"/>
      <c r="E55" s="6"/>
      <c r="F55" s="6"/>
      <c r="G55" s="6"/>
      <c r="H55" s="6"/>
      <c r="I55" s="6"/>
      <c r="J55" s="6"/>
      <c r="K55" s="11"/>
      <c r="L55" s="12" t="s">
        <v>16</v>
      </c>
      <c r="M55" s="13">
        <f t="shared" ref="M55:Q55" si="16">AVERAGE(F65,F71)</f>
        <v>33.210777439193485</v>
      </c>
      <c r="N55" s="13">
        <f t="shared" si="16"/>
        <v>33.586542621212914</v>
      </c>
      <c r="O55" s="13">
        <f t="shared" si="16"/>
        <v>64.216341102812891</v>
      </c>
      <c r="P55" s="13">
        <f t="shared" si="16"/>
        <v>128.53069205890415</v>
      </c>
      <c r="Q55" s="13">
        <f t="shared" si="16"/>
        <v>145.11329368569341</v>
      </c>
    </row>
    <row r="56" spans="1:17" ht="15.75">
      <c r="A56" s="4"/>
      <c r="B56" s="6"/>
      <c r="C56" s="6" t="s">
        <v>21</v>
      </c>
      <c r="D56" s="8">
        <v>5.008</v>
      </c>
      <c r="E56" s="6" t="s">
        <v>22</v>
      </c>
      <c r="F56" s="9" t="s">
        <v>57</v>
      </c>
      <c r="G56" s="9" t="s">
        <v>58</v>
      </c>
      <c r="H56" s="9" t="s">
        <v>59</v>
      </c>
      <c r="I56" s="9" t="s">
        <v>60</v>
      </c>
      <c r="J56" s="9" t="s">
        <v>61</v>
      </c>
      <c r="K56" s="11"/>
      <c r="L56" s="12" t="s">
        <v>7</v>
      </c>
      <c r="M56" s="13">
        <f t="shared" ref="M56:Q56" si="17">AVERAGE(F59,F77)</f>
        <v>16.455554343406316</v>
      </c>
      <c r="N56" s="13">
        <f t="shared" si="17"/>
        <v>33.413558330275421</v>
      </c>
      <c r="O56" s="13">
        <f t="shared" si="17"/>
        <v>95.070489234461675</v>
      </c>
      <c r="P56" s="13">
        <f t="shared" si="17"/>
        <v>173.84985768265716</v>
      </c>
      <c r="Q56" s="13">
        <f t="shared" si="17"/>
        <v>196.14409259057237</v>
      </c>
    </row>
    <row r="57" spans="1:17" ht="15.75">
      <c r="A57" s="4"/>
      <c r="B57" s="6"/>
      <c r="C57" s="6" t="s">
        <v>30</v>
      </c>
      <c r="D57" s="8">
        <v>6.7169999999999996</v>
      </c>
      <c r="E57" s="8">
        <v>5.0949999999999998</v>
      </c>
      <c r="F57" s="8">
        <v>5.53</v>
      </c>
      <c r="G57" s="8">
        <v>5.9169999999999998</v>
      </c>
      <c r="H57" s="8">
        <v>7.0279999999999996</v>
      </c>
      <c r="I57" s="8">
        <v>8.5489999999999995</v>
      </c>
      <c r="J57" s="8">
        <v>8.4710000000000001</v>
      </c>
      <c r="K57" s="11"/>
      <c r="L57" s="11"/>
      <c r="M57" s="11"/>
      <c r="N57" s="11"/>
      <c r="O57" s="11"/>
      <c r="P57" s="11"/>
      <c r="Q57" s="11"/>
    </row>
    <row r="58" spans="1:17">
      <c r="A58" s="4"/>
      <c r="B58" s="6"/>
      <c r="C58" s="6"/>
      <c r="D58" s="6">
        <f>D57-D56</f>
        <v>1.7089999999999996</v>
      </c>
      <c r="E58" s="6"/>
      <c r="F58" s="6">
        <f>F57-E57</f>
        <v>0.4350000000000005</v>
      </c>
      <c r="G58" s="6">
        <f>G57-E57</f>
        <v>0.82200000000000006</v>
      </c>
      <c r="H58" s="6">
        <f>H57-E57</f>
        <v>1.9329999999999998</v>
      </c>
      <c r="I58" s="6">
        <f>I57-E57</f>
        <v>3.4539999999999997</v>
      </c>
      <c r="J58" s="6">
        <f>J57-E57</f>
        <v>3.3760000000000003</v>
      </c>
      <c r="K58" s="11"/>
      <c r="L58" s="11"/>
      <c r="M58" s="11"/>
      <c r="N58" s="11"/>
      <c r="O58" s="11"/>
      <c r="P58" s="11"/>
      <c r="Q58" s="11"/>
    </row>
    <row r="59" spans="1:17">
      <c r="A59" s="4"/>
      <c r="B59" s="6"/>
      <c r="C59" s="6"/>
      <c r="D59" s="6"/>
      <c r="E59" s="6"/>
      <c r="F59" s="10">
        <f>F58/D58*100</f>
        <v>25.453481568168556</v>
      </c>
      <c r="G59" s="10">
        <f>G58/D58*100</f>
        <v>48.098303101228801</v>
      </c>
      <c r="H59" s="10">
        <f>H58/D58*100</f>
        <v>113.10708016383853</v>
      </c>
      <c r="I59" s="10">
        <f>I58/D58*100</f>
        <v>202.1064950263312</v>
      </c>
      <c r="J59" s="10">
        <f>J58/D58*100</f>
        <v>197.54242246928033</v>
      </c>
      <c r="K59" s="11"/>
      <c r="L59" s="12" t="s">
        <v>31</v>
      </c>
      <c r="M59" s="6" t="s">
        <v>16</v>
      </c>
      <c r="N59" s="6" t="s">
        <v>7</v>
      </c>
      <c r="O59" s="11"/>
      <c r="P59" s="11"/>
      <c r="Q59" s="11"/>
    </row>
    <row r="60" spans="1:17">
      <c r="A60" s="4"/>
      <c r="B60" s="6"/>
      <c r="C60" s="6"/>
      <c r="D60" s="6"/>
      <c r="E60" s="6"/>
      <c r="F60" s="6"/>
      <c r="G60" s="6"/>
      <c r="H60" s="6"/>
      <c r="I60" s="6"/>
      <c r="J60" s="6"/>
      <c r="K60" s="11"/>
      <c r="L60" s="9" t="s">
        <v>57</v>
      </c>
      <c r="M60" s="13">
        <f>M55</f>
        <v>33.210777439193485</v>
      </c>
      <c r="N60" s="13">
        <f>M56</f>
        <v>16.455554343406316</v>
      </c>
      <c r="O60" s="11"/>
      <c r="P60" s="11"/>
      <c r="Q60" s="11"/>
    </row>
    <row r="61" spans="1:17">
      <c r="A61" s="4"/>
      <c r="B61" s="6" t="s">
        <v>40</v>
      </c>
      <c r="C61" s="7" t="s">
        <v>16</v>
      </c>
      <c r="D61" s="6"/>
      <c r="E61" s="6"/>
      <c r="F61" s="6"/>
      <c r="G61" s="6"/>
      <c r="H61" s="6"/>
      <c r="I61" s="6"/>
      <c r="J61" s="6"/>
      <c r="K61" s="11"/>
      <c r="L61" s="9" t="s">
        <v>58</v>
      </c>
      <c r="M61" s="13">
        <f>N55</f>
        <v>33.586542621212914</v>
      </c>
      <c r="N61" s="13">
        <f>N56</f>
        <v>33.413558330275421</v>
      </c>
      <c r="O61" s="11"/>
      <c r="P61" s="11"/>
      <c r="Q61" s="11"/>
    </row>
    <row r="62" spans="1:17" ht="15.75">
      <c r="A62" s="4"/>
      <c r="B62" s="6"/>
      <c r="C62" s="6" t="s">
        <v>21</v>
      </c>
      <c r="D62" s="8">
        <v>3.4049999999999998</v>
      </c>
      <c r="E62" s="6" t="s">
        <v>22</v>
      </c>
      <c r="F62" s="9" t="s">
        <v>57</v>
      </c>
      <c r="G62" s="9" t="s">
        <v>58</v>
      </c>
      <c r="H62" s="9" t="s">
        <v>59</v>
      </c>
      <c r="I62" s="9" t="s">
        <v>60</v>
      </c>
      <c r="J62" s="9" t="s">
        <v>61</v>
      </c>
      <c r="K62" s="11"/>
      <c r="L62" s="9" t="s">
        <v>59</v>
      </c>
      <c r="M62" s="13">
        <f>O55</f>
        <v>64.216341102812891</v>
      </c>
      <c r="N62" s="13">
        <f>O56</f>
        <v>95.070489234461675</v>
      </c>
      <c r="O62" s="11"/>
      <c r="P62" s="11"/>
      <c r="Q62" s="11"/>
    </row>
    <row r="63" spans="1:17" ht="15.75">
      <c r="A63" s="4"/>
      <c r="B63" s="6"/>
      <c r="C63" s="6" t="s">
        <v>30</v>
      </c>
      <c r="D63" s="8">
        <v>7.8179999999999996</v>
      </c>
      <c r="E63" s="8">
        <v>2.09</v>
      </c>
      <c r="F63" s="8">
        <v>2.2519999999999998</v>
      </c>
      <c r="G63" s="8">
        <v>2.351</v>
      </c>
      <c r="H63" s="8">
        <v>3.1389999999999998</v>
      </c>
      <c r="I63" s="8">
        <v>6.3259999999999996</v>
      </c>
      <c r="J63" s="8">
        <v>7.6970000000000001</v>
      </c>
      <c r="K63" s="11"/>
      <c r="L63" s="9" t="s">
        <v>60</v>
      </c>
      <c r="M63" s="13">
        <f>P55</f>
        <v>128.53069205890415</v>
      </c>
      <c r="N63" s="13">
        <f>P56</f>
        <v>173.84985768265716</v>
      </c>
      <c r="O63" s="11"/>
      <c r="P63" s="11"/>
      <c r="Q63" s="11"/>
    </row>
    <row r="64" spans="1:17">
      <c r="A64" s="4"/>
      <c r="B64" s="6"/>
      <c r="C64" s="6"/>
      <c r="D64" s="6">
        <f>D63-D62</f>
        <v>4.4130000000000003</v>
      </c>
      <c r="E64" s="6"/>
      <c r="F64" s="6">
        <f>F63-E63</f>
        <v>0.16199999999999992</v>
      </c>
      <c r="G64" s="6">
        <f>G63-E63</f>
        <v>0.26100000000000012</v>
      </c>
      <c r="H64" s="6">
        <f>H63-E63</f>
        <v>1.0489999999999999</v>
      </c>
      <c r="I64" s="6">
        <f>I63-E63</f>
        <v>4.2359999999999998</v>
      </c>
      <c r="J64" s="6">
        <f>J63-E63</f>
        <v>5.6070000000000002</v>
      </c>
      <c r="K64" s="11"/>
      <c r="L64" s="9" t="s">
        <v>61</v>
      </c>
      <c r="M64" s="13">
        <f>Q55</f>
        <v>145.11329368569341</v>
      </c>
      <c r="N64" s="13">
        <f>Q56</f>
        <v>196.14409259057237</v>
      </c>
      <c r="O64" s="11"/>
      <c r="P64" s="11"/>
      <c r="Q64" s="11"/>
    </row>
    <row r="65" spans="1:17">
      <c r="A65" s="4"/>
      <c r="B65" s="6"/>
      <c r="C65" s="6"/>
      <c r="D65" s="6"/>
      <c r="E65" s="6"/>
      <c r="F65" s="10">
        <f>F64/D64*100</f>
        <v>3.6709721278042133</v>
      </c>
      <c r="G65" s="10">
        <f>G64/D64*100</f>
        <v>5.9143439836845708</v>
      </c>
      <c r="H65" s="10">
        <f>H64/D64*100</f>
        <v>23.770677543621115</v>
      </c>
      <c r="I65" s="10">
        <f>I64/D64*100</f>
        <v>95.989123045547231</v>
      </c>
      <c r="J65" s="10">
        <f>J64/D64*100</f>
        <v>127.05642420122365</v>
      </c>
      <c r="K65" s="11"/>
      <c r="L65" s="11"/>
      <c r="M65" s="11"/>
      <c r="N65" s="11"/>
      <c r="O65" s="11"/>
      <c r="P65" s="11"/>
      <c r="Q65" s="11"/>
    </row>
    <row r="66" spans="1:17">
      <c r="A66" s="4"/>
      <c r="B66" s="6"/>
      <c r="C66" s="6"/>
      <c r="D66" s="6"/>
      <c r="E66" s="6"/>
      <c r="F66" s="6"/>
      <c r="G66" s="6"/>
      <c r="H66" s="6"/>
      <c r="I66" s="6"/>
      <c r="J66" s="6"/>
      <c r="K66" s="11"/>
      <c r="L66" s="11"/>
      <c r="M66" s="11"/>
      <c r="N66" s="11"/>
      <c r="O66" s="11"/>
      <c r="P66" s="11"/>
      <c r="Q66" s="11"/>
    </row>
    <row r="67" spans="1:17">
      <c r="A67" s="6"/>
      <c r="B67" s="6" t="s">
        <v>41</v>
      </c>
      <c r="C67" s="7" t="s">
        <v>16</v>
      </c>
      <c r="D67" s="6"/>
      <c r="E67" s="6"/>
      <c r="F67" s="6"/>
      <c r="G67" s="6"/>
      <c r="H67" s="6"/>
      <c r="I67" s="6"/>
      <c r="J67" s="6"/>
      <c r="K67" s="11"/>
      <c r="L67" s="11"/>
      <c r="M67" s="11"/>
      <c r="N67" s="11"/>
      <c r="O67" s="11"/>
      <c r="P67" s="11"/>
      <c r="Q67" s="11"/>
    </row>
    <row r="68" spans="1:17" ht="15.75">
      <c r="A68" s="6"/>
      <c r="B68" s="6"/>
      <c r="C68" s="6" t="s">
        <v>21</v>
      </c>
      <c r="D68" s="8">
        <v>3.4860000000000002</v>
      </c>
      <c r="E68" s="6" t="s">
        <v>22</v>
      </c>
      <c r="F68" s="9" t="s">
        <v>57</v>
      </c>
      <c r="G68" s="9" t="s">
        <v>58</v>
      </c>
      <c r="H68" s="9" t="s">
        <v>59</v>
      </c>
      <c r="I68" s="9" t="s">
        <v>60</v>
      </c>
      <c r="J68" s="9" t="s">
        <v>61</v>
      </c>
      <c r="K68" s="11"/>
      <c r="L68" s="11"/>
      <c r="M68" s="11"/>
      <c r="N68" s="11"/>
      <c r="O68" s="11"/>
      <c r="P68" s="11"/>
      <c r="Q68" s="11"/>
    </row>
    <row r="69" spans="1:17" ht="15.75">
      <c r="A69" s="6"/>
      <c r="B69" s="6"/>
      <c r="C69" s="6" t="s">
        <v>30</v>
      </c>
      <c r="D69" s="8">
        <v>5.6310000000000002</v>
      </c>
      <c r="E69" s="8">
        <v>2.7240000000000002</v>
      </c>
      <c r="F69" s="8">
        <v>4.07</v>
      </c>
      <c r="G69" s="8">
        <v>4.0380000000000003</v>
      </c>
      <c r="H69" s="8">
        <v>4.9690000000000003</v>
      </c>
      <c r="I69" s="8">
        <v>6.1790000000000003</v>
      </c>
      <c r="J69" s="8">
        <v>6.2240000000000002</v>
      </c>
      <c r="K69" s="11"/>
      <c r="L69" s="11"/>
      <c r="M69" s="11"/>
      <c r="N69" s="11"/>
      <c r="O69" s="11"/>
      <c r="P69" s="11"/>
      <c r="Q69" s="11"/>
    </row>
    <row r="70" spans="1:17">
      <c r="A70" s="6"/>
      <c r="B70" s="6"/>
      <c r="C70" s="6"/>
      <c r="D70" s="6">
        <f>D69-D68</f>
        <v>2.145</v>
      </c>
      <c r="E70" s="6"/>
      <c r="F70" s="6">
        <f>F69-E69</f>
        <v>1.3460000000000001</v>
      </c>
      <c r="G70" s="6">
        <f>G69-E69</f>
        <v>1.3140000000000001</v>
      </c>
      <c r="H70" s="6">
        <f>H69-E69</f>
        <v>2.2450000000000001</v>
      </c>
      <c r="I70" s="6">
        <f>I69-E69</f>
        <v>3.4550000000000001</v>
      </c>
      <c r="J70" s="6">
        <f>J69-E69</f>
        <v>3.5</v>
      </c>
      <c r="K70" s="11"/>
      <c r="L70" s="11"/>
      <c r="M70" s="11"/>
      <c r="N70" s="11"/>
      <c r="O70" s="11"/>
      <c r="P70" s="11"/>
      <c r="Q70" s="11"/>
    </row>
    <row r="71" spans="1:17">
      <c r="A71" s="6"/>
      <c r="B71" s="6"/>
      <c r="C71" s="6"/>
      <c r="D71" s="6"/>
      <c r="E71" s="6"/>
      <c r="F71" s="10">
        <f>F70/D70*100</f>
        <v>62.750582750582751</v>
      </c>
      <c r="G71" s="10">
        <f>G70/D70*100</f>
        <v>61.258741258741253</v>
      </c>
      <c r="H71" s="10">
        <f>H70/D70*100</f>
        <v>104.66200466200466</v>
      </c>
      <c r="I71" s="10">
        <f>I70/D70*100</f>
        <v>161.07226107226106</v>
      </c>
      <c r="J71" s="10">
        <f>J70/D70*100</f>
        <v>163.17016317016316</v>
      </c>
      <c r="K71" s="11"/>
      <c r="L71" s="11"/>
      <c r="M71" s="11"/>
      <c r="N71" s="11"/>
      <c r="O71" s="11"/>
      <c r="P71" s="11"/>
      <c r="Q71" s="11"/>
    </row>
    <row r="72" spans="1:17">
      <c r="A72" s="6"/>
      <c r="B72" s="6"/>
      <c r="C72" s="6"/>
      <c r="D72" s="6"/>
      <c r="E72" s="6"/>
      <c r="F72" s="6"/>
      <c r="G72" s="6"/>
      <c r="H72" s="6"/>
      <c r="I72" s="6"/>
      <c r="J72" s="6"/>
      <c r="K72" s="11"/>
      <c r="L72" s="11"/>
      <c r="M72" s="11"/>
      <c r="N72" s="11"/>
      <c r="O72" s="11"/>
      <c r="P72" s="11"/>
      <c r="Q72" s="11"/>
    </row>
    <row r="73" spans="1:17">
      <c r="A73" s="6"/>
      <c r="B73" s="6" t="s">
        <v>42</v>
      </c>
      <c r="C73" s="7" t="s">
        <v>7</v>
      </c>
      <c r="D73" s="6"/>
      <c r="E73" s="6"/>
      <c r="F73" s="6"/>
      <c r="G73" s="6"/>
      <c r="H73" s="6"/>
      <c r="I73" s="6"/>
      <c r="J73" s="6"/>
      <c r="K73" s="11"/>
      <c r="L73" s="11"/>
      <c r="M73" s="11"/>
      <c r="N73" s="11"/>
      <c r="O73" s="11"/>
      <c r="P73" s="11"/>
      <c r="Q73" s="11"/>
    </row>
    <row r="74" spans="1:17" ht="15.75">
      <c r="A74" s="4"/>
      <c r="B74" s="6"/>
      <c r="C74" s="6" t="s">
        <v>21</v>
      </c>
      <c r="D74" s="8">
        <v>4.0209999999999999</v>
      </c>
      <c r="E74" s="6" t="s">
        <v>22</v>
      </c>
      <c r="F74" s="9" t="s">
        <v>57</v>
      </c>
      <c r="G74" s="9" t="s">
        <v>58</v>
      </c>
      <c r="H74" s="9" t="s">
        <v>59</v>
      </c>
      <c r="I74" s="9" t="s">
        <v>60</v>
      </c>
      <c r="J74" s="9" t="s">
        <v>61</v>
      </c>
      <c r="K74" s="11"/>
      <c r="L74" s="11"/>
      <c r="M74" s="11"/>
      <c r="N74" s="11"/>
      <c r="O74" s="11"/>
      <c r="P74" s="11"/>
      <c r="Q74" s="11"/>
    </row>
    <row r="75" spans="1:17" ht="15.75">
      <c r="A75" s="4"/>
      <c r="B75" s="6"/>
      <c r="C75" s="6" t="s">
        <v>30</v>
      </c>
      <c r="D75" s="8">
        <v>5.2009999999999996</v>
      </c>
      <c r="E75" s="8">
        <v>4.4509999999999996</v>
      </c>
      <c r="F75" s="8">
        <v>4.5389999999999997</v>
      </c>
      <c r="G75" s="8">
        <v>4.6719999999999997</v>
      </c>
      <c r="H75" s="8">
        <v>5.36</v>
      </c>
      <c r="I75" s="8">
        <v>6.1689999999999996</v>
      </c>
      <c r="J75" s="8">
        <v>6.7489999999999997</v>
      </c>
      <c r="K75" s="11"/>
      <c r="L75" s="11"/>
      <c r="M75" s="11"/>
      <c r="N75" s="11"/>
      <c r="O75" s="11"/>
      <c r="P75" s="11"/>
      <c r="Q75" s="11"/>
    </row>
    <row r="76" spans="1:17">
      <c r="A76" s="4"/>
      <c r="B76" s="6"/>
      <c r="C76" s="6"/>
      <c r="D76" s="6">
        <f>D75-D74</f>
        <v>1.1799999999999997</v>
      </c>
      <c r="E76" s="6"/>
      <c r="F76" s="6">
        <f>F75-E75</f>
        <v>8.8000000000000078E-2</v>
      </c>
      <c r="G76" s="6">
        <f>G75-E75</f>
        <v>0.22100000000000009</v>
      </c>
      <c r="H76" s="6">
        <f>H75-E75</f>
        <v>0.9090000000000007</v>
      </c>
      <c r="I76" s="6">
        <f>I75-E75</f>
        <v>1.718</v>
      </c>
      <c r="J76" s="6">
        <f>J75-E75</f>
        <v>2.298</v>
      </c>
      <c r="K76" s="11"/>
      <c r="L76" s="11"/>
      <c r="M76" s="11"/>
      <c r="N76" s="11"/>
      <c r="O76" s="11"/>
      <c r="P76" s="11"/>
      <c r="Q76" s="11"/>
    </row>
    <row r="77" spans="1:17">
      <c r="A77" s="4"/>
      <c r="B77" s="6"/>
      <c r="C77" s="6"/>
      <c r="D77" s="6"/>
      <c r="E77" s="6"/>
      <c r="F77" s="10">
        <f>F76/D76*100</f>
        <v>7.4576271186440763</v>
      </c>
      <c r="G77" s="10">
        <f>G76/D76*100</f>
        <v>18.728813559322045</v>
      </c>
      <c r="H77" s="10">
        <f>H76/D76*100</f>
        <v>77.033898305084819</v>
      </c>
      <c r="I77" s="10">
        <f>I76/D76*100</f>
        <v>145.59322033898309</v>
      </c>
      <c r="J77" s="10">
        <f>J76/D76*100</f>
        <v>194.74576271186444</v>
      </c>
      <c r="K77" s="11"/>
      <c r="L77" s="11"/>
      <c r="M77" s="11"/>
      <c r="N77" s="11"/>
      <c r="O77" s="11"/>
      <c r="P77" s="11"/>
      <c r="Q77" s="11"/>
    </row>
    <row r="78" spans="1:17">
      <c r="A78" s="11"/>
      <c r="B78" s="11"/>
      <c r="C78" s="11"/>
      <c r="D78" s="11"/>
      <c r="E78" s="11"/>
      <c r="F78" s="11"/>
      <c r="G78" s="11"/>
      <c r="H78" s="11"/>
      <c r="I78" s="11"/>
      <c r="J78" s="11"/>
      <c r="K78" s="11"/>
      <c r="L78" s="11"/>
      <c r="M78" s="11"/>
      <c r="N78" s="11"/>
      <c r="O78" s="11"/>
      <c r="P78" s="11"/>
      <c r="Q78" s="11"/>
    </row>
    <row r="79" spans="1:17">
      <c r="A79" s="4" t="s">
        <v>36</v>
      </c>
      <c r="B79" s="6"/>
      <c r="C79" s="6"/>
      <c r="D79" s="6"/>
      <c r="E79" s="6"/>
      <c r="F79" s="6"/>
      <c r="G79" s="6"/>
      <c r="H79" s="6"/>
      <c r="I79" s="6"/>
      <c r="J79" s="6"/>
      <c r="K79" s="11"/>
      <c r="L79" s="12"/>
      <c r="M79" s="9" t="str">
        <f t="shared" ref="M79:Q79" si="18">F81</f>
        <v>2HZ</v>
      </c>
      <c r="N79" s="9" t="str">
        <f t="shared" si="18"/>
        <v>4HZ</v>
      </c>
      <c r="O79" s="9" t="str">
        <f t="shared" si="18"/>
        <v>8HZ</v>
      </c>
      <c r="P79" s="9" t="str">
        <f t="shared" si="18"/>
        <v>16HZ</v>
      </c>
      <c r="Q79" s="9" t="str">
        <f t="shared" si="18"/>
        <v>32HZ</v>
      </c>
    </row>
    <row r="80" spans="1:17">
      <c r="A80" s="4"/>
      <c r="B80" s="6" t="s">
        <v>19</v>
      </c>
      <c r="C80" s="7" t="s">
        <v>16</v>
      </c>
      <c r="D80" s="6"/>
      <c r="E80" s="6"/>
      <c r="F80" s="6"/>
      <c r="G80" s="6"/>
      <c r="H80" s="6"/>
      <c r="I80" s="6"/>
      <c r="J80" s="6"/>
      <c r="K80" s="11"/>
      <c r="L80" s="12" t="s">
        <v>16</v>
      </c>
      <c r="M80" s="13">
        <f t="shared" ref="M80:Q80" si="19">AVERAGE(F84,F102)</f>
        <v>2.6681724161103748</v>
      </c>
      <c r="N80" s="13">
        <f t="shared" si="19"/>
        <v>5.7246244744859363</v>
      </c>
      <c r="O80" s="13">
        <f t="shared" si="19"/>
        <v>28.025138474648497</v>
      </c>
      <c r="P80" s="13">
        <f t="shared" si="19"/>
        <v>42.394211983110367</v>
      </c>
      <c r="Q80" s="13">
        <f t="shared" si="19"/>
        <v>61.597029713072601</v>
      </c>
    </row>
    <row r="81" spans="1:17" ht="15.75">
      <c r="A81" s="4"/>
      <c r="B81" s="6"/>
      <c r="C81" s="6" t="s">
        <v>21</v>
      </c>
      <c r="D81" s="8">
        <v>3.9119999999999999</v>
      </c>
      <c r="E81" s="6" t="s">
        <v>22</v>
      </c>
      <c r="F81" s="9" t="s">
        <v>57</v>
      </c>
      <c r="G81" s="9" t="s">
        <v>58</v>
      </c>
      <c r="H81" s="9" t="s">
        <v>59</v>
      </c>
      <c r="I81" s="9" t="s">
        <v>60</v>
      </c>
      <c r="J81" s="9" t="s">
        <v>61</v>
      </c>
      <c r="K81" s="11"/>
      <c r="L81" s="12" t="s">
        <v>7</v>
      </c>
      <c r="M81" s="13">
        <f t="shared" ref="M81:Q81" si="20">AVERAGE(F90,F96)</f>
        <v>18.909334127776894</v>
      </c>
      <c r="N81" s="13">
        <f t="shared" si="20"/>
        <v>17.694361203114685</v>
      </c>
      <c r="O81" s="13">
        <f t="shared" si="20"/>
        <v>31.679401129745486</v>
      </c>
      <c r="P81" s="13">
        <f t="shared" si="20"/>
        <v>45.865213302256571</v>
      </c>
      <c r="Q81" s="13">
        <f t="shared" si="20"/>
        <v>66.046328911320245</v>
      </c>
    </row>
    <row r="82" spans="1:17" ht="15.75">
      <c r="A82" s="4"/>
      <c r="B82" s="6"/>
      <c r="C82" s="6" t="s">
        <v>30</v>
      </c>
      <c r="D82" s="8">
        <v>6.3339999999999996</v>
      </c>
      <c r="E82" s="8">
        <v>2.5659999999999998</v>
      </c>
      <c r="F82" s="8">
        <v>2.6549999999999998</v>
      </c>
      <c r="G82" s="8">
        <v>2.7690000000000001</v>
      </c>
      <c r="H82" s="8">
        <v>3.7770000000000001</v>
      </c>
      <c r="I82" s="8">
        <v>4.0519999999999996</v>
      </c>
      <c r="J82" s="8">
        <v>4.6210000000000004</v>
      </c>
      <c r="K82" s="11"/>
      <c r="L82" s="11"/>
      <c r="M82" s="11"/>
      <c r="N82" s="11"/>
      <c r="O82" s="11"/>
      <c r="P82" s="11"/>
      <c r="Q82" s="11"/>
    </row>
    <row r="83" spans="1:17">
      <c r="A83" s="4"/>
      <c r="B83" s="6"/>
      <c r="C83" s="6"/>
      <c r="D83" s="6">
        <f>D82-D81</f>
        <v>2.4219999999999997</v>
      </c>
      <c r="E83" s="6"/>
      <c r="F83" s="6">
        <f>F82-E82</f>
        <v>8.8999999999999968E-2</v>
      </c>
      <c r="G83" s="6">
        <f>G82-E82</f>
        <v>0.20300000000000029</v>
      </c>
      <c r="H83" s="6">
        <f>H82-E82</f>
        <v>1.2110000000000003</v>
      </c>
      <c r="I83" s="6">
        <f>I82-E82</f>
        <v>1.4859999999999998</v>
      </c>
      <c r="J83" s="6">
        <f>J82-E82</f>
        <v>2.0550000000000006</v>
      </c>
      <c r="K83" s="11"/>
      <c r="L83" s="11"/>
      <c r="M83" s="11"/>
      <c r="N83" s="11"/>
      <c r="O83" s="11"/>
      <c r="P83" s="11"/>
      <c r="Q83" s="11"/>
    </row>
    <row r="84" spans="1:17">
      <c r="A84" s="4"/>
      <c r="B84" s="6"/>
      <c r="C84" s="6"/>
      <c r="D84" s="6"/>
      <c r="E84" s="6"/>
      <c r="F84" s="10">
        <f>F83/D83*100</f>
        <v>3.6746490503715932</v>
      </c>
      <c r="G84" s="10">
        <f>G83/D83*100</f>
        <v>8.3815028901734223</v>
      </c>
      <c r="H84" s="10">
        <f>H83/D83*100</f>
        <v>50.000000000000021</v>
      </c>
      <c r="I84" s="10">
        <f>I83/D83*100</f>
        <v>61.354252683732447</v>
      </c>
      <c r="J84" s="10">
        <f>J83/D83*100</f>
        <v>84.847233691164362</v>
      </c>
      <c r="K84" s="11"/>
      <c r="L84" s="12" t="s">
        <v>31</v>
      </c>
      <c r="M84" s="6" t="s">
        <v>16</v>
      </c>
      <c r="N84" s="6" t="s">
        <v>7</v>
      </c>
      <c r="O84" s="11"/>
      <c r="P84" s="11"/>
      <c r="Q84" s="11"/>
    </row>
    <row r="85" spans="1:17">
      <c r="A85" s="4"/>
      <c r="B85" s="6"/>
      <c r="C85" s="6"/>
      <c r="D85" s="6"/>
      <c r="E85" s="6"/>
      <c r="F85" s="6"/>
      <c r="G85" s="6"/>
      <c r="H85" s="6"/>
      <c r="I85" s="6"/>
      <c r="J85" s="6"/>
      <c r="K85" s="11"/>
      <c r="L85" s="9" t="s">
        <v>57</v>
      </c>
      <c r="M85" s="13">
        <f>M80</f>
        <v>2.6681724161103748</v>
      </c>
      <c r="N85" s="13">
        <f>M81</f>
        <v>18.909334127776894</v>
      </c>
      <c r="O85" s="11"/>
      <c r="P85" s="11"/>
      <c r="Q85" s="11"/>
    </row>
    <row r="86" spans="1:17">
      <c r="A86" s="4"/>
      <c r="B86" s="6" t="s">
        <v>32</v>
      </c>
      <c r="C86" s="7" t="s">
        <v>20</v>
      </c>
      <c r="D86" s="6"/>
      <c r="E86" s="6"/>
      <c r="F86" s="6"/>
      <c r="G86" s="6"/>
      <c r="H86" s="6"/>
      <c r="I86" s="6"/>
      <c r="J86" s="6"/>
      <c r="K86" s="11"/>
      <c r="L86" s="9" t="s">
        <v>58</v>
      </c>
      <c r="M86" s="13">
        <f>N80</f>
        <v>5.7246244744859363</v>
      </c>
      <c r="N86" s="13">
        <f>N81</f>
        <v>17.694361203114685</v>
      </c>
      <c r="O86" s="11"/>
      <c r="P86" s="11"/>
      <c r="Q86" s="11"/>
    </row>
    <row r="87" spans="1:17" ht="15.75">
      <c r="A87" s="4"/>
      <c r="B87" s="6"/>
      <c r="C87" s="6" t="s">
        <v>21</v>
      </c>
      <c r="D87" s="8">
        <v>3.3730000000000002</v>
      </c>
      <c r="E87" s="6" t="s">
        <v>22</v>
      </c>
      <c r="F87" s="9" t="s">
        <v>57</v>
      </c>
      <c r="G87" s="9" t="s">
        <v>58</v>
      </c>
      <c r="H87" s="9" t="s">
        <v>59</v>
      </c>
      <c r="I87" s="9" t="s">
        <v>60</v>
      </c>
      <c r="J87" s="9" t="s">
        <v>61</v>
      </c>
      <c r="K87" s="11"/>
      <c r="L87" s="9" t="s">
        <v>59</v>
      </c>
      <c r="M87" s="13">
        <f>O80</f>
        <v>28.025138474648497</v>
      </c>
      <c r="N87" s="13">
        <f>O81</f>
        <v>31.679401129745486</v>
      </c>
      <c r="O87" s="11"/>
      <c r="P87" s="11"/>
      <c r="Q87" s="11"/>
    </row>
    <row r="88" spans="1:17" ht="15.75">
      <c r="A88" s="4"/>
      <c r="B88" s="6"/>
      <c r="C88" s="6" t="s">
        <v>30</v>
      </c>
      <c r="D88" s="8">
        <v>5.4429999999999996</v>
      </c>
      <c r="E88" s="8">
        <v>2.8620000000000001</v>
      </c>
      <c r="F88" s="8">
        <v>2.944</v>
      </c>
      <c r="G88" s="8">
        <v>2.9350000000000001</v>
      </c>
      <c r="H88" s="8">
        <v>3.1160000000000001</v>
      </c>
      <c r="I88" s="8">
        <v>3.254</v>
      </c>
      <c r="J88" s="8">
        <v>3.47</v>
      </c>
      <c r="K88" s="11"/>
      <c r="L88" s="9" t="s">
        <v>60</v>
      </c>
      <c r="M88" s="13">
        <f>P80</f>
        <v>42.394211983110367</v>
      </c>
      <c r="N88" s="13">
        <f>P81</f>
        <v>45.865213302256571</v>
      </c>
      <c r="O88" s="11"/>
      <c r="P88" s="11"/>
      <c r="Q88" s="11"/>
    </row>
    <row r="89" spans="1:17">
      <c r="A89" s="4"/>
      <c r="B89" s="6"/>
      <c r="C89" s="6"/>
      <c r="D89" s="6">
        <f>D88-D87</f>
        <v>2.0699999999999994</v>
      </c>
      <c r="E89" s="6"/>
      <c r="F89" s="6">
        <f>F88-E88</f>
        <v>8.1999999999999851E-2</v>
      </c>
      <c r="G89" s="6">
        <f>G88-E88</f>
        <v>7.2999999999999954E-2</v>
      </c>
      <c r="H89" s="6">
        <f>H88-E88</f>
        <v>0.254</v>
      </c>
      <c r="I89" s="6">
        <f>I88-E88</f>
        <v>0.3919999999999999</v>
      </c>
      <c r="J89" s="6">
        <f>J88-E88</f>
        <v>0.6080000000000001</v>
      </c>
      <c r="K89" s="11"/>
      <c r="L89" s="9" t="s">
        <v>61</v>
      </c>
      <c r="M89" s="13">
        <f>Q80</f>
        <v>61.597029713072601</v>
      </c>
      <c r="N89" s="13">
        <f>Q81</f>
        <v>66.046328911320245</v>
      </c>
      <c r="O89" s="11"/>
      <c r="P89" s="11"/>
      <c r="Q89" s="11"/>
    </row>
    <row r="90" spans="1:17">
      <c r="A90" s="4"/>
      <c r="B90" s="6"/>
      <c r="C90" s="6"/>
      <c r="D90" s="6"/>
      <c r="E90" s="6"/>
      <c r="F90" s="10">
        <f>F89/D89*100</f>
        <v>3.961352657004825</v>
      </c>
      <c r="G90" s="10">
        <f>G89/D89*100</f>
        <v>3.5265700483091771</v>
      </c>
      <c r="H90" s="10">
        <f>H89/D89*100</f>
        <v>12.270531400966188</v>
      </c>
      <c r="I90" s="10">
        <f>I89/D89*100</f>
        <v>18.937198067632853</v>
      </c>
      <c r="J90" s="10">
        <f>J89/D89*100</f>
        <v>29.371980676328512</v>
      </c>
      <c r="K90" s="11"/>
      <c r="L90" s="11"/>
      <c r="M90" s="11"/>
      <c r="N90" s="11"/>
      <c r="O90" s="11"/>
      <c r="P90" s="11"/>
      <c r="Q90" s="11"/>
    </row>
    <row r="91" spans="1:17">
      <c r="A91" s="4"/>
      <c r="B91" s="6"/>
      <c r="C91" s="6"/>
      <c r="D91" s="6"/>
      <c r="E91" s="6"/>
      <c r="F91" s="6"/>
      <c r="G91" s="6"/>
      <c r="H91" s="6"/>
      <c r="I91" s="6"/>
      <c r="J91" s="6"/>
      <c r="K91" s="11"/>
      <c r="L91" s="11"/>
      <c r="M91" s="11"/>
      <c r="N91" s="11"/>
      <c r="O91" s="11"/>
      <c r="P91" s="11"/>
      <c r="Q91" s="11"/>
    </row>
    <row r="92" spans="1:17">
      <c r="A92" s="6"/>
      <c r="B92" s="6" t="s">
        <v>33</v>
      </c>
      <c r="C92" s="7" t="s">
        <v>20</v>
      </c>
      <c r="D92" s="6"/>
      <c r="E92" s="6"/>
      <c r="F92" s="6"/>
      <c r="G92" s="6"/>
      <c r="H92" s="6"/>
      <c r="I92" s="6"/>
      <c r="J92" s="6"/>
      <c r="K92" s="11"/>
      <c r="L92" s="11"/>
      <c r="M92" s="11"/>
      <c r="N92" s="11"/>
      <c r="O92" s="11"/>
      <c r="P92" s="11"/>
      <c r="Q92" s="11"/>
    </row>
    <row r="93" spans="1:17" ht="15.75">
      <c r="A93" s="6"/>
      <c r="B93" s="6"/>
      <c r="C93" s="6" t="s">
        <v>21</v>
      </c>
      <c r="D93" s="8">
        <v>2.8849999999999998</v>
      </c>
      <c r="E93" s="6" t="s">
        <v>22</v>
      </c>
      <c r="F93" s="9" t="s">
        <v>57</v>
      </c>
      <c r="G93" s="9" t="s">
        <v>58</v>
      </c>
      <c r="H93" s="9" t="s">
        <v>59</v>
      </c>
      <c r="I93" s="9" t="s">
        <v>60</v>
      </c>
      <c r="J93" s="9" t="s">
        <v>61</v>
      </c>
      <c r="K93" s="11"/>
      <c r="L93" s="11"/>
      <c r="M93" s="11"/>
      <c r="N93" s="11"/>
      <c r="O93" s="11"/>
      <c r="P93" s="11"/>
      <c r="Q93" s="11"/>
    </row>
    <row r="94" spans="1:17" ht="15.75">
      <c r="A94" s="6"/>
      <c r="B94" s="6"/>
      <c r="C94" s="6" t="s">
        <v>30</v>
      </c>
      <c r="D94" s="8">
        <v>4.5389999999999997</v>
      </c>
      <c r="E94" s="8">
        <v>1.9770000000000001</v>
      </c>
      <c r="F94" s="8">
        <v>2.5369999999999999</v>
      </c>
      <c r="G94" s="8">
        <v>2.504</v>
      </c>
      <c r="H94" s="8">
        <v>2.8220000000000001</v>
      </c>
      <c r="I94" s="8">
        <v>3.181</v>
      </c>
      <c r="J94" s="8">
        <v>3.6760000000000002</v>
      </c>
      <c r="K94" s="11"/>
      <c r="L94" s="11"/>
      <c r="M94" s="11"/>
      <c r="N94" s="11"/>
      <c r="O94" s="11"/>
      <c r="P94" s="11"/>
      <c r="Q94" s="11"/>
    </row>
    <row r="95" spans="1:17">
      <c r="A95" s="6"/>
      <c r="B95" s="6"/>
      <c r="C95" s="6"/>
      <c r="D95" s="6">
        <f>D94-D93</f>
        <v>1.6539999999999999</v>
      </c>
      <c r="E95" s="6"/>
      <c r="F95" s="6">
        <f>F94-E94</f>
        <v>0.55999999999999983</v>
      </c>
      <c r="G95" s="6">
        <f>G94-E94</f>
        <v>0.52699999999999991</v>
      </c>
      <c r="H95" s="6">
        <f>H94-E94</f>
        <v>0.84499999999999997</v>
      </c>
      <c r="I95" s="6">
        <f>I94-E94</f>
        <v>1.204</v>
      </c>
      <c r="J95" s="6">
        <f>J94-E94</f>
        <v>1.6990000000000001</v>
      </c>
      <c r="K95" s="11"/>
      <c r="L95" s="11"/>
      <c r="M95" s="11"/>
      <c r="N95" s="11"/>
      <c r="O95" s="11"/>
      <c r="P95" s="11"/>
      <c r="Q95" s="11"/>
    </row>
    <row r="96" spans="1:17">
      <c r="A96" s="6"/>
      <c r="B96" s="6"/>
      <c r="C96" s="6"/>
      <c r="D96" s="6"/>
      <c r="E96" s="6"/>
      <c r="F96" s="10">
        <f>F95/D95*100</f>
        <v>33.857315598548965</v>
      </c>
      <c r="G96" s="10">
        <f>G95/D95*100</f>
        <v>31.862152357920191</v>
      </c>
      <c r="H96" s="10">
        <f>H95/D95*100</f>
        <v>51.088270858524787</v>
      </c>
      <c r="I96" s="10">
        <f>I95/D95*100</f>
        <v>72.793228536880292</v>
      </c>
      <c r="J96" s="10">
        <f>J95/D95*100</f>
        <v>102.72067714631198</v>
      </c>
      <c r="K96" s="11"/>
      <c r="L96" s="11"/>
      <c r="M96" s="11"/>
      <c r="N96" s="11"/>
      <c r="O96" s="11"/>
      <c r="P96" s="11"/>
      <c r="Q96" s="11"/>
    </row>
    <row r="97" spans="1:17">
      <c r="A97" s="6"/>
      <c r="B97" s="6"/>
      <c r="C97" s="6"/>
      <c r="D97" s="6"/>
      <c r="E97" s="6"/>
      <c r="F97" s="6"/>
      <c r="G97" s="6"/>
      <c r="H97" s="6"/>
      <c r="I97" s="6"/>
      <c r="J97" s="6"/>
      <c r="K97" s="11"/>
      <c r="L97" s="11"/>
      <c r="M97" s="11"/>
      <c r="N97" s="11"/>
      <c r="O97" s="11"/>
      <c r="P97" s="11"/>
      <c r="Q97" s="11"/>
    </row>
    <row r="98" spans="1:17">
      <c r="A98" s="6"/>
      <c r="B98" s="6" t="s">
        <v>34</v>
      </c>
      <c r="C98" s="7" t="s">
        <v>16</v>
      </c>
      <c r="D98" s="6"/>
      <c r="E98" s="6"/>
      <c r="F98" s="6"/>
      <c r="G98" s="6"/>
      <c r="H98" s="6"/>
      <c r="I98" s="6"/>
      <c r="J98" s="6"/>
      <c r="K98" s="11"/>
      <c r="L98" s="11"/>
      <c r="M98" s="11"/>
      <c r="N98" s="11"/>
      <c r="O98" s="11"/>
      <c r="P98" s="11"/>
      <c r="Q98" s="11"/>
    </row>
    <row r="99" spans="1:17" ht="15.75">
      <c r="A99" s="4"/>
      <c r="B99" s="6"/>
      <c r="C99" s="6" t="s">
        <v>21</v>
      </c>
      <c r="D99" s="8">
        <v>3.806</v>
      </c>
      <c r="E99" s="6" t="s">
        <v>22</v>
      </c>
      <c r="F99" s="9" t="s">
        <v>57</v>
      </c>
      <c r="G99" s="9" t="s">
        <v>58</v>
      </c>
      <c r="H99" s="9" t="s">
        <v>59</v>
      </c>
      <c r="I99" s="9" t="s">
        <v>60</v>
      </c>
      <c r="J99" s="9" t="s">
        <v>61</v>
      </c>
      <c r="K99" s="11"/>
      <c r="L99" s="11"/>
      <c r="M99" s="11"/>
      <c r="N99" s="11"/>
      <c r="O99" s="11"/>
      <c r="P99" s="11"/>
      <c r="Q99" s="11"/>
    </row>
    <row r="100" spans="1:17" ht="15.75">
      <c r="A100" s="4"/>
      <c r="B100" s="6"/>
      <c r="C100" s="6" t="s">
        <v>30</v>
      </c>
      <c r="D100" s="8">
        <v>6.1529999999999996</v>
      </c>
      <c r="E100" s="8">
        <v>2.6880000000000002</v>
      </c>
      <c r="F100" s="8">
        <v>2.7269999999999999</v>
      </c>
      <c r="G100" s="8">
        <v>2.76</v>
      </c>
      <c r="H100" s="8">
        <v>2.83</v>
      </c>
      <c r="I100" s="8">
        <v>3.238</v>
      </c>
      <c r="J100" s="8">
        <v>3.5880000000000001</v>
      </c>
      <c r="K100" s="11"/>
      <c r="L100" s="11"/>
      <c r="M100" s="11"/>
      <c r="N100" s="11"/>
      <c r="O100" s="11"/>
      <c r="P100" s="11"/>
      <c r="Q100" s="11"/>
    </row>
    <row r="101" spans="1:17">
      <c r="A101" s="4"/>
      <c r="B101" s="6"/>
      <c r="C101" s="6"/>
      <c r="D101" s="6">
        <f>D100-D99</f>
        <v>2.3469999999999995</v>
      </c>
      <c r="E101" s="6"/>
      <c r="F101" s="6">
        <f>F100-E100</f>
        <v>3.8999999999999702E-2</v>
      </c>
      <c r="G101" s="6">
        <f>G100-E100</f>
        <v>7.199999999999962E-2</v>
      </c>
      <c r="H101" s="6">
        <f>H100-E100</f>
        <v>0.1419999999999999</v>
      </c>
      <c r="I101" s="6">
        <f>I100-E100</f>
        <v>0.54999999999999982</v>
      </c>
      <c r="J101" s="6">
        <f>J100-E100</f>
        <v>0.89999999999999991</v>
      </c>
      <c r="K101" s="11"/>
      <c r="L101" s="11"/>
      <c r="M101" s="11"/>
      <c r="N101" s="11"/>
      <c r="O101" s="11"/>
      <c r="P101" s="11"/>
      <c r="Q101" s="11"/>
    </row>
    <row r="102" spans="1:17">
      <c r="A102" s="4"/>
      <c r="B102" s="6"/>
      <c r="C102" s="6"/>
      <c r="D102" s="6"/>
      <c r="E102" s="6"/>
      <c r="F102" s="10">
        <f>F101/D101*100</f>
        <v>1.6616957818491569</v>
      </c>
      <c r="G102" s="10">
        <f>G101/D101*100</f>
        <v>3.0677460587984506</v>
      </c>
      <c r="H102" s="10">
        <f>H101/D101*100</f>
        <v>6.0502769492969719</v>
      </c>
      <c r="I102" s="10">
        <f>I101/D101*100</f>
        <v>23.434171282488279</v>
      </c>
      <c r="J102" s="10">
        <f>J101/D101*100</f>
        <v>38.346825734980833</v>
      </c>
      <c r="K102" s="11"/>
      <c r="L102" s="11"/>
      <c r="M102" s="11"/>
      <c r="N102" s="11"/>
      <c r="O102" s="11"/>
      <c r="P102" s="11"/>
      <c r="Q102" s="11"/>
    </row>
    <row r="103" spans="1:17">
      <c r="A103" s="11"/>
      <c r="B103" s="11"/>
      <c r="C103" s="11"/>
      <c r="D103" s="11"/>
      <c r="E103" s="11"/>
      <c r="F103" s="11"/>
      <c r="G103" s="11"/>
      <c r="H103" s="11"/>
      <c r="I103" s="11"/>
      <c r="J103" s="11"/>
      <c r="K103" s="11"/>
      <c r="L103" s="11"/>
      <c r="M103" s="11"/>
      <c r="N103" s="11"/>
      <c r="O103" s="11"/>
      <c r="P103" s="11"/>
      <c r="Q103" s="11"/>
    </row>
    <row r="104" spans="1:17">
      <c r="A104" s="4" t="s">
        <v>38</v>
      </c>
      <c r="B104" s="6"/>
      <c r="C104" s="6"/>
      <c r="D104" s="6"/>
      <c r="E104" s="6"/>
      <c r="F104" s="6"/>
      <c r="G104" s="6"/>
      <c r="H104" s="6"/>
      <c r="I104" s="6"/>
      <c r="J104" s="6"/>
      <c r="K104" s="11"/>
      <c r="L104" s="12"/>
      <c r="M104" s="9" t="str">
        <f t="shared" ref="M104:Q104" si="21">F106</f>
        <v>2HZ</v>
      </c>
      <c r="N104" s="9" t="str">
        <f t="shared" si="21"/>
        <v>4HZ</v>
      </c>
      <c r="O104" s="9" t="str">
        <f t="shared" si="21"/>
        <v>8HZ</v>
      </c>
      <c r="P104" s="9" t="str">
        <f t="shared" si="21"/>
        <v>16HZ</v>
      </c>
      <c r="Q104" s="9" t="str">
        <f t="shared" si="21"/>
        <v>32HZ</v>
      </c>
    </row>
    <row r="105" spans="1:17">
      <c r="A105" s="4"/>
      <c r="B105" s="6" t="s">
        <v>19</v>
      </c>
      <c r="C105" s="7" t="s">
        <v>20</v>
      </c>
      <c r="D105" s="6"/>
      <c r="E105" s="6"/>
      <c r="F105" s="6"/>
      <c r="G105" s="6"/>
      <c r="H105" s="6"/>
      <c r="I105" s="6"/>
      <c r="J105" s="6"/>
      <c r="K105" s="11"/>
      <c r="L105" s="12" t="s">
        <v>16</v>
      </c>
      <c r="M105" s="13">
        <f t="shared" ref="M105:Q105" si="22">AVERAGE(F115,F127)</f>
        <v>13.773706253889777</v>
      </c>
      <c r="N105" s="13">
        <f t="shared" si="22"/>
        <v>20.388105650434262</v>
      </c>
      <c r="O105" s="13">
        <f t="shared" si="22"/>
        <v>44.979074389816901</v>
      </c>
      <c r="P105" s="13">
        <f t="shared" si="22"/>
        <v>93.529918739226773</v>
      </c>
      <c r="Q105" s="13">
        <f t="shared" si="22"/>
        <v>139.47550384069109</v>
      </c>
    </row>
    <row r="106" spans="1:17" ht="15.75">
      <c r="A106" s="4"/>
      <c r="B106" s="6"/>
      <c r="C106" s="6" t="s">
        <v>21</v>
      </c>
      <c r="D106" s="8">
        <v>3.9119999999999999</v>
      </c>
      <c r="E106" s="6" t="s">
        <v>22</v>
      </c>
      <c r="F106" s="9" t="s">
        <v>57</v>
      </c>
      <c r="G106" s="9" t="s">
        <v>58</v>
      </c>
      <c r="H106" s="9" t="s">
        <v>59</v>
      </c>
      <c r="I106" s="9" t="s">
        <v>60</v>
      </c>
      <c r="J106" s="9" t="s">
        <v>61</v>
      </c>
      <c r="K106" s="11"/>
      <c r="L106" s="12" t="s">
        <v>7</v>
      </c>
      <c r="M106" s="13">
        <f t="shared" ref="M106:Q106" si="23">AVERAGE(F109,F121)</f>
        <v>8.4612794612794708</v>
      </c>
      <c r="N106" s="13">
        <f t="shared" si="23"/>
        <v>36.491582491582491</v>
      </c>
      <c r="O106" s="13">
        <f t="shared" si="23"/>
        <v>59.828282828282838</v>
      </c>
      <c r="P106" s="13">
        <f t="shared" si="23"/>
        <v>96.225589225589232</v>
      </c>
      <c r="Q106" s="13">
        <f t="shared" si="23"/>
        <v>125.3181818181818</v>
      </c>
    </row>
    <row r="107" spans="1:17" ht="15.75">
      <c r="A107" s="4"/>
      <c r="B107" s="6"/>
      <c r="C107" s="6" t="s">
        <v>30</v>
      </c>
      <c r="D107" s="8">
        <v>5.2619999999999996</v>
      </c>
      <c r="E107" s="8">
        <v>3.496</v>
      </c>
      <c r="F107" s="8">
        <v>3.6539999999999999</v>
      </c>
      <c r="G107" s="8">
        <v>4.0289999999999999</v>
      </c>
      <c r="H107" s="8">
        <v>4.2750000000000004</v>
      </c>
      <c r="I107" s="8">
        <v>4.7350000000000003</v>
      </c>
      <c r="J107" s="8">
        <v>5.008</v>
      </c>
      <c r="K107" s="11"/>
      <c r="L107" s="11"/>
      <c r="M107" s="11"/>
      <c r="N107" s="11"/>
      <c r="O107" s="11"/>
      <c r="P107" s="11"/>
      <c r="Q107" s="11"/>
    </row>
    <row r="108" spans="1:17">
      <c r="A108" s="4"/>
      <c r="B108" s="6"/>
      <c r="C108" s="6"/>
      <c r="D108" s="6">
        <f>D107-D106</f>
        <v>1.3499999999999996</v>
      </c>
      <c r="E108" s="6"/>
      <c r="F108" s="6">
        <f>F107-E107</f>
        <v>0.15799999999999992</v>
      </c>
      <c r="G108" s="6">
        <f>G107-E107</f>
        <v>0.53299999999999992</v>
      </c>
      <c r="H108" s="6">
        <f>H107-E107</f>
        <v>0.77900000000000036</v>
      </c>
      <c r="I108" s="6">
        <f>I107-E107</f>
        <v>1.2390000000000003</v>
      </c>
      <c r="J108" s="6">
        <f>J107-E107</f>
        <v>1.512</v>
      </c>
      <c r="K108" s="11"/>
      <c r="L108" s="11"/>
      <c r="M108" s="11"/>
      <c r="N108" s="11"/>
      <c r="O108" s="11"/>
      <c r="P108" s="11"/>
      <c r="Q108" s="11"/>
    </row>
    <row r="109" spans="1:17">
      <c r="A109" s="4"/>
      <c r="B109" s="6"/>
      <c r="C109" s="6"/>
      <c r="D109" s="6"/>
      <c r="E109" s="6"/>
      <c r="F109" s="10">
        <f>F108/D108*100</f>
        <v>11.703703703703701</v>
      </c>
      <c r="G109" s="10">
        <f>G108/D108*100</f>
        <v>39.481481481481481</v>
      </c>
      <c r="H109" s="10">
        <f>H108/D108*100</f>
        <v>57.703703703703745</v>
      </c>
      <c r="I109" s="10">
        <f>I108/D108*100</f>
        <v>91.777777777777828</v>
      </c>
      <c r="J109" s="10">
        <f>J108/D108*100</f>
        <v>112.00000000000003</v>
      </c>
      <c r="K109" s="11"/>
      <c r="L109" s="12" t="s">
        <v>31</v>
      </c>
      <c r="M109" s="6" t="s">
        <v>16</v>
      </c>
      <c r="N109" s="6" t="s">
        <v>7</v>
      </c>
      <c r="O109" s="11"/>
      <c r="P109" s="11"/>
      <c r="Q109" s="11"/>
    </row>
    <row r="110" spans="1:17">
      <c r="A110" s="4"/>
      <c r="B110" s="6"/>
      <c r="C110" s="6"/>
      <c r="D110" s="6"/>
      <c r="E110" s="6"/>
      <c r="F110" s="6"/>
      <c r="G110" s="6"/>
      <c r="H110" s="6"/>
      <c r="I110" s="6"/>
      <c r="J110" s="6"/>
      <c r="K110" s="11"/>
      <c r="L110" s="9" t="s">
        <v>57</v>
      </c>
      <c r="M110" s="13">
        <f>M105</f>
        <v>13.773706253889777</v>
      </c>
      <c r="N110" s="13">
        <f>M106</f>
        <v>8.4612794612794708</v>
      </c>
      <c r="O110" s="11"/>
      <c r="P110" s="11"/>
      <c r="Q110" s="11"/>
    </row>
    <row r="111" spans="1:17">
      <c r="A111" s="4"/>
      <c r="B111" s="6" t="s">
        <v>32</v>
      </c>
      <c r="C111" s="7" t="s">
        <v>16</v>
      </c>
      <c r="D111" s="6"/>
      <c r="E111" s="6"/>
      <c r="F111" s="6"/>
      <c r="G111" s="6"/>
      <c r="H111" s="6"/>
      <c r="I111" s="6"/>
      <c r="J111" s="6"/>
      <c r="K111" s="11"/>
      <c r="L111" s="9" t="s">
        <v>58</v>
      </c>
      <c r="M111" s="13">
        <f>N105</f>
        <v>20.388105650434262</v>
      </c>
      <c r="N111" s="13">
        <f>N106</f>
        <v>36.491582491582491</v>
      </c>
      <c r="O111" s="11"/>
      <c r="P111" s="11"/>
      <c r="Q111" s="11"/>
    </row>
    <row r="112" spans="1:17" ht="15.75">
      <c r="A112" s="4"/>
      <c r="B112" s="6"/>
      <c r="C112" s="6" t="s">
        <v>21</v>
      </c>
      <c r="D112" s="8">
        <v>3.8530000000000002</v>
      </c>
      <c r="E112" s="6" t="s">
        <v>22</v>
      </c>
      <c r="F112" s="9" t="s">
        <v>57</v>
      </c>
      <c r="G112" s="9" t="s">
        <v>58</v>
      </c>
      <c r="H112" s="9" t="s">
        <v>59</v>
      </c>
      <c r="I112" s="9" t="s">
        <v>60</v>
      </c>
      <c r="J112" s="9" t="s">
        <v>61</v>
      </c>
      <c r="K112" s="11"/>
      <c r="L112" s="9" t="s">
        <v>59</v>
      </c>
      <c r="M112" s="13">
        <f>O105</f>
        <v>44.979074389816901</v>
      </c>
      <c r="N112" s="13">
        <f>O106</f>
        <v>59.828282828282838</v>
      </c>
      <c r="O112" s="11"/>
      <c r="P112" s="11"/>
      <c r="Q112" s="11"/>
    </row>
    <row r="113" spans="1:17" ht="15.75">
      <c r="A113" s="4"/>
      <c r="B113" s="6"/>
      <c r="C113" s="6" t="s">
        <v>30</v>
      </c>
      <c r="D113" s="8">
        <v>8.7509999999999994</v>
      </c>
      <c r="E113" s="8">
        <v>3.621</v>
      </c>
      <c r="F113" s="8">
        <v>4.6399999999999997</v>
      </c>
      <c r="G113" s="8">
        <v>5.101</v>
      </c>
      <c r="H113" s="8">
        <v>6.22</v>
      </c>
      <c r="I113" s="8">
        <v>8.2029999999999994</v>
      </c>
      <c r="J113" s="8">
        <v>9.7750000000000004</v>
      </c>
      <c r="K113" s="11"/>
      <c r="L113" s="9" t="s">
        <v>60</v>
      </c>
      <c r="M113" s="13">
        <f>P105</f>
        <v>93.529918739226773</v>
      </c>
      <c r="N113" s="13">
        <f>P106</f>
        <v>96.225589225589232</v>
      </c>
      <c r="O113" s="11"/>
      <c r="P113" s="11"/>
      <c r="Q113" s="11"/>
    </row>
    <row r="114" spans="1:17">
      <c r="A114" s="4"/>
      <c r="B114" s="6"/>
      <c r="C114" s="6"/>
      <c r="D114" s="6">
        <f>D113-D112</f>
        <v>4.8979999999999997</v>
      </c>
      <c r="E114" s="6"/>
      <c r="F114" s="6">
        <f>F113-E113</f>
        <v>1.0189999999999997</v>
      </c>
      <c r="G114" s="6">
        <f>G113-E113</f>
        <v>1.48</v>
      </c>
      <c r="H114" s="6">
        <f>H113-E113</f>
        <v>2.5989999999999998</v>
      </c>
      <c r="I114" s="6">
        <f>I113-E113</f>
        <v>4.581999999999999</v>
      </c>
      <c r="J114" s="6">
        <f>J113-E113</f>
        <v>6.1539999999999999</v>
      </c>
      <c r="K114" s="11"/>
      <c r="L114" s="9" t="s">
        <v>61</v>
      </c>
      <c r="M114" s="13">
        <f>Q105</f>
        <v>139.47550384069109</v>
      </c>
      <c r="N114" s="13">
        <f>Q106</f>
        <v>125.3181818181818</v>
      </c>
      <c r="O114" s="11"/>
      <c r="P114" s="11"/>
      <c r="Q114" s="11"/>
    </row>
    <row r="115" spans="1:17">
      <c r="A115" s="4"/>
      <c r="B115" s="6"/>
      <c r="C115" s="6"/>
      <c r="D115" s="6"/>
      <c r="E115" s="6"/>
      <c r="F115" s="10">
        <f>F114/D114*100</f>
        <v>20.804409963250301</v>
      </c>
      <c r="G115" s="10">
        <f>G114/D114*100</f>
        <v>30.216414863209472</v>
      </c>
      <c r="H115" s="10">
        <f>H114/D114*100</f>
        <v>53.06247447937934</v>
      </c>
      <c r="I115" s="10">
        <f>I114/D114*100</f>
        <v>93.548387096774178</v>
      </c>
      <c r="J115" s="10">
        <f>J114/D114*100</f>
        <v>125.64311964066968</v>
      </c>
      <c r="K115" s="11"/>
      <c r="L115" s="11"/>
      <c r="M115" s="11"/>
      <c r="N115" s="11"/>
      <c r="O115" s="11"/>
      <c r="P115" s="11"/>
      <c r="Q115" s="11"/>
    </row>
    <row r="116" spans="1:17">
      <c r="A116" s="4"/>
      <c r="B116" s="6"/>
      <c r="C116" s="6"/>
      <c r="D116" s="6"/>
      <c r="E116" s="6"/>
      <c r="F116" s="6"/>
      <c r="G116" s="6"/>
      <c r="H116" s="6"/>
      <c r="I116" s="6"/>
      <c r="J116" s="6"/>
      <c r="K116" s="11"/>
      <c r="L116" s="11"/>
      <c r="M116" s="11"/>
      <c r="N116" s="11"/>
      <c r="O116" s="11"/>
      <c r="P116" s="11"/>
      <c r="Q116" s="11"/>
    </row>
    <row r="117" spans="1:17">
      <c r="A117" s="6"/>
      <c r="B117" s="6" t="s">
        <v>33</v>
      </c>
      <c r="C117" s="7" t="s">
        <v>20</v>
      </c>
      <c r="D117" s="6"/>
      <c r="E117" s="6"/>
      <c r="F117" s="6"/>
      <c r="G117" s="6"/>
      <c r="H117" s="6"/>
      <c r="I117" s="6"/>
      <c r="J117" s="6"/>
      <c r="K117" s="11"/>
      <c r="L117" s="11"/>
      <c r="M117" s="11"/>
      <c r="N117" s="11"/>
      <c r="O117" s="11"/>
      <c r="P117" s="11"/>
      <c r="Q117" s="11"/>
    </row>
    <row r="118" spans="1:17" ht="15.75">
      <c r="A118" s="6"/>
      <c r="B118" s="6"/>
      <c r="C118" s="6" t="s">
        <v>21</v>
      </c>
      <c r="D118" s="8">
        <v>4.0149999999999997</v>
      </c>
      <c r="E118" s="6" t="s">
        <v>22</v>
      </c>
      <c r="F118" s="9" t="s">
        <v>57</v>
      </c>
      <c r="G118" s="9" t="s">
        <v>58</v>
      </c>
      <c r="H118" s="9" t="s">
        <v>59</v>
      </c>
      <c r="I118" s="9" t="s">
        <v>60</v>
      </c>
      <c r="J118" s="9" t="s">
        <v>61</v>
      </c>
      <c r="K118" s="11"/>
      <c r="L118" s="11"/>
      <c r="M118" s="11"/>
      <c r="N118" s="11"/>
      <c r="O118" s="11"/>
      <c r="P118" s="11"/>
      <c r="Q118" s="11"/>
    </row>
    <row r="119" spans="1:17" ht="15.75">
      <c r="A119" s="6"/>
      <c r="B119" s="6"/>
      <c r="C119" s="6" t="s">
        <v>30</v>
      </c>
      <c r="D119" s="8">
        <v>5.2030000000000003</v>
      </c>
      <c r="E119" s="8">
        <v>3.3919999999999999</v>
      </c>
      <c r="F119" s="8">
        <v>3.4540000000000002</v>
      </c>
      <c r="G119" s="8">
        <v>3.79</v>
      </c>
      <c r="H119" s="8">
        <v>4.1280000000000001</v>
      </c>
      <c r="I119" s="8">
        <v>4.5880000000000001</v>
      </c>
      <c r="J119" s="8">
        <v>5.0389999999999997</v>
      </c>
      <c r="K119" s="11"/>
      <c r="L119" s="11"/>
      <c r="M119" s="11"/>
      <c r="N119" s="11"/>
      <c r="O119" s="11"/>
      <c r="P119" s="11"/>
      <c r="Q119" s="11"/>
    </row>
    <row r="120" spans="1:17">
      <c r="A120" s="6"/>
      <c r="B120" s="6"/>
      <c r="C120" s="6"/>
      <c r="D120" s="6">
        <f>D119-D118</f>
        <v>1.1880000000000006</v>
      </c>
      <c r="E120" s="6"/>
      <c r="F120" s="6">
        <f>F119-E119</f>
        <v>6.2000000000000277E-2</v>
      </c>
      <c r="G120" s="6">
        <f>G119-E119</f>
        <v>0.39800000000000013</v>
      </c>
      <c r="H120" s="6">
        <f>H119-E119</f>
        <v>0.73600000000000021</v>
      </c>
      <c r="I120" s="6">
        <f>I119-E119</f>
        <v>1.1960000000000002</v>
      </c>
      <c r="J120" s="6">
        <f>J119-E119</f>
        <v>1.6469999999999998</v>
      </c>
      <c r="K120" s="11"/>
      <c r="L120" s="11"/>
      <c r="M120" s="11"/>
      <c r="N120" s="11"/>
      <c r="O120" s="11"/>
      <c r="P120" s="11"/>
      <c r="Q120" s="11"/>
    </row>
    <row r="121" spans="1:17">
      <c r="A121" s="6"/>
      <c r="B121" s="6"/>
      <c r="C121" s="6"/>
      <c r="D121" s="6"/>
      <c r="E121" s="6"/>
      <c r="F121" s="10">
        <f>F120/D120*100</f>
        <v>5.2188552188552393</v>
      </c>
      <c r="G121" s="10">
        <f>G120/D120*100</f>
        <v>33.501683501683495</v>
      </c>
      <c r="H121" s="10">
        <f>H120/D120*100</f>
        <v>61.952861952861937</v>
      </c>
      <c r="I121" s="10">
        <f>I120/D120*100</f>
        <v>100.67340067340062</v>
      </c>
      <c r="J121" s="10">
        <f>J120/D120*100</f>
        <v>138.63636363636357</v>
      </c>
      <c r="K121" s="11"/>
      <c r="L121" s="11"/>
      <c r="M121" s="11"/>
      <c r="N121" s="11"/>
      <c r="O121" s="11"/>
      <c r="P121" s="11"/>
      <c r="Q121" s="11"/>
    </row>
    <row r="122" spans="1:17">
      <c r="A122" s="6"/>
      <c r="B122" s="6"/>
      <c r="C122" s="6"/>
      <c r="D122" s="6"/>
      <c r="E122" s="6"/>
      <c r="F122" s="6"/>
      <c r="G122" s="6"/>
      <c r="H122" s="6"/>
      <c r="I122" s="6"/>
      <c r="J122" s="6"/>
      <c r="K122" s="11"/>
      <c r="L122" s="11"/>
      <c r="M122" s="11"/>
      <c r="N122" s="11"/>
      <c r="O122" s="11"/>
      <c r="P122" s="11"/>
      <c r="Q122" s="11"/>
    </row>
    <row r="123" spans="1:17">
      <c r="A123" s="6"/>
      <c r="B123" s="6" t="s">
        <v>34</v>
      </c>
      <c r="C123" s="7" t="s">
        <v>16</v>
      </c>
      <c r="D123" s="6"/>
      <c r="E123" s="6"/>
      <c r="F123" s="6"/>
      <c r="G123" s="6"/>
      <c r="H123" s="6"/>
      <c r="I123" s="6"/>
      <c r="J123" s="6"/>
      <c r="K123" s="11"/>
      <c r="L123" s="11"/>
      <c r="M123" s="11"/>
      <c r="N123" s="11"/>
      <c r="O123" s="11"/>
      <c r="P123" s="11"/>
      <c r="Q123" s="11"/>
    </row>
    <row r="124" spans="1:17" ht="15.75">
      <c r="A124" s="4"/>
      <c r="B124" s="6"/>
      <c r="C124" s="6" t="s">
        <v>21</v>
      </c>
      <c r="D124" s="8">
        <v>3.714</v>
      </c>
      <c r="E124" s="6" t="s">
        <v>22</v>
      </c>
      <c r="F124" s="9" t="s">
        <v>57</v>
      </c>
      <c r="G124" s="9" t="s">
        <v>58</v>
      </c>
      <c r="H124" s="9" t="s">
        <v>59</v>
      </c>
      <c r="I124" s="9" t="s">
        <v>60</v>
      </c>
      <c r="J124" s="9" t="s">
        <v>61</v>
      </c>
      <c r="K124" s="11"/>
      <c r="L124" s="11"/>
      <c r="M124" s="11"/>
      <c r="N124" s="11"/>
      <c r="O124" s="11"/>
      <c r="P124" s="11"/>
      <c r="Q124" s="11"/>
    </row>
    <row r="125" spans="1:17" ht="15.75">
      <c r="A125" s="4"/>
      <c r="B125" s="6"/>
      <c r="C125" s="6" t="s">
        <v>30</v>
      </c>
      <c r="D125" s="8">
        <v>4.5</v>
      </c>
      <c r="E125" s="8">
        <v>3.3359999999999999</v>
      </c>
      <c r="F125" s="8">
        <v>3.3889999999999998</v>
      </c>
      <c r="G125" s="8">
        <v>3.419</v>
      </c>
      <c r="H125" s="8">
        <v>3.6259999999999999</v>
      </c>
      <c r="I125" s="8">
        <v>4.0709999999999997</v>
      </c>
      <c r="J125" s="8">
        <v>4.5410000000000004</v>
      </c>
      <c r="K125" s="11"/>
      <c r="L125" s="11"/>
      <c r="M125" s="11"/>
      <c r="N125" s="11"/>
      <c r="O125" s="11"/>
      <c r="P125" s="11"/>
      <c r="Q125" s="11"/>
    </row>
    <row r="126" spans="1:17">
      <c r="A126" s="4"/>
      <c r="B126" s="6"/>
      <c r="C126" s="6"/>
      <c r="D126" s="6">
        <f>D125-D124</f>
        <v>0.78600000000000003</v>
      </c>
      <c r="E126" s="6"/>
      <c r="F126" s="6">
        <f>F125-E125</f>
        <v>5.2999999999999936E-2</v>
      </c>
      <c r="G126" s="6">
        <f>G125-E125</f>
        <v>8.3000000000000185E-2</v>
      </c>
      <c r="H126" s="6">
        <f>H125-E125</f>
        <v>0.29000000000000004</v>
      </c>
      <c r="I126" s="6">
        <f>I125-E125</f>
        <v>0.73499999999999988</v>
      </c>
      <c r="J126" s="6">
        <f>J125-E125</f>
        <v>1.2050000000000005</v>
      </c>
      <c r="K126" s="11"/>
      <c r="L126" s="11"/>
      <c r="M126" s="11"/>
      <c r="N126" s="11"/>
      <c r="O126" s="11"/>
      <c r="P126" s="11"/>
      <c r="Q126" s="11"/>
    </row>
    <row r="127" spans="1:17">
      <c r="A127" s="4"/>
      <c r="B127" s="6"/>
      <c r="C127" s="6"/>
      <c r="D127" s="6"/>
      <c r="E127" s="6"/>
      <c r="F127" s="10">
        <f>F126/D126*100</f>
        <v>6.7430025445292543</v>
      </c>
      <c r="G127" s="10">
        <f>G126/D126*100</f>
        <v>10.559796437659056</v>
      </c>
      <c r="H127" s="10">
        <f>H126/D126*100</f>
        <v>36.895674300254456</v>
      </c>
      <c r="I127" s="10">
        <f>I126/D126*100</f>
        <v>93.511450381679367</v>
      </c>
      <c r="J127" s="10">
        <f>J126/D126*100</f>
        <v>153.30788804071253</v>
      </c>
      <c r="K127" s="11"/>
      <c r="L127" s="11"/>
      <c r="M127" s="11"/>
      <c r="N127" s="11"/>
      <c r="O127" s="11"/>
      <c r="P127" s="11"/>
      <c r="Q127" s="11"/>
    </row>
    <row r="128" spans="1:17">
      <c r="A128" s="11"/>
      <c r="B128" s="11"/>
      <c r="C128" s="11"/>
      <c r="D128" s="11"/>
      <c r="E128" s="11"/>
      <c r="F128" s="11"/>
      <c r="G128" s="11"/>
      <c r="H128" s="11"/>
      <c r="I128" s="11"/>
      <c r="J128" s="11"/>
      <c r="K128" s="11"/>
      <c r="L128" s="11"/>
      <c r="M128" s="11"/>
      <c r="N128" s="11"/>
      <c r="O128" s="11"/>
      <c r="P128" s="11"/>
      <c r="Q128" s="11"/>
    </row>
    <row r="129" spans="1:17">
      <c r="A129" s="4" t="s">
        <v>43</v>
      </c>
      <c r="B129" s="6"/>
      <c r="C129" s="6"/>
      <c r="D129" s="6"/>
      <c r="E129" s="6"/>
      <c r="F129" s="6"/>
      <c r="G129" s="6"/>
      <c r="H129" s="6"/>
      <c r="I129" s="6"/>
      <c r="J129" s="6"/>
      <c r="K129" s="11"/>
      <c r="L129" s="12"/>
      <c r="M129" s="9" t="str">
        <f t="shared" ref="M129:Q129" si="24">F131</f>
        <v>2HZ</v>
      </c>
      <c r="N129" s="9" t="str">
        <f t="shared" si="24"/>
        <v>4HZ</v>
      </c>
      <c r="O129" s="9" t="str">
        <f t="shared" si="24"/>
        <v>8HZ</v>
      </c>
      <c r="P129" s="9" t="str">
        <f t="shared" si="24"/>
        <v>16HZ</v>
      </c>
      <c r="Q129" s="9" t="str">
        <f t="shared" si="24"/>
        <v>32HZ</v>
      </c>
    </row>
    <row r="130" spans="1:17">
      <c r="A130" s="4"/>
      <c r="B130" s="6" t="s">
        <v>39</v>
      </c>
      <c r="C130" s="7" t="s">
        <v>20</v>
      </c>
      <c r="D130" s="6"/>
      <c r="E130" s="6"/>
      <c r="F130" s="6"/>
      <c r="G130" s="6"/>
      <c r="H130" s="6"/>
      <c r="I130" s="6"/>
      <c r="J130" s="6"/>
      <c r="K130" s="11"/>
      <c r="L130" s="12" t="s">
        <v>16</v>
      </c>
      <c r="M130" s="13">
        <f t="shared" ref="M130:Q130" si="25">AVERAGE(F140,F146)</f>
        <v>1.5130994238371658</v>
      </c>
      <c r="N130" s="13">
        <f t="shared" si="25"/>
        <v>7.4160965609858263</v>
      </c>
      <c r="O130" s="13">
        <f t="shared" si="25"/>
        <v>37.260647852110083</v>
      </c>
      <c r="P130" s="13">
        <f t="shared" si="25"/>
        <v>103.77383639756751</v>
      </c>
      <c r="Q130" s="13">
        <f t="shared" si="25"/>
        <v>145.16831702247532</v>
      </c>
    </row>
    <row r="131" spans="1:17" ht="15.75">
      <c r="A131" s="4"/>
      <c r="B131" s="6"/>
      <c r="C131" s="6" t="s">
        <v>21</v>
      </c>
      <c r="D131" s="8">
        <v>3.3820000000000001</v>
      </c>
      <c r="E131" s="6" t="s">
        <v>22</v>
      </c>
      <c r="F131" s="9" t="s">
        <v>57</v>
      </c>
      <c r="G131" s="9" t="s">
        <v>58</v>
      </c>
      <c r="H131" s="9" t="s">
        <v>59</v>
      </c>
      <c r="I131" s="9" t="s">
        <v>60</v>
      </c>
      <c r="J131" s="9" t="s">
        <v>61</v>
      </c>
      <c r="K131" s="11"/>
      <c r="L131" s="12" t="s">
        <v>7</v>
      </c>
      <c r="M131" s="13">
        <f t="shared" ref="M131:Q131" si="26">AVERAGE(F134,F152)</f>
        <v>6.8825297547063631</v>
      </c>
      <c r="N131" s="13">
        <f t="shared" si="26"/>
        <v>17.070795494692476</v>
      </c>
      <c r="O131" s="13">
        <f t="shared" si="26"/>
        <v>55.291840277656519</v>
      </c>
      <c r="P131" s="13">
        <f t="shared" si="26"/>
        <v>125.383496094485</v>
      </c>
      <c r="Q131" s="13">
        <f t="shared" si="26"/>
        <v>155.30058338879493</v>
      </c>
    </row>
    <row r="132" spans="1:17" ht="15.75">
      <c r="A132" s="4"/>
      <c r="B132" s="6"/>
      <c r="C132" s="6" t="s">
        <v>30</v>
      </c>
      <c r="D132" s="8">
        <v>8.1880000000000006</v>
      </c>
      <c r="E132" s="8">
        <v>3.1320000000000001</v>
      </c>
      <c r="F132" s="8">
        <v>3.7120000000000002</v>
      </c>
      <c r="G132" s="8">
        <v>4.4349999999999996</v>
      </c>
      <c r="H132" s="8">
        <v>6.7869999999999999</v>
      </c>
      <c r="I132" s="8">
        <v>9.6259999999999994</v>
      </c>
      <c r="J132" s="8">
        <v>9.4440000000000008</v>
      </c>
      <c r="K132" s="11"/>
      <c r="L132" s="11"/>
      <c r="M132" s="11"/>
      <c r="N132" s="11"/>
      <c r="O132" s="11"/>
      <c r="P132" s="11"/>
      <c r="Q132" s="11"/>
    </row>
    <row r="133" spans="1:17">
      <c r="A133" s="4"/>
      <c r="B133" s="6"/>
      <c r="C133" s="6"/>
      <c r="D133" s="6">
        <f>D132-D131</f>
        <v>4.8060000000000009</v>
      </c>
      <c r="E133" s="6"/>
      <c r="F133" s="6">
        <f>F132-E132</f>
        <v>0.58000000000000007</v>
      </c>
      <c r="G133" s="6">
        <f>G132-E132</f>
        <v>1.3029999999999995</v>
      </c>
      <c r="H133" s="6">
        <f>H132-E132</f>
        <v>3.6549999999999998</v>
      </c>
      <c r="I133" s="6">
        <f>I132-E132</f>
        <v>6.4939999999999998</v>
      </c>
      <c r="J133" s="6">
        <f>J132-E132</f>
        <v>6.3120000000000012</v>
      </c>
      <c r="K133" s="11"/>
      <c r="L133" s="11"/>
      <c r="M133" s="11"/>
      <c r="N133" s="11"/>
      <c r="O133" s="11"/>
      <c r="P133" s="11"/>
      <c r="Q133" s="11"/>
    </row>
    <row r="134" spans="1:17">
      <c r="A134" s="4"/>
      <c r="B134" s="6"/>
      <c r="C134" s="6"/>
      <c r="D134" s="6"/>
      <c r="E134" s="6"/>
      <c r="F134" s="10">
        <f>F133/D133*100</f>
        <v>12.068248023304202</v>
      </c>
      <c r="G134" s="10">
        <f>G133/D133*100</f>
        <v>27.111943404078222</v>
      </c>
      <c r="H134" s="10">
        <f>H133/D133*100</f>
        <v>76.050769870994571</v>
      </c>
      <c r="I134" s="10">
        <f>I133/D133*100</f>
        <v>135.12276321265082</v>
      </c>
      <c r="J134" s="10">
        <f>J133/D133*100</f>
        <v>131.3358302122347</v>
      </c>
      <c r="K134" s="11"/>
      <c r="L134" s="12" t="s">
        <v>31</v>
      </c>
      <c r="M134" s="6" t="s">
        <v>16</v>
      </c>
      <c r="N134" s="6" t="s">
        <v>7</v>
      </c>
      <c r="O134" s="11"/>
      <c r="P134" s="11"/>
      <c r="Q134" s="11"/>
    </row>
    <row r="135" spans="1:17">
      <c r="A135" s="4"/>
      <c r="B135" s="6"/>
      <c r="C135" s="6"/>
      <c r="D135" s="6"/>
      <c r="E135" s="6"/>
      <c r="F135" s="6"/>
      <c r="G135" s="6"/>
      <c r="H135" s="6"/>
      <c r="I135" s="6"/>
      <c r="J135" s="6"/>
      <c r="K135" s="11"/>
      <c r="L135" s="9" t="s">
        <v>57</v>
      </c>
      <c r="M135" s="13">
        <f>M130</f>
        <v>1.5130994238371658</v>
      </c>
      <c r="N135" s="13">
        <f>M131</f>
        <v>6.8825297547063631</v>
      </c>
      <c r="O135" s="11"/>
      <c r="P135" s="11"/>
      <c r="Q135" s="11"/>
    </row>
    <row r="136" spans="1:17">
      <c r="A136" s="4"/>
      <c r="B136" s="6" t="s">
        <v>40</v>
      </c>
      <c r="C136" s="7" t="s">
        <v>16</v>
      </c>
      <c r="D136" s="6"/>
      <c r="E136" s="6"/>
      <c r="F136" s="6"/>
      <c r="G136" s="6"/>
      <c r="H136" s="6"/>
      <c r="I136" s="6"/>
      <c r="J136" s="6"/>
      <c r="K136" s="11"/>
      <c r="L136" s="9" t="s">
        <v>58</v>
      </c>
      <c r="M136" s="13">
        <f>N130</f>
        <v>7.4160965609858263</v>
      </c>
      <c r="N136" s="13">
        <f>N131</f>
        <v>17.070795494692476</v>
      </c>
      <c r="O136" s="11"/>
      <c r="P136" s="11"/>
      <c r="Q136" s="11"/>
    </row>
    <row r="137" spans="1:17" ht="15.75">
      <c r="A137" s="4"/>
      <c r="B137" s="6"/>
      <c r="C137" s="6" t="s">
        <v>21</v>
      </c>
      <c r="D137" s="8">
        <v>2.589</v>
      </c>
      <c r="E137" s="6" t="s">
        <v>22</v>
      </c>
      <c r="F137" s="9" t="s">
        <v>57</v>
      </c>
      <c r="G137" s="9" t="s">
        <v>58</v>
      </c>
      <c r="H137" s="9" t="s">
        <v>59</v>
      </c>
      <c r="I137" s="9" t="s">
        <v>60</v>
      </c>
      <c r="J137" s="9" t="s">
        <v>61</v>
      </c>
      <c r="K137" s="11"/>
      <c r="L137" s="9" t="s">
        <v>59</v>
      </c>
      <c r="M137" s="13">
        <f>O130</f>
        <v>37.260647852110083</v>
      </c>
      <c r="N137" s="13">
        <f>O131</f>
        <v>55.291840277656519</v>
      </c>
      <c r="O137" s="11"/>
      <c r="P137" s="11"/>
      <c r="Q137" s="11"/>
    </row>
    <row r="138" spans="1:17" ht="15.75">
      <c r="A138" s="4"/>
      <c r="B138" s="6"/>
      <c r="C138" s="6" t="s">
        <v>30</v>
      </c>
      <c r="D138" s="8">
        <v>12.664999999999999</v>
      </c>
      <c r="E138" s="8">
        <v>1.49</v>
      </c>
      <c r="F138" s="8">
        <v>1.7</v>
      </c>
      <c r="G138" s="8">
        <v>2.52</v>
      </c>
      <c r="H138" s="8">
        <v>6.508</v>
      </c>
      <c r="I138" s="8">
        <v>15.250999999999999</v>
      </c>
      <c r="J138" s="8">
        <v>21.867999999999999</v>
      </c>
      <c r="K138" s="11"/>
      <c r="L138" s="9" t="s">
        <v>60</v>
      </c>
      <c r="M138" s="13">
        <f>P130</f>
        <v>103.77383639756751</v>
      </c>
      <c r="N138" s="13">
        <f>P131</f>
        <v>125.383496094485</v>
      </c>
      <c r="O138" s="11"/>
      <c r="P138" s="11"/>
      <c r="Q138" s="11"/>
    </row>
    <row r="139" spans="1:17">
      <c r="A139" s="4"/>
      <c r="B139" s="6"/>
      <c r="C139" s="6"/>
      <c r="D139" s="6">
        <f>D138-D137</f>
        <v>10.075999999999999</v>
      </c>
      <c r="E139" s="6"/>
      <c r="F139" s="6">
        <f>F138-E138</f>
        <v>0.20999999999999996</v>
      </c>
      <c r="G139" s="6">
        <f>G138-E138</f>
        <v>1.03</v>
      </c>
      <c r="H139" s="6">
        <f>H138-E138</f>
        <v>5.0179999999999998</v>
      </c>
      <c r="I139" s="6">
        <f>I138-E138</f>
        <v>13.760999999999999</v>
      </c>
      <c r="J139" s="6">
        <f>J138-E138</f>
        <v>20.378</v>
      </c>
      <c r="K139" s="11"/>
      <c r="L139" s="9" t="s">
        <v>61</v>
      </c>
      <c r="M139" s="13">
        <f>Q130</f>
        <v>145.16831702247532</v>
      </c>
      <c r="N139" s="13">
        <f>Q131</f>
        <v>155.30058338879493</v>
      </c>
      <c r="O139" s="11"/>
      <c r="P139" s="11"/>
      <c r="Q139" s="11"/>
    </row>
    <row r="140" spans="1:17">
      <c r="A140" s="4"/>
      <c r="B140" s="6"/>
      <c r="C140" s="6"/>
      <c r="D140" s="6"/>
      <c r="E140" s="6"/>
      <c r="F140" s="10">
        <f>F139/D139*100</f>
        <v>2.0841603811036125</v>
      </c>
      <c r="G140" s="10">
        <f>G139/D139*100</f>
        <v>10.222310440651054</v>
      </c>
      <c r="H140" s="10">
        <f>H139/D139*100</f>
        <v>49.801508535132996</v>
      </c>
      <c r="I140" s="10">
        <f>I139/D139*100</f>
        <v>136.57205240174673</v>
      </c>
      <c r="J140" s="10">
        <f>J139/D139*100</f>
        <v>202.24295355299725</v>
      </c>
      <c r="K140" s="11"/>
      <c r="L140" s="11"/>
      <c r="M140" s="11"/>
      <c r="N140" s="11"/>
      <c r="O140" s="11"/>
      <c r="P140" s="11"/>
      <c r="Q140" s="11"/>
    </row>
    <row r="141" spans="1:17">
      <c r="A141" s="4"/>
      <c r="B141" s="6"/>
      <c r="C141" s="6"/>
      <c r="D141" s="6"/>
      <c r="E141" s="6"/>
      <c r="F141" s="6"/>
      <c r="G141" s="6"/>
      <c r="H141" s="6"/>
      <c r="I141" s="6"/>
      <c r="J141" s="6"/>
      <c r="K141" s="11"/>
      <c r="L141" s="11"/>
      <c r="M141" s="11"/>
      <c r="N141" s="11"/>
      <c r="O141" s="11"/>
      <c r="P141" s="11"/>
      <c r="Q141" s="11"/>
    </row>
    <row r="142" spans="1:17">
      <c r="A142" s="6"/>
      <c r="B142" s="6" t="s">
        <v>41</v>
      </c>
      <c r="C142" s="7" t="s">
        <v>16</v>
      </c>
      <c r="D142" s="6"/>
      <c r="E142" s="6"/>
      <c r="F142" s="6"/>
      <c r="G142" s="6"/>
      <c r="H142" s="6"/>
      <c r="I142" s="6"/>
      <c r="J142" s="6"/>
      <c r="K142" s="11"/>
      <c r="L142" s="11"/>
      <c r="M142" s="11"/>
      <c r="N142" s="11"/>
      <c r="O142" s="11"/>
      <c r="P142" s="11"/>
      <c r="Q142" s="11"/>
    </row>
    <row r="143" spans="1:17" ht="15.75">
      <c r="A143" s="6"/>
      <c r="B143" s="6"/>
      <c r="C143" s="6" t="s">
        <v>21</v>
      </c>
      <c r="D143" s="8">
        <v>3.0720000000000001</v>
      </c>
      <c r="E143" s="6" t="s">
        <v>22</v>
      </c>
      <c r="F143" s="9" t="s">
        <v>57</v>
      </c>
      <c r="G143" s="9" t="s">
        <v>58</v>
      </c>
      <c r="H143" s="9" t="s">
        <v>59</v>
      </c>
      <c r="I143" s="9" t="s">
        <v>60</v>
      </c>
      <c r="J143" s="9" t="s">
        <v>61</v>
      </c>
      <c r="K143" s="11"/>
      <c r="L143" s="11"/>
      <c r="M143" s="11"/>
      <c r="N143" s="11"/>
      <c r="O143" s="11"/>
      <c r="P143" s="11"/>
      <c r="Q143" s="11"/>
    </row>
    <row r="144" spans="1:17" ht="15.75">
      <c r="A144" s="6"/>
      <c r="B144" s="6"/>
      <c r="C144" s="6" t="s">
        <v>30</v>
      </c>
      <c r="D144" s="8">
        <v>26.001000000000001</v>
      </c>
      <c r="E144" s="8">
        <v>1.2589999999999999</v>
      </c>
      <c r="F144" s="8">
        <v>1.4750000000000001</v>
      </c>
      <c r="G144" s="8">
        <v>2.3159999999999998</v>
      </c>
      <c r="H144" s="8">
        <v>6.9269999999999996</v>
      </c>
      <c r="I144" s="8">
        <v>17.533000000000001</v>
      </c>
      <c r="J144" s="8">
        <v>21.457999999999998</v>
      </c>
      <c r="K144" s="11"/>
      <c r="L144" s="11"/>
      <c r="M144" s="11"/>
      <c r="N144" s="11"/>
      <c r="O144" s="11"/>
      <c r="P144" s="11"/>
      <c r="Q144" s="11"/>
    </row>
    <row r="145" spans="1:17">
      <c r="A145" s="6"/>
      <c r="B145" s="6"/>
      <c r="C145" s="6"/>
      <c r="D145" s="6">
        <f>D144-D143</f>
        <v>22.929000000000002</v>
      </c>
      <c r="E145" s="6"/>
      <c r="F145" s="6">
        <f>F144-E144</f>
        <v>0.21600000000000019</v>
      </c>
      <c r="G145" s="6">
        <f>G144-E144</f>
        <v>1.0569999999999999</v>
      </c>
      <c r="H145" s="6">
        <f>H144-E144</f>
        <v>5.6679999999999993</v>
      </c>
      <c r="I145" s="6">
        <f>I144-E144</f>
        <v>16.274000000000001</v>
      </c>
      <c r="J145" s="6">
        <f>J144-E144</f>
        <v>20.198999999999998</v>
      </c>
      <c r="K145" s="11"/>
      <c r="L145" s="11"/>
      <c r="M145" s="11"/>
      <c r="N145" s="11"/>
      <c r="O145" s="11"/>
      <c r="P145" s="11"/>
      <c r="Q145" s="11"/>
    </row>
    <row r="146" spans="1:17">
      <c r="A146" s="6"/>
      <c r="B146" s="6"/>
      <c r="C146" s="6"/>
      <c r="D146" s="6"/>
      <c r="E146" s="6"/>
      <c r="F146" s="10">
        <f>F145/D145*100</f>
        <v>0.9420384665707191</v>
      </c>
      <c r="G146" s="10">
        <f>G145/D145*100</f>
        <v>4.609882681320598</v>
      </c>
      <c r="H146" s="10">
        <f>H145/D145*100</f>
        <v>24.719787169087176</v>
      </c>
      <c r="I146" s="10">
        <f>I145/D145*100</f>
        <v>70.975620393388283</v>
      </c>
      <c r="J146" s="10">
        <f>J145/D145*100</f>
        <v>88.093680491953407</v>
      </c>
      <c r="K146" s="11"/>
      <c r="L146" s="11"/>
      <c r="M146" s="11"/>
      <c r="N146" s="11"/>
      <c r="O146" s="11"/>
      <c r="P146" s="11"/>
      <c r="Q146" s="11"/>
    </row>
    <row r="147" spans="1:17">
      <c r="A147" s="6"/>
      <c r="B147" s="6"/>
      <c r="C147" s="6"/>
      <c r="D147" s="6"/>
      <c r="E147" s="6"/>
      <c r="F147" s="6"/>
      <c r="G147" s="6"/>
      <c r="H147" s="6"/>
      <c r="I147" s="6"/>
      <c r="J147" s="6"/>
      <c r="K147" s="11"/>
      <c r="L147" s="11"/>
      <c r="M147" s="11"/>
      <c r="N147" s="11"/>
      <c r="O147" s="11"/>
      <c r="P147" s="11"/>
      <c r="Q147" s="11"/>
    </row>
    <row r="148" spans="1:17">
      <c r="A148" s="6"/>
      <c r="B148" s="6" t="s">
        <v>42</v>
      </c>
      <c r="C148" s="7" t="s">
        <v>20</v>
      </c>
      <c r="D148" s="6"/>
      <c r="E148" s="6"/>
      <c r="F148" s="6"/>
      <c r="G148" s="6"/>
      <c r="H148" s="6"/>
      <c r="I148" s="6"/>
      <c r="J148" s="6"/>
      <c r="K148" s="11"/>
      <c r="L148" s="11"/>
      <c r="M148" s="11"/>
      <c r="N148" s="11"/>
      <c r="O148" s="11"/>
      <c r="P148" s="11"/>
      <c r="Q148" s="11"/>
    </row>
    <row r="149" spans="1:17" ht="15.75">
      <c r="A149" s="4"/>
      <c r="B149" s="6"/>
      <c r="C149" s="6" t="s">
        <v>21</v>
      </c>
      <c r="D149" s="8">
        <v>3.238</v>
      </c>
      <c r="E149" s="6" t="s">
        <v>22</v>
      </c>
      <c r="F149" s="9" t="s">
        <v>57</v>
      </c>
      <c r="G149" s="9" t="s">
        <v>58</v>
      </c>
      <c r="H149" s="9" t="s">
        <v>59</v>
      </c>
      <c r="I149" s="9" t="s">
        <v>60</v>
      </c>
      <c r="J149" s="9" t="s">
        <v>61</v>
      </c>
      <c r="K149" s="11"/>
      <c r="L149" s="11"/>
      <c r="M149" s="11"/>
      <c r="N149" s="11"/>
      <c r="O149" s="11"/>
      <c r="P149" s="11"/>
      <c r="Q149" s="11"/>
    </row>
    <row r="150" spans="1:17" ht="15.75">
      <c r="A150" s="4"/>
      <c r="B150" s="6"/>
      <c r="C150" s="6" t="s">
        <v>30</v>
      </c>
      <c r="D150" s="8">
        <v>8.6010000000000009</v>
      </c>
      <c r="E150" s="8">
        <v>2.452</v>
      </c>
      <c r="F150" s="8">
        <v>2.5430000000000001</v>
      </c>
      <c r="G150" s="8">
        <v>2.8290000000000002</v>
      </c>
      <c r="H150" s="8">
        <v>4.3040000000000003</v>
      </c>
      <c r="I150" s="8">
        <v>8.6539999999999999</v>
      </c>
      <c r="J150" s="8">
        <v>12.066000000000001</v>
      </c>
      <c r="K150" s="11"/>
      <c r="L150" s="11"/>
      <c r="M150" s="11"/>
      <c r="N150" s="11"/>
      <c r="O150" s="11"/>
      <c r="P150" s="11"/>
      <c r="Q150" s="11"/>
    </row>
    <row r="151" spans="1:17">
      <c r="A151" s="4"/>
      <c r="B151" s="6"/>
      <c r="C151" s="6"/>
      <c r="D151" s="6">
        <f>D150-D149</f>
        <v>5.3630000000000013</v>
      </c>
      <c r="E151" s="6"/>
      <c r="F151" s="6">
        <f>F150-E150</f>
        <v>9.1000000000000192E-2</v>
      </c>
      <c r="G151" s="6">
        <f>G150-E150</f>
        <v>0.37700000000000022</v>
      </c>
      <c r="H151" s="6">
        <f>H150-E150</f>
        <v>1.8520000000000003</v>
      </c>
      <c r="I151" s="6">
        <f>I150-E150</f>
        <v>6.202</v>
      </c>
      <c r="J151" s="6">
        <f>J150-E150</f>
        <v>9.6140000000000008</v>
      </c>
      <c r="K151" s="11"/>
      <c r="L151" s="11"/>
      <c r="M151" s="11"/>
      <c r="N151" s="11"/>
      <c r="O151" s="11"/>
      <c r="P151" s="11"/>
      <c r="Q151" s="11"/>
    </row>
    <row r="152" spans="1:17">
      <c r="A152" s="4"/>
      <c r="B152" s="6"/>
      <c r="C152" s="6"/>
      <c r="D152" s="6"/>
      <c r="E152" s="6"/>
      <c r="F152" s="10">
        <f>F151/D151*100</f>
        <v>1.6968114861085244</v>
      </c>
      <c r="G152" s="10">
        <f>G151/D151*100</f>
        <v>7.0296475853067335</v>
      </c>
      <c r="H152" s="10">
        <f>H151/D151*100</f>
        <v>34.532910684318473</v>
      </c>
      <c r="I152" s="10">
        <f>I151/D151*100</f>
        <v>115.64422897631918</v>
      </c>
      <c r="J152" s="10">
        <f>J151/D151*100</f>
        <v>179.26533656535517</v>
      </c>
      <c r="K152" s="11"/>
      <c r="L152" s="11"/>
      <c r="M152" s="11"/>
      <c r="N152" s="11"/>
      <c r="O152" s="11"/>
      <c r="P152" s="11"/>
      <c r="Q152" s="11"/>
    </row>
  </sheetData>
  <mergeCells count="5">
    <mergeCell ref="B1:D1"/>
    <mergeCell ref="B2:G2"/>
    <mergeCell ref="A3:F3"/>
    <mergeCell ref="A4:E4"/>
    <mergeCell ref="A5:D5"/>
  </mergeCells>
  <phoneticPr fontId="12" type="noConversion"/>
  <dataValidations count="2">
    <dataValidation type="list" allowBlank="1" showInputMessage="1" showErrorMessage="1" sqref="C29 C35 C41 C47 C55 C61 C67 C73 C80 C86 C92 C98 C105 C111 C117 C123 C130 C136 C142 C148">
      <formula1>"AZD1208,Control"</formula1>
    </dataValidation>
    <dataValidation type="list" allowBlank="1" showInputMessage="1" showErrorMessage="1" sqref="C42 C68 C93 C118 C143">
      <formula1>"EHT,control"</formula1>
    </dataValidation>
  </dataValidations>
  <pageMargins left="0.75" right="0.75" top="1" bottom="1" header="0.5" footer="0.5"/>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60"/>
  <sheetViews>
    <sheetView workbookViewId="0">
      <selection activeCell="B84" sqref="B84"/>
    </sheetView>
  </sheetViews>
  <sheetFormatPr baseColWidth="10" defaultColWidth="8.7109375" defaultRowHeight="15"/>
  <cols>
    <col min="1" max="21" width="9.5703125" style="1" customWidth="1"/>
    <col min="22" max="16384" width="8.7109375" style="1"/>
  </cols>
  <sheetData>
    <row r="1" spans="1:10" ht="15.75">
      <c r="A1" s="14" t="s">
        <v>0</v>
      </c>
      <c r="B1" s="73" t="s">
        <v>1</v>
      </c>
      <c r="C1" s="73"/>
      <c r="D1" s="73"/>
      <c r="E1" s="14"/>
      <c r="F1" s="14"/>
      <c r="G1" s="14"/>
    </row>
    <row r="2" spans="1:10">
      <c r="A2" s="14" t="s">
        <v>2</v>
      </c>
      <c r="B2" s="60" t="s">
        <v>66</v>
      </c>
      <c r="C2" s="60"/>
      <c r="D2" s="60"/>
      <c r="E2" s="60"/>
      <c r="F2" s="60"/>
      <c r="G2" s="60"/>
    </row>
    <row r="3" spans="1:10">
      <c r="A3" s="62" t="s">
        <v>67</v>
      </c>
      <c r="B3" s="62"/>
      <c r="C3" s="62"/>
      <c r="D3" s="62"/>
      <c r="E3" s="62"/>
      <c r="F3" s="62"/>
      <c r="G3" s="14"/>
    </row>
    <row r="4" spans="1:10">
      <c r="A4" s="62" t="s">
        <v>68</v>
      </c>
      <c r="B4" s="62"/>
      <c r="C4" s="62"/>
      <c r="D4" s="62"/>
      <c r="E4" s="62"/>
      <c r="F4" s="14"/>
      <c r="G4" s="14"/>
    </row>
    <row r="5" spans="1:10">
      <c r="A5" s="62" t="s">
        <v>6</v>
      </c>
      <c r="B5" s="62"/>
      <c r="C5" s="62"/>
      <c r="D5" s="62"/>
      <c r="E5" s="14"/>
      <c r="F5" s="14"/>
      <c r="G5" s="14"/>
    </row>
    <row r="8" spans="1:10">
      <c r="A8" s="3" t="s">
        <v>7</v>
      </c>
      <c r="B8" s="3" t="s">
        <v>8</v>
      </c>
      <c r="C8" s="3" t="s">
        <v>9</v>
      </c>
      <c r="D8" s="3" t="s">
        <v>10</v>
      </c>
      <c r="E8" s="3" t="s">
        <v>11</v>
      </c>
      <c r="F8" s="3" t="s">
        <v>12</v>
      </c>
      <c r="G8" s="3" t="s">
        <v>13</v>
      </c>
      <c r="H8" s="3"/>
      <c r="I8" s="3" t="s">
        <v>14</v>
      </c>
      <c r="J8" s="3" t="s">
        <v>15</v>
      </c>
    </row>
    <row r="9" spans="1:10">
      <c r="A9" s="3"/>
      <c r="B9" s="3"/>
      <c r="C9" s="3"/>
      <c r="D9" s="3"/>
      <c r="E9" s="3"/>
      <c r="F9" s="3"/>
      <c r="G9" s="3"/>
      <c r="H9" s="3"/>
      <c r="I9" s="3"/>
      <c r="J9" s="3"/>
    </row>
    <row r="10" spans="1:10">
      <c r="A10" s="3"/>
      <c r="B10" s="3">
        <v>0.1</v>
      </c>
      <c r="C10" s="3">
        <v>8.1436598165222698</v>
      </c>
      <c r="D10" s="3">
        <v>32.378170252521102</v>
      </c>
      <c r="E10" s="3">
        <v>3.5464669738863299</v>
      </c>
      <c r="F10" s="3">
        <v>9.5002308977988505</v>
      </c>
      <c r="G10" s="3">
        <v>-2.5411633490235999</v>
      </c>
      <c r="H10" s="3"/>
      <c r="I10" s="3">
        <f t="shared" ref="I10:I16" si="0">AVERAGE(C10:G10)</f>
        <v>10.205472918340991</v>
      </c>
      <c r="J10" s="3">
        <f t="shared" ref="J10:J16" si="1">STDEV(C10:G10)</f>
        <v>13.258921929669699</v>
      </c>
    </row>
    <row r="11" spans="1:10">
      <c r="A11" s="3"/>
      <c r="B11" s="3">
        <v>0.3</v>
      </c>
      <c r="C11" s="3">
        <v>6.0131657250616497</v>
      </c>
      <c r="D11" s="3">
        <v>59.002108922045501</v>
      </c>
      <c r="E11" s="3">
        <v>11.5998813014942</v>
      </c>
      <c r="F11" s="3">
        <v>42.912585504341003</v>
      </c>
      <c r="G11" s="3">
        <v>-0.55010491691711305</v>
      </c>
      <c r="H11" s="3"/>
      <c r="I11" s="3">
        <f t="shared" si="0"/>
        <v>23.795527307205045</v>
      </c>
      <c r="J11" s="3">
        <f t="shared" si="1"/>
        <v>25.800296880278438</v>
      </c>
    </row>
    <row r="12" spans="1:10">
      <c r="A12" s="3"/>
      <c r="B12" s="3">
        <v>1</v>
      </c>
      <c r="C12" s="3">
        <v>17.034871588775001</v>
      </c>
      <c r="D12" s="3">
        <v>106.777024427775</v>
      </c>
      <c r="E12" s="3">
        <v>6.0684261974584501</v>
      </c>
      <c r="F12" s="3">
        <v>37.569990895279901</v>
      </c>
      <c r="G12" s="3">
        <v>40.193103839392101</v>
      </c>
      <c r="H12" s="3"/>
      <c r="I12" s="3">
        <f t="shared" si="0"/>
        <v>41.528683389736088</v>
      </c>
      <c r="J12" s="3">
        <f t="shared" si="1"/>
        <v>39.154111163135134</v>
      </c>
    </row>
    <row r="13" spans="1:10">
      <c r="A13" s="3"/>
      <c r="B13" s="3">
        <v>3</v>
      </c>
      <c r="C13" s="3">
        <v>17.7518954470628</v>
      </c>
      <c r="D13" s="3">
        <v>180.52778006759499</v>
      </c>
      <c r="E13" s="3">
        <v>35.701822371177201</v>
      </c>
      <c r="F13" s="3">
        <v>117.106903057034</v>
      </c>
      <c r="G13" s="3">
        <v>86.721393599122905</v>
      </c>
      <c r="H13" s="3"/>
      <c r="I13" s="3">
        <f t="shared" si="0"/>
        <v>87.561958908398381</v>
      </c>
      <c r="J13" s="3">
        <f t="shared" si="1"/>
        <v>65.343654819584074</v>
      </c>
    </row>
    <row r="14" spans="1:10">
      <c r="A14" s="3"/>
      <c r="B14" s="3">
        <v>10</v>
      </c>
      <c r="C14" s="3">
        <v>46.905359033611902</v>
      </c>
      <c r="D14" s="3">
        <v>254.136509768362</v>
      </c>
      <c r="E14" s="3">
        <v>58.009984639016899</v>
      </c>
      <c r="F14" s="3">
        <v>170.030777627053</v>
      </c>
      <c r="G14" s="3">
        <v>117.605247736252</v>
      </c>
      <c r="H14" s="3"/>
      <c r="I14" s="3">
        <f t="shared" si="0"/>
        <v>129.33757576085915</v>
      </c>
      <c r="J14" s="3">
        <f t="shared" si="1"/>
        <v>85.514697184491936</v>
      </c>
    </row>
    <row r="15" spans="1:10">
      <c r="A15" s="3"/>
      <c r="B15" s="3">
        <v>30</v>
      </c>
      <c r="C15" s="3">
        <v>117.091097388495</v>
      </c>
      <c r="D15" s="3">
        <v>326.15035858544201</v>
      </c>
      <c r="E15" s="3">
        <v>101.66600335148701</v>
      </c>
      <c r="F15" s="3">
        <v>262.03590854347999</v>
      </c>
      <c r="G15" s="3">
        <v>131.74445641694601</v>
      </c>
      <c r="H15" s="3"/>
      <c r="I15" s="3">
        <f t="shared" si="0"/>
        <v>187.73756485717001</v>
      </c>
      <c r="J15" s="3">
        <f t="shared" si="1"/>
        <v>100.26566037385632</v>
      </c>
    </row>
    <row r="16" spans="1:10">
      <c r="A16" s="3"/>
      <c r="B16" s="3">
        <v>100</v>
      </c>
      <c r="C16" s="3">
        <v>117.754986899968</v>
      </c>
      <c r="D16" s="3">
        <v>407.61660896326202</v>
      </c>
      <c r="E16" s="3">
        <v>136.75715682167299</v>
      </c>
      <c r="F16" s="3">
        <v>307.89801664038401</v>
      </c>
      <c r="G16" s="3">
        <v>167.268284844704</v>
      </c>
      <c r="H16" s="3"/>
      <c r="I16" s="3">
        <f t="shared" si="0"/>
        <v>227.45901083399821</v>
      </c>
      <c r="J16" s="3">
        <f t="shared" si="1"/>
        <v>125.31152830300049</v>
      </c>
    </row>
    <row r="17" spans="1:21">
      <c r="A17" s="3"/>
      <c r="B17" s="3"/>
      <c r="C17" s="3"/>
      <c r="D17" s="3"/>
      <c r="E17" s="3"/>
      <c r="F17" s="3"/>
      <c r="G17" s="3"/>
      <c r="H17" s="3"/>
      <c r="I17" s="3"/>
      <c r="J17" s="3"/>
    </row>
    <row r="18" spans="1:21">
      <c r="A18" s="3"/>
      <c r="B18" s="3"/>
      <c r="C18" s="3"/>
      <c r="D18" s="3"/>
      <c r="E18" s="3"/>
      <c r="F18" s="3"/>
      <c r="G18" s="3"/>
      <c r="H18" s="3"/>
      <c r="I18" s="3"/>
      <c r="J18" s="3"/>
    </row>
    <row r="19" spans="1:21">
      <c r="A19" s="3"/>
      <c r="B19" s="3"/>
      <c r="C19" s="3"/>
      <c r="D19" s="3"/>
      <c r="E19" s="3"/>
      <c r="F19" s="3"/>
      <c r="G19" s="3"/>
      <c r="H19" s="3"/>
      <c r="I19" s="3"/>
      <c r="J19" s="3"/>
    </row>
    <row r="20" spans="1:21">
      <c r="A20" s="3"/>
      <c r="B20" s="3"/>
      <c r="C20" s="3"/>
      <c r="D20" s="3"/>
      <c r="E20" s="3"/>
      <c r="F20" s="3"/>
      <c r="G20" s="3"/>
      <c r="H20" s="3"/>
      <c r="I20" s="3"/>
      <c r="J20" s="3"/>
    </row>
    <row r="21" spans="1:21">
      <c r="A21" s="3" t="s">
        <v>69</v>
      </c>
      <c r="B21" s="3" t="s">
        <v>8</v>
      </c>
      <c r="C21" s="3" t="s">
        <v>9</v>
      </c>
      <c r="D21" s="3" t="s">
        <v>10</v>
      </c>
      <c r="E21" s="3" t="s">
        <v>11</v>
      </c>
      <c r="F21" s="3" t="s">
        <v>12</v>
      </c>
      <c r="G21" s="3" t="s">
        <v>13</v>
      </c>
      <c r="H21" s="3"/>
      <c r="I21" s="3" t="s">
        <v>14</v>
      </c>
      <c r="J21" s="3" t="s">
        <v>15</v>
      </c>
      <c r="L21" s="3" t="s">
        <v>64</v>
      </c>
      <c r="R21" s="1" t="s">
        <v>14</v>
      </c>
      <c r="S21" s="1" t="s">
        <v>15</v>
      </c>
    </row>
    <row r="22" spans="1:21">
      <c r="A22" s="3"/>
      <c r="B22" s="3"/>
      <c r="C22" s="3"/>
      <c r="D22" s="3"/>
      <c r="E22" s="3"/>
      <c r="F22" s="3"/>
      <c r="G22" s="3"/>
      <c r="H22" s="3"/>
      <c r="I22" s="3"/>
      <c r="J22" s="3"/>
    </row>
    <row r="23" spans="1:21">
      <c r="A23" s="3"/>
      <c r="B23" s="3">
        <v>0.1</v>
      </c>
      <c r="C23" s="3">
        <v>3.3371695419120502</v>
      </c>
      <c r="D23" s="3">
        <v>26.2816084012712</v>
      </c>
      <c r="E23" s="3">
        <v>2.23663432419057</v>
      </c>
      <c r="F23" s="3">
        <v>5.11467108580102</v>
      </c>
      <c r="G23" s="3">
        <v>2.21833862470096</v>
      </c>
      <c r="H23" s="3"/>
      <c r="I23" s="3">
        <f t="shared" ref="I23:I29" si="2">AVERAGE(C23:G23)</f>
        <v>7.8376843955751614</v>
      </c>
      <c r="J23" s="3">
        <f t="shared" ref="J23:J29" si="3">STDEV(C23:G23)</f>
        <v>10.377819821088858</v>
      </c>
      <c r="L23" s="1">
        <f>100-C23/C10*100</f>
        <v>59.021255589023603</v>
      </c>
      <c r="M23" s="1">
        <f t="shared" ref="M23:P29" si="4">100-D23/D10*100</f>
        <v>18.829235264692571</v>
      </c>
      <c r="N23" s="1">
        <f t="shared" si="4"/>
        <v>36.933451216109994</v>
      </c>
      <c r="O23" s="1">
        <f t="shared" si="4"/>
        <v>46.162665509676614</v>
      </c>
      <c r="P23" s="1">
        <f t="shared" si="4"/>
        <v>187.2961836771855</v>
      </c>
      <c r="R23" s="1">
        <f>AVERAGE(L23:P23)</f>
        <v>69.648558251337661</v>
      </c>
      <c r="S23" s="1">
        <f>STDEV(L23:P23)</f>
        <v>67.376502404839158</v>
      </c>
    </row>
    <row r="24" spans="1:21">
      <c r="A24" s="3"/>
      <c r="B24" s="3">
        <v>0.3</v>
      </c>
      <c r="C24" s="3">
        <v>1.3834792380046601</v>
      </c>
      <c r="D24" s="3">
        <v>56.653309382340801</v>
      </c>
      <c r="E24" s="3">
        <v>6.0821305171012598</v>
      </c>
      <c r="F24" s="3">
        <v>16.745956376771002</v>
      </c>
      <c r="G24" s="3">
        <v>4.2605700979840497</v>
      </c>
      <c r="H24" s="3"/>
      <c r="I24" s="3">
        <f t="shared" si="2"/>
        <v>17.025089122440356</v>
      </c>
      <c r="J24" s="3">
        <f t="shared" si="3"/>
        <v>22.900955246439164</v>
      </c>
      <c r="L24" s="1">
        <f t="shared" ref="L24:L29" si="5">100-C24/C11*100</f>
        <v>76.992497774697938</v>
      </c>
      <c r="M24" s="1">
        <f t="shared" si="4"/>
        <v>3.9808738748778723</v>
      </c>
      <c r="N24" s="1">
        <f t="shared" si="4"/>
        <v>47.567303845447015</v>
      </c>
      <c r="O24" s="1">
        <f t="shared" si="4"/>
        <v>60.976584887720193</v>
      </c>
      <c r="P24" s="1">
        <f t="shared" si="4"/>
        <v>874.50136636862851</v>
      </c>
      <c r="R24" s="1">
        <f t="shared" ref="R24:R29" si="6">AVERAGE(L24:P24)</f>
        <v>212.80372535027431</v>
      </c>
      <c r="S24" s="1">
        <f t="shared" ref="S24:S29" si="7">STDEV(L24:P24)</f>
        <v>370.894188595586</v>
      </c>
    </row>
    <row r="25" spans="1:21">
      <c r="A25" s="3"/>
      <c r="B25" s="3">
        <v>1</v>
      </c>
      <c r="C25" s="3">
        <v>3.1937794278637899</v>
      </c>
      <c r="D25" s="3">
        <v>96.973884206162793</v>
      </c>
      <c r="E25" s="3">
        <v>22.0201319427733</v>
      </c>
      <c r="F25" s="3">
        <v>39.144801594913403</v>
      </c>
      <c r="G25" s="3">
        <v>10.753787526721799</v>
      </c>
      <c r="H25" s="3"/>
      <c r="I25" s="3">
        <f t="shared" si="2"/>
        <v>34.417276939687021</v>
      </c>
      <c r="J25" s="3">
        <f t="shared" si="3"/>
        <v>37.497451027372222</v>
      </c>
      <c r="L25" s="1">
        <f t="shared" si="5"/>
        <v>81.251520381472631</v>
      </c>
      <c r="M25" s="1">
        <f t="shared" si="4"/>
        <v>9.1809453149194553</v>
      </c>
      <c r="N25" s="1">
        <f t="shared" si="4"/>
        <v>-262.86396548738895</v>
      </c>
      <c r="O25" s="1">
        <f t="shared" si="4"/>
        <v>-4.1916717627721027</v>
      </c>
      <c r="P25" s="1">
        <f t="shared" si="4"/>
        <v>73.244694986252043</v>
      </c>
      <c r="R25" s="1">
        <f t="shared" si="6"/>
        <v>-20.675695313503386</v>
      </c>
      <c r="S25" s="1">
        <f t="shared" si="7"/>
        <v>140.56003810226736</v>
      </c>
    </row>
    <row r="26" spans="1:21">
      <c r="A26" s="3"/>
      <c r="B26" s="3">
        <v>3</v>
      </c>
      <c r="C26" s="3">
        <v>14.078905600301299</v>
      </c>
      <c r="D26" s="3">
        <v>135.60867762885201</v>
      </c>
      <c r="E26" s="3">
        <v>68.006706107234194</v>
      </c>
      <c r="F26" s="3">
        <v>59.447733988237303</v>
      </c>
      <c r="G26" s="3">
        <v>27.597335890148301</v>
      </c>
      <c r="H26" s="3"/>
      <c r="I26" s="3">
        <f t="shared" si="2"/>
        <v>60.947871842954626</v>
      </c>
      <c r="J26" s="3">
        <f t="shared" si="3"/>
        <v>47.263283107364678</v>
      </c>
      <c r="L26" s="1">
        <f t="shared" si="5"/>
        <v>20.690691074170502</v>
      </c>
      <c r="M26" s="1">
        <f t="shared" si="4"/>
        <v>24.88209981971967</v>
      </c>
      <c r="N26" s="1">
        <f t="shared" si="4"/>
        <v>-90.485251425533306</v>
      </c>
      <c r="O26" s="1">
        <f t="shared" si="4"/>
        <v>49.236353761925741</v>
      </c>
      <c r="P26" s="1">
        <f t="shared" si="4"/>
        <v>68.177015215277379</v>
      </c>
      <c r="R26" s="1">
        <f t="shared" si="6"/>
        <v>14.500181689111997</v>
      </c>
      <c r="S26" s="1">
        <f t="shared" si="7"/>
        <v>61.757290874144161</v>
      </c>
    </row>
    <row r="27" spans="1:21">
      <c r="A27" s="3"/>
      <c r="B27" s="3">
        <v>10</v>
      </c>
      <c r="C27" s="3">
        <v>47.4049467175372</v>
      </c>
      <c r="D27" s="3">
        <v>201.21597346966999</v>
      </c>
      <c r="E27" s="3">
        <v>84.509051201605502</v>
      </c>
      <c r="F27" s="3">
        <v>109.76023890158901</v>
      </c>
      <c r="G27" s="3">
        <v>100.452130651939</v>
      </c>
      <c r="H27" s="3"/>
      <c r="I27" s="3">
        <f t="shared" si="2"/>
        <v>108.66846818846814</v>
      </c>
      <c r="J27" s="3">
        <f t="shared" si="3"/>
        <v>56.944353082071736</v>
      </c>
      <c r="L27" s="1">
        <f t="shared" si="5"/>
        <v>-1.0650972388193338</v>
      </c>
      <c r="M27" s="1">
        <f t="shared" si="4"/>
        <v>20.823665339123266</v>
      </c>
      <c r="N27" s="1">
        <f t="shared" si="4"/>
        <v>-45.680182002264502</v>
      </c>
      <c r="O27" s="1">
        <f t="shared" si="4"/>
        <v>35.446840605329655</v>
      </c>
      <c r="P27" s="1">
        <f t="shared" si="4"/>
        <v>14.58533306505295</v>
      </c>
      <c r="R27" s="1">
        <f t="shared" si="6"/>
        <v>4.8221119536844075</v>
      </c>
      <c r="S27" s="1">
        <f t="shared" si="7"/>
        <v>31.12227951601874</v>
      </c>
    </row>
    <row r="28" spans="1:21">
      <c r="A28" s="3"/>
      <c r="B28" s="3">
        <v>30</v>
      </c>
      <c r="C28" s="3">
        <v>78.321267481705107</v>
      </c>
      <c r="D28" s="3">
        <v>198.90838745336501</v>
      </c>
      <c r="E28" s="3">
        <v>111.63681684654</v>
      </c>
      <c r="F28" s="3">
        <v>227.08326389129101</v>
      </c>
      <c r="G28" s="3">
        <v>106.991209318025</v>
      </c>
      <c r="H28" s="3"/>
      <c r="I28" s="3">
        <f t="shared" si="2"/>
        <v>144.58818899818522</v>
      </c>
      <c r="J28" s="3">
        <f t="shared" si="3"/>
        <v>64.511146395113741</v>
      </c>
      <c r="L28" s="1">
        <f t="shared" si="5"/>
        <v>33.110826332215495</v>
      </c>
      <c r="M28" s="1">
        <f t="shared" si="4"/>
        <v>39.013285677177414</v>
      </c>
      <c r="N28" s="1">
        <f t="shared" si="4"/>
        <v>-9.80742152377249</v>
      </c>
      <c r="O28" s="1">
        <f t="shared" si="4"/>
        <v>13.338875899288908</v>
      </c>
      <c r="P28" s="1">
        <f t="shared" si="4"/>
        <v>18.788833907805355</v>
      </c>
      <c r="R28" s="1">
        <f t="shared" si="6"/>
        <v>18.888880058542938</v>
      </c>
      <c r="S28" s="1">
        <f t="shared" si="7"/>
        <v>19.115083947093776</v>
      </c>
    </row>
    <row r="29" spans="1:21">
      <c r="A29" s="3"/>
      <c r="B29" s="3">
        <v>100</v>
      </c>
      <c r="C29" s="3">
        <v>73.569297376371296</v>
      </c>
      <c r="D29" s="3">
        <v>183.01782506563501</v>
      </c>
      <c r="E29" s="3">
        <v>142.43640094984301</v>
      </c>
      <c r="F29" s="3">
        <v>244.592100063625</v>
      </c>
      <c r="G29" s="3">
        <v>121.488985965238</v>
      </c>
      <c r="H29" s="3"/>
      <c r="I29" s="3">
        <f t="shared" si="2"/>
        <v>153.02092188414247</v>
      </c>
      <c r="J29" s="3">
        <f t="shared" si="3"/>
        <v>64.621882084911377</v>
      </c>
      <c r="L29" s="1">
        <f t="shared" si="5"/>
        <v>37.523412542291844</v>
      </c>
      <c r="M29" s="1">
        <f t="shared" si="4"/>
        <v>55.100498595696287</v>
      </c>
      <c r="N29" s="1">
        <f t="shared" si="4"/>
        <v>-4.1527948227057436</v>
      </c>
      <c r="O29" s="1">
        <f t="shared" si="4"/>
        <v>20.56067696294987</v>
      </c>
      <c r="P29" s="1">
        <f t="shared" si="4"/>
        <v>27.368785972767412</v>
      </c>
      <c r="R29" s="1">
        <f t="shared" si="6"/>
        <v>27.280115850199934</v>
      </c>
      <c r="S29" s="1">
        <f t="shared" si="7"/>
        <v>21.863699469378027</v>
      </c>
    </row>
    <row r="30" spans="1:21">
      <c r="A30" s="3"/>
      <c r="B30" s="3"/>
      <c r="C30" s="3"/>
      <c r="D30" s="3"/>
      <c r="E30" s="3"/>
      <c r="F30" s="3"/>
      <c r="G30" s="3"/>
      <c r="H30" s="3"/>
      <c r="I30" s="3"/>
      <c r="J30" s="3"/>
    </row>
    <row r="31" spans="1:21">
      <c r="A31" s="3"/>
      <c r="B31" s="3"/>
      <c r="C31" s="3"/>
      <c r="D31" s="3"/>
      <c r="E31" s="3"/>
      <c r="F31" s="3"/>
      <c r="G31" s="3"/>
      <c r="H31" s="3"/>
      <c r="I31" s="3"/>
      <c r="J31" s="3"/>
    </row>
    <row r="32" spans="1:21">
      <c r="A32" s="15" t="s">
        <v>18</v>
      </c>
      <c r="B32" s="5"/>
      <c r="C32" s="5"/>
      <c r="D32" s="5"/>
      <c r="E32" s="5"/>
      <c r="F32" s="5"/>
      <c r="G32" s="5"/>
      <c r="H32" s="5"/>
      <c r="I32" s="5"/>
      <c r="J32" s="5"/>
      <c r="K32" s="5"/>
      <c r="L32" s="5"/>
      <c r="M32" s="14"/>
      <c r="N32" s="22"/>
      <c r="O32" s="18" t="str">
        <f t="shared" ref="O32:U32" si="8">F34</f>
        <v>0.1mM10ul</v>
      </c>
      <c r="P32" s="18" t="str">
        <f t="shared" si="8"/>
        <v>0.1mM20ul</v>
      </c>
      <c r="Q32" s="18" t="str">
        <f t="shared" si="8"/>
        <v>1mM7ul</v>
      </c>
      <c r="R32" s="18" t="str">
        <f t="shared" si="8"/>
        <v>1mM20ul</v>
      </c>
      <c r="S32" s="18" t="str">
        <f t="shared" si="8"/>
        <v>10mM7ul</v>
      </c>
      <c r="T32" s="18" t="str">
        <f t="shared" si="8"/>
        <v>10mM20ul</v>
      </c>
      <c r="U32" s="18" t="str">
        <f t="shared" si="8"/>
        <v>10mM70ul</v>
      </c>
    </row>
    <row r="33" spans="1:21">
      <c r="A33" s="15"/>
      <c r="B33" s="5" t="s">
        <v>19</v>
      </c>
      <c r="C33" s="16" t="s">
        <v>69</v>
      </c>
      <c r="D33" s="5"/>
      <c r="E33" s="5"/>
      <c r="F33" s="5"/>
      <c r="G33" s="5"/>
      <c r="H33" s="5"/>
      <c r="I33" s="5"/>
      <c r="J33" s="5"/>
      <c r="K33" s="5"/>
      <c r="L33" s="5"/>
      <c r="M33" s="14"/>
      <c r="N33" s="22" t="s">
        <v>69</v>
      </c>
      <c r="O33" s="23">
        <f t="shared" ref="O33:U33" si="9">AVERAGE(F37,F43)</f>
        <v>3.337169541912048</v>
      </c>
      <c r="P33" s="23">
        <f t="shared" si="9"/>
        <v>1.383479238004657</v>
      </c>
      <c r="Q33" s="23">
        <f t="shared" si="9"/>
        <v>3.1937794278637863</v>
      </c>
      <c r="R33" s="23">
        <f t="shared" si="9"/>
        <v>14.078905600301256</v>
      </c>
      <c r="S33" s="23">
        <f t="shared" si="9"/>
        <v>47.404946717537157</v>
      </c>
      <c r="T33" s="23">
        <f t="shared" si="9"/>
        <v>78.321267481705078</v>
      </c>
      <c r="U33" s="23">
        <f t="shared" si="9"/>
        <v>73.569297376371296</v>
      </c>
    </row>
    <row r="34" spans="1:21" ht="15.75">
      <c r="A34" s="15"/>
      <c r="B34" s="5"/>
      <c r="C34" s="5" t="s">
        <v>21</v>
      </c>
      <c r="D34" s="17">
        <v>5.36</v>
      </c>
      <c r="E34" s="5" t="s">
        <v>22</v>
      </c>
      <c r="F34" s="18" t="s">
        <v>23</v>
      </c>
      <c r="G34" s="18" t="s">
        <v>24</v>
      </c>
      <c r="H34" s="18" t="s">
        <v>25</v>
      </c>
      <c r="I34" s="18" t="s">
        <v>26</v>
      </c>
      <c r="J34" s="18" t="s">
        <v>27</v>
      </c>
      <c r="K34" s="18" t="s">
        <v>28</v>
      </c>
      <c r="L34" s="18" t="s">
        <v>29</v>
      </c>
      <c r="M34" s="14"/>
      <c r="N34" s="22" t="s">
        <v>7</v>
      </c>
      <c r="O34" s="23">
        <f t="shared" ref="O34:U34" si="10">AVERAGE(F49,F55)</f>
        <v>8.1436598165222698</v>
      </c>
      <c r="P34" s="23">
        <f t="shared" si="10"/>
        <v>6.0131657250616541</v>
      </c>
      <c r="Q34" s="23">
        <f t="shared" si="10"/>
        <v>17.034871588774994</v>
      </c>
      <c r="R34" s="23">
        <f t="shared" si="10"/>
        <v>17.751895447062768</v>
      </c>
      <c r="S34" s="23">
        <f t="shared" si="10"/>
        <v>46.905359033611902</v>
      </c>
      <c r="T34" s="23">
        <f t="shared" si="10"/>
        <v>117.09109738849526</v>
      </c>
      <c r="U34" s="23">
        <f t="shared" si="10"/>
        <v>117.75498689996837</v>
      </c>
    </row>
    <row r="35" spans="1:21" ht="15.75">
      <c r="A35" s="15"/>
      <c r="B35" s="5"/>
      <c r="C35" s="5" t="s">
        <v>30</v>
      </c>
      <c r="D35" s="17">
        <v>7.758</v>
      </c>
      <c r="E35" s="17">
        <v>4.3239999999999998</v>
      </c>
      <c r="F35" s="17">
        <v>4.3730000000000002</v>
      </c>
      <c r="G35" s="17">
        <v>4.3730000000000002</v>
      </c>
      <c r="H35" s="17">
        <v>4.4390000000000001</v>
      </c>
      <c r="I35" s="17">
        <v>4.8499999999999996</v>
      </c>
      <c r="J35" s="17">
        <v>5.9589999999999996</v>
      </c>
      <c r="K35" s="17">
        <v>6.798</v>
      </c>
      <c r="L35" s="17">
        <v>6.6689999999999996</v>
      </c>
      <c r="M35" s="14"/>
      <c r="N35" s="14"/>
      <c r="O35" s="14"/>
      <c r="P35" s="14"/>
      <c r="Q35" s="14"/>
      <c r="R35" s="14"/>
      <c r="S35" s="14"/>
      <c r="T35" s="14"/>
      <c r="U35" s="14"/>
    </row>
    <row r="36" spans="1:21">
      <c r="A36" s="15"/>
      <c r="B36" s="5"/>
      <c r="C36" s="5"/>
      <c r="D36" s="5">
        <f>D35-D34</f>
        <v>2.3979999999999997</v>
      </c>
      <c r="E36" s="5"/>
      <c r="F36" s="5">
        <f>F35-E35</f>
        <v>4.9000000000000377E-2</v>
      </c>
      <c r="G36" s="5">
        <f>G35-E35</f>
        <v>4.9000000000000377E-2</v>
      </c>
      <c r="H36" s="5">
        <f>H35-E35</f>
        <v>0.11500000000000021</v>
      </c>
      <c r="I36" s="5">
        <f>I35-E35</f>
        <v>0.5259999999999998</v>
      </c>
      <c r="J36" s="5">
        <f>J35-E35</f>
        <v>1.6349999999999998</v>
      </c>
      <c r="K36" s="5">
        <f>K35-E35</f>
        <v>2.4740000000000002</v>
      </c>
      <c r="L36" s="5">
        <f>L35-E35</f>
        <v>2.3449999999999998</v>
      </c>
      <c r="M36" s="14"/>
      <c r="N36" s="14"/>
      <c r="O36" s="14"/>
      <c r="P36" s="14"/>
      <c r="Q36" s="14"/>
      <c r="R36" s="14"/>
      <c r="S36" s="14"/>
      <c r="T36" s="14"/>
      <c r="U36" s="14"/>
    </row>
    <row r="37" spans="1:21">
      <c r="A37" s="15"/>
      <c r="B37" s="5"/>
      <c r="C37" s="5"/>
      <c r="D37" s="5"/>
      <c r="E37" s="5"/>
      <c r="F37" s="19">
        <f>F36/D36*100</f>
        <v>2.0433694745621511</v>
      </c>
      <c r="G37" s="19">
        <f>G36/D36*100</f>
        <v>2.0433694745621511</v>
      </c>
      <c r="H37" s="19">
        <f>H36/D36*100</f>
        <v>4.7956630525437953</v>
      </c>
      <c r="I37" s="19">
        <f>I36/D36*100</f>
        <v>21.934945788156792</v>
      </c>
      <c r="J37" s="19">
        <f>J36/D36*100</f>
        <v>68.181818181818173</v>
      </c>
      <c r="K37" s="19">
        <f>K36/D36*100</f>
        <v>103.16930775646374</v>
      </c>
      <c r="L37" s="19">
        <f>L36/D36*100</f>
        <v>97.789824854045037</v>
      </c>
      <c r="M37" s="14"/>
      <c r="N37" s="22" t="s">
        <v>31</v>
      </c>
      <c r="O37" s="5" t="s">
        <v>69</v>
      </c>
      <c r="P37" s="5" t="s">
        <v>7</v>
      </c>
      <c r="Q37" s="14"/>
      <c r="R37" s="14"/>
      <c r="S37" s="14"/>
      <c r="T37" s="14"/>
      <c r="U37" s="14"/>
    </row>
    <row r="38" spans="1:21">
      <c r="A38" s="15"/>
      <c r="B38" s="5"/>
      <c r="C38" s="5"/>
      <c r="D38" s="5"/>
      <c r="E38" s="5"/>
      <c r="F38" s="5"/>
      <c r="G38" s="5"/>
      <c r="H38" s="5"/>
      <c r="I38" s="5"/>
      <c r="J38" s="5"/>
      <c r="K38" s="5"/>
      <c r="L38" s="5"/>
      <c r="M38" s="14"/>
      <c r="N38" s="18" t="s">
        <v>23</v>
      </c>
      <c r="O38" s="23">
        <f>O33</f>
        <v>3.337169541912048</v>
      </c>
      <c r="P38" s="23">
        <f>O34</f>
        <v>8.1436598165222698</v>
      </c>
      <c r="Q38" s="14"/>
      <c r="R38" s="14"/>
      <c r="S38" s="14"/>
      <c r="T38" s="14"/>
      <c r="U38" s="14"/>
    </row>
    <row r="39" spans="1:21">
      <c r="A39" s="15"/>
      <c r="B39" s="5" t="s">
        <v>32</v>
      </c>
      <c r="C39" s="16" t="s">
        <v>69</v>
      </c>
      <c r="D39" s="5"/>
      <c r="E39" s="5"/>
      <c r="F39" s="5"/>
      <c r="G39" s="5"/>
      <c r="H39" s="5"/>
      <c r="I39" s="5"/>
      <c r="J39" s="5"/>
      <c r="K39" s="5"/>
      <c r="L39" s="5"/>
      <c r="M39" s="14"/>
      <c r="N39" s="18" t="s">
        <v>24</v>
      </c>
      <c r="O39" s="23">
        <f>P33</f>
        <v>1.383479238004657</v>
      </c>
      <c r="P39" s="23">
        <f>P34</f>
        <v>6.0131657250616541</v>
      </c>
      <c r="Q39" s="14"/>
      <c r="R39" s="14"/>
      <c r="S39" s="14"/>
      <c r="T39" s="14"/>
      <c r="U39" s="14"/>
    </row>
    <row r="40" spans="1:21" ht="15.75">
      <c r="A40" s="15"/>
      <c r="B40" s="5"/>
      <c r="C40" s="5" t="s">
        <v>21</v>
      </c>
      <c r="D40" s="17">
        <v>4.2240000000000002</v>
      </c>
      <c r="E40" s="5" t="s">
        <v>22</v>
      </c>
      <c r="F40" s="18" t="s">
        <v>23</v>
      </c>
      <c r="G40" s="18" t="s">
        <v>24</v>
      </c>
      <c r="H40" s="18" t="s">
        <v>25</v>
      </c>
      <c r="I40" s="18" t="s">
        <v>26</v>
      </c>
      <c r="J40" s="18" t="s">
        <v>27</v>
      </c>
      <c r="K40" s="18" t="s">
        <v>28</v>
      </c>
      <c r="L40" s="18" t="s">
        <v>29</v>
      </c>
      <c r="M40" s="14"/>
      <c r="N40" s="18" t="s">
        <v>25</v>
      </c>
      <c r="O40" s="23">
        <f>Q33</f>
        <v>3.1937794278637863</v>
      </c>
      <c r="P40" s="23">
        <f>Q34</f>
        <v>17.034871588774994</v>
      </c>
      <c r="Q40" s="14"/>
      <c r="R40" s="14"/>
      <c r="S40" s="14"/>
      <c r="T40" s="14"/>
      <c r="U40" s="14"/>
    </row>
    <row r="41" spans="1:21" ht="15.75">
      <c r="A41" s="15"/>
      <c r="B41" s="5"/>
      <c r="C41" s="5" t="s">
        <v>30</v>
      </c>
      <c r="D41" s="17">
        <v>5.6059999999999999</v>
      </c>
      <c r="E41" s="17">
        <v>3.39</v>
      </c>
      <c r="F41" s="17">
        <v>3.4540000000000002</v>
      </c>
      <c r="G41" s="17">
        <v>3.4</v>
      </c>
      <c r="H41" s="17">
        <v>3.4119999999999999</v>
      </c>
      <c r="I41" s="17">
        <v>3.476</v>
      </c>
      <c r="J41" s="17">
        <v>3.758</v>
      </c>
      <c r="K41" s="17">
        <v>4.1289999999999996</v>
      </c>
      <c r="L41" s="17">
        <v>4.0720000000000001</v>
      </c>
      <c r="M41" s="14"/>
      <c r="N41" s="18" t="s">
        <v>26</v>
      </c>
      <c r="O41" s="23">
        <f>R33</f>
        <v>14.078905600301256</v>
      </c>
      <c r="P41" s="23">
        <f>R34</f>
        <v>17.751895447062768</v>
      </c>
      <c r="Q41" s="14"/>
      <c r="R41" s="14"/>
      <c r="S41" s="14"/>
      <c r="T41" s="14"/>
      <c r="U41" s="14"/>
    </row>
    <row r="42" spans="1:21">
      <c r="A42" s="15"/>
      <c r="B42" s="5"/>
      <c r="C42" s="5"/>
      <c r="D42" s="5">
        <f>D41-D40</f>
        <v>1.3819999999999997</v>
      </c>
      <c r="E42" s="5" t="s">
        <v>51</v>
      </c>
      <c r="F42" s="5">
        <f>F41-E41</f>
        <v>6.4000000000000057E-2</v>
      </c>
      <c r="G42" s="5">
        <f>G41-E41</f>
        <v>9.9999999999997868E-3</v>
      </c>
      <c r="H42" s="5">
        <f>H41-E41</f>
        <v>2.1999999999999797E-2</v>
      </c>
      <c r="I42" s="5">
        <f>I41-E41</f>
        <v>8.5999999999999854E-2</v>
      </c>
      <c r="J42" s="5">
        <f>J41-E41</f>
        <v>0.36799999999999988</v>
      </c>
      <c r="K42" s="5">
        <f>K41-E41</f>
        <v>0.73899999999999944</v>
      </c>
      <c r="L42" s="5">
        <f>L41-E41</f>
        <v>0.68199999999999994</v>
      </c>
      <c r="M42" s="14"/>
      <c r="N42" s="18" t="s">
        <v>27</v>
      </c>
      <c r="O42" s="23">
        <f>S33</f>
        <v>47.404946717537157</v>
      </c>
      <c r="P42" s="23">
        <f>S34</f>
        <v>46.905359033611902</v>
      </c>
      <c r="Q42" s="14"/>
      <c r="R42" s="14"/>
      <c r="S42" s="14"/>
      <c r="T42" s="14"/>
      <c r="U42" s="14"/>
    </row>
    <row r="43" spans="1:21">
      <c r="A43" s="15"/>
      <c r="B43" s="5"/>
      <c r="C43" s="5"/>
      <c r="D43" s="5"/>
      <c r="E43" s="5"/>
      <c r="F43" s="19">
        <f>F42/D42*100</f>
        <v>4.6309696092619443</v>
      </c>
      <c r="G43" s="19">
        <f>G42/D42*100</f>
        <v>0.72358900144716276</v>
      </c>
      <c r="H43" s="19">
        <f>H42/D42*100</f>
        <v>1.5918958031837773</v>
      </c>
      <c r="I43" s="19">
        <f>I42/D42*100</f>
        <v>6.2228654124457217</v>
      </c>
      <c r="J43" s="19">
        <f>J42/D42*100</f>
        <v>26.628075253256149</v>
      </c>
      <c r="K43" s="19">
        <f>K42/D42*100</f>
        <v>53.473227206946426</v>
      </c>
      <c r="L43" s="19">
        <f>L42/D42*100</f>
        <v>49.348769898697547</v>
      </c>
      <c r="M43" s="14"/>
      <c r="N43" s="18" t="s">
        <v>28</v>
      </c>
      <c r="O43" s="23">
        <f>T33</f>
        <v>78.321267481705078</v>
      </c>
      <c r="P43" s="23">
        <f>T34</f>
        <v>117.09109738849526</v>
      </c>
      <c r="Q43" s="14"/>
      <c r="R43" s="14"/>
      <c r="S43" s="14"/>
      <c r="T43" s="14"/>
      <c r="U43" s="14"/>
    </row>
    <row r="44" spans="1:21">
      <c r="A44" s="15"/>
      <c r="B44" s="5"/>
      <c r="C44" s="5"/>
      <c r="D44" s="5"/>
      <c r="E44" s="5"/>
      <c r="F44" s="5"/>
      <c r="G44" s="5"/>
      <c r="H44" s="5"/>
      <c r="I44" s="5"/>
      <c r="J44" s="5"/>
      <c r="K44" s="5"/>
      <c r="L44" s="5"/>
      <c r="M44" s="14"/>
      <c r="N44" s="18" t="s">
        <v>29</v>
      </c>
      <c r="O44" s="23">
        <f>U33</f>
        <v>73.569297376371296</v>
      </c>
      <c r="P44" s="23">
        <f>U34</f>
        <v>117.75498689996837</v>
      </c>
      <c r="Q44" s="14"/>
      <c r="R44" s="14"/>
      <c r="S44" s="14"/>
      <c r="T44" s="14"/>
      <c r="U44" s="14"/>
    </row>
    <row r="45" spans="1:21">
      <c r="A45" s="15"/>
      <c r="B45" s="5" t="s">
        <v>33</v>
      </c>
      <c r="C45" s="16" t="s">
        <v>20</v>
      </c>
      <c r="D45" s="5"/>
      <c r="E45" s="5"/>
      <c r="F45" s="5"/>
      <c r="G45" s="5"/>
      <c r="H45" s="5"/>
      <c r="I45" s="5"/>
      <c r="J45" s="5"/>
      <c r="K45" s="5"/>
      <c r="L45" s="5"/>
      <c r="M45" s="14"/>
      <c r="N45" s="14"/>
      <c r="O45" s="14"/>
      <c r="P45" s="14"/>
      <c r="Q45" s="14"/>
      <c r="R45" s="14"/>
      <c r="S45" s="14"/>
      <c r="T45" s="14"/>
      <c r="U45" s="14"/>
    </row>
    <row r="46" spans="1:21" ht="15.75">
      <c r="A46" s="15"/>
      <c r="B46" s="5"/>
      <c r="C46" s="5" t="s">
        <v>21</v>
      </c>
      <c r="D46" s="17">
        <v>4.1550000000000002</v>
      </c>
      <c r="E46" s="5" t="s">
        <v>22</v>
      </c>
      <c r="F46" s="18" t="s">
        <v>23</v>
      </c>
      <c r="G46" s="18" t="s">
        <v>24</v>
      </c>
      <c r="H46" s="18" t="s">
        <v>25</v>
      </c>
      <c r="I46" s="18" t="s">
        <v>26</v>
      </c>
      <c r="J46" s="18" t="s">
        <v>27</v>
      </c>
      <c r="K46" s="18" t="s">
        <v>28</v>
      </c>
      <c r="L46" s="18" t="s">
        <v>29</v>
      </c>
      <c r="M46" s="14"/>
      <c r="N46" s="14"/>
      <c r="O46" s="14"/>
      <c r="P46" s="14"/>
      <c r="Q46" s="14"/>
      <c r="R46" s="14"/>
      <c r="S46" s="14"/>
      <c r="T46" s="14"/>
      <c r="U46" s="14"/>
    </row>
    <row r="47" spans="1:21" ht="15.75">
      <c r="A47" s="15"/>
      <c r="B47" s="5"/>
      <c r="C47" s="5" t="s">
        <v>30</v>
      </c>
      <c r="D47" s="17">
        <v>6.0789999999999997</v>
      </c>
      <c r="E47" s="17">
        <v>3.75</v>
      </c>
      <c r="F47" s="17">
        <v>3.7879999999999998</v>
      </c>
      <c r="G47" s="17">
        <v>3.7989999999999999</v>
      </c>
      <c r="H47" s="17">
        <v>4.03</v>
      </c>
      <c r="I47" s="17">
        <v>3.9359999999999999</v>
      </c>
      <c r="J47" s="17">
        <v>4.7610000000000001</v>
      </c>
      <c r="K47" s="17">
        <v>5.62</v>
      </c>
      <c r="L47" s="17">
        <v>5.8780000000000001</v>
      </c>
      <c r="M47" s="14"/>
      <c r="N47" s="14"/>
      <c r="O47" s="14"/>
      <c r="P47" s="14"/>
      <c r="Q47" s="14"/>
      <c r="R47" s="14"/>
      <c r="S47" s="14"/>
      <c r="T47" s="14"/>
      <c r="U47" s="14"/>
    </row>
    <row r="48" spans="1:21">
      <c r="A48" s="15"/>
      <c r="B48" s="5"/>
      <c r="C48" s="5"/>
      <c r="D48" s="5">
        <f>D47-D46</f>
        <v>1.9239999999999995</v>
      </c>
      <c r="E48" s="5"/>
      <c r="F48" s="5">
        <f>F47-E47</f>
        <v>3.7999999999999812E-2</v>
      </c>
      <c r="G48" s="5">
        <f>G47-E47</f>
        <v>4.8999999999999932E-2</v>
      </c>
      <c r="H48" s="5">
        <f>H47-E47</f>
        <v>0.28000000000000025</v>
      </c>
      <c r="I48" s="5">
        <f>I47-E47</f>
        <v>0.18599999999999994</v>
      </c>
      <c r="J48" s="5">
        <f>J47-E47</f>
        <v>1.0110000000000001</v>
      </c>
      <c r="K48" s="5">
        <f>K47-E47</f>
        <v>1.87</v>
      </c>
      <c r="L48" s="5">
        <f>L47-E47</f>
        <v>2.1280000000000001</v>
      </c>
      <c r="M48" s="14"/>
      <c r="N48" s="14"/>
      <c r="O48" s="14"/>
      <c r="P48" s="14"/>
      <c r="Q48" s="14"/>
      <c r="R48" s="14"/>
      <c r="S48" s="14"/>
      <c r="T48" s="14"/>
      <c r="U48" s="14"/>
    </row>
    <row r="49" spans="1:21">
      <c r="A49" s="15"/>
      <c r="B49" s="5"/>
      <c r="C49" s="5"/>
      <c r="D49" s="5"/>
      <c r="E49" s="5"/>
      <c r="F49" s="19">
        <f>F48/D48*100</f>
        <v>1.9750519750519657</v>
      </c>
      <c r="G49" s="19">
        <f>G48/D48*100</f>
        <v>2.5467775467775438</v>
      </c>
      <c r="H49" s="19">
        <f>H48/D48*100</f>
        <v>14.55301455301457</v>
      </c>
      <c r="I49" s="19">
        <f>I48/D48*100</f>
        <v>9.6673596673596673</v>
      </c>
      <c r="J49" s="19">
        <f>J48/D48*100</f>
        <v>52.54677754677757</v>
      </c>
      <c r="K49" s="19">
        <f>K48/D48*100</f>
        <v>97.193347193347222</v>
      </c>
      <c r="L49" s="19">
        <f>L48/D48*100</f>
        <v>110.60291060291063</v>
      </c>
      <c r="M49" s="14"/>
      <c r="N49" s="14"/>
      <c r="O49" s="14"/>
      <c r="P49" s="14"/>
      <c r="Q49" s="14"/>
      <c r="R49" s="14"/>
      <c r="S49" s="14"/>
      <c r="T49" s="14"/>
      <c r="U49" s="14"/>
    </row>
    <row r="50" spans="1:21">
      <c r="A50" s="15"/>
      <c r="B50" s="5"/>
      <c r="C50" s="5"/>
      <c r="D50" s="5"/>
      <c r="E50" s="5"/>
      <c r="F50" s="5"/>
      <c r="G50" s="5"/>
      <c r="H50" s="5"/>
      <c r="I50" s="5"/>
      <c r="J50" s="5"/>
      <c r="K50" s="5"/>
      <c r="L50" s="5"/>
      <c r="M50" s="14"/>
      <c r="N50" s="14"/>
      <c r="O50" s="14"/>
      <c r="P50" s="14"/>
      <c r="Q50" s="14"/>
      <c r="R50" s="14"/>
      <c r="S50" s="14"/>
      <c r="T50" s="14"/>
      <c r="U50" s="14"/>
    </row>
    <row r="51" spans="1:21">
      <c r="A51" s="15"/>
      <c r="B51" s="5" t="s">
        <v>37</v>
      </c>
      <c r="C51" s="16" t="s">
        <v>20</v>
      </c>
      <c r="D51" s="5"/>
      <c r="E51" s="5"/>
      <c r="F51" s="5"/>
      <c r="G51" s="5"/>
      <c r="H51" s="5"/>
      <c r="I51" s="5"/>
      <c r="J51" s="5"/>
      <c r="K51" s="5"/>
      <c r="L51" s="5"/>
      <c r="M51" s="14"/>
      <c r="N51" s="14"/>
      <c r="O51" s="14"/>
      <c r="P51" s="14"/>
      <c r="Q51" s="14"/>
      <c r="R51" s="14"/>
      <c r="S51" s="14"/>
      <c r="T51" s="14"/>
      <c r="U51" s="14"/>
    </row>
    <row r="52" spans="1:21" ht="15.75">
      <c r="A52" s="15"/>
      <c r="B52" s="5"/>
      <c r="C52" s="5" t="s">
        <v>21</v>
      </c>
      <c r="D52" s="17">
        <v>5.0410000000000004</v>
      </c>
      <c r="E52" s="5" t="s">
        <v>22</v>
      </c>
      <c r="F52" s="18" t="s">
        <v>23</v>
      </c>
      <c r="G52" s="18" t="s">
        <v>24</v>
      </c>
      <c r="H52" s="18" t="s">
        <v>25</v>
      </c>
      <c r="I52" s="18" t="s">
        <v>26</v>
      </c>
      <c r="J52" s="18" t="s">
        <v>27</v>
      </c>
      <c r="K52" s="18" t="s">
        <v>28</v>
      </c>
      <c r="L52" s="18" t="s">
        <v>29</v>
      </c>
      <c r="M52" s="14"/>
      <c r="N52" s="14"/>
      <c r="O52" s="14"/>
      <c r="P52" s="14"/>
      <c r="Q52" s="14"/>
      <c r="R52" s="14"/>
      <c r="S52" s="14"/>
      <c r="T52" s="14"/>
      <c r="U52" s="14"/>
    </row>
    <row r="53" spans="1:21" ht="15.75">
      <c r="A53" s="15"/>
      <c r="B53" s="5"/>
      <c r="C53" s="5" t="s">
        <v>30</v>
      </c>
      <c r="D53" s="17">
        <v>5.5789999999999997</v>
      </c>
      <c r="E53" s="17">
        <v>4.601</v>
      </c>
      <c r="F53" s="17">
        <v>4.6779999999999999</v>
      </c>
      <c r="G53" s="17">
        <v>4.6520000000000001</v>
      </c>
      <c r="H53" s="17">
        <v>4.7060000000000004</v>
      </c>
      <c r="I53" s="17">
        <v>4.74</v>
      </c>
      <c r="J53" s="17">
        <v>4.8230000000000004</v>
      </c>
      <c r="K53" s="17">
        <v>5.3380000000000001</v>
      </c>
      <c r="L53" s="17">
        <v>5.2729999999999997</v>
      </c>
      <c r="M53" s="14"/>
      <c r="N53" s="14"/>
      <c r="O53" s="14"/>
      <c r="P53" s="14"/>
      <c r="Q53" s="14"/>
      <c r="R53" s="14"/>
      <c r="S53" s="14"/>
      <c r="T53" s="14"/>
      <c r="U53" s="14"/>
    </row>
    <row r="54" spans="1:21">
      <c r="A54" s="15"/>
      <c r="B54" s="5"/>
      <c r="C54" s="5"/>
      <c r="D54" s="5">
        <f>D53-D52</f>
        <v>0.53799999999999937</v>
      </c>
      <c r="E54" s="5"/>
      <c r="F54" s="5">
        <f>F53-E53</f>
        <v>7.6999999999999957E-2</v>
      </c>
      <c r="G54" s="5">
        <f>G53-E53</f>
        <v>5.1000000000000156E-2</v>
      </c>
      <c r="H54" s="5">
        <f>H53-E53</f>
        <v>0.10500000000000043</v>
      </c>
      <c r="I54" s="5">
        <f>I53-E53</f>
        <v>0.13900000000000023</v>
      </c>
      <c r="J54" s="5">
        <f>J53-E53</f>
        <v>0.22200000000000042</v>
      </c>
      <c r="K54" s="5">
        <f>K53-E53</f>
        <v>0.7370000000000001</v>
      </c>
      <c r="L54" s="5">
        <f>L53-E53</f>
        <v>0.67199999999999971</v>
      </c>
      <c r="M54" s="14"/>
      <c r="N54" s="14"/>
      <c r="O54" s="14"/>
      <c r="P54" s="14"/>
      <c r="Q54" s="14"/>
      <c r="R54" s="14"/>
      <c r="S54" s="14"/>
      <c r="T54" s="14"/>
      <c r="U54" s="14"/>
    </row>
    <row r="55" spans="1:21">
      <c r="A55" s="15"/>
      <c r="B55" s="5"/>
      <c r="C55" s="5"/>
      <c r="D55" s="5"/>
      <c r="E55" s="5"/>
      <c r="F55" s="19">
        <f>F54/D54*100</f>
        <v>14.312267657992574</v>
      </c>
      <c r="G55" s="19">
        <f>G54/D54*100</f>
        <v>9.4795539033457654</v>
      </c>
      <c r="H55" s="19">
        <f>H54/D54*100</f>
        <v>19.516728624535418</v>
      </c>
      <c r="I55" s="19">
        <f>I54/D54*100</f>
        <v>25.836431226765871</v>
      </c>
      <c r="J55" s="19">
        <f>J54/D54*100</f>
        <v>41.263940520446226</v>
      </c>
      <c r="K55" s="19">
        <f>K54/D54*100</f>
        <v>136.98884758364329</v>
      </c>
      <c r="L55" s="19">
        <f>L54/D54*100</f>
        <v>124.90706319702612</v>
      </c>
      <c r="M55" s="14"/>
      <c r="N55" s="14"/>
      <c r="O55" s="14"/>
      <c r="P55" s="14"/>
      <c r="Q55" s="14"/>
      <c r="R55" s="14"/>
      <c r="S55" s="14"/>
      <c r="T55" s="14"/>
      <c r="U55" s="14"/>
    </row>
    <row r="56" spans="1:21">
      <c r="A56" s="20"/>
      <c r="B56" s="21"/>
      <c r="C56" s="21"/>
      <c r="D56" s="21"/>
      <c r="E56" s="21"/>
      <c r="F56" s="21"/>
      <c r="G56" s="21"/>
      <c r="H56" s="21"/>
      <c r="I56" s="21"/>
      <c r="J56" s="21"/>
      <c r="K56" s="21"/>
      <c r="L56" s="21"/>
      <c r="M56" s="14"/>
      <c r="N56" s="14"/>
      <c r="O56" s="14"/>
      <c r="P56" s="14"/>
      <c r="Q56" s="14"/>
      <c r="R56" s="14"/>
      <c r="S56" s="14"/>
      <c r="T56" s="14"/>
      <c r="U56" s="14"/>
    </row>
    <row r="57" spans="1:21">
      <c r="A57" s="20"/>
      <c r="B57" s="21"/>
      <c r="C57" s="21"/>
      <c r="D57" s="21"/>
      <c r="E57" s="21"/>
      <c r="F57" s="21"/>
      <c r="G57" s="21"/>
      <c r="H57" s="21"/>
      <c r="I57" s="21"/>
      <c r="J57" s="21"/>
      <c r="K57" s="21"/>
      <c r="L57" s="21"/>
      <c r="M57" s="14"/>
      <c r="N57" s="14"/>
      <c r="O57" s="14"/>
      <c r="P57" s="14"/>
      <c r="Q57" s="14"/>
      <c r="R57" s="14"/>
      <c r="S57" s="14"/>
      <c r="T57" s="14"/>
      <c r="U57" s="14"/>
    </row>
    <row r="58" spans="1:21">
      <c r="A58" s="15" t="s">
        <v>35</v>
      </c>
      <c r="B58" s="5"/>
      <c r="C58" s="5"/>
      <c r="D58" s="5"/>
      <c r="E58" s="5"/>
      <c r="F58" s="5"/>
      <c r="G58" s="5"/>
      <c r="H58" s="5"/>
      <c r="I58" s="5"/>
      <c r="J58" s="5"/>
      <c r="K58" s="5"/>
      <c r="L58" s="5"/>
      <c r="M58" s="14"/>
      <c r="N58" s="22"/>
      <c r="O58" s="18" t="str">
        <f t="shared" ref="O58:U58" si="11">F60</f>
        <v>0.1mM10ul</v>
      </c>
      <c r="P58" s="18" t="str">
        <f t="shared" si="11"/>
        <v>0.1mM20ul</v>
      </c>
      <c r="Q58" s="18" t="str">
        <f t="shared" si="11"/>
        <v>1mM7ul</v>
      </c>
      <c r="R58" s="18" t="str">
        <f t="shared" si="11"/>
        <v>1mM20ul</v>
      </c>
      <c r="S58" s="18" t="str">
        <f t="shared" si="11"/>
        <v>10mM7ul</v>
      </c>
      <c r="T58" s="18" t="str">
        <f t="shared" si="11"/>
        <v>10mM20ul</v>
      </c>
      <c r="U58" s="18" t="str">
        <f t="shared" si="11"/>
        <v>10mM70ul</v>
      </c>
    </row>
    <row r="59" spans="1:21">
      <c r="A59" s="15"/>
      <c r="B59" s="5" t="s">
        <v>19</v>
      </c>
      <c r="C59" s="16" t="s">
        <v>20</v>
      </c>
      <c r="D59" s="5"/>
      <c r="E59" s="5"/>
      <c r="F59" s="5"/>
      <c r="G59" s="5"/>
      <c r="H59" s="5"/>
      <c r="I59" s="5"/>
      <c r="J59" s="5"/>
      <c r="K59" s="5"/>
      <c r="L59" s="5"/>
      <c r="M59" s="14"/>
      <c r="N59" s="22" t="s">
        <v>69</v>
      </c>
      <c r="O59" s="23">
        <f t="shared" ref="O59:U59" si="12">F69</f>
        <v>26.281608401271246</v>
      </c>
      <c r="P59" s="23">
        <f t="shared" si="12"/>
        <v>56.653309382340758</v>
      </c>
      <c r="Q59" s="23">
        <f t="shared" si="12"/>
        <v>96.973884206162779</v>
      </c>
      <c r="R59" s="23">
        <f t="shared" si="12"/>
        <v>135.60867762885175</v>
      </c>
      <c r="S59" s="23">
        <f t="shared" si="12"/>
        <v>201.21597346966976</v>
      </c>
      <c r="T59" s="23">
        <f t="shared" si="12"/>
        <v>198.90838745336467</v>
      </c>
      <c r="U59" s="23">
        <f t="shared" si="12"/>
        <v>183.01782506563498</v>
      </c>
    </row>
    <row r="60" spans="1:21" ht="15.75">
      <c r="A60" s="15"/>
      <c r="B60" s="5"/>
      <c r="C60" s="5" t="s">
        <v>21</v>
      </c>
      <c r="D60" s="17">
        <v>4.2080000000000002</v>
      </c>
      <c r="E60" s="5" t="s">
        <v>22</v>
      </c>
      <c r="F60" s="18" t="s">
        <v>23</v>
      </c>
      <c r="G60" s="18" t="s">
        <v>24</v>
      </c>
      <c r="H60" s="18" t="s">
        <v>25</v>
      </c>
      <c r="I60" s="18" t="s">
        <v>26</v>
      </c>
      <c r="J60" s="18" t="s">
        <v>27</v>
      </c>
      <c r="K60" s="18" t="s">
        <v>28</v>
      </c>
      <c r="L60" s="18" t="s">
        <v>29</v>
      </c>
      <c r="M60" s="14"/>
      <c r="N60" s="22" t="s">
        <v>7</v>
      </c>
      <c r="O60" s="23">
        <f t="shared" ref="O60:U60" si="13">AVERAGE(F63,F75)</f>
        <v>32.378170252521095</v>
      </c>
      <c r="P60" s="23">
        <f t="shared" si="13"/>
        <v>59.002108922045458</v>
      </c>
      <c r="Q60" s="23">
        <f t="shared" si="13"/>
        <v>106.77702442777456</v>
      </c>
      <c r="R60" s="23">
        <f t="shared" si="13"/>
        <v>180.52778006759542</v>
      </c>
      <c r="S60" s="23">
        <f t="shared" si="13"/>
        <v>254.13650976836203</v>
      </c>
      <c r="T60" s="23">
        <f t="shared" si="13"/>
        <v>326.15035858544229</v>
      </c>
      <c r="U60" s="23">
        <f t="shared" si="13"/>
        <v>407.61660896326219</v>
      </c>
    </row>
    <row r="61" spans="1:21" ht="15.75">
      <c r="A61" s="15"/>
      <c r="B61" s="5"/>
      <c r="C61" s="5" t="s">
        <v>30</v>
      </c>
      <c r="D61" s="17">
        <v>5.048</v>
      </c>
      <c r="E61" s="17">
        <v>3.4649999999999999</v>
      </c>
      <c r="F61" s="17">
        <v>3.532</v>
      </c>
      <c r="G61" s="17">
        <v>3.5920000000000001</v>
      </c>
      <c r="H61" s="17">
        <v>4.0179999999999998</v>
      </c>
      <c r="I61" s="17">
        <v>4.6710000000000003</v>
      </c>
      <c r="J61" s="17">
        <v>4.9290000000000003</v>
      </c>
      <c r="K61" s="17">
        <v>5.7690000000000001</v>
      </c>
      <c r="L61" s="17">
        <v>7.1260000000000003</v>
      </c>
      <c r="M61" s="14"/>
      <c r="N61" s="14"/>
      <c r="O61" s="14"/>
      <c r="P61" s="14"/>
      <c r="Q61" s="14"/>
      <c r="R61" s="14"/>
      <c r="S61" s="14"/>
      <c r="T61" s="14"/>
      <c r="U61" s="14"/>
    </row>
    <row r="62" spans="1:21">
      <c r="A62" s="15"/>
      <c r="B62" s="5"/>
      <c r="C62" s="5"/>
      <c r="D62" s="5">
        <f>D61-D60</f>
        <v>0.83999999999999986</v>
      </c>
      <c r="E62" s="5"/>
      <c r="F62" s="5">
        <f>F61-E61</f>
        <v>6.7000000000000171E-2</v>
      </c>
      <c r="G62" s="5">
        <f>G61-E61</f>
        <v>0.12700000000000022</v>
      </c>
      <c r="H62" s="5">
        <f>H61-E61</f>
        <v>0.55299999999999994</v>
      </c>
      <c r="I62" s="5">
        <f>I61-E61</f>
        <v>1.2060000000000004</v>
      </c>
      <c r="J62" s="5">
        <f>J61-E61</f>
        <v>1.4640000000000004</v>
      </c>
      <c r="K62" s="5">
        <f>K61-E61</f>
        <v>2.3040000000000003</v>
      </c>
      <c r="L62" s="5">
        <f>L61-E61</f>
        <v>3.6610000000000005</v>
      </c>
      <c r="M62" s="14"/>
      <c r="N62" s="14"/>
      <c r="O62" s="14"/>
      <c r="P62" s="14"/>
      <c r="Q62" s="14"/>
      <c r="R62" s="14"/>
      <c r="S62" s="14"/>
      <c r="T62" s="14"/>
      <c r="U62" s="14"/>
    </row>
    <row r="63" spans="1:21">
      <c r="A63" s="15"/>
      <c r="B63" s="5"/>
      <c r="C63" s="5"/>
      <c r="D63" s="5"/>
      <c r="E63" s="5"/>
      <c r="F63" s="19">
        <f>F62/D62*100</f>
        <v>7.9761904761904976</v>
      </c>
      <c r="G63" s="19">
        <f>G62/D62*100</f>
        <v>15.119047619047649</v>
      </c>
      <c r="H63" s="19">
        <f>H62/D62*100</f>
        <v>65.833333333333329</v>
      </c>
      <c r="I63" s="19">
        <f>I62/D62*100</f>
        <v>143.57142857142864</v>
      </c>
      <c r="J63" s="19">
        <f>J62/D62*100</f>
        <v>174.28571428571436</v>
      </c>
      <c r="K63" s="19">
        <f>K62/D62*100</f>
        <v>274.28571428571439</v>
      </c>
      <c r="L63" s="19">
        <f>L62/D62*100</f>
        <v>435.83333333333343</v>
      </c>
      <c r="M63" s="14"/>
      <c r="N63" s="22" t="s">
        <v>31</v>
      </c>
      <c r="O63" s="5" t="s">
        <v>69</v>
      </c>
      <c r="P63" s="5" t="s">
        <v>7</v>
      </c>
      <c r="Q63" s="14"/>
      <c r="R63" s="14"/>
      <c r="S63" s="14"/>
      <c r="T63" s="14"/>
      <c r="U63" s="14"/>
    </row>
    <row r="64" spans="1:21">
      <c r="A64" s="15"/>
      <c r="B64" s="5"/>
      <c r="C64" s="5"/>
      <c r="D64" s="5"/>
      <c r="E64" s="5"/>
      <c r="F64" s="5"/>
      <c r="G64" s="5"/>
      <c r="H64" s="5"/>
      <c r="I64" s="5"/>
      <c r="J64" s="5"/>
      <c r="K64" s="5"/>
      <c r="L64" s="5"/>
      <c r="M64" s="14"/>
      <c r="N64" s="18" t="s">
        <v>23</v>
      </c>
      <c r="O64" s="23">
        <f>O59</f>
        <v>26.281608401271246</v>
      </c>
      <c r="P64" s="23">
        <f>O60</f>
        <v>32.378170252521095</v>
      </c>
      <c r="Q64" s="14"/>
      <c r="R64" s="14"/>
      <c r="S64" s="14"/>
      <c r="T64" s="14"/>
      <c r="U64" s="14"/>
    </row>
    <row r="65" spans="1:21">
      <c r="A65" s="15"/>
      <c r="B65" s="5" t="s">
        <v>32</v>
      </c>
      <c r="C65" s="16" t="s">
        <v>69</v>
      </c>
      <c r="D65" s="5"/>
      <c r="E65" s="5"/>
      <c r="F65" s="5"/>
      <c r="G65" s="5"/>
      <c r="H65" s="5"/>
      <c r="I65" s="5"/>
      <c r="J65" s="5"/>
      <c r="K65" s="5"/>
      <c r="L65" s="5"/>
      <c r="M65" s="14"/>
      <c r="N65" s="18" t="s">
        <v>24</v>
      </c>
      <c r="O65" s="23">
        <f>P59</f>
        <v>56.653309382340758</v>
      </c>
      <c r="P65" s="23">
        <f>P60</f>
        <v>59.002108922045458</v>
      </c>
      <c r="Q65" s="14"/>
      <c r="R65" s="14"/>
      <c r="S65" s="14"/>
      <c r="T65" s="14"/>
      <c r="U65" s="14"/>
    </row>
    <row r="66" spans="1:21" ht="15.75">
      <c r="A66" s="15"/>
      <c r="B66" s="5"/>
      <c r="C66" s="5" t="s">
        <v>21</v>
      </c>
      <c r="D66" s="17">
        <v>4.7190000000000003</v>
      </c>
      <c r="E66" s="5" t="s">
        <v>22</v>
      </c>
      <c r="F66" s="18" t="s">
        <v>23</v>
      </c>
      <c r="G66" s="18" t="s">
        <v>24</v>
      </c>
      <c r="H66" s="18" t="s">
        <v>25</v>
      </c>
      <c r="I66" s="18" t="s">
        <v>26</v>
      </c>
      <c r="J66" s="18" t="s">
        <v>27</v>
      </c>
      <c r="K66" s="18" t="s">
        <v>28</v>
      </c>
      <c r="L66" s="18" t="s">
        <v>29</v>
      </c>
      <c r="M66" s="14"/>
      <c r="N66" s="18" t="s">
        <v>25</v>
      </c>
      <c r="O66" s="23">
        <f>Q59</f>
        <v>96.973884206162779</v>
      </c>
      <c r="P66" s="23">
        <f>Q60</f>
        <v>106.77702442777456</v>
      </c>
      <c r="Q66" s="14"/>
      <c r="R66" s="14"/>
      <c r="S66" s="14"/>
      <c r="T66" s="14"/>
      <c r="U66" s="14"/>
    </row>
    <row r="67" spans="1:21" ht="15.75">
      <c r="A67" s="15"/>
      <c r="B67" s="5"/>
      <c r="C67" s="5" t="s">
        <v>30</v>
      </c>
      <c r="D67" s="17">
        <v>11.956</v>
      </c>
      <c r="E67" s="17">
        <v>3.9510000000000001</v>
      </c>
      <c r="F67" s="17">
        <v>5.8529999999999998</v>
      </c>
      <c r="G67" s="17">
        <v>8.0510000000000002</v>
      </c>
      <c r="H67" s="17">
        <v>10.968999999999999</v>
      </c>
      <c r="I67" s="17">
        <v>13.765000000000001</v>
      </c>
      <c r="J67" s="17">
        <v>18.513000000000002</v>
      </c>
      <c r="K67" s="17">
        <v>18.346</v>
      </c>
      <c r="L67" s="17">
        <v>17.196000000000002</v>
      </c>
      <c r="M67" s="14"/>
      <c r="N67" s="18" t="s">
        <v>26</v>
      </c>
      <c r="O67" s="23">
        <f>R59</f>
        <v>135.60867762885175</v>
      </c>
      <c r="P67" s="23">
        <f>R60</f>
        <v>180.52778006759542</v>
      </c>
      <c r="Q67" s="14"/>
      <c r="R67" s="14"/>
      <c r="S67" s="14"/>
      <c r="T67" s="14"/>
      <c r="U67" s="14"/>
    </row>
    <row r="68" spans="1:21">
      <c r="A68" s="15"/>
      <c r="B68" s="5"/>
      <c r="C68" s="5"/>
      <c r="D68" s="5">
        <f>D67-D66</f>
        <v>7.2369999999999992</v>
      </c>
      <c r="E68" s="5"/>
      <c r="F68" s="5">
        <f>F67-E67</f>
        <v>1.9019999999999997</v>
      </c>
      <c r="G68" s="5">
        <f>G67-E67</f>
        <v>4.0999999999999996</v>
      </c>
      <c r="H68" s="5">
        <f>H67-E67</f>
        <v>7.0179999999999989</v>
      </c>
      <c r="I68" s="5">
        <f>I67-E67</f>
        <v>9.8140000000000001</v>
      </c>
      <c r="J68" s="5">
        <f>J67-E67</f>
        <v>14.562000000000001</v>
      </c>
      <c r="K68" s="5">
        <f>K67-E67</f>
        <v>14.395</v>
      </c>
      <c r="L68" s="5">
        <f>L67-E67</f>
        <v>13.245000000000001</v>
      </c>
      <c r="M68" s="14"/>
      <c r="N68" s="18" t="s">
        <v>27</v>
      </c>
      <c r="O68" s="23">
        <f>S59</f>
        <v>201.21597346966976</v>
      </c>
      <c r="P68" s="23">
        <f>S60</f>
        <v>254.13650976836203</v>
      </c>
      <c r="Q68" s="14"/>
      <c r="R68" s="14"/>
      <c r="S68" s="14"/>
      <c r="T68" s="14"/>
      <c r="U68" s="14"/>
    </row>
    <row r="69" spans="1:21">
      <c r="A69" s="15"/>
      <c r="B69" s="5"/>
      <c r="C69" s="5"/>
      <c r="D69" s="5"/>
      <c r="E69" s="5"/>
      <c r="F69" s="19">
        <f>F68/D68*100</f>
        <v>26.281608401271246</v>
      </c>
      <c r="G69" s="19">
        <f>G68/D68*100</f>
        <v>56.653309382340758</v>
      </c>
      <c r="H69" s="19">
        <f>H68/D68*100</f>
        <v>96.973884206162779</v>
      </c>
      <c r="I69" s="19">
        <f>I68/D68*100</f>
        <v>135.60867762885175</v>
      </c>
      <c r="J69" s="19">
        <f>J68/D68*100</f>
        <v>201.21597346966976</v>
      </c>
      <c r="K69" s="19">
        <f>K68/D68*100</f>
        <v>198.90838745336467</v>
      </c>
      <c r="L69" s="19">
        <f>L68/D68*100</f>
        <v>183.01782506563498</v>
      </c>
      <c r="M69" s="14"/>
      <c r="N69" s="18" t="s">
        <v>28</v>
      </c>
      <c r="O69" s="23">
        <f>T59</f>
        <v>198.90838745336467</v>
      </c>
      <c r="P69" s="23">
        <f>T60</f>
        <v>326.15035858544229</v>
      </c>
      <c r="Q69" s="14"/>
      <c r="R69" s="14"/>
      <c r="S69" s="14"/>
      <c r="T69" s="14"/>
      <c r="U69" s="14"/>
    </row>
    <row r="70" spans="1:21">
      <c r="A70" s="15"/>
      <c r="B70" s="5"/>
      <c r="C70" s="5"/>
      <c r="D70" s="5"/>
      <c r="E70" s="5"/>
      <c r="F70" s="5"/>
      <c r="G70" s="5"/>
      <c r="H70" s="5"/>
      <c r="I70" s="5"/>
      <c r="J70" s="5"/>
      <c r="K70" s="5"/>
      <c r="L70" s="5"/>
      <c r="M70" s="14"/>
      <c r="N70" s="18" t="s">
        <v>29</v>
      </c>
      <c r="O70" s="23">
        <f>U59</f>
        <v>183.01782506563498</v>
      </c>
      <c r="P70" s="23">
        <f>U60</f>
        <v>407.61660896326219</v>
      </c>
      <c r="Q70" s="14"/>
      <c r="R70" s="14"/>
      <c r="S70" s="14"/>
      <c r="T70" s="14"/>
      <c r="U70" s="14"/>
    </row>
    <row r="71" spans="1:21">
      <c r="A71" s="15"/>
      <c r="B71" s="5" t="s">
        <v>33</v>
      </c>
      <c r="C71" s="16" t="s">
        <v>20</v>
      </c>
      <c r="D71" s="5"/>
      <c r="E71" s="5"/>
      <c r="F71" s="5"/>
      <c r="G71" s="5"/>
      <c r="H71" s="5"/>
      <c r="I71" s="5"/>
      <c r="J71" s="5"/>
      <c r="K71" s="5"/>
      <c r="L71" s="5"/>
      <c r="M71" s="14"/>
      <c r="N71" s="14"/>
      <c r="O71" s="14"/>
      <c r="P71" s="14"/>
      <c r="Q71" s="14"/>
      <c r="R71" s="14"/>
      <c r="S71" s="14"/>
      <c r="T71" s="14"/>
      <c r="U71" s="14"/>
    </row>
    <row r="72" spans="1:21" ht="15.75">
      <c r="A72" s="15"/>
      <c r="B72" s="5"/>
      <c r="C72" s="5" t="s">
        <v>21</v>
      </c>
      <c r="D72" s="17">
        <v>4.5739999999999998</v>
      </c>
      <c r="E72" s="5" t="s">
        <v>22</v>
      </c>
      <c r="F72" s="18" t="s">
        <v>23</v>
      </c>
      <c r="G72" s="18" t="s">
        <v>24</v>
      </c>
      <c r="H72" s="18" t="s">
        <v>25</v>
      </c>
      <c r="I72" s="18" t="s">
        <v>26</v>
      </c>
      <c r="J72" s="18" t="s">
        <v>27</v>
      </c>
      <c r="K72" s="18" t="s">
        <v>28</v>
      </c>
      <c r="L72" s="18" t="s">
        <v>29</v>
      </c>
      <c r="M72" s="14"/>
      <c r="N72" s="14"/>
      <c r="O72" s="14"/>
      <c r="P72" s="14"/>
      <c r="Q72" s="14"/>
      <c r="R72" s="14"/>
      <c r="S72" s="14"/>
      <c r="T72" s="14"/>
      <c r="U72" s="14"/>
    </row>
    <row r="73" spans="1:21" ht="15.75">
      <c r="A73" s="15"/>
      <c r="B73" s="5"/>
      <c r="C73" s="5" t="s">
        <v>30</v>
      </c>
      <c r="D73" s="17">
        <v>6.3070000000000004</v>
      </c>
      <c r="E73" s="17">
        <v>4.0259999999999998</v>
      </c>
      <c r="F73" s="17">
        <v>5.01</v>
      </c>
      <c r="G73" s="17">
        <v>5.8090000000000002</v>
      </c>
      <c r="H73" s="17">
        <v>6.5860000000000003</v>
      </c>
      <c r="I73" s="17">
        <v>7.7949999999999999</v>
      </c>
      <c r="J73" s="17">
        <v>9.8140000000000001</v>
      </c>
      <c r="K73" s="17">
        <v>10.577</v>
      </c>
      <c r="L73" s="17">
        <v>10.601000000000001</v>
      </c>
      <c r="M73" s="14"/>
      <c r="N73" s="14"/>
      <c r="O73" s="14"/>
      <c r="P73" s="14"/>
      <c r="Q73" s="14"/>
      <c r="R73" s="14"/>
      <c r="S73" s="14"/>
      <c r="T73" s="14"/>
      <c r="U73" s="14"/>
    </row>
    <row r="74" spans="1:21">
      <c r="A74" s="15"/>
      <c r="B74" s="5"/>
      <c r="C74" s="5"/>
      <c r="D74" s="5">
        <f>D73-D72</f>
        <v>1.7330000000000005</v>
      </c>
      <c r="E74" s="5"/>
      <c r="F74" s="5">
        <f>F73-E73</f>
        <v>0.98399999999999999</v>
      </c>
      <c r="G74" s="5">
        <f>G73-E73</f>
        <v>1.7830000000000004</v>
      </c>
      <c r="H74" s="5">
        <f>H73-E73</f>
        <v>2.5600000000000005</v>
      </c>
      <c r="I74" s="5">
        <f>I73-E73</f>
        <v>3.7690000000000001</v>
      </c>
      <c r="J74" s="5">
        <f>J73-E73</f>
        <v>5.7880000000000003</v>
      </c>
      <c r="K74" s="5">
        <f>K73-E73</f>
        <v>6.5510000000000002</v>
      </c>
      <c r="L74" s="5">
        <f>L73-E73</f>
        <v>6.5750000000000011</v>
      </c>
      <c r="M74" s="14"/>
      <c r="N74" s="14"/>
      <c r="O74" s="14"/>
      <c r="P74" s="14"/>
      <c r="Q74" s="14"/>
      <c r="R74" s="14"/>
      <c r="S74" s="14"/>
      <c r="T74" s="14"/>
      <c r="U74" s="14"/>
    </row>
    <row r="75" spans="1:21">
      <c r="A75" s="15"/>
      <c r="B75" s="5"/>
      <c r="C75" s="5"/>
      <c r="D75" s="5"/>
      <c r="E75" s="5"/>
      <c r="F75" s="19">
        <f>F74/D74*100</f>
        <v>56.780150028851686</v>
      </c>
      <c r="G75" s="19">
        <f>G74/D74*100</f>
        <v>102.88517022504327</v>
      </c>
      <c r="H75" s="19">
        <f>H74/D74*100</f>
        <v>147.72071552221578</v>
      </c>
      <c r="I75" s="19">
        <f>I74/D74*100</f>
        <v>217.48413156376222</v>
      </c>
      <c r="J75" s="19">
        <f>J74/D74*100</f>
        <v>333.98730525100973</v>
      </c>
      <c r="K75" s="19">
        <f>K74/D74*100</f>
        <v>378.01500288517013</v>
      </c>
      <c r="L75" s="19">
        <f>L74/D74*100</f>
        <v>379.39988459319096</v>
      </c>
      <c r="M75" s="14"/>
      <c r="N75" s="14"/>
      <c r="O75" s="14"/>
      <c r="P75" s="14"/>
      <c r="Q75" s="14"/>
      <c r="R75" s="14"/>
      <c r="S75" s="14"/>
      <c r="T75" s="14"/>
      <c r="U75" s="14"/>
    </row>
    <row r="76" spans="1:21">
      <c r="A76" s="15"/>
      <c r="B76" s="5"/>
      <c r="C76" s="5"/>
      <c r="D76" s="5"/>
      <c r="E76" s="5"/>
      <c r="F76" s="5"/>
      <c r="G76" s="5"/>
      <c r="H76" s="5"/>
      <c r="I76" s="5"/>
      <c r="J76" s="5"/>
      <c r="K76" s="5"/>
      <c r="L76" s="5"/>
      <c r="M76" s="14"/>
      <c r="N76" s="14"/>
      <c r="O76" s="14"/>
      <c r="P76" s="14"/>
      <c r="Q76" s="14"/>
      <c r="R76" s="14"/>
      <c r="S76" s="14"/>
      <c r="T76" s="14"/>
      <c r="U76" s="14"/>
    </row>
    <row r="77" spans="1:21">
      <c r="A77" s="15"/>
      <c r="B77" s="55" t="s">
        <v>115</v>
      </c>
      <c r="C77" s="16" t="s">
        <v>69</v>
      </c>
      <c r="D77" s="5"/>
      <c r="E77" s="5"/>
      <c r="F77" s="5"/>
      <c r="G77" s="5"/>
      <c r="H77" s="5"/>
      <c r="I77" s="5"/>
      <c r="J77" s="5"/>
      <c r="K77" s="5"/>
      <c r="L77" s="5"/>
      <c r="M77" s="14"/>
      <c r="N77" s="14"/>
      <c r="O77" s="14"/>
      <c r="P77" s="14"/>
      <c r="Q77" s="14"/>
      <c r="R77" s="14"/>
      <c r="S77" s="14"/>
      <c r="T77" s="14"/>
      <c r="U77" s="14"/>
    </row>
    <row r="78" spans="1:21" ht="15.75">
      <c r="A78" s="15"/>
      <c r="B78" s="5"/>
      <c r="C78" s="5" t="s">
        <v>21</v>
      </c>
      <c r="D78" s="17"/>
      <c r="E78" s="5" t="s">
        <v>22</v>
      </c>
      <c r="F78" s="18" t="s">
        <v>23</v>
      </c>
      <c r="G78" s="18" t="s">
        <v>24</v>
      </c>
      <c r="H78" s="18" t="s">
        <v>25</v>
      </c>
      <c r="I78" s="18" t="s">
        <v>26</v>
      </c>
      <c r="J78" s="18" t="s">
        <v>27</v>
      </c>
      <c r="K78" s="18" t="s">
        <v>28</v>
      </c>
      <c r="L78" s="18" t="s">
        <v>29</v>
      </c>
      <c r="M78" s="14"/>
      <c r="N78" s="14"/>
      <c r="O78" s="14"/>
      <c r="P78" s="14"/>
      <c r="Q78" s="14"/>
      <c r="R78" s="14"/>
      <c r="S78" s="14"/>
      <c r="T78" s="14"/>
      <c r="U78" s="14"/>
    </row>
    <row r="79" spans="1:21" ht="15.75">
      <c r="A79" s="15"/>
      <c r="B79" s="5"/>
      <c r="C79" s="5" t="s">
        <v>30</v>
      </c>
      <c r="D79" s="17"/>
      <c r="E79" s="17"/>
      <c r="F79" s="17"/>
      <c r="G79" s="17"/>
      <c r="H79" s="17"/>
      <c r="I79" s="17"/>
      <c r="J79" s="17"/>
      <c r="K79" s="17"/>
      <c r="L79" s="17"/>
      <c r="M79" s="14"/>
      <c r="N79" s="14"/>
      <c r="O79" s="14"/>
      <c r="P79" s="14"/>
      <c r="Q79" s="14"/>
      <c r="R79" s="14"/>
      <c r="S79" s="14"/>
      <c r="T79" s="14"/>
      <c r="U79" s="14"/>
    </row>
    <row r="80" spans="1:21">
      <c r="A80" s="15"/>
      <c r="B80" s="5"/>
      <c r="C80" s="5"/>
      <c r="D80" s="5"/>
      <c r="E80" s="5"/>
      <c r="F80" s="5"/>
      <c r="G80" s="5"/>
      <c r="H80" s="5"/>
      <c r="I80" s="5"/>
      <c r="J80" s="5"/>
      <c r="K80" s="5"/>
      <c r="L80" s="5"/>
      <c r="M80" s="14"/>
      <c r="N80" s="14"/>
      <c r="O80" s="14"/>
      <c r="P80" s="14"/>
      <c r="Q80" s="14"/>
      <c r="R80" s="14"/>
      <c r="S80" s="14"/>
      <c r="T80" s="14"/>
      <c r="U80" s="14"/>
    </row>
    <row r="81" spans="1:21">
      <c r="A81" s="15"/>
      <c r="B81" s="5"/>
      <c r="C81" s="5"/>
      <c r="D81" s="5"/>
      <c r="E81" s="5"/>
      <c r="F81" s="19"/>
      <c r="G81" s="19"/>
      <c r="H81" s="19"/>
      <c r="I81" s="19"/>
      <c r="J81" s="19"/>
      <c r="K81" s="19"/>
      <c r="L81" s="19"/>
      <c r="M81" s="14"/>
      <c r="N81" s="14"/>
      <c r="O81" s="14"/>
      <c r="P81" s="14"/>
      <c r="Q81" s="14"/>
      <c r="R81" s="14"/>
      <c r="S81" s="14"/>
      <c r="T81" s="14"/>
      <c r="U81" s="14"/>
    </row>
    <row r="82" spans="1:21">
      <c r="A82" s="14"/>
      <c r="B82" s="14"/>
      <c r="C82" s="14"/>
      <c r="D82" s="14"/>
      <c r="E82" s="14"/>
      <c r="F82" s="14"/>
      <c r="G82" s="14"/>
      <c r="H82" s="14"/>
      <c r="I82" s="14"/>
      <c r="J82" s="14"/>
      <c r="K82" s="14"/>
      <c r="L82" s="14"/>
      <c r="M82" s="14"/>
      <c r="N82" s="14"/>
      <c r="O82" s="14"/>
      <c r="P82" s="14"/>
      <c r="Q82" s="14"/>
      <c r="R82" s="14"/>
      <c r="S82" s="14"/>
      <c r="T82" s="14"/>
      <c r="U82" s="14"/>
    </row>
    <row r="83" spans="1:21">
      <c r="A83" s="14"/>
      <c r="B83" s="14"/>
      <c r="C83" s="14"/>
      <c r="D83" s="14"/>
      <c r="E83" s="14"/>
      <c r="F83" s="14"/>
      <c r="G83" s="14"/>
      <c r="H83" s="14"/>
      <c r="I83" s="14"/>
      <c r="J83" s="14"/>
      <c r="K83" s="14"/>
      <c r="L83" s="14"/>
      <c r="M83" s="14"/>
      <c r="N83" s="14"/>
      <c r="O83" s="14"/>
      <c r="P83" s="14"/>
      <c r="Q83" s="14"/>
      <c r="R83" s="14"/>
      <c r="S83" s="14"/>
      <c r="T83" s="14"/>
      <c r="U83" s="14"/>
    </row>
    <row r="84" spans="1:21">
      <c r="A84" s="15" t="s">
        <v>36</v>
      </c>
      <c r="B84" s="5"/>
      <c r="C84" s="5"/>
      <c r="D84" s="5"/>
      <c r="E84" s="5"/>
      <c r="F84" s="5"/>
      <c r="G84" s="5"/>
      <c r="H84" s="5"/>
      <c r="I84" s="5"/>
      <c r="J84" s="5"/>
      <c r="K84" s="5"/>
      <c r="L84" s="5"/>
      <c r="M84" s="14"/>
      <c r="N84" s="22"/>
      <c r="O84" s="18" t="str">
        <f t="shared" ref="O84:U84" si="14">F86</f>
        <v>0.1mM10ul</v>
      </c>
      <c r="P84" s="18" t="str">
        <f t="shared" si="14"/>
        <v>0.1mM20ul</v>
      </c>
      <c r="Q84" s="18" t="str">
        <f t="shared" si="14"/>
        <v>1mM7ul</v>
      </c>
      <c r="R84" s="18" t="str">
        <f t="shared" si="14"/>
        <v>1mM20ul</v>
      </c>
      <c r="S84" s="18" t="str">
        <f t="shared" si="14"/>
        <v>10mM7ul</v>
      </c>
      <c r="T84" s="18" t="str">
        <f t="shared" si="14"/>
        <v>10mM20ul</v>
      </c>
      <c r="U84" s="18" t="str">
        <f t="shared" si="14"/>
        <v>10mM70ul</v>
      </c>
    </row>
    <row r="85" spans="1:21">
      <c r="A85" s="15"/>
      <c r="B85" s="5" t="s">
        <v>19</v>
      </c>
      <c r="C85" s="16" t="s">
        <v>69</v>
      </c>
      <c r="D85" s="5"/>
      <c r="E85" s="5"/>
      <c r="F85" s="5"/>
      <c r="G85" s="5"/>
      <c r="H85" s="5"/>
      <c r="I85" s="5"/>
      <c r="J85" s="5"/>
      <c r="K85" s="5"/>
      <c r="L85" s="5"/>
      <c r="M85" s="14"/>
      <c r="N85" s="22" t="s">
        <v>69</v>
      </c>
      <c r="O85" s="23">
        <f t="shared" ref="O85:U85" si="15">AVERAGE(F89,F95)</f>
        <v>2.2366343241905668</v>
      </c>
      <c r="P85" s="23">
        <f t="shared" si="15"/>
        <v>6.0821305171012554</v>
      </c>
      <c r="Q85" s="23">
        <f t="shared" si="15"/>
        <v>22.02013194277334</v>
      </c>
      <c r="R85" s="23">
        <f t="shared" si="15"/>
        <v>68.006706107234152</v>
      </c>
      <c r="S85" s="23">
        <f t="shared" si="15"/>
        <v>84.509051201605473</v>
      </c>
      <c r="T85" s="23">
        <f t="shared" si="15"/>
        <v>111.63681684654048</v>
      </c>
      <c r="U85" s="23">
        <f t="shared" si="15"/>
        <v>142.43640094984266</v>
      </c>
    </row>
    <row r="86" spans="1:21" ht="15.75">
      <c r="A86" s="15"/>
      <c r="B86" s="5"/>
      <c r="C86" s="5" t="s">
        <v>21</v>
      </c>
      <c r="D86" s="17">
        <v>3.8690000000000002</v>
      </c>
      <c r="E86" s="5" t="s">
        <v>22</v>
      </c>
      <c r="F86" s="18" t="s">
        <v>23</v>
      </c>
      <c r="G86" s="18" t="s">
        <v>24</v>
      </c>
      <c r="H86" s="18" t="s">
        <v>25</v>
      </c>
      <c r="I86" s="18" t="s">
        <v>26</v>
      </c>
      <c r="J86" s="18" t="s">
        <v>27</v>
      </c>
      <c r="K86" s="18" t="s">
        <v>28</v>
      </c>
      <c r="L86" s="18" t="s">
        <v>29</v>
      </c>
      <c r="M86" s="14"/>
      <c r="N86" s="22" t="s">
        <v>7</v>
      </c>
      <c r="O86" s="23">
        <f t="shared" ref="O86:U86" si="16">AVERAGE(F101,F107)</f>
        <v>3.5464669738863326</v>
      </c>
      <c r="P86" s="23">
        <f t="shared" si="16"/>
        <v>11.599881301494202</v>
      </c>
      <c r="Q86" s="23">
        <f t="shared" si="16"/>
        <v>6.0684261974584519</v>
      </c>
      <c r="R86" s="23">
        <f t="shared" si="16"/>
        <v>35.701822371177201</v>
      </c>
      <c r="S86" s="23">
        <f t="shared" si="16"/>
        <v>58.009984639016892</v>
      </c>
      <c r="T86" s="23">
        <f t="shared" si="16"/>
        <v>101.66600335148721</v>
      </c>
      <c r="U86" s="23">
        <f t="shared" si="16"/>
        <v>136.75715682167294</v>
      </c>
    </row>
    <row r="87" spans="1:21" ht="15.75">
      <c r="A87" s="15"/>
      <c r="B87" s="5"/>
      <c r="C87" s="5" t="s">
        <v>30</v>
      </c>
      <c r="D87" s="17">
        <v>7.6020000000000003</v>
      </c>
      <c r="E87" s="17">
        <v>2.976</v>
      </c>
      <c r="F87" s="17">
        <v>3.0619999999999998</v>
      </c>
      <c r="G87" s="17">
        <v>3.32</v>
      </c>
      <c r="H87" s="17">
        <v>4.3719999999999999</v>
      </c>
      <c r="I87" s="17">
        <v>6.8120000000000003</v>
      </c>
      <c r="J87" s="17">
        <v>6.6849999999999996</v>
      </c>
      <c r="K87" s="17">
        <v>7.9219999999999997</v>
      </c>
      <c r="L87" s="17">
        <v>8.827</v>
      </c>
      <c r="M87" s="14"/>
      <c r="N87" s="14"/>
      <c r="O87" s="14"/>
      <c r="P87" s="14"/>
      <c r="Q87" s="14"/>
      <c r="R87" s="14"/>
      <c r="S87" s="14"/>
      <c r="T87" s="14"/>
      <c r="U87" s="14"/>
    </row>
    <row r="88" spans="1:21">
      <c r="A88" s="15"/>
      <c r="B88" s="5"/>
      <c r="C88" s="5"/>
      <c r="D88" s="5">
        <f>D87-D86</f>
        <v>3.7330000000000001</v>
      </c>
      <c r="E88" s="5"/>
      <c r="F88" s="5">
        <f>F87-E87</f>
        <v>8.5999999999999854E-2</v>
      </c>
      <c r="G88" s="5">
        <f>G87-E87</f>
        <v>0.34399999999999986</v>
      </c>
      <c r="H88" s="5">
        <f>H87-E87</f>
        <v>1.3959999999999999</v>
      </c>
      <c r="I88" s="5">
        <f>I87-E87</f>
        <v>3.8360000000000003</v>
      </c>
      <c r="J88" s="5">
        <f>J87-E87</f>
        <v>3.7089999999999996</v>
      </c>
      <c r="K88" s="5">
        <f>K87-E87</f>
        <v>4.9459999999999997</v>
      </c>
      <c r="L88" s="5">
        <f>L87-E87</f>
        <v>5.851</v>
      </c>
      <c r="M88" s="14"/>
      <c r="N88" s="14"/>
      <c r="O88" s="14"/>
      <c r="P88" s="14"/>
      <c r="Q88" s="14"/>
      <c r="R88" s="14"/>
      <c r="S88" s="14"/>
      <c r="T88" s="14"/>
      <c r="U88" s="14"/>
    </row>
    <row r="89" spans="1:21">
      <c r="A89" s="15"/>
      <c r="B89" s="5"/>
      <c r="C89" s="5"/>
      <c r="D89" s="5"/>
      <c r="E89" s="5"/>
      <c r="F89" s="19">
        <f>F88/D88*100</f>
        <v>2.3037771229574027</v>
      </c>
      <c r="G89" s="19">
        <f>G88/D88*100</f>
        <v>9.2151084918296231</v>
      </c>
      <c r="H89" s="19">
        <f>H88/D88*100</f>
        <v>37.396196088936506</v>
      </c>
      <c r="I89" s="19">
        <f>I88/D88*100</f>
        <v>102.7591749263327</v>
      </c>
      <c r="J89" s="19">
        <f>J88/D88*100</f>
        <v>99.357085454058378</v>
      </c>
      <c r="K89" s="19">
        <f>K88/D88*100</f>
        <v>132.49397267613179</v>
      </c>
      <c r="L89" s="19">
        <f>L88/D88*100</f>
        <v>156.73720867934637</v>
      </c>
      <c r="M89" s="14"/>
      <c r="N89" s="22" t="s">
        <v>31</v>
      </c>
      <c r="O89" s="5" t="s">
        <v>69</v>
      </c>
      <c r="P89" s="5" t="s">
        <v>7</v>
      </c>
      <c r="Q89" s="14"/>
      <c r="R89" s="14"/>
      <c r="S89" s="14"/>
      <c r="T89" s="14"/>
      <c r="U89" s="14"/>
    </row>
    <row r="90" spans="1:21">
      <c r="A90" s="15"/>
      <c r="B90" s="5"/>
      <c r="C90" s="5"/>
      <c r="D90" s="5"/>
      <c r="E90" s="5"/>
      <c r="F90" s="5"/>
      <c r="G90" s="5"/>
      <c r="H90" s="5"/>
      <c r="I90" s="5"/>
      <c r="J90" s="5"/>
      <c r="K90" s="5"/>
      <c r="L90" s="5"/>
      <c r="M90" s="14"/>
      <c r="N90" s="18" t="s">
        <v>23</v>
      </c>
      <c r="O90" s="23">
        <f>O85</f>
        <v>2.2366343241905668</v>
      </c>
      <c r="P90" s="23">
        <f>O86</f>
        <v>3.5464669738863326</v>
      </c>
      <c r="Q90" s="14"/>
      <c r="R90" s="14"/>
      <c r="S90" s="14"/>
      <c r="T90" s="14"/>
      <c r="U90" s="14"/>
    </row>
    <row r="91" spans="1:21">
      <c r="A91" s="15"/>
      <c r="B91" s="5" t="s">
        <v>32</v>
      </c>
      <c r="C91" s="16" t="s">
        <v>69</v>
      </c>
      <c r="D91" s="5"/>
      <c r="E91" s="5"/>
      <c r="F91" s="5"/>
      <c r="G91" s="5"/>
      <c r="H91" s="5"/>
      <c r="I91" s="5"/>
      <c r="J91" s="5"/>
      <c r="K91" s="5"/>
      <c r="L91" s="5"/>
      <c r="M91" s="14"/>
      <c r="N91" s="18" t="s">
        <v>24</v>
      </c>
      <c r="O91" s="23">
        <f>P85</f>
        <v>6.0821305171012554</v>
      </c>
      <c r="P91" s="23">
        <f>P86</f>
        <v>11.599881301494202</v>
      </c>
      <c r="Q91" s="14"/>
      <c r="R91" s="14"/>
      <c r="S91" s="14"/>
      <c r="T91" s="14"/>
      <c r="U91" s="14"/>
    </row>
    <row r="92" spans="1:21" ht="15.75">
      <c r="A92" s="15"/>
      <c r="B92" s="5"/>
      <c r="C92" s="5" t="s">
        <v>21</v>
      </c>
      <c r="D92" s="17">
        <v>3.3919999999999999</v>
      </c>
      <c r="E92" s="5" t="s">
        <v>22</v>
      </c>
      <c r="F92" s="18" t="s">
        <v>23</v>
      </c>
      <c r="G92" s="18" t="s">
        <v>24</v>
      </c>
      <c r="H92" s="18" t="s">
        <v>25</v>
      </c>
      <c r="I92" s="18" t="s">
        <v>26</v>
      </c>
      <c r="J92" s="18" t="s">
        <v>27</v>
      </c>
      <c r="K92" s="18" t="s">
        <v>28</v>
      </c>
      <c r="L92" s="18" t="s">
        <v>29</v>
      </c>
      <c r="M92" s="14"/>
      <c r="N92" s="18" t="s">
        <v>25</v>
      </c>
      <c r="O92" s="23">
        <f>Q85</f>
        <v>22.02013194277334</v>
      </c>
      <c r="P92" s="23">
        <f>Q86</f>
        <v>6.0684261974584519</v>
      </c>
      <c r="Q92" s="14"/>
      <c r="R92" s="14"/>
      <c r="S92" s="14"/>
      <c r="T92" s="14"/>
      <c r="U92" s="14"/>
    </row>
    <row r="93" spans="1:21" ht="15.75">
      <c r="A93" s="15"/>
      <c r="B93" s="5"/>
      <c r="C93" s="5" t="s">
        <v>30</v>
      </c>
      <c r="D93" s="17">
        <v>6.3419999999999996</v>
      </c>
      <c r="E93" s="17">
        <v>2.254</v>
      </c>
      <c r="F93" s="17">
        <v>2.3180000000000001</v>
      </c>
      <c r="G93" s="17">
        <v>2.3410000000000002</v>
      </c>
      <c r="H93" s="17">
        <v>2.4500000000000002</v>
      </c>
      <c r="I93" s="17">
        <v>3.2349999999999999</v>
      </c>
      <c r="J93" s="17">
        <v>4.3090000000000002</v>
      </c>
      <c r="K93" s="17">
        <v>4.9320000000000004</v>
      </c>
      <c r="L93" s="17">
        <v>6.0339999999999998</v>
      </c>
      <c r="M93" s="14"/>
      <c r="N93" s="18" t="s">
        <v>26</v>
      </c>
      <c r="O93" s="23">
        <f>R85</f>
        <v>68.006706107234152</v>
      </c>
      <c r="P93" s="23">
        <f>R86</f>
        <v>35.701822371177201</v>
      </c>
      <c r="Q93" s="14"/>
      <c r="R93" s="14"/>
      <c r="S93" s="14"/>
      <c r="T93" s="14"/>
      <c r="U93" s="14"/>
    </row>
    <row r="94" spans="1:21">
      <c r="A94" s="15"/>
      <c r="B94" s="5"/>
      <c r="C94" s="5"/>
      <c r="D94" s="5">
        <f>D93-D92</f>
        <v>2.9499999999999997</v>
      </c>
      <c r="E94" s="5"/>
      <c r="F94" s="5">
        <f>F93-E93</f>
        <v>6.4000000000000057E-2</v>
      </c>
      <c r="G94" s="5">
        <f>G93-E93</f>
        <v>8.7000000000000188E-2</v>
      </c>
      <c r="H94" s="5">
        <f>H93-E93</f>
        <v>0.19600000000000017</v>
      </c>
      <c r="I94" s="5">
        <f>I93-E93</f>
        <v>0.98099999999999987</v>
      </c>
      <c r="J94" s="5">
        <f>J93-E93</f>
        <v>2.0550000000000002</v>
      </c>
      <c r="K94" s="5">
        <f>K93-E93</f>
        <v>2.6780000000000004</v>
      </c>
      <c r="L94" s="5">
        <f>L93-E93</f>
        <v>3.78</v>
      </c>
      <c r="M94" s="14"/>
      <c r="N94" s="18" t="s">
        <v>27</v>
      </c>
      <c r="O94" s="23">
        <f>S85</f>
        <v>84.509051201605473</v>
      </c>
      <c r="P94" s="23">
        <f>S86</f>
        <v>58.009984639016892</v>
      </c>
      <c r="Q94" s="14"/>
      <c r="R94" s="14"/>
      <c r="S94" s="14"/>
      <c r="T94" s="14"/>
      <c r="U94" s="14"/>
    </row>
    <row r="95" spans="1:21">
      <c r="A95" s="15"/>
      <c r="B95" s="5"/>
      <c r="C95" s="5"/>
      <c r="D95" s="5"/>
      <c r="E95" s="5"/>
      <c r="F95" s="19">
        <f>F94/D94*100</f>
        <v>2.169491525423731</v>
      </c>
      <c r="G95" s="19">
        <f>G94/D94*100</f>
        <v>2.9491525423728882</v>
      </c>
      <c r="H95" s="19">
        <f>H94/D94*100</f>
        <v>6.6440677966101758</v>
      </c>
      <c r="I95" s="19">
        <f>I94/D94*100</f>
        <v>33.254237288135592</v>
      </c>
      <c r="J95" s="19">
        <f>J94/D94*100</f>
        <v>69.661016949152554</v>
      </c>
      <c r="K95" s="19">
        <f>K94/D94*100</f>
        <v>90.779661016949177</v>
      </c>
      <c r="L95" s="19">
        <f>L94/D94*100</f>
        <v>128.13559322033899</v>
      </c>
      <c r="M95" s="14"/>
      <c r="N95" s="18" t="s">
        <v>28</v>
      </c>
      <c r="O95" s="23">
        <f>T85</f>
        <v>111.63681684654048</v>
      </c>
      <c r="P95" s="23">
        <f>T86</f>
        <v>101.66600335148721</v>
      </c>
      <c r="Q95" s="14"/>
      <c r="R95" s="14"/>
      <c r="S95" s="14"/>
      <c r="T95" s="14"/>
      <c r="U95" s="14"/>
    </row>
    <row r="96" spans="1:21">
      <c r="A96" s="15"/>
      <c r="B96" s="5"/>
      <c r="C96" s="5"/>
      <c r="D96" s="5"/>
      <c r="E96" s="5"/>
      <c r="F96" s="5"/>
      <c r="G96" s="5"/>
      <c r="H96" s="5"/>
      <c r="I96" s="5"/>
      <c r="J96" s="5"/>
      <c r="K96" s="5"/>
      <c r="L96" s="5"/>
      <c r="M96" s="14"/>
      <c r="N96" s="18" t="s">
        <v>29</v>
      </c>
      <c r="O96" s="23">
        <f>U85</f>
        <v>142.43640094984266</v>
      </c>
      <c r="P96" s="23">
        <f>U86</f>
        <v>136.75715682167294</v>
      </c>
      <c r="Q96" s="14"/>
      <c r="R96" s="14"/>
      <c r="S96" s="14"/>
      <c r="T96" s="14"/>
      <c r="U96" s="14"/>
    </row>
    <row r="97" spans="1:21">
      <c r="A97" s="15"/>
      <c r="B97" s="5" t="s">
        <v>33</v>
      </c>
      <c r="C97" s="16" t="s">
        <v>20</v>
      </c>
      <c r="D97" s="5"/>
      <c r="E97" s="5"/>
      <c r="F97" s="5"/>
      <c r="G97" s="5"/>
      <c r="H97" s="5"/>
      <c r="I97" s="5"/>
      <c r="J97" s="5"/>
      <c r="K97" s="5"/>
      <c r="L97" s="5"/>
      <c r="M97" s="14"/>
      <c r="N97" s="14"/>
      <c r="O97" s="14"/>
      <c r="P97" s="14"/>
      <c r="Q97" s="14"/>
      <c r="R97" s="14"/>
      <c r="S97" s="14"/>
      <c r="T97" s="14"/>
      <c r="U97" s="14"/>
    </row>
    <row r="98" spans="1:21" ht="15.75">
      <c r="A98" s="15"/>
      <c r="B98" s="5"/>
      <c r="C98" s="5" t="s">
        <v>21</v>
      </c>
      <c r="D98" s="17">
        <v>3.548</v>
      </c>
      <c r="E98" s="5" t="s">
        <v>22</v>
      </c>
      <c r="F98" s="18" t="s">
        <v>23</v>
      </c>
      <c r="G98" s="18" t="s">
        <v>24</v>
      </c>
      <c r="H98" s="18" t="s">
        <v>25</v>
      </c>
      <c r="I98" s="18" t="s">
        <v>26</v>
      </c>
      <c r="J98" s="18" t="s">
        <v>27</v>
      </c>
      <c r="K98" s="18" t="s">
        <v>28</v>
      </c>
      <c r="L98" s="18" t="s">
        <v>29</v>
      </c>
      <c r="M98" s="14"/>
      <c r="N98" s="14"/>
      <c r="O98" s="14"/>
      <c r="P98" s="14"/>
      <c r="Q98" s="14"/>
      <c r="R98" s="14"/>
      <c r="S98" s="14"/>
      <c r="T98" s="14"/>
      <c r="U98" s="14"/>
    </row>
    <row r="99" spans="1:21" ht="15.75">
      <c r="A99" s="15"/>
      <c r="B99" s="5"/>
      <c r="C99" s="5" t="s">
        <v>30</v>
      </c>
      <c r="D99" s="17">
        <v>5.5940000000000003</v>
      </c>
      <c r="E99" s="17">
        <v>2.5339999999999998</v>
      </c>
      <c r="F99" s="17">
        <v>2.589</v>
      </c>
      <c r="G99" s="17">
        <v>2.6739999999999999</v>
      </c>
      <c r="H99" s="17">
        <v>2.605</v>
      </c>
      <c r="I99" s="17">
        <v>2.5710000000000002</v>
      </c>
      <c r="J99" s="17">
        <v>3.8759999999999999</v>
      </c>
      <c r="K99" s="17">
        <v>5.242</v>
      </c>
      <c r="L99" s="17">
        <v>6.0880000000000001</v>
      </c>
      <c r="M99" s="14"/>
      <c r="N99" s="14"/>
      <c r="O99" s="14"/>
      <c r="P99" s="14"/>
      <c r="Q99" s="14"/>
      <c r="R99" s="14"/>
      <c r="S99" s="14"/>
      <c r="T99" s="14"/>
      <c r="U99" s="14"/>
    </row>
    <row r="100" spans="1:21">
      <c r="A100" s="15"/>
      <c r="B100" s="5"/>
      <c r="C100" s="5"/>
      <c r="D100" s="5">
        <f>D99-D98</f>
        <v>2.0460000000000003</v>
      </c>
      <c r="E100" s="5"/>
      <c r="F100" s="5">
        <f>F99-E99</f>
        <v>5.500000000000016E-2</v>
      </c>
      <c r="G100" s="5">
        <f>G99-E99</f>
        <v>0.14000000000000012</v>
      </c>
      <c r="H100" s="5">
        <f>H99-E99</f>
        <v>7.1000000000000174E-2</v>
      </c>
      <c r="I100" s="5">
        <f>I99-E99</f>
        <v>3.7000000000000366E-2</v>
      </c>
      <c r="J100" s="5">
        <f>J99-E99</f>
        <v>1.3420000000000001</v>
      </c>
      <c r="K100" s="5">
        <f>K99-E99</f>
        <v>2.7080000000000002</v>
      </c>
      <c r="L100" s="5">
        <f>L99-E99</f>
        <v>3.5540000000000003</v>
      </c>
      <c r="M100" s="14"/>
      <c r="N100" s="14"/>
      <c r="O100" s="14"/>
      <c r="P100" s="14"/>
      <c r="Q100" s="14"/>
      <c r="R100" s="14"/>
      <c r="S100" s="14"/>
      <c r="T100" s="14"/>
      <c r="U100" s="14"/>
    </row>
    <row r="101" spans="1:21">
      <c r="A101" s="15"/>
      <c r="B101" s="5"/>
      <c r="C101" s="5"/>
      <c r="D101" s="5"/>
      <c r="E101" s="5"/>
      <c r="F101" s="19">
        <f>F100/D100*100</f>
        <v>2.6881720430107601</v>
      </c>
      <c r="G101" s="19">
        <f>G100/D100*100</f>
        <v>6.8426197458455569</v>
      </c>
      <c r="H101" s="19">
        <f>H100/D100*100</f>
        <v>3.4701857282502524</v>
      </c>
      <c r="I101" s="19">
        <f>I100/D100*100</f>
        <v>1.8084066471163425</v>
      </c>
      <c r="J101" s="19">
        <f>J100/D100*100</f>
        <v>65.591397849462368</v>
      </c>
      <c r="K101" s="19">
        <f>K100/D100*100</f>
        <v>132.35581622678396</v>
      </c>
      <c r="L101" s="19">
        <f>L100/D100*100</f>
        <v>173.7047898338221</v>
      </c>
      <c r="M101" s="14"/>
      <c r="N101" s="14"/>
      <c r="O101" s="14"/>
      <c r="P101" s="14"/>
      <c r="Q101" s="14"/>
      <c r="R101" s="14"/>
      <c r="S101" s="14"/>
      <c r="T101" s="14"/>
      <c r="U101" s="14"/>
    </row>
    <row r="102" spans="1:21">
      <c r="A102" s="15"/>
      <c r="B102" s="5"/>
      <c r="C102" s="5"/>
      <c r="D102" s="5"/>
      <c r="E102" s="5"/>
      <c r="F102" s="5"/>
      <c r="G102" s="5"/>
      <c r="H102" s="5"/>
      <c r="I102" s="5"/>
      <c r="J102" s="5"/>
      <c r="K102" s="5"/>
      <c r="L102" s="5"/>
      <c r="M102" s="14"/>
      <c r="N102" s="14"/>
      <c r="O102" s="14"/>
      <c r="P102" s="14"/>
      <c r="Q102" s="14"/>
      <c r="R102" s="14"/>
      <c r="S102" s="14"/>
      <c r="T102" s="14"/>
      <c r="U102" s="14"/>
    </row>
    <row r="103" spans="1:21">
      <c r="A103" s="15"/>
      <c r="B103" s="5" t="s">
        <v>37</v>
      </c>
      <c r="C103" s="16" t="s">
        <v>20</v>
      </c>
      <c r="D103" s="5"/>
      <c r="E103" s="5"/>
      <c r="F103" s="5"/>
      <c r="G103" s="5"/>
      <c r="H103" s="5"/>
      <c r="I103" s="5"/>
      <c r="J103" s="5"/>
      <c r="K103" s="5"/>
      <c r="L103" s="5"/>
      <c r="M103" s="14"/>
      <c r="N103" s="14"/>
      <c r="O103" s="14"/>
      <c r="P103" s="14"/>
      <c r="Q103" s="14"/>
      <c r="R103" s="14"/>
      <c r="S103" s="14"/>
      <c r="T103" s="14"/>
      <c r="U103" s="14"/>
    </row>
    <row r="104" spans="1:21" ht="15.75">
      <c r="A104" s="15"/>
      <c r="B104" s="5"/>
      <c r="C104" s="5" t="s">
        <v>21</v>
      </c>
      <c r="D104" s="17">
        <v>4.6159999999999997</v>
      </c>
      <c r="E104" s="5" t="s">
        <v>22</v>
      </c>
      <c r="F104" s="18" t="s">
        <v>23</v>
      </c>
      <c r="G104" s="18" t="s">
        <v>24</v>
      </c>
      <c r="H104" s="18" t="s">
        <v>25</v>
      </c>
      <c r="I104" s="18" t="s">
        <v>26</v>
      </c>
      <c r="J104" s="18" t="s">
        <v>27</v>
      </c>
      <c r="K104" s="18" t="s">
        <v>28</v>
      </c>
      <c r="L104" s="18" t="s">
        <v>29</v>
      </c>
      <c r="M104" s="14"/>
      <c r="N104" s="14"/>
      <c r="O104" s="14"/>
      <c r="P104" s="14"/>
      <c r="Q104" s="14"/>
      <c r="R104" s="14"/>
      <c r="S104" s="14"/>
      <c r="T104" s="14"/>
      <c r="U104" s="14"/>
    </row>
    <row r="105" spans="1:21" ht="15.75">
      <c r="A105" s="15"/>
      <c r="B105" s="5"/>
      <c r="C105" s="5" t="s">
        <v>30</v>
      </c>
      <c r="D105" s="17">
        <v>8.8160000000000007</v>
      </c>
      <c r="E105" s="17">
        <v>3.8210000000000002</v>
      </c>
      <c r="F105" s="17">
        <v>4.0060000000000002</v>
      </c>
      <c r="G105" s="17">
        <v>4.508</v>
      </c>
      <c r="H105" s="17">
        <v>4.1849999999999996</v>
      </c>
      <c r="I105" s="17">
        <v>6.7439999999999998</v>
      </c>
      <c r="J105" s="17">
        <v>5.9390000000000001</v>
      </c>
      <c r="K105" s="17">
        <v>6.8019999999999996</v>
      </c>
      <c r="L105" s="17">
        <v>8.0129999999999999</v>
      </c>
      <c r="M105" s="14"/>
      <c r="N105" s="14"/>
      <c r="O105" s="14"/>
      <c r="P105" s="14"/>
      <c r="Q105" s="14"/>
      <c r="R105" s="14"/>
      <c r="S105" s="14"/>
      <c r="T105" s="14"/>
      <c r="U105" s="14"/>
    </row>
    <row r="106" spans="1:21">
      <c r="A106" s="15"/>
      <c r="B106" s="5"/>
      <c r="C106" s="5"/>
      <c r="D106" s="5">
        <f>D105-D104</f>
        <v>4.2000000000000011</v>
      </c>
      <c r="E106" s="5"/>
      <c r="F106" s="5">
        <f>F105-E105</f>
        <v>0.18500000000000005</v>
      </c>
      <c r="G106" s="5">
        <f>G105-E105</f>
        <v>0.68699999999999983</v>
      </c>
      <c r="H106" s="5">
        <f>H105-E105</f>
        <v>0.36399999999999944</v>
      </c>
      <c r="I106" s="5">
        <f>I105-E105</f>
        <v>2.9229999999999996</v>
      </c>
      <c r="J106" s="5">
        <f>J105-E105</f>
        <v>2.1179999999999999</v>
      </c>
      <c r="K106" s="5">
        <f>K105-E105</f>
        <v>2.9809999999999994</v>
      </c>
      <c r="L106" s="5">
        <f>L105-E105</f>
        <v>4.1920000000000002</v>
      </c>
      <c r="M106" s="14"/>
      <c r="N106" s="14"/>
      <c r="O106" s="14"/>
      <c r="P106" s="14"/>
      <c r="Q106" s="14"/>
      <c r="R106" s="14"/>
      <c r="S106" s="14"/>
      <c r="T106" s="14"/>
      <c r="U106" s="14"/>
    </row>
    <row r="107" spans="1:21">
      <c r="A107" s="15"/>
      <c r="B107" s="5"/>
      <c r="C107" s="5"/>
      <c r="D107" s="5"/>
      <c r="E107" s="5"/>
      <c r="F107" s="19">
        <f>F106/D106*100</f>
        <v>4.4047619047619051</v>
      </c>
      <c r="G107" s="19">
        <f>G106/D106*100</f>
        <v>16.357142857142847</v>
      </c>
      <c r="H107" s="19">
        <f>H106/D106*100</f>
        <v>8.6666666666666519</v>
      </c>
      <c r="I107" s="19">
        <f>I106/D106*100</f>
        <v>69.595238095238059</v>
      </c>
      <c r="J107" s="19">
        <f>J106/D106*100</f>
        <v>50.428571428571409</v>
      </c>
      <c r="K107" s="19">
        <f>K106/D106*100</f>
        <v>70.976190476190453</v>
      </c>
      <c r="L107" s="19">
        <f>L106/D106*100</f>
        <v>99.809523809523796</v>
      </c>
      <c r="M107" s="14"/>
      <c r="N107" s="14"/>
      <c r="O107" s="14"/>
      <c r="P107" s="14"/>
      <c r="Q107" s="14"/>
      <c r="R107" s="14"/>
      <c r="S107" s="14"/>
      <c r="T107" s="14"/>
      <c r="U107" s="14"/>
    </row>
    <row r="108" spans="1:21">
      <c r="A108" s="14"/>
      <c r="B108" s="14"/>
      <c r="C108" s="14"/>
      <c r="D108" s="14"/>
      <c r="E108" s="14"/>
      <c r="F108" s="14"/>
      <c r="G108" s="14"/>
      <c r="H108" s="14"/>
      <c r="I108" s="14"/>
      <c r="J108" s="14"/>
      <c r="K108" s="14"/>
      <c r="L108" s="14"/>
      <c r="M108" s="14"/>
      <c r="N108" s="14"/>
      <c r="O108" s="14"/>
      <c r="P108" s="14"/>
      <c r="Q108" s="14"/>
      <c r="R108" s="14"/>
      <c r="S108" s="14"/>
      <c r="T108" s="14"/>
      <c r="U108" s="14"/>
    </row>
    <row r="109" spans="1:21">
      <c r="A109" s="14"/>
      <c r="B109" s="14"/>
      <c r="C109" s="14"/>
      <c r="D109" s="14"/>
      <c r="E109" s="14"/>
      <c r="F109" s="14"/>
      <c r="G109" s="14"/>
      <c r="H109" s="14"/>
      <c r="I109" s="14"/>
      <c r="J109" s="14"/>
      <c r="K109" s="14"/>
      <c r="L109" s="14"/>
      <c r="M109" s="14"/>
      <c r="N109" s="14"/>
      <c r="O109" s="14"/>
      <c r="P109" s="14"/>
      <c r="Q109" s="14"/>
      <c r="R109" s="14"/>
      <c r="S109" s="14"/>
      <c r="T109" s="14"/>
      <c r="U109" s="14"/>
    </row>
    <row r="110" spans="1:21">
      <c r="A110" s="15" t="s">
        <v>38</v>
      </c>
      <c r="B110" s="5"/>
      <c r="C110" s="5"/>
      <c r="D110" s="5"/>
      <c r="E110" s="5"/>
      <c r="F110" s="5"/>
      <c r="G110" s="5"/>
      <c r="H110" s="5"/>
      <c r="I110" s="5"/>
      <c r="J110" s="5"/>
      <c r="K110" s="5"/>
      <c r="L110" s="5"/>
      <c r="M110" s="14"/>
      <c r="N110" s="22"/>
      <c r="O110" s="18" t="str">
        <f t="shared" ref="O110:U110" si="17">F112</f>
        <v>0.1mM10ul</v>
      </c>
      <c r="P110" s="18" t="str">
        <f t="shared" si="17"/>
        <v>0.1mM20ul</v>
      </c>
      <c r="Q110" s="18" t="str">
        <f t="shared" si="17"/>
        <v>1mM7ul</v>
      </c>
      <c r="R110" s="18" t="str">
        <f t="shared" si="17"/>
        <v>1mM20ul</v>
      </c>
      <c r="S110" s="18" t="str">
        <f t="shared" si="17"/>
        <v>10mM7ul</v>
      </c>
      <c r="T110" s="18" t="str">
        <f t="shared" si="17"/>
        <v>10mM20ul</v>
      </c>
      <c r="U110" s="18" t="str">
        <f t="shared" si="17"/>
        <v>10mM70ul</v>
      </c>
    </row>
    <row r="111" spans="1:21">
      <c r="A111" s="15"/>
      <c r="B111" s="5" t="s">
        <v>19</v>
      </c>
      <c r="C111" s="16" t="s">
        <v>20</v>
      </c>
      <c r="D111" s="5"/>
      <c r="E111" s="5"/>
      <c r="F111" s="5"/>
      <c r="G111" s="5"/>
      <c r="H111" s="5"/>
      <c r="I111" s="5"/>
      <c r="J111" s="5"/>
      <c r="K111" s="5"/>
      <c r="L111" s="5"/>
      <c r="M111" s="14"/>
      <c r="N111" s="22" t="s">
        <v>69</v>
      </c>
      <c r="O111" s="23">
        <f t="shared" ref="O111:U111" si="18">AVERAGE(F133,F127)</f>
        <v>5.1146710858010209</v>
      </c>
      <c r="P111" s="23">
        <f t="shared" si="18"/>
        <v>16.745956376771041</v>
      </c>
      <c r="Q111" s="23">
        <f t="shared" si="18"/>
        <v>39.144801594913403</v>
      </c>
      <c r="R111" s="23">
        <f t="shared" si="18"/>
        <v>59.447733988237303</v>
      </c>
      <c r="S111" s="23">
        <f t="shared" si="18"/>
        <v>109.76023890158936</v>
      </c>
      <c r="T111" s="23">
        <f t="shared" si="18"/>
        <v>227.08326389129101</v>
      </c>
      <c r="U111" s="23">
        <f t="shared" si="18"/>
        <v>244.59210006362463</v>
      </c>
    </row>
    <row r="112" spans="1:21" ht="15.75">
      <c r="A112" s="15"/>
      <c r="B112" s="5"/>
      <c r="C112" s="5" t="s">
        <v>21</v>
      </c>
      <c r="D112" s="17">
        <v>4.3949999999999996</v>
      </c>
      <c r="E112" s="5" t="s">
        <v>22</v>
      </c>
      <c r="F112" s="18" t="s">
        <v>23</v>
      </c>
      <c r="G112" s="18" t="s">
        <v>24</v>
      </c>
      <c r="H112" s="18" t="s">
        <v>25</v>
      </c>
      <c r="I112" s="18" t="s">
        <v>26</v>
      </c>
      <c r="J112" s="18" t="s">
        <v>27</v>
      </c>
      <c r="K112" s="18" t="s">
        <v>28</v>
      </c>
      <c r="L112" s="18" t="s">
        <v>29</v>
      </c>
      <c r="M112" s="14"/>
      <c r="N112" s="22" t="s">
        <v>7</v>
      </c>
      <c r="O112" s="23">
        <f t="shared" ref="O112:U112" si="19">AVERAGE(F115,F121)</f>
        <v>9.5002308977988541</v>
      </c>
      <c r="P112" s="23">
        <f t="shared" si="19"/>
        <v>42.912585504341024</v>
      </c>
      <c r="Q112" s="23">
        <f t="shared" si="19"/>
        <v>37.569990895279929</v>
      </c>
      <c r="R112" s="23">
        <f t="shared" si="19"/>
        <v>117.10690305703413</v>
      </c>
      <c r="S112" s="23">
        <f t="shared" si="19"/>
        <v>170.03077762705252</v>
      </c>
      <c r="T112" s="23">
        <f t="shared" si="19"/>
        <v>262.03590854348045</v>
      </c>
      <c r="U112" s="23">
        <f t="shared" si="19"/>
        <v>307.89801664038396</v>
      </c>
    </row>
    <row r="113" spans="1:21" ht="15.75">
      <c r="A113" s="15"/>
      <c r="B113" s="5"/>
      <c r="C113" s="5" t="s">
        <v>30</v>
      </c>
      <c r="D113" s="17">
        <v>4.6420000000000003</v>
      </c>
      <c r="E113" s="17">
        <v>3.7949999999999999</v>
      </c>
      <c r="F113" s="17">
        <v>3.819</v>
      </c>
      <c r="G113" s="17">
        <v>3.9489999999999998</v>
      </c>
      <c r="H113" s="17">
        <v>3.907</v>
      </c>
      <c r="I113" s="17">
        <v>4.1509999999999998</v>
      </c>
      <c r="J113" s="17">
        <v>4.3220000000000001</v>
      </c>
      <c r="K113" s="17">
        <v>4.6420000000000003</v>
      </c>
      <c r="L113" s="17">
        <v>4.8710000000000004</v>
      </c>
      <c r="M113" s="14"/>
      <c r="N113" s="14"/>
      <c r="O113" s="14"/>
      <c r="P113" s="14"/>
      <c r="Q113" s="14"/>
      <c r="R113" s="14"/>
      <c r="S113" s="14"/>
      <c r="T113" s="14"/>
      <c r="U113" s="14"/>
    </row>
    <row r="114" spans="1:21">
      <c r="A114" s="15"/>
      <c r="B114" s="5"/>
      <c r="C114" s="5"/>
      <c r="D114" s="5">
        <f>D113-D112</f>
        <v>0.24700000000000077</v>
      </c>
      <c r="E114" s="5"/>
      <c r="F114" s="5">
        <f>F113-E113</f>
        <v>2.4000000000000021E-2</v>
      </c>
      <c r="G114" s="5">
        <f>G113-E113</f>
        <v>0.15399999999999991</v>
      </c>
      <c r="H114" s="5">
        <f>H113-E113</f>
        <v>0.1120000000000001</v>
      </c>
      <c r="I114" s="5">
        <f>I113-E113</f>
        <v>0.35599999999999987</v>
      </c>
      <c r="J114" s="5">
        <f>J113-E113</f>
        <v>0.52700000000000014</v>
      </c>
      <c r="K114" s="5">
        <f>K113-E113</f>
        <v>0.84700000000000042</v>
      </c>
      <c r="L114" s="5">
        <f>L113-E113</f>
        <v>1.0760000000000005</v>
      </c>
      <c r="M114" s="14"/>
      <c r="N114" s="14"/>
      <c r="O114" s="14"/>
      <c r="P114" s="14"/>
      <c r="Q114" s="14"/>
      <c r="R114" s="14"/>
      <c r="S114" s="14"/>
      <c r="T114" s="14"/>
      <c r="U114" s="14"/>
    </row>
    <row r="115" spans="1:21">
      <c r="A115" s="15"/>
      <c r="B115" s="5"/>
      <c r="C115" s="5"/>
      <c r="D115" s="5"/>
      <c r="E115" s="5"/>
      <c r="F115" s="19">
        <f>F114/D114*100</f>
        <v>9.7165991902833788</v>
      </c>
      <c r="G115" s="19">
        <f>G114/D114*100</f>
        <v>62.348178137651587</v>
      </c>
      <c r="H115" s="19">
        <f>H114/D114*100</f>
        <v>45.344129554655773</v>
      </c>
      <c r="I115" s="19">
        <f>I114/D114*100</f>
        <v>144.12955465586995</v>
      </c>
      <c r="J115" s="19">
        <f>J114/D114*100</f>
        <v>213.36032388663907</v>
      </c>
      <c r="K115" s="19">
        <f>K114/D114*100</f>
        <v>342.9149797570841</v>
      </c>
      <c r="L115" s="19">
        <f>L114/D114*100</f>
        <v>435.6275303643713</v>
      </c>
      <c r="M115" s="14"/>
      <c r="N115" s="22" t="s">
        <v>31</v>
      </c>
      <c r="O115" s="5" t="s">
        <v>69</v>
      </c>
      <c r="P115" s="5" t="s">
        <v>7</v>
      </c>
      <c r="Q115" s="14"/>
      <c r="R115" s="14"/>
      <c r="S115" s="14"/>
      <c r="T115" s="14"/>
      <c r="U115" s="14"/>
    </row>
    <row r="116" spans="1:21">
      <c r="A116" s="15"/>
      <c r="B116" s="5"/>
      <c r="C116" s="5"/>
      <c r="D116" s="5"/>
      <c r="E116" s="5"/>
      <c r="F116" s="5"/>
      <c r="G116" s="5"/>
      <c r="H116" s="5"/>
      <c r="I116" s="5"/>
      <c r="J116" s="5"/>
      <c r="K116" s="5"/>
      <c r="L116" s="5"/>
      <c r="M116" s="14"/>
      <c r="N116" s="18" t="s">
        <v>23</v>
      </c>
      <c r="O116" s="23">
        <f>O111</f>
        <v>5.1146710858010209</v>
      </c>
      <c r="P116" s="23">
        <f>O112</f>
        <v>9.5002308977988541</v>
      </c>
      <c r="Q116" s="14"/>
      <c r="R116" s="14"/>
      <c r="S116" s="14"/>
      <c r="T116" s="14"/>
      <c r="U116" s="14"/>
    </row>
    <row r="117" spans="1:21">
      <c r="A117" s="15"/>
      <c r="B117" s="5" t="s">
        <v>32</v>
      </c>
      <c r="C117" s="16" t="s">
        <v>20</v>
      </c>
      <c r="D117" s="5"/>
      <c r="E117" s="5"/>
      <c r="F117" s="5"/>
      <c r="G117" s="5"/>
      <c r="H117" s="5"/>
      <c r="I117" s="5"/>
      <c r="J117" s="5"/>
      <c r="K117" s="5"/>
      <c r="L117" s="5"/>
      <c r="M117" s="14"/>
      <c r="N117" s="18" t="s">
        <v>24</v>
      </c>
      <c r="O117" s="23">
        <f>P111</f>
        <v>16.745956376771041</v>
      </c>
      <c r="P117" s="23">
        <f>P112</f>
        <v>42.912585504341024</v>
      </c>
      <c r="Q117" s="14"/>
      <c r="R117" s="14"/>
      <c r="S117" s="14"/>
      <c r="T117" s="14"/>
      <c r="U117" s="14"/>
    </row>
    <row r="118" spans="1:21" ht="15.75">
      <c r="A118" s="15"/>
      <c r="B118" s="5"/>
      <c r="C118" s="5" t="s">
        <v>21</v>
      </c>
      <c r="D118" s="17">
        <v>3.9580000000000002</v>
      </c>
      <c r="E118" s="5" t="s">
        <v>22</v>
      </c>
      <c r="F118" s="18" t="s">
        <v>23</v>
      </c>
      <c r="G118" s="18" t="s">
        <v>24</v>
      </c>
      <c r="H118" s="18" t="s">
        <v>25</v>
      </c>
      <c r="I118" s="18" t="s">
        <v>26</v>
      </c>
      <c r="J118" s="18" t="s">
        <v>27</v>
      </c>
      <c r="K118" s="18" t="s">
        <v>28</v>
      </c>
      <c r="L118" s="18" t="s">
        <v>29</v>
      </c>
      <c r="M118" s="14"/>
      <c r="N118" s="18" t="s">
        <v>25</v>
      </c>
      <c r="O118" s="23">
        <f>Q111</f>
        <v>39.144801594913403</v>
      </c>
      <c r="P118" s="23">
        <f>Q112</f>
        <v>37.569990895279929</v>
      </c>
      <c r="Q118" s="14"/>
      <c r="R118" s="14"/>
      <c r="S118" s="14"/>
      <c r="T118" s="14"/>
      <c r="U118" s="14"/>
    </row>
    <row r="119" spans="1:21" ht="15.75">
      <c r="A119" s="15"/>
      <c r="B119" s="5"/>
      <c r="C119" s="5" t="s">
        <v>30</v>
      </c>
      <c r="D119" s="17">
        <v>10.130000000000001</v>
      </c>
      <c r="E119" s="17">
        <v>3.0379999999999998</v>
      </c>
      <c r="F119" s="17">
        <v>3.6110000000000002</v>
      </c>
      <c r="G119" s="17">
        <v>4.4870000000000001</v>
      </c>
      <c r="H119" s="17">
        <v>4.8769999999999998</v>
      </c>
      <c r="I119" s="17">
        <v>8.5980000000000008</v>
      </c>
      <c r="J119" s="17">
        <v>10.858000000000001</v>
      </c>
      <c r="K119" s="17">
        <v>14.218999999999999</v>
      </c>
      <c r="L119" s="17">
        <v>14.157999999999999</v>
      </c>
      <c r="M119" s="14"/>
      <c r="N119" s="18" t="s">
        <v>26</v>
      </c>
      <c r="O119" s="23">
        <f>R111</f>
        <v>59.447733988237303</v>
      </c>
      <c r="P119" s="23">
        <f>R112</f>
        <v>117.10690305703413</v>
      </c>
      <c r="Q119" s="14"/>
      <c r="R119" s="14"/>
      <c r="S119" s="14"/>
      <c r="T119" s="14"/>
      <c r="U119" s="14"/>
    </row>
    <row r="120" spans="1:21">
      <c r="A120" s="15"/>
      <c r="B120" s="5"/>
      <c r="C120" s="5"/>
      <c r="D120" s="5">
        <f>D119-D118</f>
        <v>6.1720000000000006</v>
      </c>
      <c r="E120" s="5"/>
      <c r="F120" s="5">
        <f>F119-E119</f>
        <v>0.5730000000000004</v>
      </c>
      <c r="G120" s="5">
        <f>G119-E119</f>
        <v>1.4490000000000003</v>
      </c>
      <c r="H120" s="5">
        <f>H119-E119</f>
        <v>1.839</v>
      </c>
      <c r="I120" s="5">
        <f>I119-E119</f>
        <v>5.5600000000000005</v>
      </c>
      <c r="J120" s="5">
        <f>J119-E119</f>
        <v>7.82</v>
      </c>
      <c r="K120" s="5">
        <f>K119-E119</f>
        <v>11.180999999999999</v>
      </c>
      <c r="L120" s="5">
        <f>L119-E119</f>
        <v>11.12</v>
      </c>
      <c r="M120" s="14"/>
      <c r="N120" s="18" t="s">
        <v>27</v>
      </c>
      <c r="O120" s="23">
        <f>S111</f>
        <v>109.76023890158936</v>
      </c>
      <c r="P120" s="23">
        <f>S112</f>
        <v>170.03077762705252</v>
      </c>
      <c r="Q120" s="14"/>
      <c r="R120" s="14"/>
      <c r="S120" s="14"/>
      <c r="T120" s="14"/>
      <c r="U120" s="14"/>
    </row>
    <row r="121" spans="1:21">
      <c r="A121" s="15"/>
      <c r="B121" s="5"/>
      <c r="C121" s="5"/>
      <c r="D121" s="5"/>
      <c r="E121" s="5"/>
      <c r="F121" s="19">
        <f>F120/D120*100</f>
        <v>9.2838626053143294</v>
      </c>
      <c r="G121" s="19">
        <f>G120/D120*100</f>
        <v>23.476992871030465</v>
      </c>
      <c r="H121" s="19">
        <f>H120/D120*100</f>
        <v>29.795852235904078</v>
      </c>
      <c r="I121" s="19">
        <f>I120/D120*100</f>
        <v>90.08425145819831</v>
      </c>
      <c r="J121" s="19">
        <f>J120/D120*100</f>
        <v>126.70123136746597</v>
      </c>
      <c r="K121" s="19">
        <f>K120/D120*100</f>
        <v>181.15683732987685</v>
      </c>
      <c r="L121" s="19">
        <f>L120/D120*100</f>
        <v>180.16850291639659</v>
      </c>
      <c r="M121" s="14"/>
      <c r="N121" s="18" t="s">
        <v>28</v>
      </c>
      <c r="O121" s="23">
        <f>T111</f>
        <v>227.08326389129101</v>
      </c>
      <c r="P121" s="23">
        <f>T112</f>
        <v>262.03590854348045</v>
      </c>
      <c r="Q121" s="14"/>
      <c r="R121" s="14"/>
      <c r="S121" s="14"/>
      <c r="T121" s="14"/>
      <c r="U121" s="14"/>
    </row>
    <row r="122" spans="1:21">
      <c r="A122" s="15"/>
      <c r="B122" s="5"/>
      <c r="C122" s="5"/>
      <c r="D122" s="5"/>
      <c r="E122" s="5"/>
      <c r="F122" s="5"/>
      <c r="G122" s="5"/>
      <c r="H122" s="5"/>
      <c r="I122" s="5"/>
      <c r="J122" s="5"/>
      <c r="K122" s="5"/>
      <c r="L122" s="5"/>
      <c r="M122" s="14"/>
      <c r="N122" s="18" t="s">
        <v>29</v>
      </c>
      <c r="O122" s="23">
        <f>U111</f>
        <v>244.59210006362463</v>
      </c>
      <c r="P122" s="23">
        <f>U112</f>
        <v>307.89801664038396</v>
      </c>
      <c r="Q122" s="14"/>
      <c r="R122" s="14"/>
      <c r="S122" s="14"/>
      <c r="T122" s="14"/>
      <c r="U122" s="14"/>
    </row>
    <row r="123" spans="1:21">
      <c r="A123" s="15"/>
      <c r="B123" s="5" t="s">
        <v>33</v>
      </c>
      <c r="C123" s="16" t="s">
        <v>69</v>
      </c>
      <c r="D123" s="5"/>
      <c r="E123" s="5"/>
      <c r="F123" s="5"/>
      <c r="G123" s="5"/>
      <c r="H123" s="5"/>
      <c r="I123" s="5"/>
      <c r="J123" s="5"/>
      <c r="K123" s="5"/>
      <c r="L123" s="5"/>
      <c r="M123" s="14"/>
      <c r="N123" s="14"/>
      <c r="O123" s="14"/>
      <c r="P123" s="14"/>
      <c r="Q123" s="14"/>
      <c r="R123" s="14"/>
      <c r="S123" s="14"/>
      <c r="T123" s="14"/>
      <c r="U123" s="14"/>
    </row>
    <row r="124" spans="1:21" ht="15.75">
      <c r="A124" s="15"/>
      <c r="B124" s="5"/>
      <c r="C124" s="5" t="s">
        <v>21</v>
      </c>
      <c r="D124" s="17">
        <v>3.956</v>
      </c>
      <c r="E124" s="5" t="s">
        <v>22</v>
      </c>
      <c r="F124" s="18" t="s">
        <v>23</v>
      </c>
      <c r="G124" s="18" t="s">
        <v>24</v>
      </c>
      <c r="H124" s="18" t="s">
        <v>25</v>
      </c>
      <c r="I124" s="18" t="s">
        <v>26</v>
      </c>
      <c r="J124" s="18" t="s">
        <v>27</v>
      </c>
      <c r="K124" s="18" t="s">
        <v>28</v>
      </c>
      <c r="L124" s="18" t="s">
        <v>29</v>
      </c>
      <c r="M124" s="14"/>
      <c r="N124" s="14"/>
      <c r="O124" s="14"/>
      <c r="P124" s="14"/>
      <c r="Q124" s="14"/>
      <c r="R124" s="14"/>
      <c r="S124" s="14"/>
      <c r="T124" s="14"/>
      <c r="U124" s="14"/>
    </row>
    <row r="125" spans="1:21" ht="15.75">
      <c r="A125" s="15"/>
      <c r="B125" s="5"/>
      <c r="C125" s="5" t="s">
        <v>30</v>
      </c>
      <c r="D125" s="17">
        <v>11.260999999999999</v>
      </c>
      <c r="E125" s="17">
        <v>3.0270000000000001</v>
      </c>
      <c r="F125" s="17">
        <v>3.31</v>
      </c>
      <c r="G125" s="17">
        <v>4.2709999999999999</v>
      </c>
      <c r="H125" s="17">
        <v>4.7160000000000002</v>
      </c>
      <c r="I125" s="17">
        <v>7.5620000000000003</v>
      </c>
      <c r="J125" s="17">
        <v>9.1850000000000005</v>
      </c>
      <c r="K125" s="17">
        <v>20.12</v>
      </c>
      <c r="L125" s="17">
        <v>21.013999999999999</v>
      </c>
      <c r="M125" s="14"/>
      <c r="N125" s="14"/>
      <c r="O125" s="14"/>
      <c r="P125" s="14"/>
      <c r="Q125" s="14"/>
      <c r="R125" s="14"/>
      <c r="S125" s="14"/>
      <c r="T125" s="14"/>
      <c r="U125" s="14"/>
    </row>
    <row r="126" spans="1:21">
      <c r="A126" s="15"/>
      <c r="B126" s="5"/>
      <c r="C126" s="5"/>
      <c r="D126" s="5">
        <f>D125-D124</f>
        <v>7.3049999999999997</v>
      </c>
      <c r="E126" s="5"/>
      <c r="F126" s="5">
        <f>F125-E125</f>
        <v>0.28299999999999992</v>
      </c>
      <c r="G126" s="5">
        <f>G125-E125</f>
        <v>1.2439999999999998</v>
      </c>
      <c r="H126" s="5">
        <f>H125-E125</f>
        <v>1.6890000000000001</v>
      </c>
      <c r="I126" s="5">
        <f>I125-E125</f>
        <v>4.5350000000000001</v>
      </c>
      <c r="J126" s="5">
        <f>J125-E125</f>
        <v>6.1580000000000004</v>
      </c>
      <c r="K126" s="5">
        <f>K125-E125</f>
        <v>17.093</v>
      </c>
      <c r="L126" s="5">
        <f>L125-E125</f>
        <v>17.986999999999998</v>
      </c>
      <c r="M126" s="14"/>
      <c r="N126" s="14"/>
      <c r="O126" s="14"/>
      <c r="P126" s="14"/>
      <c r="Q126" s="14"/>
      <c r="R126" s="14"/>
      <c r="S126" s="14"/>
      <c r="T126" s="14"/>
      <c r="U126" s="14"/>
    </row>
    <row r="127" spans="1:21">
      <c r="A127" s="15"/>
      <c r="B127" s="5"/>
      <c r="C127" s="5"/>
      <c r="D127" s="5"/>
      <c r="E127" s="5"/>
      <c r="F127" s="19">
        <f>F126/D126*100</f>
        <v>3.8740588637919222</v>
      </c>
      <c r="G127" s="19">
        <f>G126/D126*100</f>
        <v>17.029431895961665</v>
      </c>
      <c r="H127" s="19">
        <f>H126/D126*100</f>
        <v>23.121149897330596</v>
      </c>
      <c r="I127" s="19">
        <f>I126/D126*100</f>
        <v>62.080766598220407</v>
      </c>
      <c r="J127" s="19">
        <f>J126/D126*100</f>
        <v>84.298425735797409</v>
      </c>
      <c r="K127" s="19">
        <f>K126/D126*100</f>
        <v>233.99041752224505</v>
      </c>
      <c r="L127" s="19">
        <f>L126/D126*100</f>
        <v>246.22861054072553</v>
      </c>
      <c r="M127" s="14"/>
      <c r="N127" s="14"/>
      <c r="O127" s="14"/>
      <c r="P127" s="14"/>
      <c r="Q127" s="14"/>
      <c r="R127" s="14"/>
      <c r="S127" s="14"/>
      <c r="T127" s="14"/>
      <c r="U127" s="14"/>
    </row>
    <row r="128" spans="1:21">
      <c r="A128" s="15"/>
      <c r="B128" s="5"/>
      <c r="C128" s="5"/>
      <c r="D128" s="5"/>
      <c r="E128" s="5"/>
      <c r="F128" s="5"/>
      <c r="G128" s="5"/>
      <c r="H128" s="5"/>
      <c r="I128" s="5"/>
      <c r="J128" s="5"/>
      <c r="K128" s="5"/>
      <c r="L128" s="5"/>
      <c r="M128" s="14"/>
      <c r="N128" s="14"/>
      <c r="O128" s="14"/>
      <c r="P128" s="14"/>
      <c r="Q128" s="14"/>
      <c r="R128" s="14"/>
      <c r="S128" s="14"/>
      <c r="T128" s="14"/>
      <c r="U128" s="14"/>
    </row>
    <row r="129" spans="1:21">
      <c r="A129" s="15"/>
      <c r="B129" s="5" t="s">
        <v>34</v>
      </c>
      <c r="C129" s="16" t="s">
        <v>69</v>
      </c>
      <c r="D129" s="5"/>
      <c r="E129" s="5"/>
      <c r="F129" s="5"/>
      <c r="G129" s="5"/>
      <c r="H129" s="5"/>
      <c r="I129" s="5"/>
      <c r="J129" s="5"/>
      <c r="K129" s="5"/>
      <c r="L129" s="5"/>
      <c r="M129" s="14"/>
      <c r="N129" s="14"/>
      <c r="O129" s="14"/>
      <c r="P129" s="14"/>
      <c r="Q129" s="14"/>
      <c r="R129" s="14"/>
      <c r="S129" s="14"/>
      <c r="T129" s="14"/>
      <c r="U129" s="14"/>
    </row>
    <row r="130" spans="1:21" ht="15.75">
      <c r="A130" s="15"/>
      <c r="B130" s="5"/>
      <c r="C130" s="5" t="s">
        <v>21</v>
      </c>
      <c r="D130" s="17">
        <v>4.8079999999999998</v>
      </c>
      <c r="E130" s="5" t="s">
        <v>22</v>
      </c>
      <c r="F130" s="18" t="s">
        <v>23</v>
      </c>
      <c r="G130" s="18" t="s">
        <v>24</v>
      </c>
      <c r="H130" s="18" t="s">
        <v>25</v>
      </c>
      <c r="I130" s="18" t="s">
        <v>26</v>
      </c>
      <c r="J130" s="18" t="s">
        <v>27</v>
      </c>
      <c r="K130" s="18" t="s">
        <v>28</v>
      </c>
      <c r="L130" s="18" t="s">
        <v>29</v>
      </c>
      <c r="M130" s="14"/>
      <c r="N130" s="14"/>
      <c r="O130" s="14"/>
      <c r="P130" s="14"/>
      <c r="Q130" s="14"/>
      <c r="R130" s="14"/>
      <c r="S130" s="14"/>
      <c r="T130" s="14"/>
      <c r="U130" s="14"/>
    </row>
    <row r="131" spans="1:21" ht="15.75">
      <c r="A131" s="15"/>
      <c r="B131" s="5"/>
      <c r="C131" s="5" t="s">
        <v>30</v>
      </c>
      <c r="D131" s="17">
        <v>7.42</v>
      </c>
      <c r="E131" s="17">
        <v>4.5679999999999996</v>
      </c>
      <c r="F131" s="17">
        <v>4.734</v>
      </c>
      <c r="G131" s="17">
        <v>4.9980000000000002</v>
      </c>
      <c r="H131" s="17">
        <v>6.0090000000000003</v>
      </c>
      <c r="I131" s="17">
        <v>6.0519999999999996</v>
      </c>
      <c r="J131" s="17">
        <v>8.1</v>
      </c>
      <c r="K131" s="17">
        <v>10.319000000000001</v>
      </c>
      <c r="L131" s="17">
        <v>10.914</v>
      </c>
      <c r="M131" s="14"/>
      <c r="N131" s="14"/>
      <c r="O131" s="14"/>
      <c r="P131" s="14"/>
      <c r="Q131" s="14"/>
      <c r="R131" s="14"/>
      <c r="S131" s="14"/>
      <c r="T131" s="14"/>
      <c r="U131" s="14"/>
    </row>
    <row r="132" spans="1:21">
      <c r="A132" s="15"/>
      <c r="B132" s="5"/>
      <c r="C132" s="5"/>
      <c r="D132" s="5">
        <f>D131-D130</f>
        <v>2.6120000000000001</v>
      </c>
      <c r="E132" s="5"/>
      <c r="F132" s="5">
        <f>F131-E131</f>
        <v>0.16600000000000037</v>
      </c>
      <c r="G132" s="5">
        <f>G131-E131</f>
        <v>0.4300000000000006</v>
      </c>
      <c r="H132" s="5">
        <f>H131-E131</f>
        <v>1.4410000000000007</v>
      </c>
      <c r="I132" s="5">
        <f>I131-E131</f>
        <v>1.484</v>
      </c>
      <c r="J132" s="5">
        <f>J131-E131</f>
        <v>3.532</v>
      </c>
      <c r="K132" s="5">
        <f>K131-E131</f>
        <v>5.7510000000000012</v>
      </c>
      <c r="L132" s="5">
        <f>L131-E131</f>
        <v>6.3460000000000001</v>
      </c>
      <c r="M132" s="14"/>
      <c r="N132" s="14"/>
      <c r="O132" s="14"/>
      <c r="P132" s="14"/>
      <c r="Q132" s="14"/>
      <c r="R132" s="14"/>
      <c r="S132" s="14"/>
      <c r="T132" s="14"/>
      <c r="U132" s="14"/>
    </row>
    <row r="133" spans="1:21">
      <c r="A133" s="15"/>
      <c r="B133" s="5"/>
      <c r="C133" s="5"/>
      <c r="D133" s="5"/>
      <c r="E133" s="5"/>
      <c r="F133" s="19">
        <f>F132/D132*100</f>
        <v>6.3552833078101205</v>
      </c>
      <c r="G133" s="19">
        <f>G132/D132*100</f>
        <v>16.46248085758042</v>
      </c>
      <c r="H133" s="19">
        <f>H132/D132*100</f>
        <v>55.168453292496203</v>
      </c>
      <c r="I133" s="19">
        <f>I132/D132*100</f>
        <v>56.814701378254206</v>
      </c>
      <c r="J133" s="19">
        <f>J132/D132*100</f>
        <v>135.22205206738133</v>
      </c>
      <c r="K133" s="19">
        <f>K132/D132*100</f>
        <v>220.17611026033697</v>
      </c>
      <c r="L133" s="19">
        <f>L132/D132*100</f>
        <v>242.95558958652373</v>
      </c>
      <c r="M133" s="14"/>
      <c r="N133" s="14"/>
      <c r="O133" s="14"/>
      <c r="P133" s="14"/>
      <c r="Q133" s="14"/>
      <c r="R133" s="14"/>
      <c r="S133" s="14"/>
      <c r="T133" s="14"/>
      <c r="U133" s="14"/>
    </row>
    <row r="134" spans="1:21">
      <c r="A134" s="14"/>
      <c r="B134" s="14"/>
      <c r="C134" s="14"/>
      <c r="D134" s="14"/>
      <c r="E134" s="14"/>
      <c r="F134" s="14"/>
      <c r="G134" s="14"/>
      <c r="H134" s="14"/>
      <c r="I134" s="14"/>
      <c r="J134" s="14"/>
      <c r="K134" s="14"/>
      <c r="L134" s="14"/>
      <c r="M134" s="14"/>
      <c r="N134" s="14"/>
      <c r="O134" s="14"/>
      <c r="P134" s="14"/>
      <c r="Q134" s="14"/>
      <c r="R134" s="14"/>
      <c r="S134" s="14"/>
      <c r="T134" s="14"/>
      <c r="U134" s="14"/>
    </row>
    <row r="135" spans="1:21">
      <c r="A135" s="14"/>
      <c r="B135" s="14"/>
      <c r="C135" s="14"/>
      <c r="D135" s="14"/>
      <c r="E135" s="14"/>
      <c r="F135" s="14"/>
      <c r="G135" s="14"/>
      <c r="H135" s="14"/>
      <c r="I135" s="14"/>
      <c r="J135" s="14"/>
      <c r="K135" s="14"/>
      <c r="L135" s="14"/>
      <c r="M135" s="14"/>
      <c r="N135" s="14"/>
      <c r="O135" s="14"/>
      <c r="P135" s="14"/>
      <c r="Q135" s="14"/>
      <c r="R135" s="14"/>
      <c r="S135" s="14"/>
      <c r="T135" s="14"/>
      <c r="U135" s="14"/>
    </row>
    <row r="136" spans="1:21">
      <c r="A136" s="15" t="s">
        <v>43</v>
      </c>
      <c r="B136" s="5"/>
      <c r="C136" s="5"/>
      <c r="D136" s="5"/>
      <c r="E136" s="5"/>
      <c r="F136" s="5"/>
      <c r="G136" s="5"/>
      <c r="H136" s="5"/>
      <c r="I136" s="5"/>
      <c r="J136" s="5"/>
      <c r="K136" s="5"/>
      <c r="L136" s="5"/>
      <c r="M136" s="14"/>
      <c r="N136" s="22"/>
      <c r="O136" s="18" t="str">
        <f t="shared" ref="O136:U136" si="20">F138</f>
        <v>0.1mM10ul</v>
      </c>
      <c r="P136" s="18" t="str">
        <f t="shared" si="20"/>
        <v>0.1mM20ul</v>
      </c>
      <c r="Q136" s="18" t="str">
        <f t="shared" si="20"/>
        <v>1mM7ul</v>
      </c>
      <c r="R136" s="18" t="str">
        <f t="shared" si="20"/>
        <v>1mM20ul</v>
      </c>
      <c r="S136" s="18" t="str">
        <f t="shared" si="20"/>
        <v>10mM7ul</v>
      </c>
      <c r="T136" s="18" t="str">
        <f t="shared" si="20"/>
        <v>10mM20ul</v>
      </c>
      <c r="U136" s="18" t="str">
        <f t="shared" si="20"/>
        <v>10mM70ul</v>
      </c>
    </row>
    <row r="137" spans="1:21">
      <c r="A137" s="15"/>
      <c r="B137" s="5" t="s">
        <v>19</v>
      </c>
      <c r="C137" s="16" t="s">
        <v>69</v>
      </c>
      <c r="D137" s="5"/>
      <c r="E137" s="5"/>
      <c r="F137" s="5"/>
      <c r="G137" s="5"/>
      <c r="H137" s="5"/>
      <c r="I137" s="5"/>
      <c r="J137" s="5"/>
      <c r="K137" s="5"/>
      <c r="L137" s="5"/>
      <c r="M137" s="14"/>
      <c r="N137" s="22" t="s">
        <v>69</v>
      </c>
      <c r="O137" s="23">
        <f t="shared" ref="O137:U137" si="21">AVERAGE(F159,F141)</f>
        <v>2.2183386247009591</v>
      </c>
      <c r="P137" s="23">
        <f t="shared" si="21"/>
        <v>4.2605700979840515</v>
      </c>
      <c r="Q137" s="23">
        <f t="shared" si="21"/>
        <v>10.753787526721819</v>
      </c>
      <c r="R137" s="23">
        <f t="shared" si="21"/>
        <v>27.597335890148283</v>
      </c>
      <c r="S137" s="23">
        <f t="shared" si="21"/>
        <v>100.45213065193892</v>
      </c>
      <c r="T137" s="23">
        <f t="shared" si="21"/>
        <v>106.9912093180251</v>
      </c>
      <c r="U137" s="23">
        <f t="shared" si="21"/>
        <v>121.48898596523841</v>
      </c>
    </row>
    <row r="138" spans="1:21" ht="15.75">
      <c r="A138" s="15"/>
      <c r="B138" s="5"/>
      <c r="C138" s="5" t="s">
        <v>21</v>
      </c>
      <c r="D138" s="17">
        <v>4.4420000000000002</v>
      </c>
      <c r="E138" s="5" t="s">
        <v>22</v>
      </c>
      <c r="F138" s="18" t="s">
        <v>23</v>
      </c>
      <c r="G138" s="18" t="s">
        <v>24</v>
      </c>
      <c r="H138" s="18" t="s">
        <v>25</v>
      </c>
      <c r="I138" s="18" t="s">
        <v>26</v>
      </c>
      <c r="J138" s="18" t="s">
        <v>27</v>
      </c>
      <c r="K138" s="18" t="s">
        <v>28</v>
      </c>
      <c r="L138" s="18" t="s">
        <v>29</v>
      </c>
      <c r="M138" s="14"/>
      <c r="N138" s="22" t="s">
        <v>7</v>
      </c>
      <c r="O138" s="23">
        <f t="shared" ref="O138:U138" si="22">AVERAGE(F153,F147)</f>
        <v>-2.5411633490236012</v>
      </c>
      <c r="P138" s="23">
        <f t="shared" si="22"/>
        <v>-0.55010491691711261</v>
      </c>
      <c r="Q138" s="23">
        <f t="shared" si="22"/>
        <v>40.19310383939208</v>
      </c>
      <c r="R138" s="23">
        <f t="shared" si="22"/>
        <v>86.721393599122905</v>
      </c>
      <c r="S138" s="23">
        <f t="shared" si="22"/>
        <v>117.60524773625218</v>
      </c>
      <c r="T138" s="23">
        <f t="shared" si="22"/>
        <v>131.74445641694555</v>
      </c>
      <c r="U138" s="23">
        <f t="shared" si="22"/>
        <v>167.26828484470414</v>
      </c>
    </row>
    <row r="139" spans="1:21" ht="15.75">
      <c r="A139" s="15"/>
      <c r="B139" s="5"/>
      <c r="C139" s="5" t="s">
        <v>30</v>
      </c>
      <c r="D139" s="17">
        <v>5.1840000000000002</v>
      </c>
      <c r="E139" s="17">
        <v>3.774</v>
      </c>
      <c r="F139" s="17">
        <v>3.8149999999999999</v>
      </c>
      <c r="G139" s="17">
        <v>3.8479999999999999</v>
      </c>
      <c r="H139" s="17">
        <v>3.9079999999999999</v>
      </c>
      <c r="I139" s="17">
        <v>4.0609999999999999</v>
      </c>
      <c r="J139" s="17">
        <v>4.6870000000000003</v>
      </c>
      <c r="K139" s="17">
        <v>4.78</v>
      </c>
      <c r="L139" s="17">
        <v>5.0140000000000002</v>
      </c>
      <c r="M139" s="14"/>
      <c r="N139" s="14"/>
      <c r="O139" s="14"/>
      <c r="P139" s="14"/>
      <c r="Q139" s="14"/>
      <c r="R139" s="14"/>
      <c r="S139" s="14"/>
      <c r="T139" s="14"/>
      <c r="U139" s="14"/>
    </row>
    <row r="140" spans="1:21">
      <c r="A140" s="15"/>
      <c r="B140" s="5"/>
      <c r="C140" s="5"/>
      <c r="D140" s="5">
        <f>D139-D138</f>
        <v>0.74199999999999999</v>
      </c>
      <c r="E140" s="5"/>
      <c r="F140" s="5">
        <f>F139-E139</f>
        <v>4.0999999999999925E-2</v>
      </c>
      <c r="G140" s="5">
        <f>G139-E139</f>
        <v>7.3999999999999844E-2</v>
      </c>
      <c r="H140" s="5">
        <f>H139-E139</f>
        <v>0.1339999999999999</v>
      </c>
      <c r="I140" s="5">
        <f>I139-E139</f>
        <v>0.28699999999999992</v>
      </c>
      <c r="J140" s="5">
        <f>J139-E139</f>
        <v>0.91300000000000026</v>
      </c>
      <c r="K140" s="5">
        <f>K139-E139</f>
        <v>1.0060000000000002</v>
      </c>
      <c r="L140" s="5">
        <f>L139-E139</f>
        <v>1.2400000000000002</v>
      </c>
      <c r="M140" s="14"/>
      <c r="N140" s="14"/>
      <c r="O140" s="14"/>
      <c r="P140" s="14"/>
      <c r="Q140" s="14"/>
      <c r="R140" s="14"/>
      <c r="S140" s="14"/>
      <c r="T140" s="14"/>
      <c r="U140" s="14"/>
    </row>
    <row r="141" spans="1:21">
      <c r="A141" s="15"/>
      <c r="B141" s="5"/>
      <c r="C141" s="5"/>
      <c r="D141" s="5"/>
      <c r="E141" s="5"/>
      <c r="F141" s="19">
        <f>F140/D140*100</f>
        <v>5.5256064690026854</v>
      </c>
      <c r="G141" s="19">
        <f>G140/D140*100</f>
        <v>9.9730458221024048</v>
      </c>
      <c r="H141" s="19">
        <f>H140/D140*100</f>
        <v>18.059299191374649</v>
      </c>
      <c r="I141" s="19">
        <f>I140/D140*100</f>
        <v>38.679245283018858</v>
      </c>
      <c r="J141" s="19">
        <f>J140/D140*100</f>
        <v>123.04582210242592</v>
      </c>
      <c r="K141" s="19">
        <f>K140/D140*100</f>
        <v>135.57951482479788</v>
      </c>
      <c r="L141" s="19">
        <f>L140/D140*100</f>
        <v>167.11590296495959</v>
      </c>
      <c r="M141" s="14"/>
      <c r="N141" s="22" t="s">
        <v>31</v>
      </c>
      <c r="O141" s="5" t="s">
        <v>69</v>
      </c>
      <c r="P141" s="5" t="s">
        <v>7</v>
      </c>
      <c r="Q141" s="14"/>
      <c r="R141" s="14"/>
      <c r="S141" s="14"/>
      <c r="T141" s="14"/>
      <c r="U141" s="14"/>
    </row>
    <row r="142" spans="1:21">
      <c r="A142" s="15"/>
      <c r="B142" s="5"/>
      <c r="C142" s="5"/>
      <c r="D142" s="5"/>
      <c r="E142" s="5"/>
      <c r="F142" s="5"/>
      <c r="G142" s="5"/>
      <c r="H142" s="5"/>
      <c r="I142" s="5"/>
      <c r="J142" s="5"/>
      <c r="K142" s="5"/>
      <c r="L142" s="5"/>
      <c r="M142" s="14"/>
      <c r="N142" s="18" t="s">
        <v>23</v>
      </c>
      <c r="O142" s="23">
        <f>O137</f>
        <v>2.2183386247009591</v>
      </c>
      <c r="P142" s="23">
        <f>O138</f>
        <v>-2.5411633490236012</v>
      </c>
      <c r="Q142" s="14"/>
      <c r="R142" s="14"/>
      <c r="S142" s="14"/>
      <c r="T142" s="14"/>
      <c r="U142" s="14"/>
    </row>
    <row r="143" spans="1:21">
      <c r="A143" s="15"/>
      <c r="B143" s="5" t="s">
        <v>32</v>
      </c>
      <c r="C143" s="16" t="s">
        <v>20</v>
      </c>
      <c r="D143" s="5"/>
      <c r="E143" s="5"/>
      <c r="F143" s="5"/>
      <c r="G143" s="5"/>
      <c r="H143" s="5"/>
      <c r="I143" s="5"/>
      <c r="J143" s="5"/>
      <c r="K143" s="5"/>
      <c r="L143" s="5"/>
      <c r="M143" s="14"/>
      <c r="N143" s="18" t="s">
        <v>24</v>
      </c>
      <c r="O143" s="23">
        <f>P137</f>
        <v>4.2605700979840515</v>
      </c>
      <c r="P143" s="23">
        <f>P138</f>
        <v>-0.55010491691711261</v>
      </c>
      <c r="Q143" s="14"/>
      <c r="R143" s="14"/>
      <c r="S143" s="14"/>
      <c r="T143" s="14"/>
      <c r="U143" s="14"/>
    </row>
    <row r="144" spans="1:21" ht="15.75">
      <c r="A144" s="15"/>
      <c r="B144" s="5"/>
      <c r="C144" s="5" t="s">
        <v>21</v>
      </c>
      <c r="D144" s="17">
        <v>4.8360000000000003</v>
      </c>
      <c r="E144" s="5" t="s">
        <v>22</v>
      </c>
      <c r="F144" s="18" t="s">
        <v>23</v>
      </c>
      <c r="G144" s="18" t="s">
        <v>24</v>
      </c>
      <c r="H144" s="18" t="s">
        <v>25</v>
      </c>
      <c r="I144" s="18" t="s">
        <v>26</v>
      </c>
      <c r="J144" s="18" t="s">
        <v>27</v>
      </c>
      <c r="K144" s="18" t="s">
        <v>28</v>
      </c>
      <c r="L144" s="18" t="s">
        <v>29</v>
      </c>
      <c r="M144" s="14"/>
      <c r="N144" s="18" t="s">
        <v>25</v>
      </c>
      <c r="O144" s="23">
        <f>Q137</f>
        <v>10.753787526721819</v>
      </c>
      <c r="P144" s="23">
        <f>Q138</f>
        <v>40.19310383939208</v>
      </c>
      <c r="Q144" s="14"/>
      <c r="R144" s="14"/>
      <c r="S144" s="14"/>
      <c r="T144" s="14"/>
      <c r="U144" s="14"/>
    </row>
    <row r="145" spans="1:21" ht="15.75">
      <c r="A145" s="15"/>
      <c r="B145" s="5"/>
      <c r="C145" s="5" t="s">
        <v>30</v>
      </c>
      <c r="D145" s="17">
        <v>5.5229999999999997</v>
      </c>
      <c r="E145" s="17">
        <v>4.157</v>
      </c>
      <c r="F145" s="17">
        <v>4.1890000000000001</v>
      </c>
      <c r="G145" s="17">
        <v>4.2</v>
      </c>
      <c r="H145" s="17">
        <v>4.452</v>
      </c>
      <c r="I145" s="17">
        <v>4.782</v>
      </c>
      <c r="J145" s="17">
        <v>5.0739999999999998</v>
      </c>
      <c r="K145" s="17">
        <v>5.1849999999999996</v>
      </c>
      <c r="L145" s="17">
        <v>5.3979999999999997</v>
      </c>
      <c r="M145" s="14"/>
      <c r="N145" s="18" t="s">
        <v>26</v>
      </c>
      <c r="O145" s="23">
        <f>R137</f>
        <v>27.597335890148283</v>
      </c>
      <c r="P145" s="23">
        <f>R138</f>
        <v>86.721393599122905</v>
      </c>
      <c r="Q145" s="14"/>
      <c r="R145" s="14"/>
      <c r="S145" s="14"/>
      <c r="T145" s="14"/>
      <c r="U145" s="14"/>
    </row>
    <row r="146" spans="1:21">
      <c r="A146" s="15"/>
      <c r="B146" s="5"/>
      <c r="C146" s="5"/>
      <c r="D146" s="5">
        <f>D145-D144</f>
        <v>0.68699999999999939</v>
      </c>
      <c r="E146" s="5"/>
      <c r="F146" s="5">
        <f>F145-E145</f>
        <v>3.2000000000000028E-2</v>
      </c>
      <c r="G146" s="5">
        <f>G145-E145</f>
        <v>4.3000000000000149E-2</v>
      </c>
      <c r="H146" s="5">
        <f>H145-E145</f>
        <v>0.29499999999999993</v>
      </c>
      <c r="I146" s="5">
        <f>I145-E145</f>
        <v>0.625</v>
      </c>
      <c r="J146" s="5">
        <f>J145-E145</f>
        <v>0.91699999999999982</v>
      </c>
      <c r="K146" s="5">
        <f>K145-E145</f>
        <v>1.0279999999999996</v>
      </c>
      <c r="L146" s="5">
        <f>L145-E145</f>
        <v>1.2409999999999997</v>
      </c>
      <c r="M146" s="14"/>
      <c r="N146" s="18" t="s">
        <v>27</v>
      </c>
      <c r="O146" s="23">
        <f>S137</f>
        <v>100.45213065193892</v>
      </c>
      <c r="P146" s="23">
        <f>S138</f>
        <v>117.60524773625218</v>
      </c>
      <c r="Q146" s="14"/>
      <c r="R146" s="14"/>
      <c r="S146" s="14"/>
      <c r="T146" s="14"/>
      <c r="U146" s="14"/>
    </row>
    <row r="147" spans="1:21">
      <c r="A147" s="15"/>
      <c r="B147" s="5"/>
      <c r="C147" s="5"/>
      <c r="D147" s="5"/>
      <c r="E147" s="5"/>
      <c r="F147" s="19">
        <f>F146/D146*100</f>
        <v>4.6579330422125267</v>
      </c>
      <c r="G147" s="19">
        <f>G146/D146*100</f>
        <v>6.2590975254730976</v>
      </c>
      <c r="H147" s="19">
        <f>H146/D146*100</f>
        <v>42.940320232896681</v>
      </c>
      <c r="I147" s="19">
        <f>I146/D146*100</f>
        <v>90.975254730713331</v>
      </c>
      <c r="J147" s="19">
        <f>J146/D146*100</f>
        <v>133.47889374090255</v>
      </c>
      <c r="K147" s="19">
        <f>K146/D146*100</f>
        <v>149.63609898107723</v>
      </c>
      <c r="L147" s="19">
        <f>L146/D146*100</f>
        <v>180.64046579330432</v>
      </c>
      <c r="M147" s="14"/>
      <c r="N147" s="18" t="s">
        <v>28</v>
      </c>
      <c r="O147" s="23">
        <f>T137</f>
        <v>106.9912093180251</v>
      </c>
      <c r="P147" s="23">
        <f>T138</f>
        <v>131.74445641694555</v>
      </c>
      <c r="Q147" s="14"/>
      <c r="R147" s="14"/>
      <c r="S147" s="14"/>
      <c r="T147" s="14"/>
      <c r="U147" s="14"/>
    </row>
    <row r="148" spans="1:21">
      <c r="A148" s="15"/>
      <c r="B148" s="5"/>
      <c r="C148" s="5"/>
      <c r="D148" s="5"/>
      <c r="E148" s="5"/>
      <c r="F148" s="5"/>
      <c r="G148" s="5"/>
      <c r="H148" s="5"/>
      <c r="I148" s="5"/>
      <c r="J148" s="5"/>
      <c r="K148" s="5"/>
      <c r="L148" s="5"/>
      <c r="M148" s="14"/>
      <c r="N148" s="18" t="s">
        <v>29</v>
      </c>
      <c r="O148" s="23">
        <f>U137</f>
        <v>121.48898596523841</v>
      </c>
      <c r="P148" s="23">
        <f>U138</f>
        <v>167.26828484470414</v>
      </c>
      <c r="Q148" s="14"/>
      <c r="R148" s="14"/>
      <c r="S148" s="14"/>
      <c r="T148" s="14"/>
      <c r="U148" s="14"/>
    </row>
    <row r="149" spans="1:21">
      <c r="A149" s="15"/>
      <c r="B149" s="5" t="s">
        <v>33</v>
      </c>
      <c r="C149" s="16" t="s">
        <v>20</v>
      </c>
      <c r="D149" s="5"/>
      <c r="E149" s="5"/>
      <c r="F149" s="5"/>
      <c r="G149" s="5"/>
      <c r="H149" s="5"/>
      <c r="I149" s="5"/>
      <c r="J149" s="5"/>
      <c r="K149" s="5"/>
      <c r="L149" s="5"/>
      <c r="M149" s="14"/>
      <c r="N149" s="14"/>
      <c r="O149" s="14"/>
      <c r="P149" s="14"/>
      <c r="Q149" s="14"/>
      <c r="R149" s="14"/>
      <c r="S149" s="14"/>
      <c r="T149" s="14"/>
      <c r="U149" s="14"/>
    </row>
    <row r="150" spans="1:21" ht="15.75">
      <c r="A150" s="15"/>
      <c r="B150" s="5"/>
      <c r="C150" s="5" t="s">
        <v>21</v>
      </c>
      <c r="D150" s="17">
        <v>4.0419999999999998</v>
      </c>
      <c r="E150" s="5" t="s">
        <v>22</v>
      </c>
      <c r="F150" s="18" t="s">
        <v>23</v>
      </c>
      <c r="G150" s="18" t="s">
        <v>24</v>
      </c>
      <c r="H150" s="18" t="s">
        <v>25</v>
      </c>
      <c r="I150" s="18" t="s">
        <v>26</v>
      </c>
      <c r="J150" s="18" t="s">
        <v>27</v>
      </c>
      <c r="K150" s="18" t="s">
        <v>28</v>
      </c>
      <c r="L150" s="18" t="s">
        <v>29</v>
      </c>
      <c r="M150" s="14"/>
      <c r="N150" s="14"/>
      <c r="O150" s="14"/>
      <c r="P150" s="14"/>
      <c r="Q150" s="14"/>
      <c r="R150" s="14"/>
      <c r="S150" s="14"/>
      <c r="T150" s="14"/>
      <c r="U150" s="14"/>
    </row>
    <row r="151" spans="1:21" ht="15.75">
      <c r="A151" s="15"/>
      <c r="B151" s="5"/>
      <c r="C151" s="5" t="s">
        <v>30</v>
      </c>
      <c r="D151" s="17">
        <v>4.5039999999999996</v>
      </c>
      <c r="E151" s="17">
        <v>3.278</v>
      </c>
      <c r="F151" s="17">
        <v>3.2330000000000001</v>
      </c>
      <c r="G151" s="17">
        <v>3.2440000000000002</v>
      </c>
      <c r="H151" s="17">
        <v>3.4510000000000001</v>
      </c>
      <c r="I151" s="17">
        <v>3.6589999999999998</v>
      </c>
      <c r="J151" s="17">
        <v>3.7480000000000002</v>
      </c>
      <c r="K151" s="17">
        <v>3.8039999999999998</v>
      </c>
      <c r="L151" s="17">
        <v>3.9889999999999999</v>
      </c>
      <c r="M151" s="14"/>
      <c r="N151" s="14"/>
      <c r="O151" s="14"/>
      <c r="P151" s="14"/>
      <c r="Q151" s="14"/>
      <c r="R151" s="14"/>
      <c r="S151" s="14"/>
      <c r="T151" s="14"/>
      <c r="U151" s="14"/>
    </row>
    <row r="152" spans="1:21">
      <c r="A152" s="15"/>
      <c r="B152" s="5"/>
      <c r="C152" s="5"/>
      <c r="D152" s="5">
        <f>D151-D150</f>
        <v>0.46199999999999974</v>
      </c>
      <c r="E152" s="5"/>
      <c r="F152" s="5">
        <f>F151-E151</f>
        <v>-4.4999999999999929E-2</v>
      </c>
      <c r="G152" s="5">
        <f>G151-E151</f>
        <v>-3.3999999999999808E-2</v>
      </c>
      <c r="H152" s="5">
        <f>H151-E151</f>
        <v>0.17300000000000004</v>
      </c>
      <c r="I152" s="5">
        <f>I151-E151</f>
        <v>0.38099999999999978</v>
      </c>
      <c r="J152" s="5">
        <f>J151-E151</f>
        <v>0.4700000000000002</v>
      </c>
      <c r="K152" s="5">
        <f>K151-E151</f>
        <v>0.5259999999999998</v>
      </c>
      <c r="L152" s="5">
        <f>L151-E151</f>
        <v>0.71099999999999985</v>
      </c>
      <c r="M152" s="14"/>
      <c r="N152" s="14"/>
      <c r="O152" s="14"/>
      <c r="P152" s="14"/>
      <c r="Q152" s="14"/>
      <c r="R152" s="14"/>
      <c r="S152" s="14"/>
      <c r="T152" s="14"/>
      <c r="U152" s="14"/>
    </row>
    <row r="153" spans="1:21">
      <c r="A153" s="15"/>
      <c r="B153" s="5"/>
      <c r="C153" s="5"/>
      <c r="D153" s="5"/>
      <c r="E153" s="5"/>
      <c r="F153" s="19">
        <f>F152/D152*100</f>
        <v>-9.7402597402597291</v>
      </c>
      <c r="G153" s="19">
        <f>G152/D152*100</f>
        <v>-7.3593073593073228</v>
      </c>
      <c r="H153" s="19">
        <f>H152/D152*100</f>
        <v>37.445887445887479</v>
      </c>
      <c r="I153" s="19">
        <f>I152/D152*100</f>
        <v>82.467532467532465</v>
      </c>
      <c r="J153" s="19">
        <f>J152/D152*100</f>
        <v>101.73160173160183</v>
      </c>
      <c r="K153" s="19">
        <f>K152/D152*100</f>
        <v>113.85281385281387</v>
      </c>
      <c r="L153" s="19">
        <f>L152/D152*100</f>
        <v>153.89610389610397</v>
      </c>
      <c r="M153" s="14"/>
      <c r="N153" s="14"/>
      <c r="O153" s="14"/>
      <c r="P153" s="14"/>
      <c r="Q153" s="14"/>
      <c r="R153" s="14"/>
      <c r="S153" s="14"/>
      <c r="T153" s="14"/>
      <c r="U153" s="14"/>
    </row>
    <row r="154" spans="1:21">
      <c r="A154" s="15"/>
      <c r="B154" s="5"/>
      <c r="C154" s="5"/>
      <c r="D154" s="5"/>
      <c r="E154" s="5"/>
      <c r="F154" s="5"/>
      <c r="G154" s="5"/>
      <c r="H154" s="5"/>
      <c r="I154" s="5"/>
      <c r="J154" s="5"/>
      <c r="K154" s="5"/>
      <c r="L154" s="5"/>
      <c r="M154" s="14"/>
      <c r="N154" s="14"/>
      <c r="O154" s="14"/>
      <c r="P154" s="14"/>
      <c r="Q154" s="14"/>
      <c r="R154" s="14"/>
      <c r="S154" s="14"/>
      <c r="T154" s="14"/>
      <c r="U154" s="14"/>
    </row>
    <row r="155" spans="1:21">
      <c r="A155" s="15"/>
      <c r="B155" s="5" t="s">
        <v>34</v>
      </c>
      <c r="C155" s="16" t="s">
        <v>69</v>
      </c>
      <c r="D155" s="5"/>
      <c r="E155" s="5"/>
      <c r="F155" s="5"/>
      <c r="G155" s="5"/>
      <c r="H155" s="5"/>
      <c r="I155" s="5"/>
      <c r="J155" s="5"/>
      <c r="K155" s="5"/>
      <c r="L155" s="5"/>
      <c r="M155" s="14"/>
      <c r="N155" s="14"/>
      <c r="O155" s="14"/>
      <c r="P155" s="14"/>
      <c r="Q155" s="14"/>
      <c r="R155" s="14"/>
      <c r="S155" s="14"/>
      <c r="T155" s="14"/>
      <c r="U155" s="14"/>
    </row>
    <row r="156" spans="1:21" ht="15.75">
      <c r="A156" s="15"/>
      <c r="B156" s="5"/>
      <c r="C156" s="5" t="s">
        <v>21</v>
      </c>
      <c r="D156" s="17">
        <v>4.8129999999999997</v>
      </c>
      <c r="E156" s="5" t="s">
        <v>22</v>
      </c>
      <c r="F156" s="18" t="s">
        <v>23</v>
      </c>
      <c r="G156" s="18" t="s">
        <v>24</v>
      </c>
      <c r="H156" s="18" t="s">
        <v>25</v>
      </c>
      <c r="I156" s="18" t="s">
        <v>26</v>
      </c>
      <c r="J156" s="18" t="s">
        <v>27</v>
      </c>
      <c r="K156" s="18" t="s">
        <v>28</v>
      </c>
      <c r="L156" s="18" t="s">
        <v>29</v>
      </c>
      <c r="M156" s="14"/>
      <c r="N156" s="14"/>
      <c r="O156" s="14"/>
      <c r="P156" s="14"/>
      <c r="Q156" s="14"/>
      <c r="R156" s="14"/>
      <c r="S156" s="14"/>
      <c r="T156" s="14"/>
      <c r="U156" s="14"/>
    </row>
    <row r="157" spans="1:21" ht="15.75">
      <c r="A157" s="15"/>
      <c r="B157" s="5"/>
      <c r="C157" s="5" t="s">
        <v>30</v>
      </c>
      <c r="D157" s="17">
        <v>5.3639999999999999</v>
      </c>
      <c r="E157" s="17">
        <v>4.3029999999999999</v>
      </c>
      <c r="F157" s="17">
        <v>4.2969999999999997</v>
      </c>
      <c r="G157" s="17">
        <v>4.2949999999999999</v>
      </c>
      <c r="H157" s="17">
        <v>4.3220000000000001</v>
      </c>
      <c r="I157" s="17">
        <v>4.3940000000000001</v>
      </c>
      <c r="J157" s="17">
        <v>4.7320000000000002</v>
      </c>
      <c r="K157" s="17">
        <v>4.7350000000000003</v>
      </c>
      <c r="L157" s="17">
        <v>4.7210000000000001</v>
      </c>
      <c r="M157" s="14"/>
      <c r="N157" s="14"/>
      <c r="O157" s="14"/>
      <c r="P157" s="14"/>
      <c r="Q157" s="14"/>
      <c r="R157" s="14"/>
      <c r="S157" s="14"/>
      <c r="T157" s="14"/>
      <c r="U157" s="14"/>
    </row>
    <row r="158" spans="1:21">
      <c r="A158" s="15"/>
      <c r="B158" s="5"/>
      <c r="C158" s="5"/>
      <c r="D158" s="5">
        <f>D157-D156</f>
        <v>0.55100000000000016</v>
      </c>
      <c r="E158" s="5"/>
      <c r="F158" s="5">
        <f>F157-E157</f>
        <v>-6.0000000000002274E-3</v>
      </c>
      <c r="G158" s="5">
        <f>G157-E157</f>
        <v>-8.0000000000000071E-3</v>
      </c>
      <c r="H158" s="5">
        <f>H157-E157</f>
        <v>1.9000000000000128E-2</v>
      </c>
      <c r="I158" s="5">
        <f>I157-E157</f>
        <v>9.1000000000000192E-2</v>
      </c>
      <c r="J158" s="5">
        <f>J157-E157</f>
        <v>0.42900000000000027</v>
      </c>
      <c r="K158" s="5">
        <f>K157-E157</f>
        <v>0.43200000000000038</v>
      </c>
      <c r="L158" s="5">
        <f>L157-E157</f>
        <v>0.41800000000000015</v>
      </c>
      <c r="M158" s="14"/>
      <c r="N158" s="14"/>
      <c r="O158" s="14"/>
      <c r="P158" s="14"/>
      <c r="Q158" s="14"/>
      <c r="R158" s="14"/>
      <c r="S158" s="14"/>
      <c r="T158" s="14"/>
      <c r="U158" s="14"/>
    </row>
    <row r="159" spans="1:21">
      <c r="A159" s="15"/>
      <c r="B159" s="5"/>
      <c r="C159" s="5"/>
      <c r="D159" s="5"/>
      <c r="E159" s="5"/>
      <c r="F159" s="19">
        <f>F158/D158*100</f>
        <v>-1.0889292196007669</v>
      </c>
      <c r="G159" s="19">
        <f>G158/D158*100</f>
        <v>-1.4519056261343022</v>
      </c>
      <c r="H159" s="19">
        <f>H158/D158*100</f>
        <v>3.4482758620689875</v>
      </c>
      <c r="I159" s="19">
        <f>I158/D158*100</f>
        <v>16.515426497277709</v>
      </c>
      <c r="J159" s="19">
        <f>J158/D158*100</f>
        <v>77.85843920145193</v>
      </c>
      <c r="K159" s="19">
        <f>K158/D158*100</f>
        <v>78.402903811252315</v>
      </c>
      <c r="L159" s="19">
        <f>L158/D158*100</f>
        <v>75.862068965517253</v>
      </c>
      <c r="M159" s="14"/>
      <c r="N159" s="14"/>
      <c r="O159" s="14"/>
      <c r="P159" s="14"/>
      <c r="Q159" s="14"/>
      <c r="R159" s="14"/>
      <c r="S159" s="14"/>
      <c r="T159" s="14"/>
      <c r="U159" s="14"/>
    </row>
    <row r="160" spans="1:21">
      <c r="A160" s="14"/>
      <c r="B160" s="14"/>
      <c r="C160" s="14"/>
      <c r="D160" s="14"/>
      <c r="E160" s="14"/>
      <c r="F160" s="14"/>
      <c r="G160" s="14"/>
      <c r="H160" s="14"/>
      <c r="I160" s="14"/>
      <c r="J160" s="14"/>
      <c r="K160" s="14"/>
      <c r="L160" s="14"/>
      <c r="M160" s="14"/>
      <c r="N160" s="14"/>
      <c r="O160" s="14"/>
      <c r="P160" s="14"/>
      <c r="Q160" s="14"/>
      <c r="R160" s="14"/>
      <c r="S160" s="14"/>
      <c r="T160" s="14"/>
      <c r="U160" s="14"/>
    </row>
  </sheetData>
  <mergeCells count="5">
    <mergeCell ref="B1:D1"/>
    <mergeCell ref="B2:G2"/>
    <mergeCell ref="A3:F3"/>
    <mergeCell ref="A4:E4"/>
    <mergeCell ref="A5:D5"/>
  </mergeCells>
  <phoneticPr fontId="12" type="noConversion"/>
  <dataValidations count="3">
    <dataValidation type="list" allowBlank="1" showInputMessage="1" showErrorMessage="1" sqref="C45 C51">
      <formula1>"Thalidomide,Control"</formula1>
    </dataValidation>
    <dataValidation type="list" allowBlank="1" showInputMessage="1" showErrorMessage="1" sqref="C33 C39 C59 C65 C71 C77 C85 C91 C97 C103 C111 C117 C123 C129 C137 C143 C149 C155">
      <formula1>"Control,HS38"</formula1>
    </dataValidation>
    <dataValidation type="list" allowBlank="1" showInputMessage="1" showErrorMessage="1" sqref="C32 C1:C5 C34:C38 C40:C44 C46:C50 C52:C58 C60:C64 C66:C70 C72:C76 C78:C84 C86:C90 C92:C96 C98:C102 C104:C110 C112:C116 C118:C122 C124:C128 C130:C136 C138:C142 C144:C148 C150:C154 C156:C160">
      <formula1>"GF 109203X,Control"</formula1>
    </dataValidation>
  </dataValidations>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28</vt:i4>
      </vt:variant>
    </vt:vector>
  </HeadingPairs>
  <TitlesOfParts>
    <vt:vector size="28" baseType="lpstr">
      <vt:lpstr>NA AZD1208 0.1μM Prost</vt:lpstr>
      <vt:lpstr>PE AZD1208 0.1μM Prost</vt:lpstr>
      <vt:lpstr>MTX 0.1μM Prost</vt:lpstr>
      <vt:lpstr>EFS  AZD1208 0.1μM Prost</vt:lpstr>
      <vt:lpstr>NA  AZD1208 0.5μM Prost</vt:lpstr>
      <vt:lpstr>PE AZD1208  0.5μM Prost</vt:lpstr>
      <vt:lpstr>MTX  AZD1208  0.5μM Prost</vt:lpstr>
      <vt:lpstr>EFS  AZD1208 0.5μM Prost</vt:lpstr>
      <vt:lpstr>NA HS38 3µM Prost</vt:lpstr>
      <vt:lpstr>PE HS38 3µM Prost</vt:lpstr>
      <vt:lpstr>MTX HS38 3µM Prost</vt:lpstr>
      <vt:lpstr>EFS HS38 3µM Prost</vt:lpstr>
      <vt:lpstr>NA TCS PIM-1 1 0.5μM Prost</vt:lpstr>
      <vt:lpstr>PE TCS PIM-1 1 0.5μM Prost</vt:lpstr>
      <vt:lpstr>MTX TCS PIM-1 1 0.5μM Prost</vt:lpstr>
      <vt:lpstr>EFS TCS PIM-1 1 0.5μM Prost</vt:lpstr>
      <vt:lpstr>NA AZD1208 0.5μM Artery</vt:lpstr>
      <vt:lpstr>PE AZD1208 0.5μM Artery</vt:lpstr>
      <vt:lpstr>MTX AZD1208 0.5μM Artery</vt:lpstr>
      <vt:lpstr>EFS AZD1208 0.5μM Artery</vt:lpstr>
      <vt:lpstr>NA HS38 3µM Artery</vt:lpstr>
      <vt:lpstr>PE HS38 3µM Artery</vt:lpstr>
      <vt:lpstr>MTX HS38 3µM Artery</vt:lpstr>
      <vt:lpstr>EFS HS38 3µM Artery</vt:lpstr>
      <vt:lpstr>CCH AZD1208 0.5μM Detrusor</vt:lpstr>
      <vt:lpstr>EFS AZD1208 0.5μM Detrusor</vt:lpstr>
      <vt:lpstr>CCH HS38 3µM Detrusor</vt:lpstr>
      <vt:lpstr>EFS HS38 3µM Detrusor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mhennenb</cp:lastModifiedBy>
  <dcterms:created xsi:type="dcterms:W3CDTF">2023-05-22T10:59:00Z</dcterms:created>
  <dcterms:modified xsi:type="dcterms:W3CDTF">2023-06-09T12:23:44Z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1EEB5DF2DD1242CCA11F420F62774ACA</vt:lpwstr>
  </property>
  <property fmtid="{D5CDD505-2E9C-101B-9397-08002B2CF9AE}" pid="3" name="KSOProductBuildVer">
    <vt:lpwstr>2052-11.1.0.12116</vt:lpwstr>
  </property>
</Properties>
</file>