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spangen/Desktop/  ABC_Submission_Sept2021/ESM_Fig-S1_Tables S1-S3/"/>
    </mc:Choice>
  </mc:AlternateContent>
  <xr:revisionPtr revIDLastSave="0" documentId="13_ncr:1_{8ECD13E5-0236-104A-9F90-269D3ED584C9}" xr6:coauthVersionLast="47" xr6:coauthVersionMax="47" xr10:uidLastSave="{00000000-0000-0000-0000-000000000000}"/>
  <bookViews>
    <workbookView xWindow="0" yWindow="2900" windowWidth="38400" windowHeight="19640" xr2:uid="{00000000-000D-0000-FFFF-FFFF00000000}"/>
  </bookViews>
  <sheets>
    <sheet name="Table_S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2" l="1"/>
  <c r="H20" i="2"/>
  <c r="L18" i="2" l="1"/>
  <c r="L17" i="2"/>
  <c r="L16" i="2"/>
  <c r="L15" i="2"/>
  <c r="I18" i="2"/>
  <c r="I17" i="2"/>
  <c r="I16" i="2"/>
  <c r="I15" i="2"/>
  <c r="H18" i="2"/>
  <c r="H17" i="2"/>
  <c r="H16" i="2"/>
  <c r="H15" i="2"/>
  <c r="C18" i="2"/>
  <c r="C17" i="2"/>
  <c r="C16" i="2"/>
  <c r="C15" i="2"/>
  <c r="D18" i="2"/>
  <c r="D17" i="2"/>
  <c r="D16" i="2"/>
  <c r="D15" i="2"/>
  <c r="E18" i="2"/>
  <c r="E17" i="2"/>
  <c r="E16" i="2"/>
  <c r="E15" i="2"/>
  <c r="K18" i="2"/>
  <c r="K17" i="2"/>
  <c r="K16" i="2"/>
  <c r="K15" i="2"/>
  <c r="G18" i="2"/>
  <c r="G17" i="2"/>
  <c r="G16" i="2"/>
  <c r="G15" i="2"/>
  <c r="J18" i="2"/>
  <c r="J17" i="2"/>
  <c r="J16" i="2"/>
  <c r="J15" i="2"/>
  <c r="C20" i="2"/>
  <c r="F18" i="2"/>
  <c r="F17" i="2"/>
  <c r="F16" i="2"/>
  <c r="F15" i="2"/>
  <c r="O14" i="2"/>
  <c r="N14" i="2"/>
  <c r="M14" i="2"/>
  <c r="O13" i="2"/>
  <c r="N13" i="2"/>
  <c r="M13" i="2"/>
  <c r="O12" i="2"/>
  <c r="N12" i="2"/>
  <c r="M12" i="2"/>
  <c r="O11" i="2"/>
  <c r="N11" i="2"/>
  <c r="M11" i="2"/>
  <c r="O10" i="2"/>
  <c r="N10" i="2"/>
  <c r="M10" i="2"/>
  <c r="O9" i="2"/>
  <c r="N9" i="2"/>
  <c r="M9" i="2"/>
  <c r="O8" i="2"/>
  <c r="N8" i="2"/>
  <c r="M8" i="2"/>
  <c r="O7" i="2"/>
  <c r="N7" i="2"/>
  <c r="N17" i="2" s="1"/>
  <c r="M7" i="2"/>
  <c r="M15" i="2" l="1"/>
  <c r="O17" i="2"/>
  <c r="O15" i="2"/>
  <c r="O16" i="2"/>
  <c r="O18" i="2"/>
  <c r="M18" i="2"/>
  <c r="N15" i="2"/>
  <c r="N16" i="2"/>
  <c r="N18" i="2"/>
  <c r="M16" i="2"/>
  <c r="M17" i="2"/>
</calcChain>
</file>

<file path=xl/sharedStrings.xml><?xml version="1.0" encoding="utf-8"?>
<sst xmlns="http://schemas.openxmlformats.org/spreadsheetml/2006/main" count="23" uniqueCount="21">
  <si>
    <t>NBS 127</t>
  </si>
  <si>
    <t>Barite</t>
  </si>
  <si>
    <t>IAEA-S-4</t>
  </si>
  <si>
    <t>Sulfur</t>
  </si>
  <si>
    <t>NBS 122</t>
  </si>
  <si>
    <t>Sphalerite</t>
  </si>
  <si>
    <t>NBS 123</t>
  </si>
  <si>
    <t>UNIL-UVA-sulfate</t>
  </si>
  <si>
    <t>BaSO4</t>
  </si>
  <si>
    <t>UNIL-Fx-sulfate</t>
  </si>
  <si>
    <t>UNIL-PyE</t>
  </si>
  <si>
    <t>Pyrite</t>
  </si>
  <si>
    <t>UNIL-Cinnabar</t>
  </si>
  <si>
    <t>Cinnabar</t>
  </si>
  <si>
    <t>Min</t>
  </si>
  <si>
    <t>Max</t>
  </si>
  <si>
    <t>Average</t>
  </si>
  <si>
    <t>STD</t>
  </si>
  <si>
    <t>Correl Theor vs direct EA/IRMS</t>
  </si>
  <si>
    <t>Correl Dir vs BaSO4-EA/IRMS</t>
  </si>
  <si>
    <t>Correl Theor vsBaSo4-EA/IRMS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</si>
</sst>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0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0" fontId="16" fillId="33" borderId="10" xfId="0" applyFont="1" applyFill="1" applyBorder="1"/>
    <xf numFmtId="0" fontId="0" fillId="33" borderId="10" xfId="0" applyFill="1" applyBorder="1"/>
    <xf numFmtId="2" fontId="0" fillId="33" borderId="10" xfId="0" applyNumberFormat="1" applyFill="1" applyBorder="1"/>
    <xf numFmtId="165" fontId="0" fillId="33" borderId="10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63500</xdr:rowOff>
    </xdr:from>
    <xdr:to>
      <xdr:col>19</xdr:col>
      <xdr:colOff>787400</xdr:colOff>
      <xdr:row>4</xdr:row>
      <xdr:rowOff>177800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8C6F7E6-6AF0-EC4E-8C71-823ED60C1345}"/>
            </a:ext>
          </a:extLst>
        </xdr:cNvPr>
        <xdr:cNvSpPr txBox="1"/>
      </xdr:nvSpPr>
      <xdr:spPr>
        <a:xfrm>
          <a:off x="50800" y="63500"/>
          <a:ext cx="16421100" cy="927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ESM ABC (2021) "Safe, accurate, and precise sulfur isotope analyses of arsenides, sulfarsenides, and arsenic and mercury sulfides by conversion to barium sulfate before EA/IRMS"</a:t>
          </a:r>
          <a:endParaRPr lang="en-CH" sz="12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2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Jorge E. Spangenberg,</a:t>
          </a:r>
          <a:r>
            <a:rPr lang="en-US" sz="12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2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Nicolas J. Saintilan , Sabina Strmić Palinkaš</a:t>
          </a:r>
          <a:r>
            <a:rPr lang="en-US" sz="1200" baseline="30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>
          <a:endParaRPr lang="en-US" sz="1200" baseline="30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2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Sulfur isotope composition of the sulfur isotope reference materials and laboratory standards obtained by direct EA/IRMS and by BaSO</a:t>
          </a:r>
          <a:r>
            <a:rPr lang="en-US" sz="1200" baseline="-25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4</a:t>
          </a:r>
          <a:r>
            <a:rPr lang="en-US" sz="12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–EA/IRMS.</a:t>
          </a:r>
          <a:r>
            <a:rPr lang="en-CH" sz="1200"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n-GB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O21"/>
  <sheetViews>
    <sheetView tabSelected="1" workbookViewId="0">
      <selection activeCell="A6" sqref="A1:XFD6"/>
    </sheetView>
  </sheetViews>
  <sheetFormatPr baseColWidth="10" defaultRowHeight="16" x14ac:dyDescent="0.2"/>
  <cols>
    <col min="12" max="12" width="12" customWidth="1"/>
    <col min="13" max="13" width="12.83203125" customWidth="1"/>
    <col min="14" max="14" width="15" customWidth="1"/>
    <col min="15" max="15" width="17.5" customWidth="1"/>
  </cols>
  <sheetData>
    <row r="7" spans="1:15" x14ac:dyDescent="0.2">
      <c r="A7" s="1" t="s">
        <v>0</v>
      </c>
      <c r="B7" s="1" t="s">
        <v>1</v>
      </c>
      <c r="C7" s="1">
        <v>21.12</v>
      </c>
      <c r="D7" s="1">
        <v>0.22</v>
      </c>
      <c r="E7" s="1">
        <v>21.05</v>
      </c>
      <c r="F7" s="1">
        <v>0.38</v>
      </c>
      <c r="G7" s="1">
        <v>0.2</v>
      </c>
      <c r="H7" s="1">
        <v>14</v>
      </c>
      <c r="I7" s="1">
        <v>20.98</v>
      </c>
      <c r="J7" s="1">
        <v>0.43</v>
      </c>
      <c r="K7" s="1">
        <v>0.42</v>
      </c>
      <c r="L7" s="1">
        <v>4</v>
      </c>
      <c r="M7" s="1">
        <f>E7-C7</f>
        <v>-7.0000000000000284E-2</v>
      </c>
      <c r="N7" s="1">
        <f>I7-C7</f>
        <v>-0.14000000000000057</v>
      </c>
      <c r="O7" s="1">
        <f>I7-E7</f>
        <v>-7.0000000000000284E-2</v>
      </c>
    </row>
    <row r="8" spans="1:15" x14ac:dyDescent="0.2">
      <c r="A8" s="1" t="s">
        <v>2</v>
      </c>
      <c r="B8" s="1" t="s">
        <v>3</v>
      </c>
      <c r="C8" s="1">
        <v>16.899999999999999</v>
      </c>
      <c r="D8" s="1">
        <v>0.12</v>
      </c>
      <c r="E8" s="1">
        <v>17.09</v>
      </c>
      <c r="F8" s="1">
        <v>0.18</v>
      </c>
      <c r="G8" s="1">
        <v>0.12</v>
      </c>
      <c r="H8" s="1">
        <v>8</v>
      </c>
      <c r="I8" s="1">
        <v>16.62</v>
      </c>
      <c r="J8" s="1">
        <v>0.27</v>
      </c>
      <c r="K8" s="1">
        <v>0.27</v>
      </c>
      <c r="L8" s="1">
        <v>4</v>
      </c>
      <c r="M8" s="1">
        <f t="shared" ref="M8:M14" si="0">E8-C8</f>
        <v>0.19000000000000128</v>
      </c>
      <c r="N8" s="1">
        <f t="shared" ref="N8:N14" si="1">I8-C8</f>
        <v>-0.27999999999999758</v>
      </c>
      <c r="O8" s="1">
        <f t="shared" ref="O8:O14" si="2">I8-E8</f>
        <v>-0.46999999999999886</v>
      </c>
    </row>
    <row r="9" spans="1:15" x14ac:dyDescent="0.2">
      <c r="A9" s="1" t="s">
        <v>4</v>
      </c>
      <c r="B9" s="1" t="s">
        <v>5</v>
      </c>
      <c r="C9" s="1">
        <v>0.18</v>
      </c>
      <c r="D9" s="1">
        <v>0.14000000000000001</v>
      </c>
      <c r="E9" s="1">
        <v>-0.01</v>
      </c>
      <c r="F9" s="1">
        <v>0.17</v>
      </c>
      <c r="G9" s="1">
        <v>0.11</v>
      </c>
      <c r="H9" s="1">
        <v>10</v>
      </c>
      <c r="I9" s="1">
        <v>0.31</v>
      </c>
      <c r="J9" s="1">
        <v>0.11</v>
      </c>
      <c r="K9" s="1">
        <v>0.11</v>
      </c>
      <c r="L9" s="1">
        <v>4</v>
      </c>
      <c r="M9" s="1">
        <f t="shared" si="0"/>
        <v>-0.19</v>
      </c>
      <c r="N9" s="1">
        <f t="shared" si="1"/>
        <v>0.13</v>
      </c>
      <c r="O9" s="1">
        <f t="shared" si="2"/>
        <v>0.32</v>
      </c>
    </row>
    <row r="10" spans="1:15" x14ac:dyDescent="0.2">
      <c r="A10" s="1" t="s">
        <v>6</v>
      </c>
      <c r="B10" s="1" t="s">
        <v>5</v>
      </c>
      <c r="C10" s="1">
        <v>17.09</v>
      </c>
      <c r="D10" s="1">
        <v>0.31</v>
      </c>
      <c r="E10" s="1">
        <v>17.22</v>
      </c>
      <c r="F10" s="1">
        <v>0.22</v>
      </c>
      <c r="G10" s="1">
        <v>0.14000000000000001</v>
      </c>
      <c r="H10" s="1">
        <v>10</v>
      </c>
      <c r="I10" s="1">
        <v>17.079999999999998</v>
      </c>
      <c r="J10" s="1">
        <v>0.28999999999999998</v>
      </c>
      <c r="K10" s="1">
        <v>0.28999999999999998</v>
      </c>
      <c r="L10" s="1">
        <v>4</v>
      </c>
      <c r="M10" s="1">
        <f t="shared" si="0"/>
        <v>0.12999999999999901</v>
      </c>
      <c r="N10" s="1">
        <f t="shared" si="1"/>
        <v>-1.0000000000001563E-2</v>
      </c>
      <c r="O10" s="1">
        <f t="shared" si="2"/>
        <v>-0.14000000000000057</v>
      </c>
    </row>
    <row r="11" spans="1:15" x14ac:dyDescent="0.2">
      <c r="A11" s="1" t="s">
        <v>7</v>
      </c>
      <c r="B11" s="1" t="s">
        <v>8</v>
      </c>
      <c r="C11" s="1">
        <v>12.73</v>
      </c>
      <c r="D11" s="1">
        <v>0.21</v>
      </c>
      <c r="E11" s="1">
        <v>12.66</v>
      </c>
      <c r="F11" s="1">
        <v>0.23</v>
      </c>
      <c r="G11" s="1">
        <v>0.12</v>
      </c>
      <c r="H11" s="1">
        <v>15</v>
      </c>
      <c r="I11" s="1">
        <v>12.99</v>
      </c>
      <c r="J11" s="1">
        <v>0.34</v>
      </c>
      <c r="K11" s="1">
        <v>0.28000000000000003</v>
      </c>
      <c r="L11" s="1">
        <v>6</v>
      </c>
      <c r="M11" s="1">
        <f t="shared" si="0"/>
        <v>-7.0000000000000284E-2</v>
      </c>
      <c r="N11" s="1">
        <f t="shared" si="1"/>
        <v>0.25999999999999979</v>
      </c>
      <c r="O11" s="1">
        <f t="shared" si="2"/>
        <v>0.33000000000000007</v>
      </c>
    </row>
    <row r="12" spans="1:15" x14ac:dyDescent="0.2">
      <c r="A12" s="1" t="s">
        <v>9</v>
      </c>
      <c r="B12" s="1" t="s">
        <v>8</v>
      </c>
      <c r="C12" s="1">
        <v>17.82</v>
      </c>
      <c r="D12" s="1">
        <v>0.22</v>
      </c>
      <c r="E12" s="1">
        <v>17.86</v>
      </c>
      <c r="F12" s="1">
        <v>0.26</v>
      </c>
      <c r="G12" s="1">
        <v>0.16</v>
      </c>
      <c r="H12" s="1">
        <v>10</v>
      </c>
      <c r="I12" s="1">
        <v>18.02</v>
      </c>
      <c r="J12" s="1">
        <v>0.25</v>
      </c>
      <c r="K12" s="1">
        <v>0.24</v>
      </c>
      <c r="L12" s="1">
        <v>4</v>
      </c>
      <c r="M12" s="1">
        <f t="shared" si="0"/>
        <v>3.9999999999999147E-2</v>
      </c>
      <c r="N12" s="1">
        <f t="shared" si="1"/>
        <v>0.19999999999999929</v>
      </c>
      <c r="O12" s="1">
        <f t="shared" si="2"/>
        <v>0.16000000000000014</v>
      </c>
    </row>
    <row r="13" spans="1:15" x14ac:dyDescent="0.2">
      <c r="A13" s="1" t="s">
        <v>10</v>
      </c>
      <c r="B13" s="1" t="s">
        <v>11</v>
      </c>
      <c r="C13" s="1">
        <v>-6.72</v>
      </c>
      <c r="D13" s="1">
        <v>0.19</v>
      </c>
      <c r="E13" s="1">
        <v>-6.69</v>
      </c>
      <c r="F13" s="1">
        <v>0.2</v>
      </c>
      <c r="G13" s="1">
        <v>0.09</v>
      </c>
      <c r="H13" s="1">
        <v>18</v>
      </c>
      <c r="I13" s="1">
        <v>-6.74</v>
      </c>
      <c r="J13" s="1">
        <v>0.43</v>
      </c>
      <c r="K13" s="1">
        <v>0.34</v>
      </c>
      <c r="L13" s="1">
        <v>6</v>
      </c>
      <c r="M13" s="1">
        <f t="shared" si="0"/>
        <v>2.9999999999999361E-2</v>
      </c>
      <c r="N13" s="1">
        <f t="shared" si="1"/>
        <v>-2.0000000000000462E-2</v>
      </c>
      <c r="O13" s="1">
        <f t="shared" si="2"/>
        <v>-4.9999999999999822E-2</v>
      </c>
    </row>
    <row r="14" spans="1:15" x14ac:dyDescent="0.2">
      <c r="A14" s="1" t="s">
        <v>12</v>
      </c>
      <c r="B14" s="1" t="s">
        <v>13</v>
      </c>
      <c r="C14" s="1">
        <v>15.81</v>
      </c>
      <c r="D14" s="1">
        <v>0.15</v>
      </c>
      <c r="E14" s="1">
        <v>15.79</v>
      </c>
      <c r="F14" s="1">
        <v>0.14000000000000001</v>
      </c>
      <c r="G14" s="1">
        <v>0.08</v>
      </c>
      <c r="H14" s="1">
        <v>11</v>
      </c>
      <c r="I14" s="1">
        <v>15.67</v>
      </c>
      <c r="J14" s="1">
        <v>0.25</v>
      </c>
      <c r="K14" s="1">
        <v>0.24</v>
      </c>
      <c r="L14" s="1">
        <v>4</v>
      </c>
      <c r="M14" s="1">
        <f t="shared" si="0"/>
        <v>-2.000000000000135E-2</v>
      </c>
      <c r="N14" s="1">
        <f t="shared" si="1"/>
        <v>-0.14000000000000057</v>
      </c>
      <c r="O14" s="1">
        <f t="shared" si="2"/>
        <v>-0.11999999999999922</v>
      </c>
    </row>
    <row r="15" spans="1:15" x14ac:dyDescent="0.2">
      <c r="A15" s="2" t="s">
        <v>14</v>
      </c>
      <c r="B15" s="3"/>
      <c r="C15" s="4">
        <f t="shared" ref="C15:O15" si="3">MIN(C7:C14)</f>
        <v>-6.72</v>
      </c>
      <c r="D15" s="4">
        <f t="shared" si="3"/>
        <v>0.12</v>
      </c>
      <c r="E15" s="4">
        <f t="shared" si="3"/>
        <v>-6.69</v>
      </c>
      <c r="F15" s="4">
        <f t="shared" si="3"/>
        <v>0.14000000000000001</v>
      </c>
      <c r="G15" s="4">
        <f t="shared" si="3"/>
        <v>0.08</v>
      </c>
      <c r="H15" s="4">
        <f t="shared" si="3"/>
        <v>8</v>
      </c>
      <c r="I15" s="4">
        <f t="shared" si="3"/>
        <v>-6.74</v>
      </c>
      <c r="J15" s="4">
        <f t="shared" si="3"/>
        <v>0.11</v>
      </c>
      <c r="K15" s="4">
        <f t="shared" si="3"/>
        <v>0.11</v>
      </c>
      <c r="L15" s="4">
        <f t="shared" si="3"/>
        <v>4</v>
      </c>
      <c r="M15" s="4">
        <f t="shared" si="3"/>
        <v>-0.19</v>
      </c>
      <c r="N15" s="4">
        <f t="shared" si="3"/>
        <v>-0.27999999999999758</v>
      </c>
      <c r="O15" s="4">
        <f t="shared" si="3"/>
        <v>-0.46999999999999886</v>
      </c>
    </row>
    <row r="16" spans="1:15" x14ac:dyDescent="0.2">
      <c r="A16" s="2" t="s">
        <v>15</v>
      </c>
      <c r="B16" s="3"/>
      <c r="C16" s="4">
        <f t="shared" ref="C16:O16" si="4">MAX(C7:C14)</f>
        <v>21.12</v>
      </c>
      <c r="D16" s="4">
        <f t="shared" si="4"/>
        <v>0.31</v>
      </c>
      <c r="E16" s="4">
        <f t="shared" si="4"/>
        <v>21.05</v>
      </c>
      <c r="F16" s="4">
        <f t="shared" si="4"/>
        <v>0.38</v>
      </c>
      <c r="G16" s="4">
        <f t="shared" si="4"/>
        <v>0.2</v>
      </c>
      <c r="H16" s="4">
        <f t="shared" si="4"/>
        <v>18</v>
      </c>
      <c r="I16" s="4">
        <f t="shared" si="4"/>
        <v>20.98</v>
      </c>
      <c r="J16" s="4">
        <f t="shared" si="4"/>
        <v>0.43</v>
      </c>
      <c r="K16" s="4">
        <f t="shared" si="4"/>
        <v>0.42</v>
      </c>
      <c r="L16" s="4">
        <f t="shared" si="4"/>
        <v>6</v>
      </c>
      <c r="M16" s="4">
        <f t="shared" si="4"/>
        <v>0.19000000000000128</v>
      </c>
      <c r="N16" s="4">
        <f t="shared" si="4"/>
        <v>0.25999999999999979</v>
      </c>
      <c r="O16" s="4">
        <f t="shared" si="4"/>
        <v>0.33000000000000007</v>
      </c>
    </row>
    <row r="17" spans="1:15" x14ac:dyDescent="0.2">
      <c r="A17" s="2" t="s">
        <v>16</v>
      </c>
      <c r="B17" s="3"/>
      <c r="C17" s="4">
        <f t="shared" ref="C17:O17" si="5">AVERAGE(C7:C14)</f>
        <v>11.866250000000001</v>
      </c>
      <c r="D17" s="4">
        <f t="shared" si="5"/>
        <v>0.19499999999999998</v>
      </c>
      <c r="E17" s="4">
        <f t="shared" si="5"/>
        <v>11.87125</v>
      </c>
      <c r="F17" s="4">
        <f t="shared" si="5"/>
        <v>0.22250000000000003</v>
      </c>
      <c r="G17" s="4">
        <f t="shared" si="5"/>
        <v>0.1275</v>
      </c>
      <c r="H17" s="4">
        <f t="shared" si="5"/>
        <v>12</v>
      </c>
      <c r="I17" s="4">
        <f t="shared" si="5"/>
        <v>11.866250000000001</v>
      </c>
      <c r="J17" s="4">
        <f t="shared" si="5"/>
        <v>0.29625000000000001</v>
      </c>
      <c r="K17" s="4">
        <f t="shared" si="5"/>
        <v>0.27374999999999999</v>
      </c>
      <c r="L17" s="4">
        <f t="shared" si="5"/>
        <v>4.5</v>
      </c>
      <c r="M17" s="4">
        <f t="shared" si="5"/>
        <v>4.9999999999996089E-3</v>
      </c>
      <c r="N17" s="4">
        <f>AVERAGE(N7:N14)</f>
        <v>-2.0816681711721685E-16</v>
      </c>
      <c r="O17" s="4">
        <f t="shared" si="5"/>
        <v>-4.9999999999998171E-3</v>
      </c>
    </row>
    <row r="18" spans="1:15" x14ac:dyDescent="0.2">
      <c r="A18" s="2" t="s">
        <v>17</v>
      </c>
      <c r="B18" s="3"/>
      <c r="C18" s="4">
        <f t="shared" ref="C18:O18" si="6">STDEV(C7:C14)</f>
        <v>9.7981163459397376</v>
      </c>
      <c r="D18" s="4">
        <f t="shared" si="6"/>
        <v>6.023762469230879E-2</v>
      </c>
      <c r="E18" s="4">
        <f t="shared" si="6"/>
        <v>9.8388580021115395</v>
      </c>
      <c r="F18" s="4">
        <f t="shared" si="6"/>
        <v>7.3824115301166851E-2</v>
      </c>
      <c r="G18" s="4">
        <f t="shared" si="6"/>
        <v>3.8821937833431984E-2</v>
      </c>
      <c r="H18" s="4">
        <f t="shared" si="6"/>
        <v>3.3380918415851206</v>
      </c>
      <c r="I18" s="4">
        <f t="shared" si="6"/>
        <v>9.7554467386905745</v>
      </c>
      <c r="J18" s="4">
        <f t="shared" si="6"/>
        <v>0.10514445845053906</v>
      </c>
      <c r="K18" s="4">
        <f t="shared" si="6"/>
        <v>8.8791489296151382E-2</v>
      </c>
      <c r="L18" s="4">
        <f t="shared" si="6"/>
        <v>0.92582009977255142</v>
      </c>
      <c r="M18" s="4">
        <f t="shared" si="6"/>
        <v>0.12047524938461741</v>
      </c>
      <c r="N18" s="4">
        <f t="shared" si="6"/>
        <v>0.18616428996223378</v>
      </c>
      <c r="O18" s="4">
        <f t="shared" si="6"/>
        <v>0.2669938469060929</v>
      </c>
    </row>
    <row r="19" spans="1:15" x14ac:dyDescent="0.2">
      <c r="A19" s="3"/>
      <c r="B19" s="3"/>
      <c r="C19" s="4" t="s">
        <v>18</v>
      </c>
      <c r="D19" s="3"/>
      <c r="E19" s="4" t="s">
        <v>19</v>
      </c>
      <c r="F19" s="3"/>
      <c r="G19" s="3"/>
      <c r="H19" s="4" t="s">
        <v>20</v>
      </c>
      <c r="I19" s="3"/>
      <c r="J19" s="3"/>
      <c r="K19" s="3"/>
      <c r="L19" s="3"/>
      <c r="M19" s="3"/>
      <c r="N19" s="3"/>
      <c r="O19" s="3"/>
    </row>
    <row r="20" spans="1:15" x14ac:dyDescent="0.2">
      <c r="A20" s="3"/>
      <c r="B20" s="3"/>
      <c r="C20" s="5">
        <f>CORREL(C7:C14,E7:E14)</f>
        <v>0.9999333293580922</v>
      </c>
      <c r="D20" s="3"/>
      <c r="E20" s="5">
        <f>CORREL(C7:C14,I7:I14)</f>
        <v>0.99982823431116308</v>
      </c>
      <c r="F20" s="3"/>
      <c r="G20" s="3"/>
      <c r="H20" s="5">
        <f>CORREL(C7:C14,I7:I14)</f>
        <v>0.99982823431116308</v>
      </c>
      <c r="I20" s="3"/>
      <c r="J20" s="3"/>
      <c r="K20" s="3"/>
      <c r="L20" s="3"/>
      <c r="M20" s="3"/>
      <c r="N20" s="3"/>
      <c r="O20" s="3"/>
    </row>
    <row r="21" spans="1:15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2021-08-26T16:26:31Z</dcterms:created>
  <dcterms:modified xsi:type="dcterms:W3CDTF">2021-09-17T09:44:43Z</dcterms:modified>
</cp:coreProperties>
</file>