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otaiki/Library/CloudStorage/Dropbox/Taiki Ito/Fish mincle manuscripts/for revision/"/>
    </mc:Choice>
  </mc:AlternateContent>
  <xr:revisionPtr revIDLastSave="0" documentId="13_ncr:1_{BDDA35B4-9170-2A45-A5BF-7E237D29BE44}" xr6:coauthVersionLast="47" xr6:coauthVersionMax="47" xr10:uidLastSave="{00000000-0000-0000-0000-000000000000}"/>
  <bookViews>
    <workbookView xWindow="28800" yWindow="500" windowWidth="20480" windowHeight="14120" xr2:uid="{E203940B-BD11-DE46-B276-F8418CF748E5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6" l="1"/>
  <c r="F11" i="6"/>
  <c r="F10" i="6"/>
  <c r="F9" i="6"/>
  <c r="F8" i="6"/>
  <c r="F7" i="6"/>
  <c r="F6" i="6"/>
  <c r="F5" i="6"/>
  <c r="F4" i="6"/>
  <c r="F3" i="6"/>
</calcChain>
</file>

<file path=xl/sharedStrings.xml><?xml version="1.0" encoding="utf-8"?>
<sst xmlns="http://schemas.openxmlformats.org/spreadsheetml/2006/main" count="205" uniqueCount="173">
  <si>
    <t>trMincle-Glycerol complex</t>
  </si>
  <si>
    <t>trMincle-Glucose complex</t>
  </si>
  <si>
    <t>PDB ID</t>
  </si>
  <si>
    <t>9KS7</t>
  </si>
  <si>
    <t>9KPL</t>
  </si>
  <si>
    <t>Data collection statistics</t>
  </si>
  <si>
    <t>Resolution range (Å)*</t>
  </si>
  <si>
    <r>
      <t>46.0</t>
    </r>
    <r>
      <rPr>
        <sz val="10"/>
        <color theme="1"/>
        <rFont val="Symbol"/>
        <charset val="2"/>
      </rPr>
      <t>-</t>
    </r>
    <r>
      <rPr>
        <sz val="10"/>
        <color theme="1"/>
        <rFont val="Times New Roman"/>
        <family val="1"/>
      </rPr>
      <t>1.7 (1.73</t>
    </r>
    <r>
      <rPr>
        <sz val="10"/>
        <color theme="1"/>
        <rFont val="Symbol"/>
        <charset val="2"/>
      </rPr>
      <t>-</t>
    </r>
    <r>
      <rPr>
        <sz val="10"/>
        <color theme="1"/>
        <rFont val="Times New Roman"/>
        <family val="1"/>
      </rPr>
      <t>1.70)</t>
    </r>
  </si>
  <si>
    <r>
      <t>43.5</t>
    </r>
    <r>
      <rPr>
        <sz val="10"/>
        <color theme="1"/>
        <rFont val="Symbol"/>
        <charset val="2"/>
      </rPr>
      <t>-</t>
    </r>
    <r>
      <rPr>
        <sz val="10"/>
        <color theme="1"/>
        <rFont val="Times New Roman"/>
        <family val="1"/>
      </rPr>
      <t>1.8 (1.84</t>
    </r>
    <r>
      <rPr>
        <sz val="10"/>
        <color theme="1"/>
        <rFont val="Symbol"/>
        <charset val="2"/>
      </rPr>
      <t>-</t>
    </r>
    <r>
      <rPr>
        <sz val="10"/>
        <color theme="1"/>
        <rFont val="Times New Roman"/>
        <family val="1"/>
      </rPr>
      <t>1.80)</t>
    </r>
  </si>
  <si>
    <t>Space group</t>
  </si>
  <si>
    <r>
      <t>P</t>
    </r>
    <r>
      <rPr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Times New Roman"/>
        <family val="1"/>
      </rPr>
      <t>1</t>
    </r>
  </si>
  <si>
    <t>Unit cell</t>
  </si>
  <si>
    <r>
      <t>a</t>
    </r>
    <r>
      <rPr>
        <sz val="10"/>
        <color theme="1"/>
        <rFont val="Times New Roman"/>
        <family val="1"/>
      </rPr>
      <t xml:space="preserve">=51.5, </t>
    </r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=72.4, </t>
    </r>
    <r>
      <rPr>
        <i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=88.7 Å, </t>
    </r>
    <r>
      <rPr>
        <i/>
        <sz val="10"/>
        <color theme="1"/>
        <rFont val="Symbol"/>
        <charset val="2"/>
      </rPr>
      <t>b</t>
    </r>
    <r>
      <rPr>
        <sz val="10"/>
        <color theme="1"/>
        <rFont val="Times New Roman"/>
        <family val="1"/>
      </rPr>
      <t>=94.4</t>
    </r>
    <r>
      <rPr>
        <sz val="10"/>
        <color theme="1"/>
        <rFont val="Symbol"/>
        <charset val="2"/>
      </rPr>
      <t>°</t>
    </r>
  </si>
  <si>
    <r>
      <t>a</t>
    </r>
    <r>
      <rPr>
        <sz val="10"/>
        <color theme="1"/>
        <rFont val="Times New Roman"/>
        <family val="1"/>
      </rPr>
      <t xml:space="preserve">=48.4, </t>
    </r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=69.9, </t>
    </r>
    <r>
      <rPr>
        <i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=51.6 Å, </t>
    </r>
    <r>
      <rPr>
        <i/>
        <sz val="10"/>
        <color theme="1"/>
        <rFont val="Symbol"/>
        <charset val="2"/>
      </rPr>
      <t>b</t>
    </r>
    <r>
      <rPr>
        <sz val="10"/>
        <color theme="1"/>
        <rFont val="Times New Roman"/>
        <family val="1"/>
      </rPr>
      <t>=115.8</t>
    </r>
    <r>
      <rPr>
        <sz val="10"/>
        <color theme="1"/>
        <rFont val="Symbol"/>
        <charset val="2"/>
      </rPr>
      <t>°</t>
    </r>
  </si>
  <si>
    <t>Total reflections*</t>
  </si>
  <si>
    <t>240,899 (10,878)</t>
  </si>
  <si>
    <t>100,246 (6,114)</t>
  </si>
  <si>
    <t>Unique reflections*</t>
  </si>
  <si>
    <t>71,262 (3,757)</t>
  </si>
  <si>
    <t>28,652 (1,716)</t>
  </si>
  <si>
    <t>Multiplicity*</t>
  </si>
  <si>
    <t>3.4 (2.9)</t>
  </si>
  <si>
    <t>3.5 (3.6)</t>
  </si>
  <si>
    <t>Completeness (%)*</t>
  </si>
  <si>
    <t>99.7 (99.5)</t>
  </si>
  <si>
    <t>99.7 (100)</t>
  </si>
  <si>
    <r>
      <t>&lt;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/</t>
    </r>
    <r>
      <rPr>
        <sz val="10"/>
        <color theme="1"/>
        <rFont val="Symbol"/>
        <charset val="2"/>
      </rPr>
      <t>s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)&gt;*</t>
    </r>
  </si>
  <si>
    <t>11.0 (3.0)</t>
  </si>
  <si>
    <t>8.6 (2.1)</t>
  </si>
  <si>
    <r>
      <t xml:space="preserve">Wilson </t>
    </r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-factor</t>
    </r>
  </si>
  <si>
    <r>
      <t>R</t>
    </r>
    <r>
      <rPr>
        <vertAlign val="subscript"/>
        <sz val="10"/>
        <color theme="1"/>
        <rFont val="Times New Roman"/>
        <family val="1"/>
      </rPr>
      <t>merge</t>
    </r>
    <r>
      <rPr>
        <sz val="10"/>
        <color theme="1"/>
        <rFont val="Times New Roman"/>
        <family val="1"/>
      </rPr>
      <t xml:space="preserve"> (%)*</t>
    </r>
  </si>
  <si>
    <t>6.0 (32.2)</t>
  </si>
  <si>
    <t>6.6 (36.9)</t>
  </si>
  <si>
    <r>
      <t>R</t>
    </r>
    <r>
      <rPr>
        <vertAlign val="subscript"/>
        <sz val="10"/>
        <color theme="1"/>
        <rFont val="Times New Roman"/>
        <family val="1"/>
      </rPr>
      <t>meas</t>
    </r>
    <r>
      <rPr>
        <sz val="10"/>
        <color theme="1"/>
        <rFont val="Times New Roman"/>
        <family val="1"/>
      </rPr>
      <t xml:space="preserve"> (%)*</t>
    </r>
  </si>
  <si>
    <t>7.2 (39.6)</t>
  </si>
  <si>
    <t>7.8 (43.3)</t>
  </si>
  <si>
    <r>
      <t>R</t>
    </r>
    <r>
      <rPr>
        <vertAlign val="subscript"/>
        <sz val="10"/>
        <color theme="1"/>
        <rFont val="Times New Roman"/>
        <family val="1"/>
      </rPr>
      <t>pim</t>
    </r>
    <r>
      <rPr>
        <sz val="10"/>
        <color theme="1"/>
        <rFont val="Times New Roman"/>
        <family val="1"/>
      </rPr>
      <t xml:space="preserve"> (%)*</t>
    </r>
  </si>
  <si>
    <t>3.8 (22.7)</t>
  </si>
  <si>
    <t>4.1 (22.6)</t>
  </si>
  <si>
    <r>
      <t>CC</t>
    </r>
    <r>
      <rPr>
        <vertAlign val="subscript"/>
        <sz val="10"/>
        <color theme="1"/>
        <rFont val="Times New Roman"/>
        <family val="1"/>
      </rPr>
      <t>1/2</t>
    </r>
    <r>
      <rPr>
        <sz val="10"/>
        <color theme="1"/>
        <rFont val="Times New Roman"/>
        <family val="1"/>
      </rPr>
      <t>*</t>
    </r>
  </si>
  <si>
    <t>0.997 (0.927)</t>
  </si>
  <si>
    <t>0.998 (0.874)</t>
  </si>
  <si>
    <t>Refinement statistics</t>
  </si>
  <si>
    <t>Reflections used in refinement</t>
  </si>
  <si>
    <r>
      <t xml:space="preserve">Reflections used for </t>
    </r>
    <r>
      <rPr>
        <i/>
        <sz val="10"/>
        <color theme="1"/>
        <rFont val="Times New Roman"/>
        <family val="1"/>
      </rPr>
      <t>R</t>
    </r>
    <r>
      <rPr>
        <vertAlign val="subscript"/>
        <sz val="10"/>
        <color theme="1"/>
        <rFont val="Times New Roman"/>
        <family val="1"/>
      </rPr>
      <t>free</t>
    </r>
  </si>
  <si>
    <r>
      <t>R</t>
    </r>
    <r>
      <rPr>
        <vertAlign val="subscript"/>
        <sz val="10"/>
        <color theme="1"/>
        <rFont val="Times New Roman"/>
        <family val="1"/>
      </rPr>
      <t>work</t>
    </r>
    <r>
      <rPr>
        <sz val="10"/>
        <color theme="1"/>
        <rFont val="Times New Roman"/>
        <family val="1"/>
      </rPr>
      <t xml:space="preserve"> (%)</t>
    </r>
  </si>
  <si>
    <r>
      <t>R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(%)</t>
    </r>
  </si>
  <si>
    <t>Number of non-hydrogen atoms</t>
  </si>
  <si>
    <t xml:space="preserve">  macromolecules</t>
  </si>
  <si>
    <t xml:space="preserve">  ligands</t>
  </si>
  <si>
    <t xml:space="preserve">  solvent</t>
  </si>
  <si>
    <t>Protein residues</t>
  </si>
  <si>
    <t>RMSD from ideal values</t>
  </si>
  <si>
    <t>Bond length (Å)</t>
  </si>
  <si>
    <r>
      <t>Bond angles (</t>
    </r>
    <r>
      <rPr>
        <sz val="10"/>
        <color theme="1"/>
        <rFont val="Symbol"/>
        <charset val="2"/>
      </rPr>
      <t>°</t>
    </r>
    <r>
      <rPr>
        <sz val="10"/>
        <color theme="1"/>
        <rFont val="Times New Roman"/>
        <family val="1"/>
      </rPr>
      <t>)</t>
    </r>
  </si>
  <si>
    <t>Ramachandran favored (%)</t>
  </si>
  <si>
    <t>Ramachandran allowed (%)</t>
  </si>
  <si>
    <t>Ramachandran outliers (%)</t>
  </si>
  <si>
    <t>Rotamer outliers (%)</t>
  </si>
  <si>
    <t>Clashscore</t>
  </si>
  <si>
    <r>
      <t xml:space="preserve">Average </t>
    </r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-factor (Å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</si>
  <si>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t>*Values in the parenthesis are for the highest resolution shells.</t>
  </si>
  <si>
    <r>
      <t xml:space="preserve">Supplementary table 1. </t>
    </r>
    <r>
      <rPr>
        <sz val="12"/>
        <color theme="1"/>
        <rFont val="Times New Roman"/>
        <family val="1"/>
      </rPr>
      <t>Data collection and refinement statistics</t>
    </r>
    <phoneticPr fontId="10"/>
  </si>
  <si>
    <t>Rank</t>
  </si>
  <si>
    <t>Description</t>
  </si>
  <si>
    <r>
      <t>C-type lectin domain family 4 member E-like [</t>
    </r>
    <r>
      <rPr>
        <i/>
        <sz val="10"/>
        <color theme="1"/>
        <rFont val="Times New Roman"/>
        <family val="1"/>
      </rPr>
      <t>Alligator sinensis</t>
    </r>
    <r>
      <rPr>
        <sz val="10"/>
        <color theme="1"/>
        <rFont val="Times New Roman"/>
        <family val="1"/>
      </rPr>
      <t>]</t>
    </r>
  </si>
  <si>
    <t>Reptiles</t>
  </si>
  <si>
    <r>
      <t>C-type lectin domain family 4 member E [</t>
    </r>
    <r>
      <rPr>
        <i/>
        <sz val="10"/>
        <color theme="1"/>
        <rFont val="Times New Roman"/>
        <family val="1"/>
      </rPr>
      <t>Chelydra serpentina</t>
    </r>
    <r>
      <rPr>
        <sz val="10"/>
        <color theme="1"/>
        <rFont val="Times New Roman"/>
        <family val="1"/>
      </rPr>
      <t>]</t>
    </r>
  </si>
  <si>
    <r>
      <t>C-type lectin domain family 4 member E-like [</t>
    </r>
    <r>
      <rPr>
        <i/>
        <sz val="10"/>
        <color theme="1"/>
        <rFont val="Times New Roman"/>
        <family val="1"/>
      </rPr>
      <t>Acipenser ruthenus</t>
    </r>
    <r>
      <rPr>
        <sz val="10"/>
        <color theme="1"/>
        <rFont val="Times New Roman"/>
        <family val="1"/>
      </rPr>
      <t>]</t>
    </r>
  </si>
  <si>
    <t>Amphibians</t>
  </si>
  <si>
    <r>
      <t>C-type lectin domain family 4 member E-like [</t>
    </r>
    <r>
      <rPr>
        <i/>
        <sz val="10"/>
        <color theme="1"/>
        <rFont val="Times New Roman"/>
        <family val="1"/>
      </rPr>
      <t>Spea bombifrons</t>
    </r>
    <r>
      <rPr>
        <sz val="10"/>
        <color theme="1"/>
        <rFont val="Times New Roman"/>
        <family val="1"/>
      </rPr>
      <t>]</t>
    </r>
  </si>
  <si>
    <t>Bony fish</t>
  </si>
  <si>
    <r>
      <t>C-type lectin domain family 4 member E-like isoform X2 [</t>
    </r>
    <r>
      <rPr>
        <i/>
        <sz val="10"/>
        <color theme="1"/>
        <rFont val="Times New Roman"/>
        <family val="1"/>
      </rPr>
      <t>Trematomus bernacchii</t>
    </r>
    <r>
      <rPr>
        <sz val="10"/>
        <color theme="1"/>
        <rFont val="Times New Roman"/>
        <family val="1"/>
      </rPr>
      <t>]</t>
    </r>
  </si>
  <si>
    <r>
      <t xml:space="preserve">Supplementary table 2. </t>
    </r>
    <r>
      <rPr>
        <sz val="12"/>
        <color theme="1"/>
        <rFont val="Times New Roman"/>
        <family val="1"/>
      </rPr>
      <t>Representative results from the BLAST top1000 hits in non-mammalian vertebrates</t>
    </r>
    <r>
      <rPr>
        <sz val="10"/>
        <color theme="1"/>
        <rFont val="Times New Roman"/>
        <family val="1"/>
      </rPr>
      <t xml:space="preserve"> (Query: </t>
    </r>
    <r>
      <rPr>
        <sz val="12"/>
        <color theme="1"/>
        <rFont val="Times New Roman"/>
        <family val="1"/>
      </rPr>
      <t>huMincle)</t>
    </r>
    <phoneticPr fontId="10"/>
  </si>
  <si>
    <r>
      <t>high affinity immunoglobulin epsilon receptor subunit gamma isoform X2 [</t>
    </r>
    <r>
      <rPr>
        <i/>
        <sz val="10"/>
        <color theme="1"/>
        <rFont val="Times New Roman"/>
        <family val="1"/>
      </rPr>
      <t>Caretta caretta</t>
    </r>
    <r>
      <rPr>
        <sz val="10"/>
        <color theme="1"/>
        <rFont val="Times New Roman"/>
        <family val="1"/>
      </rPr>
      <t>]</t>
    </r>
  </si>
  <si>
    <r>
      <t>high affinity immunoglobulin epsilon receptor subunit gamma [</t>
    </r>
    <r>
      <rPr>
        <i/>
        <sz val="10"/>
        <color theme="1"/>
        <rFont val="Times New Roman"/>
        <family val="1"/>
      </rPr>
      <t>Microcaecilia unicolor</t>
    </r>
    <r>
      <rPr>
        <sz val="10"/>
        <color theme="1"/>
        <rFont val="Times New Roman"/>
        <family val="1"/>
      </rPr>
      <t>]</t>
    </r>
  </si>
  <si>
    <r>
      <t>high affinity immunoglobulin epsilon receptor subunit gamma isoform X2 [</t>
    </r>
    <r>
      <rPr>
        <i/>
        <sz val="10"/>
        <color theme="1"/>
        <rFont val="Times New Roman"/>
        <family val="1"/>
      </rPr>
      <t>Xenopus tropicalis</t>
    </r>
    <r>
      <rPr>
        <sz val="10"/>
        <color theme="1"/>
        <rFont val="Times New Roman"/>
        <family val="1"/>
      </rPr>
      <t>]</t>
    </r>
  </si>
  <si>
    <r>
      <t>high affinity immunoglobulin epsilon receptor subunit gamma [</t>
    </r>
    <r>
      <rPr>
        <i/>
        <sz val="10"/>
        <color theme="1"/>
        <rFont val="Times New Roman"/>
        <family val="1"/>
      </rPr>
      <t>Erpetoichthys calabaricus</t>
    </r>
    <r>
      <rPr>
        <sz val="10"/>
        <color theme="1"/>
        <rFont val="Times New Roman"/>
        <family val="1"/>
      </rPr>
      <t>]</t>
    </r>
  </si>
  <si>
    <r>
      <t xml:space="preserve">Supplementary table 3. </t>
    </r>
    <r>
      <rPr>
        <sz val="12"/>
        <color theme="1"/>
        <rFont val="Times New Roman"/>
        <family val="1"/>
      </rPr>
      <t>Representative results from the BLAST top1000 hits in non-mammalian vertebrates</t>
    </r>
    <r>
      <rPr>
        <sz val="10"/>
        <color theme="1"/>
        <rFont val="Times New Roman"/>
        <family val="1"/>
      </rPr>
      <t xml:space="preserve"> (Query: </t>
    </r>
    <r>
      <rPr>
        <sz val="12"/>
        <color theme="1"/>
        <rFont val="Times New Roman"/>
        <family val="1"/>
      </rPr>
      <t>huFcR</t>
    </r>
    <r>
      <rPr>
        <sz val="10"/>
        <color theme="1"/>
        <rFont val="Times New Roman"/>
        <family val="1"/>
      </rPr>
      <t>γ</t>
    </r>
    <r>
      <rPr>
        <sz val="12"/>
        <color theme="1"/>
        <rFont val="Times New Roman"/>
        <family val="1"/>
      </rPr>
      <t>)</t>
    </r>
    <phoneticPr fontId="10"/>
  </si>
  <si>
    <t>high affinity immunoglobulin epsilon receptor subunit gamma isoform X2 [Geotrypetes seraphini]</t>
    <phoneticPr fontId="10"/>
  </si>
  <si>
    <t>Query Cover</t>
  </si>
  <si>
    <t>E value</t>
  </si>
  <si>
    <t>Per. ident</t>
  </si>
  <si>
    <t>Accession</t>
  </si>
  <si>
    <r>
      <t>C-type lectin domain family 17, member A-like isoform X2 [</t>
    </r>
    <r>
      <rPr>
        <i/>
        <sz val="12"/>
        <color theme="1"/>
        <rFont val="Times New Roman"/>
        <family val="1"/>
      </rPr>
      <t>Microcaecilia unicolor</t>
    </r>
    <r>
      <rPr>
        <sz val="10"/>
        <color theme="1"/>
        <rFont val="Times New Roman"/>
        <family val="1"/>
      </rPr>
      <t>]</t>
    </r>
  </si>
  <si>
    <t>XP_030053321.1</t>
  </si>
  <si>
    <t>XP_053328815.1</t>
  </si>
  <si>
    <t>KAE8619758.1</t>
  </si>
  <si>
    <t>KAE8619757.1</t>
  </si>
  <si>
    <t>KAG8535797.1</t>
  </si>
  <si>
    <t>XP_044124999.1</t>
  </si>
  <si>
    <t>KAG8535798.1</t>
  </si>
  <si>
    <t>XP_004917035.1</t>
  </si>
  <si>
    <t>XP_068128328.1</t>
  </si>
  <si>
    <t>KAG6922765.1</t>
  </si>
  <si>
    <t>XP_030408951.1</t>
  </si>
  <si>
    <t>XP_032634561.1</t>
  </si>
  <si>
    <t>XP_050822434.1</t>
  </si>
  <si>
    <t>XP_039376736.1</t>
  </si>
  <si>
    <t>XP_038255917.1</t>
  </si>
  <si>
    <t>XP_053874010.1</t>
  </si>
  <si>
    <t>XP_065253566.1</t>
  </si>
  <si>
    <t>XP_037769012.1</t>
  </si>
  <si>
    <t>XP_043370299.1</t>
  </si>
  <si>
    <r>
      <t>C-type lectin domain family 6 member A-like isoform X1 [</t>
    </r>
    <r>
      <rPr>
        <i/>
        <sz val="12"/>
        <color rgb="FF000000"/>
        <rFont val="Times New Roman"/>
        <family val="1"/>
      </rPr>
      <t>Chelonoidis abingdonii</t>
    </r>
    <r>
      <rPr>
        <sz val="12"/>
        <color rgb="FF000000"/>
        <rFont val="Times New Roman"/>
        <family val="1"/>
      </rPr>
      <t>]</t>
    </r>
    <phoneticPr fontId="10"/>
  </si>
  <si>
    <r>
      <t>C-type lectin domain family 4 member E-like [</t>
    </r>
    <r>
      <rPr>
        <i/>
        <sz val="12"/>
        <color rgb="FF000000"/>
        <rFont val="Times New Roman"/>
        <family val="1"/>
      </rPr>
      <t>Malaclemys terrapin pileata</t>
    </r>
    <r>
      <rPr>
        <sz val="12"/>
        <color rgb="FF000000"/>
        <rFont val="Times New Roman"/>
        <family val="1"/>
      </rPr>
      <t>]</t>
    </r>
    <phoneticPr fontId="10"/>
  </si>
  <si>
    <r>
      <t>C-type lectin domain family 4 member E isoform X1 [</t>
    </r>
    <r>
      <rPr>
        <i/>
        <sz val="12"/>
        <color rgb="FF000000"/>
        <rFont val="Times New Roman"/>
        <family val="1"/>
      </rPr>
      <t>Chelonia mydas</t>
    </r>
    <r>
      <rPr>
        <sz val="12"/>
        <color rgb="FF000000"/>
        <rFont val="Times New Roman"/>
        <family val="1"/>
      </rPr>
      <t>]</t>
    </r>
    <phoneticPr fontId="10"/>
  </si>
  <si>
    <r>
      <t xml:space="preserve">Supplementary table 5. </t>
    </r>
    <r>
      <rPr>
        <sz val="12"/>
        <color theme="1"/>
        <rFont val="Times New Roman"/>
        <family val="1"/>
      </rPr>
      <t>BLAST top10 hits in reptiles (Query: huMincle)</t>
    </r>
    <r>
      <rPr>
        <b/>
        <sz val="12"/>
        <color theme="1"/>
        <rFont val="Times New Roman"/>
        <family val="1"/>
      </rPr>
      <t>.</t>
    </r>
    <phoneticPr fontId="10"/>
  </si>
  <si>
    <r>
      <t>C-type lectin domain family 6 member A-like isoform X1 [</t>
    </r>
    <r>
      <rPr>
        <i/>
        <sz val="12"/>
        <color rgb="FF000000"/>
        <rFont val="Times New Roman"/>
        <family val="1"/>
      </rPr>
      <t>Gopherus evgoodei</t>
    </r>
    <r>
      <rPr>
        <sz val="12"/>
        <color rgb="FF000000"/>
        <rFont val="Times New Roman"/>
        <family val="1"/>
      </rPr>
      <t>]</t>
    </r>
    <phoneticPr fontId="10"/>
  </si>
  <si>
    <r>
      <t>C-type lectin domain family 6 member A-like isoform X2 [</t>
    </r>
    <r>
      <rPr>
        <i/>
        <sz val="12"/>
        <color rgb="FF000000"/>
        <rFont val="Times New Roman"/>
        <family val="1"/>
      </rPr>
      <t>Gopherus flavomarginatus</t>
    </r>
    <r>
      <rPr>
        <sz val="12"/>
        <color rgb="FF000000"/>
        <rFont val="Times New Roman"/>
        <family val="1"/>
      </rPr>
      <t>]</t>
    </r>
  </si>
  <si>
    <r>
      <t>C-type lectin domain family 6 member A-like isoform X3 [</t>
    </r>
    <r>
      <rPr>
        <i/>
        <sz val="12"/>
        <color rgb="FF000000"/>
        <rFont val="Times New Roman"/>
        <family val="1"/>
      </rPr>
      <t>Mauremys reevesii</t>
    </r>
    <r>
      <rPr>
        <sz val="12"/>
        <color rgb="FF000000"/>
        <rFont val="Times New Roman"/>
        <family val="1"/>
      </rPr>
      <t>]</t>
    </r>
  </si>
  <si>
    <r>
      <t>C-type lectin domain family 4 member E-like isoform X2 [</t>
    </r>
    <r>
      <rPr>
        <i/>
        <sz val="12"/>
        <color rgb="FF000000"/>
        <rFont val="Times New Roman"/>
        <family val="1"/>
      </rPr>
      <t>Dermochelys coriacea</t>
    </r>
    <r>
      <rPr>
        <sz val="12"/>
        <color rgb="FF000000"/>
        <rFont val="Times New Roman"/>
        <family val="1"/>
      </rPr>
      <t>]</t>
    </r>
  </si>
  <si>
    <r>
      <t>C-type lectin domain family 4 member D-like isoform X1 [</t>
    </r>
    <r>
      <rPr>
        <i/>
        <sz val="12"/>
        <color rgb="FF000000"/>
        <rFont val="Times New Roman"/>
        <family val="1"/>
      </rPr>
      <t>Dermochelys coriacea</t>
    </r>
    <r>
      <rPr>
        <sz val="12"/>
        <color rgb="FF000000"/>
        <rFont val="Times New Roman"/>
        <family val="1"/>
      </rPr>
      <t>]</t>
    </r>
    <phoneticPr fontId="10"/>
  </si>
  <si>
    <r>
      <t>C-type lectin domain family 4 member E-like              [</t>
    </r>
    <r>
      <rPr>
        <i/>
        <sz val="12"/>
        <color rgb="FF000000"/>
        <rFont val="Times New Roman"/>
        <family val="1"/>
      </rPr>
      <t>Emys orbicularis</t>
    </r>
    <r>
      <rPr>
        <sz val="12"/>
        <color rgb="FF000000"/>
        <rFont val="Times New Roman"/>
        <family val="1"/>
      </rPr>
      <t>]</t>
    </r>
    <phoneticPr fontId="10"/>
  </si>
  <si>
    <r>
      <t>C-type lectin domain family 4 member E               [</t>
    </r>
    <r>
      <rPr>
        <i/>
        <sz val="12"/>
        <color rgb="FF000000"/>
        <rFont val="Times New Roman"/>
        <family val="1"/>
      </rPr>
      <t>Chelydra serpentina</t>
    </r>
    <r>
      <rPr>
        <sz val="12"/>
        <color rgb="FF000000"/>
        <rFont val="Times New Roman"/>
        <family val="1"/>
      </rPr>
      <t>]</t>
    </r>
    <phoneticPr fontId="10"/>
  </si>
  <si>
    <r>
      <t xml:space="preserve">high affinity immunoglobulin epsilon receptor subunit gamma </t>
    </r>
    <r>
      <rPr>
        <sz val="10"/>
        <color theme="1"/>
        <rFont val="MS Mincho"/>
        <family val="1"/>
        <charset val="128"/>
      </rPr>
      <t>　　</t>
    </r>
    <r>
      <rPr>
        <sz val="10"/>
        <color theme="1"/>
        <rFont val="Times New Roman"/>
        <family val="1"/>
      </rPr>
      <t>[</t>
    </r>
    <r>
      <rPr>
        <i/>
        <sz val="10"/>
        <color theme="1"/>
        <rFont val="Times New Roman"/>
        <family val="1"/>
      </rPr>
      <t>Polypterus senegalus</t>
    </r>
    <r>
      <rPr>
        <sz val="10"/>
        <color theme="1"/>
        <rFont val="Times New Roman"/>
        <family val="1"/>
      </rPr>
      <t>]</t>
    </r>
    <phoneticPr fontId="10"/>
  </si>
  <si>
    <r>
      <t>high affinity immunoglobulin epsilon receptor subunit gamma isoform X2 [</t>
    </r>
    <r>
      <rPr>
        <i/>
        <sz val="10"/>
        <color theme="1"/>
        <rFont val="Times New Roman"/>
        <family val="1"/>
      </rPr>
      <t>Dermochelys coriacea</t>
    </r>
    <r>
      <rPr>
        <sz val="10"/>
        <color theme="1"/>
        <rFont val="Times New Roman"/>
        <family val="1"/>
      </rPr>
      <t>]</t>
    </r>
    <phoneticPr fontId="10"/>
  </si>
  <si>
    <r>
      <t>high affinity immunoglobulin epsilon receptor subunit gamma isoform X2</t>
    </r>
    <r>
      <rPr>
        <sz val="10"/>
        <color theme="1"/>
        <rFont val="MS Mincho"/>
        <family val="1"/>
        <charset val="128"/>
      </rPr>
      <t>　</t>
    </r>
    <r>
      <rPr>
        <sz val="10"/>
        <color theme="1"/>
        <rFont val="Times New Roman"/>
        <family val="1"/>
      </rPr>
      <t>[</t>
    </r>
    <r>
      <rPr>
        <i/>
        <sz val="10"/>
        <color theme="1"/>
        <rFont val="Times New Roman"/>
        <family val="1"/>
      </rPr>
      <t>Chrysemys picta bellii</t>
    </r>
    <r>
      <rPr>
        <sz val="10"/>
        <color theme="1"/>
        <rFont val="Times New Roman"/>
        <family val="1"/>
      </rPr>
      <t>]</t>
    </r>
    <phoneticPr fontId="10"/>
  </si>
  <si>
    <r>
      <t xml:space="preserve">Supplementary table 4. </t>
    </r>
    <r>
      <rPr>
        <sz val="12"/>
        <color theme="1"/>
        <rFont val="Times New Roman"/>
        <family val="1"/>
      </rPr>
      <t>BLAST top10 hits in amphibians (Query: huMincle).</t>
    </r>
    <phoneticPr fontId="10"/>
  </si>
  <si>
    <t>XP_030053320.1</t>
    <phoneticPr fontId="10"/>
  </si>
  <si>
    <r>
      <t>CD209 antigen-like protein C isoform X1</t>
    </r>
    <r>
      <rPr>
        <sz val="12"/>
        <color theme="1"/>
        <rFont val="MS Mincho"/>
        <family val="1"/>
        <charset val="128"/>
      </rPr>
      <t>　　　</t>
    </r>
    <r>
      <rPr>
        <sz val="12"/>
        <color theme="1"/>
        <rFont val="Times New Roman"/>
        <family val="1"/>
      </rPr>
      <t xml:space="preserve"> [</t>
    </r>
    <r>
      <rPr>
        <i/>
        <sz val="12"/>
        <color theme="1"/>
        <rFont val="Times New Roman"/>
        <family val="1"/>
      </rPr>
      <t>Microcaecilia unicolor</t>
    </r>
    <r>
      <rPr>
        <sz val="12"/>
        <color theme="1"/>
        <rFont val="Times New Roman"/>
        <family val="1"/>
      </rPr>
      <t>]</t>
    </r>
    <phoneticPr fontId="10"/>
  </si>
  <si>
    <r>
      <t>C-type lectin domain family 4 member E-like</t>
    </r>
    <r>
      <rPr>
        <sz val="12"/>
        <color theme="1"/>
        <rFont val="MS Mincho"/>
        <family val="1"/>
        <charset val="128"/>
      </rPr>
      <t>　　　　　　</t>
    </r>
    <r>
      <rPr>
        <sz val="12"/>
        <color theme="1"/>
        <rFont val="Times New Roman"/>
        <family val="1"/>
      </rPr>
      <t xml:space="preserve"> [</t>
    </r>
    <r>
      <rPr>
        <i/>
        <sz val="12"/>
        <color theme="1"/>
        <rFont val="Times New Roman"/>
        <family val="1"/>
      </rPr>
      <t>Spea bombifrons</t>
    </r>
    <r>
      <rPr>
        <sz val="12"/>
        <color theme="1"/>
        <rFont val="Times New Roman"/>
        <family val="1"/>
      </rPr>
      <t>]</t>
    </r>
    <phoneticPr fontId="10"/>
  </si>
  <si>
    <r>
      <t>hypothetical protein XENTR_v10009961</t>
    </r>
    <r>
      <rPr>
        <sz val="12"/>
        <color theme="1"/>
        <rFont val="MS Mincho"/>
        <family val="1"/>
        <charset val="128"/>
      </rPr>
      <t>　　　　　　</t>
    </r>
    <r>
      <rPr>
        <sz val="12"/>
        <color theme="1"/>
        <rFont val="Times New Roman"/>
        <family val="1"/>
      </rPr>
      <t xml:space="preserve"> [</t>
    </r>
    <r>
      <rPr>
        <i/>
        <sz val="12"/>
        <color theme="1"/>
        <rFont val="Times New Roman"/>
        <family val="1"/>
      </rPr>
      <t>Xenopus tropicalis</t>
    </r>
    <r>
      <rPr>
        <sz val="12"/>
        <color theme="1"/>
        <rFont val="Times New Roman"/>
        <family val="1"/>
      </rPr>
      <t>]</t>
    </r>
    <phoneticPr fontId="10"/>
  </si>
  <si>
    <r>
      <t xml:space="preserve">hypothetical protein XENTR_v10009961 </t>
    </r>
    <r>
      <rPr>
        <sz val="12"/>
        <color theme="1"/>
        <rFont val="MS Mincho"/>
        <family val="1"/>
        <charset val="128"/>
      </rPr>
      <t>　　　　　　</t>
    </r>
    <r>
      <rPr>
        <sz val="12"/>
        <color theme="1"/>
        <rFont val="Times New Roman"/>
        <family val="1"/>
      </rPr>
      <t>[</t>
    </r>
    <r>
      <rPr>
        <i/>
        <sz val="12"/>
        <color theme="1"/>
        <rFont val="Times New Roman"/>
        <family val="1"/>
      </rPr>
      <t>Xenopus tropicalis</t>
    </r>
    <r>
      <rPr>
        <sz val="12"/>
        <color theme="1"/>
        <rFont val="Times New Roman"/>
        <family val="1"/>
      </rPr>
      <t>]</t>
    </r>
    <phoneticPr fontId="10"/>
  </si>
  <si>
    <r>
      <t>hypothetical protein GDO81_027758</t>
    </r>
    <r>
      <rPr>
        <sz val="12"/>
        <color theme="1"/>
        <rFont val="MS Mincho"/>
        <family val="1"/>
        <charset val="128"/>
      </rPr>
      <t>　　　　　</t>
    </r>
    <r>
      <rPr>
        <sz val="12"/>
        <color theme="1"/>
        <rFont val="Times New Roman"/>
        <family val="1"/>
      </rPr>
      <t xml:space="preserve"> [</t>
    </r>
    <r>
      <rPr>
        <i/>
        <sz val="12"/>
        <color theme="1"/>
        <rFont val="Times New Roman"/>
        <family val="1"/>
      </rPr>
      <t>Engystomops pustulosus</t>
    </r>
    <r>
      <rPr>
        <sz val="12"/>
        <color theme="1"/>
        <rFont val="Times New Roman"/>
        <family val="1"/>
      </rPr>
      <t>]</t>
    </r>
    <phoneticPr fontId="10"/>
  </si>
  <si>
    <r>
      <t>C-type lectin domain family 10 member A-like</t>
    </r>
    <r>
      <rPr>
        <sz val="12"/>
        <color theme="1"/>
        <rFont val="MS Mincho"/>
        <family val="1"/>
        <charset val="128"/>
      </rPr>
      <t>　　　　　</t>
    </r>
    <r>
      <rPr>
        <sz val="12"/>
        <color theme="1"/>
        <rFont val="Times New Roman"/>
        <family val="1"/>
      </rPr>
      <t xml:space="preserve"> [</t>
    </r>
    <r>
      <rPr>
        <i/>
        <sz val="12"/>
        <color theme="1"/>
        <rFont val="Times New Roman"/>
        <family val="1"/>
      </rPr>
      <t>Bufo gargarizans</t>
    </r>
    <r>
      <rPr>
        <sz val="12"/>
        <color theme="1"/>
        <rFont val="Times New Roman"/>
        <family val="1"/>
      </rPr>
      <t>]</t>
    </r>
    <phoneticPr fontId="10"/>
  </si>
  <si>
    <r>
      <t xml:space="preserve">hypothetical protein GDO81_027757 </t>
    </r>
    <r>
      <rPr>
        <sz val="12"/>
        <color theme="1"/>
        <rFont val="MS Mincho"/>
        <family val="1"/>
        <charset val="128"/>
      </rPr>
      <t>　　　　　</t>
    </r>
    <r>
      <rPr>
        <sz val="12"/>
        <color theme="1"/>
        <rFont val="Times New Roman"/>
        <family val="1"/>
      </rPr>
      <t>[</t>
    </r>
    <r>
      <rPr>
        <i/>
        <sz val="12"/>
        <color theme="1"/>
        <rFont val="Times New Roman"/>
        <family val="1"/>
      </rPr>
      <t>Engystomops pustulosus</t>
    </r>
    <r>
      <rPr>
        <sz val="12"/>
        <color theme="1"/>
        <rFont val="Times New Roman"/>
        <family val="1"/>
      </rPr>
      <t>]</t>
    </r>
    <phoneticPr fontId="10"/>
  </si>
  <si>
    <r>
      <t xml:space="preserve">hepatic lectin-like isoform X1 </t>
    </r>
    <r>
      <rPr>
        <sz val="12"/>
        <color theme="1"/>
        <rFont val="MS Mincho"/>
        <family val="1"/>
        <charset val="128"/>
      </rPr>
      <t xml:space="preserve">　　　　           </t>
    </r>
    <r>
      <rPr>
        <sz val="12"/>
        <color theme="1"/>
        <rFont val="Times New Roman"/>
        <family val="1"/>
      </rPr>
      <t>[</t>
    </r>
    <r>
      <rPr>
        <i/>
        <sz val="12"/>
        <color theme="1"/>
        <rFont val="Times New Roman"/>
        <family val="1"/>
      </rPr>
      <t>Hyperolius riggenbachi</t>
    </r>
    <r>
      <rPr>
        <sz val="12"/>
        <color theme="1"/>
        <rFont val="Times New Roman"/>
        <family val="1"/>
      </rPr>
      <t>]</t>
    </r>
    <phoneticPr fontId="10"/>
  </si>
  <si>
    <r>
      <t>hepatic lectin                                                                   [</t>
    </r>
    <r>
      <rPr>
        <i/>
        <sz val="12"/>
        <color theme="1"/>
        <rFont val="Times New Roman"/>
        <family val="1"/>
      </rPr>
      <t>Xenopus tropicalis</t>
    </r>
    <r>
      <rPr>
        <sz val="12"/>
        <color theme="1"/>
        <rFont val="Times New Roman"/>
        <family val="1"/>
      </rPr>
      <t>]</t>
    </r>
    <phoneticPr fontId="10"/>
  </si>
  <si>
    <r>
      <t>hypothetical protein PO909_024485                                          [</t>
    </r>
    <r>
      <rPr>
        <i/>
        <sz val="10"/>
        <color theme="1"/>
        <rFont val="Times New Roman"/>
        <family val="1"/>
      </rPr>
      <t>Leuciscus waleckii</t>
    </r>
    <r>
      <rPr>
        <sz val="10"/>
        <color theme="1"/>
        <rFont val="Times New Roman"/>
        <family val="1"/>
      </rPr>
      <t>]</t>
    </r>
    <phoneticPr fontId="10"/>
  </si>
  <si>
    <r>
      <t>C-type lectin domain family 4 member E isoform X1 [</t>
    </r>
    <r>
      <rPr>
        <i/>
        <sz val="10"/>
        <color theme="1"/>
        <rFont val="Times New Roman"/>
        <family val="1"/>
      </rPr>
      <t>Alligator mississippiensis</t>
    </r>
    <r>
      <rPr>
        <sz val="10"/>
        <color theme="1"/>
        <rFont val="Times New Roman"/>
        <family val="1"/>
      </rPr>
      <t>]</t>
    </r>
    <phoneticPr fontId="10"/>
  </si>
  <si>
    <r>
      <t>CD209 antigen-like protein C isoform X1 [</t>
    </r>
    <r>
      <rPr>
        <i/>
        <sz val="10"/>
        <color theme="1"/>
        <rFont val="Times New Roman"/>
        <family val="1"/>
      </rPr>
      <t>Microcaecilia unicolor</t>
    </r>
    <r>
      <rPr>
        <sz val="10"/>
        <color theme="1"/>
        <rFont val="Times New Roman"/>
        <family val="1"/>
      </rPr>
      <t>]</t>
    </r>
    <phoneticPr fontId="10"/>
  </si>
  <si>
    <r>
      <t>C-type lectin domain family 17, member A-like isoform X2 [</t>
    </r>
    <r>
      <rPr>
        <i/>
        <sz val="10"/>
        <color theme="1"/>
        <rFont val="Times New Roman"/>
        <family val="1"/>
      </rPr>
      <t>Microcaecilia unicolor</t>
    </r>
    <r>
      <rPr>
        <sz val="10"/>
        <color theme="1"/>
        <rFont val="Times New Roman"/>
        <family val="1"/>
      </rPr>
      <t>]</t>
    </r>
    <phoneticPr fontId="10"/>
  </si>
  <si>
    <r>
      <t xml:space="preserve">Supplementary table 7. </t>
    </r>
    <r>
      <rPr>
        <sz val="12"/>
        <color theme="1"/>
        <rFont val="Times New Roman"/>
        <family val="1"/>
      </rPr>
      <t>BLAST top10 hits in fish (Query: huMincle)</t>
    </r>
    <r>
      <rPr>
        <b/>
        <sz val="12"/>
        <color theme="1"/>
        <rFont val="Times New Roman"/>
        <family val="1"/>
      </rPr>
      <t>.</t>
    </r>
    <phoneticPr fontId="10"/>
  </si>
  <si>
    <t>C-type lectin domain family 4 member E-like isoform X2 [Acipenser ruthenus]</t>
  </si>
  <si>
    <t>XP_058849518.1</t>
  </si>
  <si>
    <t>C-type lectin domain family 4 member E-like isoform X1 [Acipenser ruthenus]</t>
  </si>
  <si>
    <t>XP_058849517.1</t>
  </si>
  <si>
    <t>C-type lectin domain family 4 member E-like [Polyodon spathula]</t>
  </si>
  <si>
    <t>XP_041124614.1</t>
  </si>
  <si>
    <t>C-type lectin domain family 4 member E-like [Acipenser ruthenus]</t>
  </si>
  <si>
    <t>XP_033897947.3</t>
  </si>
  <si>
    <t>XP_058849520.1</t>
  </si>
  <si>
    <t>C-type lectin domain family 4 member E-like isoform X2 [Trematomus bernacchii]</t>
  </si>
  <si>
    <t>XP_033992143.1</t>
  </si>
  <si>
    <t>KAI9546992.1</t>
  </si>
  <si>
    <t>XP_058849992.1</t>
  </si>
  <si>
    <t>C-type lectin domain family 4 member F-like isoform X1 [Acipenser ruthenus]</t>
  </si>
  <si>
    <t>XP_033897918.3</t>
  </si>
  <si>
    <t>KAJ8342040.1</t>
  </si>
  <si>
    <t>hypothetical protein SKAU_G00319680               [Synaphobranchus kaupii]</t>
    <phoneticPr fontId="10"/>
  </si>
  <si>
    <t>hypothetical protein NQZ68_021661                             [Dissostichus eleginoides]</t>
    <phoneticPr fontId="10"/>
  </si>
  <si>
    <r>
      <t xml:space="preserve">Supplementary table 6. </t>
    </r>
    <r>
      <rPr>
        <sz val="12"/>
        <color theme="1"/>
        <rFont val="Times New Roman"/>
        <family val="1"/>
      </rPr>
      <t>BLAST top10 hits in mammals (not including human) (Query: huMincle)</t>
    </r>
    <r>
      <rPr>
        <b/>
        <sz val="12"/>
        <color theme="1"/>
        <rFont val="Times New Roman"/>
        <family val="1"/>
      </rPr>
      <t>.</t>
    </r>
    <phoneticPr fontId="10"/>
  </si>
  <si>
    <t>C-type lectin domain family 4 member E isoform X2 [Pan troglodytes]</t>
  </si>
  <si>
    <t>1e-161</t>
  </si>
  <si>
    <t>C-type lectin domain family 4 member E isoform X1 [Gorilla gorilla gorilla]</t>
  </si>
  <si>
    <t>7e-161</t>
  </si>
  <si>
    <t>1e-160</t>
  </si>
  <si>
    <t>3e-158</t>
  </si>
  <si>
    <t>1e-156</t>
  </si>
  <si>
    <t>2e-155</t>
  </si>
  <si>
    <t>C-type lectin domain family 4 member E isoform X1 [Hylobates moloch]</t>
  </si>
  <si>
    <t>8e-155</t>
  </si>
  <si>
    <t>7e-154</t>
  </si>
  <si>
    <t>C-type lectin domain family 4 member E isoform X1 [Symphalangus syndactylus]</t>
  </si>
  <si>
    <t>9e-154</t>
  </si>
  <si>
    <t>1e-146</t>
  </si>
  <si>
    <t>C-type lectin domain family 4 member E                [Pongo pygmaeus]</t>
    <phoneticPr fontId="10"/>
  </si>
  <si>
    <t>C-type lectin domain family 4 member E           [Nomascus leucogenys]</t>
    <phoneticPr fontId="10"/>
  </si>
  <si>
    <t>C-type lectin domain family 4 member E        [Chlorocebus sabaeus]</t>
    <phoneticPr fontId="10"/>
  </si>
  <si>
    <t>CLEC4E isoform 1 [Pan troglodytes]</t>
    <phoneticPr fontId="10"/>
  </si>
  <si>
    <t>C-type lectin domain family 4 member E isoform X1 [Pongo abelii]</t>
    <phoneticPr fontId="10"/>
  </si>
  <si>
    <t>CLEC4E isoform 1 [Pongo abelii]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</si>
</sst>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2"/>
      <color theme="1"/>
      <name val="游ゴシック"/>
      <family val="2"/>
      <charset val="128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游明朝"/>
      <family val="1"/>
      <charset val="128"/>
    </font>
    <font>
      <sz val="10"/>
      <color theme="1"/>
      <name val="Symbol"/>
      <charset val="2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Symbol"/>
      <charset val="2"/>
    </font>
    <font>
      <vertAlign val="superscript"/>
      <sz val="10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MS Mincho"/>
      <family val="1"/>
      <charset val="128"/>
    </font>
    <font>
      <sz val="10"/>
      <color theme="1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11" fontId="3" fillId="0" borderId="3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9" fontId="12" fillId="2" borderId="0" xfId="0" applyNumberFormat="1" applyFont="1" applyFill="1" applyAlignment="1">
      <alignment horizontal="center" vertical="center" wrapText="1"/>
    </xf>
    <xf numFmtId="11" fontId="12" fillId="2" borderId="0" xfId="0" applyNumberFormat="1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9" fontId="12" fillId="2" borderId="2" xfId="0" applyNumberFormat="1" applyFont="1" applyFill="1" applyBorder="1" applyAlignment="1">
      <alignment horizontal="center" vertical="center" wrapText="1"/>
    </xf>
    <xf numFmtId="11" fontId="12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9" fontId="12" fillId="2" borderId="3" xfId="0" applyNumberFormat="1" applyFont="1" applyFill="1" applyBorder="1" applyAlignment="1">
      <alignment horizontal="center" vertical="center" wrapText="1"/>
    </xf>
    <xf numFmtId="11" fontId="12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9" fontId="12" fillId="0" borderId="0" xfId="0" applyNumberFormat="1" applyFont="1" applyAlignment="1">
      <alignment horizontal="center" vertical="center" wrapText="1"/>
    </xf>
    <xf numFmtId="11" fontId="1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11" fontId="12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3">
    <dxf>
      <border diagonalUp="0" diagonalDown="0">
        <left/>
        <right/>
        <top/>
        <bottom/>
        <vertical/>
        <horizontal/>
      </border>
    </dxf>
    <dxf>
      <border>
        <top style="medium">
          <color auto="1"/>
        </top>
        <bottom/>
        <horizontal style="medium">
          <color auto="1"/>
        </horizontal>
      </border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テーブル スタイル 1" pivot="0" count="3" xr9:uid="{54CA8463-DBA1-734C-96AE-62178FE6E43F}">
      <tableStyleElement type="wholeTable" dxfId="2"/>
      <tableStyleElement type="headerRow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8F03-422F-0E4B-B13E-BE9B7875C5E6}">
  <dimension ref="A1:C40"/>
  <sheetViews>
    <sheetView tabSelected="1" zoomScale="125" workbookViewId="0">
      <selection activeCell="B2" sqref="B2"/>
    </sheetView>
  </sheetViews>
  <sheetFormatPr baseColWidth="10" defaultRowHeight="20"/>
  <cols>
    <col min="1" max="1" width="23.85546875" customWidth="1"/>
    <col min="2" max="2" width="19.140625" customWidth="1"/>
    <col min="3" max="3" width="19.5703125" customWidth="1"/>
  </cols>
  <sheetData>
    <row r="1" spans="1:3" ht="21" thickBot="1">
      <c r="A1" s="8" t="s">
        <v>62</v>
      </c>
    </row>
    <row r="2" spans="1:3" ht="21" thickBot="1">
      <c r="A2" s="1"/>
      <c r="B2" s="1" t="s">
        <v>0</v>
      </c>
      <c r="C2" s="1" t="s">
        <v>1</v>
      </c>
    </row>
    <row r="3" spans="1:3">
      <c r="A3" s="2" t="s">
        <v>2</v>
      </c>
      <c r="B3" s="2" t="s">
        <v>3</v>
      </c>
      <c r="C3" s="2" t="s">
        <v>4</v>
      </c>
    </row>
    <row r="4" spans="1:3">
      <c r="A4" s="2" t="s">
        <v>5</v>
      </c>
      <c r="B4" s="3"/>
      <c r="C4" s="3"/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4" t="s">
        <v>10</v>
      </c>
      <c r="C6" s="4" t="s">
        <v>10</v>
      </c>
    </row>
    <row r="7" spans="1:3" ht="28">
      <c r="A7" s="2" t="s">
        <v>11</v>
      </c>
      <c r="B7" s="4" t="s">
        <v>12</v>
      </c>
      <c r="C7" s="4" t="s">
        <v>13</v>
      </c>
    </row>
    <row r="8" spans="1:3">
      <c r="A8" s="2" t="s">
        <v>14</v>
      </c>
      <c r="B8" s="2" t="s">
        <v>15</v>
      </c>
      <c r="C8" s="2" t="s">
        <v>16</v>
      </c>
    </row>
    <row r="9" spans="1:3">
      <c r="A9" s="2" t="s">
        <v>17</v>
      </c>
      <c r="B9" s="2" t="s">
        <v>18</v>
      </c>
      <c r="C9" s="2" t="s">
        <v>19</v>
      </c>
    </row>
    <row r="10" spans="1:3">
      <c r="A10" s="2" t="s">
        <v>20</v>
      </c>
      <c r="B10" s="2" t="s">
        <v>21</v>
      </c>
      <c r="C10" s="2" t="s">
        <v>22</v>
      </c>
    </row>
    <row r="11" spans="1:3">
      <c r="A11" s="2" t="s">
        <v>23</v>
      </c>
      <c r="B11" s="2" t="s">
        <v>24</v>
      </c>
      <c r="C11" s="2" t="s">
        <v>25</v>
      </c>
    </row>
    <row r="12" spans="1:3">
      <c r="A12" s="2" t="s">
        <v>26</v>
      </c>
      <c r="B12" s="2" t="s">
        <v>27</v>
      </c>
      <c r="C12" s="2" t="s">
        <v>28</v>
      </c>
    </row>
    <row r="13" spans="1:3">
      <c r="A13" s="2" t="s">
        <v>29</v>
      </c>
      <c r="B13" s="2">
        <v>16.3</v>
      </c>
      <c r="C13" s="2">
        <v>14.1</v>
      </c>
    </row>
    <row r="14" spans="1:3">
      <c r="A14" s="4" t="s">
        <v>30</v>
      </c>
      <c r="B14" s="2" t="s">
        <v>31</v>
      </c>
      <c r="C14" s="2" t="s">
        <v>32</v>
      </c>
    </row>
    <row r="15" spans="1:3">
      <c r="A15" s="4" t="s">
        <v>33</v>
      </c>
      <c r="B15" s="2" t="s">
        <v>34</v>
      </c>
      <c r="C15" s="2" t="s">
        <v>35</v>
      </c>
    </row>
    <row r="16" spans="1:3">
      <c r="A16" s="4" t="s">
        <v>36</v>
      </c>
      <c r="B16" s="2" t="s">
        <v>37</v>
      </c>
      <c r="C16" s="2" t="s">
        <v>38</v>
      </c>
    </row>
    <row r="17" spans="1:3">
      <c r="A17" s="2" t="s">
        <v>39</v>
      </c>
      <c r="B17" s="2" t="s">
        <v>40</v>
      </c>
      <c r="C17" s="2" t="s">
        <v>41</v>
      </c>
    </row>
    <row r="18" spans="1:3">
      <c r="A18" s="2" t="s">
        <v>42</v>
      </c>
      <c r="B18" s="3"/>
      <c r="C18" s="3"/>
    </row>
    <row r="19" spans="1:3">
      <c r="A19" s="2" t="s">
        <v>43</v>
      </c>
      <c r="B19" s="5">
        <v>71186</v>
      </c>
      <c r="C19" s="5">
        <v>28627</v>
      </c>
    </row>
    <row r="20" spans="1:3">
      <c r="A20" s="2" t="s">
        <v>44</v>
      </c>
      <c r="B20" s="5">
        <v>3601</v>
      </c>
      <c r="C20" s="5">
        <v>1386</v>
      </c>
    </row>
    <row r="21" spans="1:3">
      <c r="A21" s="4" t="s">
        <v>45</v>
      </c>
      <c r="B21" s="2">
        <v>17.3</v>
      </c>
      <c r="C21" s="2">
        <v>18</v>
      </c>
    </row>
    <row r="22" spans="1:3">
      <c r="A22" s="4" t="s">
        <v>46</v>
      </c>
      <c r="B22" s="2">
        <v>19.7</v>
      </c>
      <c r="C22" s="2">
        <v>21.6</v>
      </c>
    </row>
    <row r="23" spans="1:3">
      <c r="A23" s="2" t="s">
        <v>47</v>
      </c>
      <c r="B23" s="5">
        <v>5108</v>
      </c>
      <c r="C23" s="5">
        <v>2559</v>
      </c>
    </row>
    <row r="24" spans="1:3">
      <c r="A24" s="2" t="s">
        <v>48</v>
      </c>
      <c r="B24" s="5">
        <v>4674</v>
      </c>
      <c r="C24" s="5">
        <v>2326</v>
      </c>
    </row>
    <row r="25" spans="1:3">
      <c r="A25" s="2" t="s">
        <v>49</v>
      </c>
      <c r="B25" s="2">
        <v>32</v>
      </c>
      <c r="C25" s="2">
        <v>52</v>
      </c>
    </row>
    <row r="26" spans="1:3">
      <c r="A26" s="2" t="s">
        <v>50</v>
      </c>
      <c r="B26" s="2">
        <v>402</v>
      </c>
      <c r="C26" s="2">
        <v>181</v>
      </c>
    </row>
    <row r="27" spans="1:3">
      <c r="A27" s="2" t="s">
        <v>51</v>
      </c>
      <c r="B27" s="2">
        <v>539</v>
      </c>
      <c r="C27" s="2">
        <v>268</v>
      </c>
    </row>
    <row r="28" spans="1:3">
      <c r="A28" s="2" t="s">
        <v>52</v>
      </c>
      <c r="B28" s="3"/>
      <c r="C28" s="3"/>
    </row>
    <row r="29" spans="1:3">
      <c r="A29" s="2" t="s">
        <v>53</v>
      </c>
      <c r="B29" s="2">
        <v>8.9999999999999993E-3</v>
      </c>
      <c r="C29" s="2">
        <v>1.9E-2</v>
      </c>
    </row>
    <row r="30" spans="1:3">
      <c r="A30" s="2" t="s">
        <v>54</v>
      </c>
      <c r="B30" s="2">
        <v>1.08</v>
      </c>
      <c r="C30" s="2">
        <v>1.54</v>
      </c>
    </row>
    <row r="31" spans="1:3">
      <c r="A31" s="2" t="s">
        <v>55</v>
      </c>
      <c r="B31" s="2">
        <v>96.8</v>
      </c>
      <c r="C31" s="2">
        <v>96.21</v>
      </c>
    </row>
    <row r="32" spans="1:3">
      <c r="A32" s="2" t="s">
        <v>56</v>
      </c>
      <c r="B32" s="2">
        <v>3.2</v>
      </c>
      <c r="C32" s="2">
        <v>3.79</v>
      </c>
    </row>
    <row r="33" spans="1:3">
      <c r="A33" s="2" t="s">
        <v>57</v>
      </c>
      <c r="B33" s="2">
        <v>0</v>
      </c>
      <c r="C33" s="2">
        <v>0</v>
      </c>
    </row>
    <row r="34" spans="1:3">
      <c r="A34" s="2" t="s">
        <v>58</v>
      </c>
      <c r="B34" s="2">
        <v>0</v>
      </c>
      <c r="C34" s="2">
        <v>0</v>
      </c>
    </row>
    <row r="35" spans="1:3">
      <c r="A35" s="2" t="s">
        <v>59</v>
      </c>
      <c r="B35" s="2">
        <v>3.73</v>
      </c>
      <c r="C35" s="2">
        <v>3.5</v>
      </c>
    </row>
    <row r="36" spans="1:3">
      <c r="A36" s="2" t="s">
        <v>60</v>
      </c>
      <c r="B36" s="2">
        <v>24.81</v>
      </c>
      <c r="C36" s="2">
        <v>23.02</v>
      </c>
    </row>
    <row r="37" spans="1:3">
      <c r="A37" s="2" t="s">
        <v>48</v>
      </c>
      <c r="B37" s="2">
        <v>24.3</v>
      </c>
      <c r="C37" s="2">
        <v>22.59</v>
      </c>
    </row>
    <row r="38" spans="1:3">
      <c r="A38" s="2" t="s">
        <v>49</v>
      </c>
      <c r="B38" s="2">
        <v>21.13</v>
      </c>
      <c r="C38" s="2">
        <v>24.91</v>
      </c>
    </row>
    <row r="39" spans="1:3" ht="21" thickBot="1">
      <c r="A39" s="6" t="s">
        <v>50</v>
      </c>
      <c r="B39" s="6">
        <v>31.13</v>
      </c>
      <c r="C39" s="6">
        <v>27.89</v>
      </c>
    </row>
    <row r="40" spans="1:3" ht="28">
      <c r="A40" s="7" t="s">
        <v>61</v>
      </c>
    </row>
  </sheetData>
  <phoneticPr fontId="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8B7F-CA35-E049-9D07-C633BF1B394C}">
  <dimension ref="A1:C11"/>
  <sheetViews>
    <sheetView zoomScale="150" workbookViewId="0">
      <selection activeCell="B9" sqref="B9:C10"/>
    </sheetView>
  </sheetViews>
  <sheetFormatPr baseColWidth="10" defaultRowHeight="20"/>
  <cols>
    <col min="1" max="1" width="8.7109375" customWidth="1"/>
    <col min="2" max="2" width="5.42578125" customWidth="1"/>
    <col min="3" max="3" width="55" customWidth="1"/>
  </cols>
  <sheetData>
    <row r="1" spans="1:3" ht="21" thickBot="1">
      <c r="A1" s="8" t="s">
        <v>73</v>
      </c>
    </row>
    <row r="2" spans="1:3" ht="21" thickBot="1">
      <c r="A2" s="9"/>
      <c r="B2" s="10" t="s">
        <v>63</v>
      </c>
      <c r="C2" s="10" t="s">
        <v>64</v>
      </c>
    </row>
    <row r="3" spans="1:3">
      <c r="A3" s="51" t="s">
        <v>66</v>
      </c>
      <c r="B3" s="11">
        <v>1</v>
      </c>
      <c r="C3" s="11" t="s">
        <v>65</v>
      </c>
    </row>
    <row r="4" spans="1:3">
      <c r="A4" s="52"/>
      <c r="B4" s="11">
        <v>2</v>
      </c>
      <c r="C4" s="11" t="s">
        <v>67</v>
      </c>
    </row>
    <row r="5" spans="1:3" ht="21" thickBot="1">
      <c r="A5" s="53"/>
      <c r="B5" s="12">
        <v>3</v>
      </c>
      <c r="C5" s="12" t="s">
        <v>130</v>
      </c>
    </row>
    <row r="6" spans="1:3">
      <c r="A6" s="51" t="s">
        <v>69</v>
      </c>
      <c r="B6" s="11">
        <v>710</v>
      </c>
      <c r="C6" s="34" t="s">
        <v>131</v>
      </c>
    </row>
    <row r="7" spans="1:3">
      <c r="A7" s="52"/>
      <c r="B7" s="11">
        <v>716</v>
      </c>
      <c r="C7" s="34" t="s">
        <v>132</v>
      </c>
    </row>
    <row r="8" spans="1:3" ht="21" thickBot="1">
      <c r="A8" s="53"/>
      <c r="B8" s="12">
        <v>924</v>
      </c>
      <c r="C8" s="12" t="s">
        <v>70</v>
      </c>
    </row>
    <row r="9" spans="1:3">
      <c r="A9" s="51" t="s">
        <v>71</v>
      </c>
      <c r="B9" s="11">
        <v>92</v>
      </c>
      <c r="C9" s="11" t="s">
        <v>68</v>
      </c>
    </row>
    <row r="10" spans="1:3">
      <c r="A10" s="52"/>
      <c r="B10" s="11">
        <v>99</v>
      </c>
      <c r="C10" s="11" t="s">
        <v>68</v>
      </c>
    </row>
    <row r="11" spans="1:3" ht="21" thickBot="1">
      <c r="A11" s="53"/>
      <c r="B11" s="12">
        <v>288</v>
      </c>
      <c r="C11" s="12" t="s">
        <v>72</v>
      </c>
    </row>
  </sheetData>
  <mergeCells count="3">
    <mergeCell ref="A3:A5"/>
    <mergeCell ref="A6:A8"/>
    <mergeCell ref="A9:A11"/>
  </mergeCells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AAE3-B6C4-B748-8297-CBED1E613E8E}">
  <dimension ref="A1:C11"/>
  <sheetViews>
    <sheetView workbookViewId="0">
      <selection activeCell="F9" sqref="F9"/>
    </sheetView>
  </sheetViews>
  <sheetFormatPr baseColWidth="10" defaultRowHeight="20"/>
  <cols>
    <col min="1" max="1" width="10.7109375" customWidth="1"/>
    <col min="3" max="3" width="44.42578125" customWidth="1"/>
  </cols>
  <sheetData>
    <row r="1" spans="1:3" ht="21" thickBot="1">
      <c r="A1" s="15" t="s">
        <v>78</v>
      </c>
      <c r="B1" s="14"/>
      <c r="C1" s="14"/>
    </row>
    <row r="2" spans="1:3" ht="21" thickBot="1">
      <c r="A2" s="33"/>
      <c r="B2" s="10" t="s">
        <v>63</v>
      </c>
      <c r="C2" s="10" t="s">
        <v>64</v>
      </c>
    </row>
    <row r="3" spans="1:3" ht="28" customHeight="1">
      <c r="A3" s="51" t="s">
        <v>66</v>
      </c>
      <c r="B3" s="13">
        <v>1</v>
      </c>
      <c r="C3" s="13" t="s">
        <v>117</v>
      </c>
    </row>
    <row r="4" spans="1:3" ht="28" customHeight="1">
      <c r="A4" s="52"/>
      <c r="B4" s="11">
        <v>2</v>
      </c>
      <c r="C4" s="11" t="s">
        <v>116</v>
      </c>
    </row>
    <row r="5" spans="1:3" ht="29" thickBot="1">
      <c r="A5" s="53"/>
      <c r="B5" s="12">
        <v>4</v>
      </c>
      <c r="C5" s="12" t="s">
        <v>74</v>
      </c>
    </row>
    <row r="6" spans="1:3" ht="28" customHeight="1">
      <c r="A6" s="51" t="s">
        <v>69</v>
      </c>
      <c r="B6" s="13">
        <v>27</v>
      </c>
      <c r="C6" s="13" t="s">
        <v>79</v>
      </c>
    </row>
    <row r="7" spans="1:3" ht="28">
      <c r="A7" s="52"/>
      <c r="B7" s="11">
        <v>37</v>
      </c>
      <c r="C7" s="11" t="s">
        <v>75</v>
      </c>
    </row>
    <row r="8" spans="1:3" ht="29" thickBot="1">
      <c r="A8" s="53"/>
      <c r="B8" s="12">
        <v>120</v>
      </c>
      <c r="C8" s="12" t="s">
        <v>76</v>
      </c>
    </row>
    <row r="9" spans="1:3" ht="29">
      <c r="A9" s="51" t="s">
        <v>71</v>
      </c>
      <c r="B9" s="11">
        <v>34</v>
      </c>
      <c r="C9" s="11" t="s">
        <v>115</v>
      </c>
    </row>
    <row r="10" spans="1:3" ht="28">
      <c r="A10" s="52"/>
      <c r="B10" s="11">
        <v>39</v>
      </c>
      <c r="C10" s="11" t="s">
        <v>129</v>
      </c>
    </row>
    <row r="11" spans="1:3" ht="29" thickBot="1">
      <c r="A11" s="53"/>
      <c r="B11" s="12">
        <v>41</v>
      </c>
      <c r="C11" s="12" t="s">
        <v>77</v>
      </c>
    </row>
  </sheetData>
  <mergeCells count="3">
    <mergeCell ref="A9:A11"/>
    <mergeCell ref="A3:A5"/>
    <mergeCell ref="A6:A8"/>
  </mergeCells>
  <phoneticPr fontId="1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4D5C-0C66-9A4C-9ABF-7835D4ED5405}">
  <dimension ref="A1:F12"/>
  <sheetViews>
    <sheetView workbookViewId="0">
      <selection activeCell="A12" sqref="A12:F12"/>
    </sheetView>
  </sheetViews>
  <sheetFormatPr baseColWidth="10" defaultRowHeight="20"/>
  <cols>
    <col min="1" max="1" width="5.140625" customWidth="1"/>
    <col min="2" max="2" width="43.5703125" customWidth="1"/>
    <col min="3" max="3" width="10.28515625" customWidth="1"/>
    <col min="4" max="4" width="8.140625" customWidth="1"/>
    <col min="5" max="5" width="8.42578125" customWidth="1"/>
    <col min="6" max="6" width="14.85546875" customWidth="1"/>
  </cols>
  <sheetData>
    <row r="1" spans="1:6" ht="21" thickBot="1">
      <c r="A1" s="54" t="s">
        <v>118</v>
      </c>
      <c r="B1" s="54"/>
      <c r="C1" s="54"/>
      <c r="D1" s="54"/>
      <c r="E1" s="54"/>
      <c r="F1" s="54"/>
    </row>
    <row r="2" spans="1:6" ht="21" thickBot="1">
      <c r="A2" s="16" t="s">
        <v>63</v>
      </c>
      <c r="B2" s="16" t="s">
        <v>64</v>
      </c>
      <c r="C2" s="16" t="s">
        <v>80</v>
      </c>
      <c r="D2" s="16" t="s">
        <v>81</v>
      </c>
      <c r="E2" s="16" t="s">
        <v>82</v>
      </c>
      <c r="F2" s="16" t="s">
        <v>83</v>
      </c>
    </row>
    <row r="3" spans="1:6" ht="34">
      <c r="A3" s="20">
        <v>1</v>
      </c>
      <c r="B3" s="17" t="s">
        <v>120</v>
      </c>
      <c r="C3" s="21">
        <v>0.84</v>
      </c>
      <c r="D3" s="22">
        <v>1.0000000000000001E-30</v>
      </c>
      <c r="E3" s="20">
        <v>37.630000000000003</v>
      </c>
      <c r="F3" s="20" t="s">
        <v>119</v>
      </c>
    </row>
    <row r="4" spans="1:6" ht="34">
      <c r="A4" s="17">
        <v>2</v>
      </c>
      <c r="B4" s="17" t="s">
        <v>84</v>
      </c>
      <c r="C4" s="18">
        <v>0.79</v>
      </c>
      <c r="D4" s="19">
        <v>1.0000000000000001E-30</v>
      </c>
      <c r="E4" s="17">
        <v>39.43</v>
      </c>
      <c r="F4" s="17" t="s">
        <v>85</v>
      </c>
    </row>
    <row r="5" spans="1:6" ht="34">
      <c r="A5" s="17">
        <v>3</v>
      </c>
      <c r="B5" s="17" t="s">
        <v>121</v>
      </c>
      <c r="C5" s="18">
        <v>0.74</v>
      </c>
      <c r="D5" s="19">
        <v>7.9999999999999995E-29</v>
      </c>
      <c r="E5" s="17">
        <v>37.5</v>
      </c>
      <c r="F5" s="17" t="s">
        <v>86</v>
      </c>
    </row>
    <row r="6" spans="1:6" ht="34">
      <c r="A6" s="17">
        <v>4</v>
      </c>
      <c r="B6" s="17" t="s">
        <v>122</v>
      </c>
      <c r="C6" s="18">
        <v>0.59</v>
      </c>
      <c r="D6" s="19">
        <v>7.9999999999999998E-28</v>
      </c>
      <c r="E6" s="17">
        <v>43.61</v>
      </c>
      <c r="F6" s="17" t="s">
        <v>87</v>
      </c>
    </row>
    <row r="7" spans="1:6" ht="34">
      <c r="A7" s="17">
        <v>5</v>
      </c>
      <c r="B7" s="17" t="s">
        <v>123</v>
      </c>
      <c r="C7" s="18">
        <v>0.59</v>
      </c>
      <c r="D7" s="19">
        <v>1E-27</v>
      </c>
      <c r="E7" s="17">
        <v>43.61</v>
      </c>
      <c r="F7" s="17" t="s">
        <v>88</v>
      </c>
    </row>
    <row r="8" spans="1:6" ht="34">
      <c r="A8" s="17">
        <v>6</v>
      </c>
      <c r="B8" s="17" t="s">
        <v>124</v>
      </c>
      <c r="C8" s="18">
        <v>0.68</v>
      </c>
      <c r="D8" s="19">
        <v>1E-27</v>
      </c>
      <c r="E8" s="17">
        <v>40.4</v>
      </c>
      <c r="F8" s="17" t="s">
        <v>89</v>
      </c>
    </row>
    <row r="9" spans="1:6" ht="34">
      <c r="A9" s="17">
        <v>7</v>
      </c>
      <c r="B9" s="17" t="s">
        <v>125</v>
      </c>
      <c r="C9" s="18">
        <v>0.63</v>
      </c>
      <c r="D9" s="19">
        <v>3.0000000000000001E-27</v>
      </c>
      <c r="E9" s="17">
        <v>43.57</v>
      </c>
      <c r="F9" s="17" t="s">
        <v>90</v>
      </c>
    </row>
    <row r="10" spans="1:6" ht="34">
      <c r="A10" s="17">
        <v>8</v>
      </c>
      <c r="B10" s="17" t="s">
        <v>126</v>
      </c>
      <c r="C10" s="18">
        <v>0.68</v>
      </c>
      <c r="D10" s="19">
        <v>4.0000000000000002E-27</v>
      </c>
      <c r="E10" s="17">
        <v>40.4</v>
      </c>
      <c r="F10" s="17" t="s">
        <v>91</v>
      </c>
    </row>
    <row r="11" spans="1:6" ht="34">
      <c r="A11" s="17">
        <v>9</v>
      </c>
      <c r="B11" s="17" t="s">
        <v>128</v>
      </c>
      <c r="C11" s="18">
        <v>0.59</v>
      </c>
      <c r="D11" s="19">
        <v>5.0000000000000002E-27</v>
      </c>
      <c r="E11" s="17">
        <v>43.61</v>
      </c>
      <c r="F11" s="17" t="s">
        <v>92</v>
      </c>
    </row>
    <row r="12" spans="1:6" ht="35" thickBot="1">
      <c r="A12" s="43">
        <v>10</v>
      </c>
      <c r="B12" s="43" t="s">
        <v>127</v>
      </c>
      <c r="C12" s="49">
        <v>0.72</v>
      </c>
      <c r="D12" s="50">
        <v>9.0000000000000003E-27</v>
      </c>
      <c r="E12" s="43">
        <v>40.85</v>
      </c>
      <c r="F12" s="43" t="s">
        <v>93</v>
      </c>
    </row>
  </sheetData>
  <mergeCells count="1">
    <mergeCell ref="A1:F1"/>
  </mergeCells>
  <phoneticPr fontId="10"/>
  <pageMargins left="0.7" right="0.7" top="0.75" bottom="0.75" header="0.3" footer="0.3"/>
  <pageSetup paperSize="9" scale="86" fitToWidth="0" fitToHeight="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1F1D-0453-D342-BE76-FB79AE0C3D24}">
  <dimension ref="A1:F14"/>
  <sheetViews>
    <sheetView workbookViewId="0">
      <selection activeCell="H8" sqref="H8"/>
    </sheetView>
  </sheetViews>
  <sheetFormatPr baseColWidth="10" defaultRowHeight="20"/>
  <cols>
    <col min="2" max="2" width="40.28515625" customWidth="1"/>
    <col min="4" max="4" width="8.5703125" customWidth="1"/>
    <col min="5" max="5" width="8.42578125" customWidth="1"/>
    <col min="6" max="6" width="13.5703125" customWidth="1"/>
  </cols>
  <sheetData>
    <row r="1" spans="1:6" ht="21" thickBot="1">
      <c r="A1" s="54" t="s">
        <v>107</v>
      </c>
      <c r="B1" s="54"/>
      <c r="C1" s="54"/>
      <c r="D1" s="54"/>
      <c r="E1" s="54"/>
      <c r="F1" s="54"/>
    </row>
    <row r="2" spans="1:6" ht="21" thickBot="1">
      <c r="A2" s="23" t="s">
        <v>63</v>
      </c>
      <c r="B2" s="23" t="s">
        <v>64</v>
      </c>
      <c r="C2" s="23" t="s">
        <v>80</v>
      </c>
      <c r="D2" s="23" t="s">
        <v>81</v>
      </c>
      <c r="E2" s="23" t="s">
        <v>82</v>
      </c>
      <c r="F2" s="23" t="s">
        <v>83</v>
      </c>
    </row>
    <row r="3" spans="1:6" ht="34">
      <c r="A3" s="30">
        <v>1</v>
      </c>
      <c r="B3" s="24" t="s">
        <v>114</v>
      </c>
      <c r="C3" s="31">
        <v>0.86</v>
      </c>
      <c r="D3" s="32">
        <v>2E-46</v>
      </c>
      <c r="E3" s="30">
        <v>41.55</v>
      </c>
      <c r="F3" s="30" t="s">
        <v>94</v>
      </c>
    </row>
    <row r="4" spans="1:6" ht="34">
      <c r="A4" s="24">
        <v>2</v>
      </c>
      <c r="B4" s="24" t="s">
        <v>108</v>
      </c>
      <c r="C4" s="25">
        <v>0.94</v>
      </c>
      <c r="D4" s="26">
        <v>9.9999999999999998E-46</v>
      </c>
      <c r="E4" s="24">
        <v>40</v>
      </c>
      <c r="F4" s="24" t="s">
        <v>95</v>
      </c>
    </row>
    <row r="5" spans="1:6" ht="34">
      <c r="A5" s="24">
        <v>3</v>
      </c>
      <c r="B5" s="24" t="s">
        <v>104</v>
      </c>
      <c r="C5" s="25">
        <v>0.95</v>
      </c>
      <c r="D5" s="26">
        <v>2E-45</v>
      </c>
      <c r="E5" s="24">
        <v>38.770000000000003</v>
      </c>
      <c r="F5" s="24" t="s">
        <v>96</v>
      </c>
    </row>
    <row r="6" spans="1:6" ht="34">
      <c r="A6" s="24">
        <v>4</v>
      </c>
      <c r="B6" s="24" t="s">
        <v>109</v>
      </c>
      <c r="C6" s="25">
        <v>0.94</v>
      </c>
      <c r="D6" s="26">
        <v>2E-45</v>
      </c>
      <c r="E6" s="24">
        <v>39.56</v>
      </c>
      <c r="F6" s="24" t="s">
        <v>97</v>
      </c>
    </row>
    <row r="7" spans="1:6" ht="34">
      <c r="A7" s="24">
        <v>5</v>
      </c>
      <c r="B7" s="24" t="s">
        <v>110</v>
      </c>
      <c r="C7" s="25">
        <v>0.94</v>
      </c>
      <c r="D7" s="26">
        <v>4.9999999999999998E-45</v>
      </c>
      <c r="E7" s="24">
        <v>40.270000000000003</v>
      </c>
      <c r="F7" s="24" t="s">
        <v>98</v>
      </c>
    </row>
    <row r="8" spans="1:6" ht="34">
      <c r="A8" s="24">
        <v>6</v>
      </c>
      <c r="B8" s="24" t="s">
        <v>111</v>
      </c>
      <c r="C8" s="25">
        <v>0.82</v>
      </c>
      <c r="D8" s="26">
        <v>9.9999999999999995E-45</v>
      </c>
      <c r="E8" s="24">
        <v>43.39</v>
      </c>
      <c r="F8" s="24" t="s">
        <v>99</v>
      </c>
    </row>
    <row r="9" spans="1:6" ht="34">
      <c r="A9" s="24">
        <v>7</v>
      </c>
      <c r="B9" s="24" t="s">
        <v>105</v>
      </c>
      <c r="C9" s="25">
        <v>0.85</v>
      </c>
      <c r="D9" s="26">
        <v>1.9999999999999999E-44</v>
      </c>
      <c r="E9" s="24">
        <v>42.16</v>
      </c>
      <c r="F9" s="24" t="s">
        <v>100</v>
      </c>
    </row>
    <row r="10" spans="1:6" ht="34">
      <c r="A10" s="24">
        <v>8</v>
      </c>
      <c r="B10" s="24" t="s">
        <v>113</v>
      </c>
      <c r="C10" s="25">
        <v>0.91</v>
      </c>
      <c r="D10" s="26">
        <v>1.9999999999999999E-44</v>
      </c>
      <c r="E10" s="24">
        <v>41.15</v>
      </c>
      <c r="F10" s="24" t="s">
        <v>101</v>
      </c>
    </row>
    <row r="11" spans="1:6" ht="34">
      <c r="A11" s="24">
        <v>9</v>
      </c>
      <c r="B11" s="24" t="s">
        <v>106</v>
      </c>
      <c r="C11" s="25">
        <v>0.82</v>
      </c>
      <c r="D11" s="26">
        <v>1.9999999999999999E-44</v>
      </c>
      <c r="E11" s="24">
        <v>42.63</v>
      </c>
      <c r="F11" s="24" t="s">
        <v>102</v>
      </c>
    </row>
    <row r="12" spans="1:6" ht="35" thickBot="1">
      <c r="A12" s="27">
        <v>10</v>
      </c>
      <c r="B12" s="27" t="s">
        <v>112</v>
      </c>
      <c r="C12" s="28">
        <v>0.85</v>
      </c>
      <c r="D12" s="29">
        <v>3.9999999999999998E-44</v>
      </c>
      <c r="E12" s="27">
        <v>42.79</v>
      </c>
      <c r="F12" s="27" t="s">
        <v>103</v>
      </c>
    </row>
    <row r="14" spans="1:6">
      <c r="A14" s="7"/>
    </row>
  </sheetData>
  <mergeCells count="1">
    <mergeCell ref="A1:F1"/>
  </mergeCells>
  <phoneticPr fontId="10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456E-EB90-F24E-8AC7-D07FBBE9CC84}">
  <dimension ref="A1:G12"/>
  <sheetViews>
    <sheetView workbookViewId="0">
      <selection activeCell="B17" sqref="B17"/>
    </sheetView>
  </sheetViews>
  <sheetFormatPr baseColWidth="10" defaultRowHeight="20"/>
  <cols>
    <col min="2" max="2" width="39" customWidth="1"/>
    <col min="6" max="6" width="16.140625" customWidth="1"/>
  </cols>
  <sheetData>
    <row r="1" spans="1:7" ht="21" thickBot="1">
      <c r="A1" s="54" t="s">
        <v>152</v>
      </c>
      <c r="B1" s="54"/>
      <c r="C1" s="54"/>
      <c r="D1" s="54"/>
      <c r="E1" s="54"/>
      <c r="F1" s="54"/>
    </row>
    <row r="2" spans="1:7" ht="21" thickBot="1">
      <c r="A2" s="23" t="s">
        <v>63</v>
      </c>
      <c r="B2" s="23" t="s">
        <v>64</v>
      </c>
      <c r="C2" s="23" t="s">
        <v>80</v>
      </c>
      <c r="D2" s="23" t="s">
        <v>81</v>
      </c>
      <c r="E2" s="23" t="s">
        <v>82</v>
      </c>
      <c r="F2" s="23" t="s">
        <v>83</v>
      </c>
    </row>
    <row r="3" spans="1:7" ht="34">
      <c r="A3" s="39">
        <v>1</v>
      </c>
      <c r="B3" s="17" t="s">
        <v>153</v>
      </c>
      <c r="C3" s="40">
        <v>1</v>
      </c>
      <c r="D3" s="41" t="s">
        <v>154</v>
      </c>
      <c r="E3" s="39">
        <v>99.09</v>
      </c>
      <c r="F3" s="39" t="str">
        <f>HYPERLINK("https://www.ncbi.nlm.nih.gov/protein/XP_001135285.2?report=genbank&amp;log$=prottop&amp;blast_rank=1&amp;RID=W5HAGF3H013","XP_001135285.2")</f>
        <v>XP_001135285.2</v>
      </c>
      <c r="G3" s="35"/>
    </row>
    <row r="4" spans="1:7" ht="34">
      <c r="A4" s="39">
        <v>2</v>
      </c>
      <c r="B4" s="17" t="s">
        <v>155</v>
      </c>
      <c r="C4" s="40">
        <v>1</v>
      </c>
      <c r="D4" s="41" t="s">
        <v>156</v>
      </c>
      <c r="E4" s="39">
        <v>98.63</v>
      </c>
      <c r="F4" s="39" t="str">
        <f>HYPERLINK("https://www.ncbi.nlm.nih.gov/protein/XP_004052705.2?report=genbank&amp;log$=prottop&amp;blast_rank=2&amp;RID=W5HAGF3H013","XP_004052705.2")</f>
        <v>XP_004052705.2</v>
      </c>
      <c r="G4" s="35"/>
    </row>
    <row r="5" spans="1:7">
      <c r="A5" s="39">
        <v>3</v>
      </c>
      <c r="B5" s="17" t="s">
        <v>170</v>
      </c>
      <c r="C5" s="40">
        <v>1</v>
      </c>
      <c r="D5" s="41" t="s">
        <v>157</v>
      </c>
      <c r="E5" s="39">
        <v>98.63</v>
      </c>
      <c r="F5" s="39" t="str">
        <f>HYPERLINK("https://www.ncbi.nlm.nih.gov/protein/PNI15719.1?report=genbank&amp;log$=prottop&amp;blast_rank=3&amp;RID=W5HAGF3H013","PNI15719.1")</f>
        <v>PNI15719.1</v>
      </c>
      <c r="G5" s="35"/>
    </row>
    <row r="6" spans="1:7" ht="34">
      <c r="A6" s="39">
        <v>4</v>
      </c>
      <c r="B6" s="17" t="s">
        <v>171</v>
      </c>
      <c r="C6" s="40">
        <v>1</v>
      </c>
      <c r="D6" s="41" t="s">
        <v>158</v>
      </c>
      <c r="E6" s="39">
        <v>96.8</v>
      </c>
      <c r="F6" s="39" t="str">
        <f>HYPERLINK("https://www.ncbi.nlm.nih.gov/protein/XP_002822912.3?report=genbank&amp;log$=prottop&amp;blast_rank=4&amp;RID=W5HAGF3H013","XP_002822912.3")</f>
        <v>XP_002822912.3</v>
      </c>
      <c r="G6" s="35"/>
    </row>
    <row r="7" spans="1:7">
      <c r="A7" s="39">
        <v>5</v>
      </c>
      <c r="B7" s="17" t="s">
        <v>172</v>
      </c>
      <c r="C7" s="40">
        <v>1</v>
      </c>
      <c r="D7" s="41" t="s">
        <v>159</v>
      </c>
      <c r="E7" s="39">
        <v>96.35</v>
      </c>
      <c r="F7" s="39" t="str">
        <f>HYPERLINK("https://www.ncbi.nlm.nih.gov/protein/PNJ30561.1?report=genbank&amp;log$=prottop&amp;blast_rank=5&amp;RID=W5HAGF3H013","PNJ30561.1")</f>
        <v>PNJ30561.1</v>
      </c>
      <c r="G7" s="35"/>
    </row>
    <row r="8" spans="1:7" ht="34">
      <c r="A8" s="39">
        <v>6</v>
      </c>
      <c r="B8" s="17" t="s">
        <v>167</v>
      </c>
      <c r="C8" s="40">
        <v>1</v>
      </c>
      <c r="D8" s="41" t="s">
        <v>160</v>
      </c>
      <c r="E8" s="39">
        <v>95.89</v>
      </c>
      <c r="F8" s="39" t="str">
        <f>HYPERLINK("https://www.ncbi.nlm.nih.gov/protein/XP_054298764.1?report=genbank&amp;log$=prottop&amp;blast_rank=6&amp;RID=W5HAGF3H013","XP_054298764.1")</f>
        <v>XP_054298764.1</v>
      </c>
      <c r="G8" s="35"/>
    </row>
    <row r="9" spans="1:7" ht="34">
      <c r="A9" s="39">
        <v>7</v>
      </c>
      <c r="B9" s="17" t="s">
        <v>161</v>
      </c>
      <c r="C9" s="40">
        <v>0.98</v>
      </c>
      <c r="D9" s="41" t="s">
        <v>162</v>
      </c>
      <c r="E9" s="39">
        <v>96.74</v>
      </c>
      <c r="F9" s="39" t="str">
        <f>HYPERLINK("https://www.ncbi.nlm.nih.gov/protein/XP_032015442.1?report=genbank&amp;log$=prottop&amp;blast_rank=7&amp;RID=W5HAGF3H013","XP_032015442.1")</f>
        <v>XP_032015442.1</v>
      </c>
      <c r="G9" s="35"/>
    </row>
    <row r="10" spans="1:7" ht="34">
      <c r="A10" s="39">
        <v>8</v>
      </c>
      <c r="B10" s="17" t="s">
        <v>168</v>
      </c>
      <c r="C10" s="40">
        <v>0.98</v>
      </c>
      <c r="D10" s="41" t="s">
        <v>163</v>
      </c>
      <c r="E10" s="39">
        <v>95.81</v>
      </c>
      <c r="F10" s="39" t="str">
        <f>HYPERLINK("https://www.ncbi.nlm.nih.gov/protein/XP_003265493.2?report=genbank&amp;log$=prottop&amp;blast_rank=8&amp;RID=W5HAGF3H013","XP_003265493.2")</f>
        <v>XP_003265493.2</v>
      </c>
      <c r="G10" s="35"/>
    </row>
    <row r="11" spans="1:7" ht="34">
      <c r="A11" s="39">
        <v>9</v>
      </c>
      <c r="B11" s="17" t="s">
        <v>164</v>
      </c>
      <c r="C11" s="40">
        <v>0.98</v>
      </c>
      <c r="D11" s="41" t="s">
        <v>165</v>
      </c>
      <c r="E11" s="39">
        <v>95.81</v>
      </c>
      <c r="F11" s="39" t="str">
        <f>HYPERLINK("https://www.ncbi.nlm.nih.gov/protein/XP_055136757.1?report=genbank&amp;log$=prottop&amp;blast_rank=9&amp;RID=W5HAGF3H013","XP_055136757.1")</f>
        <v>XP_055136757.1</v>
      </c>
      <c r="G11" s="35"/>
    </row>
    <row r="12" spans="1:7" ht="35" thickBot="1">
      <c r="A12" s="42">
        <v>10</v>
      </c>
      <c r="B12" s="43" t="s">
        <v>169</v>
      </c>
      <c r="C12" s="44">
        <v>1</v>
      </c>
      <c r="D12" s="45" t="s">
        <v>166</v>
      </c>
      <c r="E12" s="42">
        <v>89.95</v>
      </c>
      <c r="F12" s="42" t="str">
        <f>HYPERLINK("https://www.ncbi.nlm.nih.gov/protein/XP_007965693.1?report=genbank&amp;log$=prottop&amp;blast_rank=10&amp;RID=W5HAGF3H013","XP_007965693.1")</f>
        <v>XP_007965693.1</v>
      </c>
      <c r="G12" s="35"/>
    </row>
  </sheetData>
  <mergeCells count="1">
    <mergeCell ref="A1:F1"/>
  </mergeCells>
  <phoneticPr fontId="1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7960-119E-E945-98F8-CED51C68933C}">
  <dimension ref="A1:F12"/>
  <sheetViews>
    <sheetView workbookViewId="0">
      <selection activeCell="H9" sqref="H9"/>
    </sheetView>
  </sheetViews>
  <sheetFormatPr baseColWidth="10" defaultRowHeight="20"/>
  <cols>
    <col min="2" max="2" width="46.140625" customWidth="1"/>
    <col min="6" max="6" width="18.85546875" customWidth="1"/>
  </cols>
  <sheetData>
    <row r="1" spans="1:6" ht="21" thickBot="1">
      <c r="A1" s="54" t="s">
        <v>133</v>
      </c>
      <c r="B1" s="54"/>
      <c r="C1" s="54"/>
      <c r="D1" s="54"/>
      <c r="E1" s="54"/>
      <c r="F1" s="54"/>
    </row>
    <row r="2" spans="1:6" ht="21" thickBot="1">
      <c r="A2" s="23" t="s">
        <v>63</v>
      </c>
      <c r="B2" s="23" t="s">
        <v>64</v>
      </c>
      <c r="C2" s="23" t="s">
        <v>80</v>
      </c>
      <c r="D2" s="23" t="s">
        <v>81</v>
      </c>
      <c r="E2" s="23" t="s">
        <v>82</v>
      </c>
      <c r="F2" s="23" t="s">
        <v>83</v>
      </c>
    </row>
    <row r="3" spans="1:6" ht="34">
      <c r="A3" s="17">
        <v>1</v>
      </c>
      <c r="B3" s="36" t="s">
        <v>134</v>
      </c>
      <c r="C3" s="37">
        <v>0.63</v>
      </c>
      <c r="D3" s="38">
        <v>1.9999999999999999E-39</v>
      </c>
      <c r="E3" s="36">
        <v>45.83</v>
      </c>
      <c r="F3" s="55" t="s">
        <v>135</v>
      </c>
    </row>
    <row r="4" spans="1:6" ht="34">
      <c r="A4" s="17">
        <v>2</v>
      </c>
      <c r="B4" s="36" t="s">
        <v>136</v>
      </c>
      <c r="C4" s="37">
        <v>0.63</v>
      </c>
      <c r="D4" s="38">
        <v>3.9999999999999997E-39</v>
      </c>
      <c r="E4" s="36">
        <v>45.83</v>
      </c>
      <c r="F4" s="55" t="s">
        <v>137</v>
      </c>
    </row>
    <row r="5" spans="1:6">
      <c r="A5" s="17">
        <v>3</v>
      </c>
      <c r="B5" s="36" t="s">
        <v>138</v>
      </c>
      <c r="C5" s="37">
        <v>0.82</v>
      </c>
      <c r="D5" s="38">
        <v>5.9999999999999998E-38</v>
      </c>
      <c r="E5" s="36">
        <v>37.5</v>
      </c>
      <c r="F5" s="55" t="s">
        <v>139</v>
      </c>
    </row>
    <row r="6" spans="1:6">
      <c r="A6" s="17">
        <v>4</v>
      </c>
      <c r="B6" s="36" t="s">
        <v>140</v>
      </c>
      <c r="C6" s="37">
        <v>0.63</v>
      </c>
      <c r="D6" s="38">
        <v>2.0000000000000001E-37</v>
      </c>
      <c r="E6" s="36">
        <v>45.83</v>
      </c>
      <c r="F6" s="55" t="s">
        <v>141</v>
      </c>
    </row>
    <row r="7" spans="1:6">
      <c r="A7" s="17">
        <v>5</v>
      </c>
      <c r="B7" s="36" t="s">
        <v>140</v>
      </c>
      <c r="C7" s="37">
        <v>0.63</v>
      </c>
      <c r="D7" s="38">
        <v>3E-37</v>
      </c>
      <c r="E7" s="36">
        <v>45.83</v>
      </c>
      <c r="F7" s="55" t="s">
        <v>142</v>
      </c>
    </row>
    <row r="8" spans="1:6" ht="34">
      <c r="A8" s="17">
        <v>6</v>
      </c>
      <c r="B8" s="36" t="s">
        <v>143</v>
      </c>
      <c r="C8" s="37">
        <v>0.84</v>
      </c>
      <c r="D8" s="38">
        <v>1.9999999999999999E-34</v>
      </c>
      <c r="E8" s="36">
        <v>38.14</v>
      </c>
      <c r="F8" s="55" t="s">
        <v>144</v>
      </c>
    </row>
    <row r="9" spans="1:6" ht="34">
      <c r="A9" s="17">
        <v>7</v>
      </c>
      <c r="B9" s="36" t="s">
        <v>151</v>
      </c>
      <c r="C9" s="37">
        <v>0.72</v>
      </c>
      <c r="D9" s="38">
        <v>6.9999999999999997E-34</v>
      </c>
      <c r="E9" s="36">
        <v>45.34</v>
      </c>
      <c r="F9" s="55" t="s">
        <v>145</v>
      </c>
    </row>
    <row r="10" spans="1:6" ht="34">
      <c r="A10" s="17">
        <v>8</v>
      </c>
      <c r="B10" s="36" t="s">
        <v>134</v>
      </c>
      <c r="C10" s="37">
        <v>0.78</v>
      </c>
      <c r="D10" s="38">
        <v>2.0000000000000001E-32</v>
      </c>
      <c r="E10" s="36">
        <v>38.14</v>
      </c>
      <c r="F10" s="55" t="s">
        <v>146</v>
      </c>
    </row>
    <row r="11" spans="1:6" ht="34">
      <c r="A11" s="17">
        <v>9</v>
      </c>
      <c r="B11" s="36" t="s">
        <v>147</v>
      </c>
      <c r="C11" s="37">
        <v>0.78</v>
      </c>
      <c r="D11" s="38">
        <v>4.0000000000000002E-32</v>
      </c>
      <c r="E11" s="36">
        <v>38.14</v>
      </c>
      <c r="F11" s="55" t="s">
        <v>148</v>
      </c>
    </row>
    <row r="12" spans="1:6" ht="35" thickBot="1">
      <c r="A12" s="43">
        <v>10</v>
      </c>
      <c r="B12" s="46" t="s">
        <v>150</v>
      </c>
      <c r="C12" s="47">
        <v>0.56999999999999995</v>
      </c>
      <c r="D12" s="48">
        <v>5.0000000000000004E-32</v>
      </c>
      <c r="E12" s="46">
        <v>50.39</v>
      </c>
      <c r="F12" s="55" t="s">
        <v>149</v>
      </c>
    </row>
  </sheetData>
  <mergeCells count="1">
    <mergeCell ref="A1:F1"/>
  </mergeCells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 Taiki</dc:creator>
  <cp:lastModifiedBy>ITO Taiki</cp:lastModifiedBy>
  <dcterms:created xsi:type="dcterms:W3CDTF">2025-01-15T00:36:50Z</dcterms:created>
  <dcterms:modified xsi:type="dcterms:W3CDTF">2025-03-10T12:09:08Z</dcterms:modified>
</cp:coreProperties>
</file>