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246" documentId="14_{D2A1C0F1-7B80-4E55-9AAC-9FE84D4D06C0}" xr6:coauthVersionLast="47" xr6:coauthVersionMax="47" xr10:uidLastSave="{B9B3DECA-ED57-4028-BB22-E4BE639F9595}"/>
  <bookViews>
    <workbookView xWindow="-120" yWindow="-120" windowWidth="29040" windowHeight="15840" activeTab="4" xr2:uid="{28854D29-83DA-482B-859F-0F1E5A687C80}"/>
  </bookViews>
  <sheets>
    <sheet name="Title Page" sheetId="10" r:id="rId1"/>
    <sheet name="Readme" sheetId="6" r:id="rId2"/>
    <sheet name="Cost Entry Form" sheetId="7" r:id="rId3"/>
    <sheet name="Glossary" sheetId="9" r:id="rId4"/>
    <sheet name="References" sheetId="13" r:id="rId5"/>
    <sheet name="Drop Down Lists" sheetId="8" state="hidden" r:id="rId6"/>
  </sheets>
  <definedNames>
    <definedName name="_xlnm._FilterDatabase" localSheetId="3" hidden="1">Glossary!$B$2:$C$8</definedName>
    <definedName name="activities">tbl_activity_NAICS[#Headers]</definedName>
    <definedName name="Implement">tbl_activity_NAICS[Implement]</definedName>
    <definedName name="Manage">'Drop Down Lists'!$N$2:$N$14</definedName>
    <definedName name="Materials">'Drop Down Lists'!$R$2:$R$23</definedName>
    <definedName name="Monitor">'Drop Down Lists'!$P$2:$P$14</definedName>
    <definedName name="Plan">'Drop Down Lists'!$O$2:$O$14</definedName>
    <definedName name="Realty_Service">'Drop Down Lists'!$T$2:$T$4</definedName>
    <definedName name="test">'Cost Entry Form'!$E$18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3" i="7" l="1"/>
  <c r="AE38" i="7"/>
  <c r="Y38" i="7"/>
  <c r="W38" i="7"/>
  <c r="G38" i="7" s="1"/>
  <c r="V38" i="7"/>
  <c r="A38" i="7" a="1"/>
  <c r="A38" i="7" s="1"/>
  <c r="A27" i="7" a="1"/>
  <c r="A27" i="7" s="1"/>
  <c r="V27" i="7"/>
  <c r="W27" i="7"/>
  <c r="X27" i="7" s="1"/>
  <c r="Y27" i="7"/>
  <c r="AE27" i="7"/>
  <c r="AE29" i="7"/>
  <c r="Y29" i="7"/>
  <c r="W29" i="7"/>
  <c r="I29" i="7" s="1"/>
  <c r="V29" i="7"/>
  <c r="A29" i="7" a="1"/>
  <c r="A29" i="7" s="1"/>
  <c r="A64" i="7" a="1"/>
  <c r="A64" i="7" s="1"/>
  <c r="A65" i="7" a="1"/>
  <c r="A65" i="7" s="1"/>
  <c r="A66" i="7" a="1"/>
  <c r="A66" i="7" s="1"/>
  <c r="A67" i="7" a="1"/>
  <c r="A67" i="7" s="1"/>
  <c r="A68" i="7" a="1"/>
  <c r="A68" i="7" s="1"/>
  <c r="A69" i="7" a="1"/>
  <c r="A69" i="7" s="1"/>
  <c r="A70" i="7" a="1"/>
  <c r="A70" i="7" s="1"/>
  <c r="A71" i="7" a="1"/>
  <c r="A71" i="7" s="1"/>
  <c r="A72" i="7" a="1"/>
  <c r="A72" i="7" s="1"/>
  <c r="A73" i="7" a="1"/>
  <c r="A73" i="7" s="1"/>
  <c r="A74" i="7" a="1"/>
  <c r="A74" i="7" s="1"/>
  <c r="A75" i="7" a="1"/>
  <c r="A75" i="7" s="1"/>
  <c r="G64" i="7"/>
  <c r="G65" i="7"/>
  <c r="G66" i="7"/>
  <c r="G67" i="7"/>
  <c r="G68" i="7"/>
  <c r="G69" i="7"/>
  <c r="G70" i="7"/>
  <c r="G71" i="7"/>
  <c r="G72" i="7"/>
  <c r="G73" i="7"/>
  <c r="G74" i="7"/>
  <c r="G75" i="7"/>
  <c r="I64" i="7"/>
  <c r="I65" i="7"/>
  <c r="I66" i="7"/>
  <c r="I67" i="7"/>
  <c r="I68" i="7"/>
  <c r="I69" i="7"/>
  <c r="I70" i="7"/>
  <c r="I71" i="7"/>
  <c r="I72" i="7"/>
  <c r="I73" i="7"/>
  <c r="I74" i="7"/>
  <c r="I75" i="7"/>
  <c r="L64" i="7"/>
  <c r="L65" i="7"/>
  <c r="L66" i="7"/>
  <c r="L67" i="7"/>
  <c r="L68" i="7"/>
  <c r="L69" i="7"/>
  <c r="L70" i="7"/>
  <c r="L71" i="7"/>
  <c r="L72" i="7"/>
  <c r="L73" i="7"/>
  <c r="L74" i="7"/>
  <c r="L75" i="7"/>
  <c r="V64" i="7"/>
  <c r="V65" i="7"/>
  <c r="V66" i="7"/>
  <c r="V67" i="7"/>
  <c r="V68" i="7"/>
  <c r="V69" i="7"/>
  <c r="V70" i="7"/>
  <c r="V71" i="7"/>
  <c r="V72" i="7"/>
  <c r="V73" i="7"/>
  <c r="V74" i="7"/>
  <c r="V75" i="7"/>
  <c r="W64" i="7"/>
  <c r="X64" i="7" s="1"/>
  <c r="W65" i="7"/>
  <c r="AC65" i="7" s="1"/>
  <c r="AH65" i="7" s="1"/>
  <c r="W66" i="7"/>
  <c r="X66" i="7" s="1"/>
  <c r="W67" i="7"/>
  <c r="AD67" i="7" s="1"/>
  <c r="AI67" i="7" s="1"/>
  <c r="W68" i="7"/>
  <c r="X68" i="7" s="1"/>
  <c r="W69" i="7"/>
  <c r="X69" i="7" s="1"/>
  <c r="W70" i="7"/>
  <c r="AD70" i="7" s="1"/>
  <c r="AI70" i="7" s="1"/>
  <c r="W71" i="7"/>
  <c r="X71" i="7" s="1"/>
  <c r="W72" i="7"/>
  <c r="AD72" i="7" s="1"/>
  <c r="AI72" i="7" s="1"/>
  <c r="W73" i="7"/>
  <c r="X73" i="7" s="1"/>
  <c r="W74" i="7"/>
  <c r="X74" i="7" s="1"/>
  <c r="W75" i="7"/>
  <c r="AD75" i="7" s="1"/>
  <c r="AI75" i="7" s="1"/>
  <c r="X70" i="7"/>
  <c r="Y64" i="7"/>
  <c r="Y65" i="7"/>
  <c r="Y66" i="7"/>
  <c r="Y67" i="7"/>
  <c r="Y68" i="7"/>
  <c r="Y69" i="7"/>
  <c r="Y70" i="7"/>
  <c r="Y71" i="7"/>
  <c r="Y72" i="7"/>
  <c r="Y73" i="7"/>
  <c r="Y74" i="7"/>
  <c r="Y75" i="7"/>
  <c r="AC66" i="7"/>
  <c r="AH66" i="7" s="1"/>
  <c r="AC69" i="7"/>
  <c r="AH69" i="7" s="1"/>
  <c r="AC70" i="7"/>
  <c r="AH70" i="7" s="1"/>
  <c r="AE64" i="7"/>
  <c r="AE65" i="7"/>
  <c r="AE66" i="7"/>
  <c r="AE67" i="7"/>
  <c r="AE68" i="7"/>
  <c r="AE69" i="7"/>
  <c r="AE70" i="7"/>
  <c r="AE71" i="7"/>
  <c r="AE72" i="7"/>
  <c r="AE73" i="7"/>
  <c r="AE74" i="7"/>
  <c r="AE75" i="7"/>
  <c r="A53" i="7" a="1"/>
  <c r="A53" i="7" s="1"/>
  <c r="A54" i="7" a="1"/>
  <c r="A54" i="7" s="1"/>
  <c r="A55" i="7" a="1"/>
  <c r="A55" i="7" s="1"/>
  <c r="A56" i="7" a="1"/>
  <c r="A56" i="7" s="1"/>
  <c r="A57" i="7" a="1"/>
  <c r="A57" i="7" s="1"/>
  <c r="A58" i="7" a="1"/>
  <c r="A58" i="7" s="1"/>
  <c r="A59" i="7" a="1"/>
  <c r="A59" i="7" s="1"/>
  <c r="A60" i="7" a="1"/>
  <c r="A60" i="7" s="1"/>
  <c r="A61" i="7" a="1"/>
  <c r="A61" i="7" s="1"/>
  <c r="A62" i="7" a="1"/>
  <c r="A62" i="7" s="1"/>
  <c r="A63" i="7" a="1"/>
  <c r="A63" i="7" s="1"/>
  <c r="G53" i="7"/>
  <c r="G55" i="7"/>
  <c r="G56" i="7"/>
  <c r="G57" i="7"/>
  <c r="G58" i="7"/>
  <c r="G59" i="7"/>
  <c r="G60" i="7"/>
  <c r="G61" i="7"/>
  <c r="G62" i="7"/>
  <c r="G63" i="7"/>
  <c r="I53" i="7"/>
  <c r="I55" i="7"/>
  <c r="I56" i="7"/>
  <c r="I57" i="7"/>
  <c r="I58" i="7"/>
  <c r="I59" i="7"/>
  <c r="I60" i="7"/>
  <c r="I61" i="7"/>
  <c r="I62" i="7"/>
  <c r="I63" i="7"/>
  <c r="L53" i="7"/>
  <c r="L54" i="7"/>
  <c r="L55" i="7"/>
  <c r="L56" i="7"/>
  <c r="L57" i="7"/>
  <c r="L58" i="7"/>
  <c r="L59" i="7"/>
  <c r="L60" i="7"/>
  <c r="L61" i="7"/>
  <c r="L62" i="7"/>
  <c r="L63" i="7"/>
  <c r="V53" i="7"/>
  <c r="V54" i="7"/>
  <c r="V55" i="7"/>
  <c r="V56" i="7"/>
  <c r="V57" i="7"/>
  <c r="V58" i="7"/>
  <c r="V59" i="7"/>
  <c r="V60" i="7"/>
  <c r="V61" i="7"/>
  <c r="V62" i="7"/>
  <c r="V63" i="7"/>
  <c r="W53" i="7"/>
  <c r="W54" i="7"/>
  <c r="AC54" i="7" s="1"/>
  <c r="AH54" i="7" s="1"/>
  <c r="W55" i="7"/>
  <c r="AC55" i="7" s="1"/>
  <c r="AH55" i="7" s="1"/>
  <c r="W56" i="7"/>
  <c r="X56" i="7" s="1"/>
  <c r="W57" i="7"/>
  <c r="AC57" i="7" s="1"/>
  <c r="AH57" i="7" s="1"/>
  <c r="W58" i="7"/>
  <c r="X58" i="7" s="1"/>
  <c r="W59" i="7"/>
  <c r="AC59" i="7" s="1"/>
  <c r="AH59" i="7" s="1"/>
  <c r="W60" i="7"/>
  <c r="AC60" i="7" s="1"/>
  <c r="AH60" i="7" s="1"/>
  <c r="W61" i="7"/>
  <c r="AC61" i="7" s="1"/>
  <c r="W62" i="7"/>
  <c r="AC62" i="7" s="1"/>
  <c r="AH62" i="7" s="1"/>
  <c r="W63" i="7"/>
  <c r="AC63" i="7" s="1"/>
  <c r="AH63" i="7" s="1"/>
  <c r="X53" i="7"/>
  <c r="X59" i="7"/>
  <c r="X61" i="7"/>
  <c r="Y53" i="7"/>
  <c r="Y54" i="7"/>
  <c r="Y55" i="7"/>
  <c r="Y56" i="7"/>
  <c r="Y57" i="7"/>
  <c r="Y58" i="7"/>
  <c r="Y59" i="7"/>
  <c r="Y60" i="7"/>
  <c r="Y61" i="7"/>
  <c r="Y62" i="7"/>
  <c r="Y63" i="7"/>
  <c r="AC53" i="7"/>
  <c r="AD53" i="7"/>
  <c r="AI53" i="7" s="1"/>
  <c r="AD61" i="7"/>
  <c r="AI61" i="7" s="1"/>
  <c r="AE53" i="7"/>
  <c r="AE54" i="7"/>
  <c r="AE55" i="7"/>
  <c r="AE56" i="7"/>
  <c r="AE57" i="7"/>
  <c r="AE58" i="7"/>
  <c r="AE59" i="7"/>
  <c r="AE60" i="7"/>
  <c r="AE61" i="7"/>
  <c r="AE62" i="7"/>
  <c r="AE63" i="7"/>
  <c r="A52" i="7" a="1"/>
  <c r="A52" i="7" s="1"/>
  <c r="G52" i="7"/>
  <c r="I52" i="7"/>
  <c r="L52" i="7"/>
  <c r="V52" i="7"/>
  <c r="W52" i="7"/>
  <c r="X52" i="7" s="1"/>
  <c r="Y52" i="7"/>
  <c r="AE52" i="7"/>
  <c r="AE32" i="7"/>
  <c r="Y32" i="7"/>
  <c r="W32" i="7"/>
  <c r="X32" i="7" s="1"/>
  <c r="V32" i="7"/>
  <c r="A32" i="7" a="1"/>
  <c r="A32" i="7" s="1"/>
  <c r="Z27" i="7" l="1"/>
  <c r="AF27" i="7" s="1"/>
  <c r="I38" i="7"/>
  <c r="AC38" i="7"/>
  <c r="AH38" i="7" s="1"/>
  <c r="AD38" i="7"/>
  <c r="AI38" i="7" s="1"/>
  <c r="X38" i="7"/>
  <c r="Z38" i="7" s="1"/>
  <c r="AD59" i="7"/>
  <c r="AI59" i="7" s="1"/>
  <c r="AD60" i="7"/>
  <c r="AI60" i="7" s="1"/>
  <c r="X60" i="7"/>
  <c r="Z60" i="7" s="1"/>
  <c r="Z53" i="7"/>
  <c r="AC27" i="7"/>
  <c r="AH27" i="7" s="1"/>
  <c r="AC73" i="7"/>
  <c r="AH73" i="7" s="1"/>
  <c r="AD71" i="7"/>
  <c r="AI71" i="7" s="1"/>
  <c r="Z59" i="7"/>
  <c r="AA59" i="7" s="1"/>
  <c r="AG59" i="7" s="1"/>
  <c r="AD65" i="7"/>
  <c r="AI65" i="7" s="1"/>
  <c r="AD27" i="7"/>
  <c r="AI27" i="7" s="1"/>
  <c r="AC71" i="7"/>
  <c r="AH71" i="7" s="1"/>
  <c r="I27" i="7"/>
  <c r="X65" i="7"/>
  <c r="Z65" i="7" s="1"/>
  <c r="G27" i="7"/>
  <c r="AC58" i="7"/>
  <c r="AH58" i="7" s="1"/>
  <c r="AD58" i="7"/>
  <c r="AI58" i="7" s="1"/>
  <c r="Z64" i="7"/>
  <c r="AF64" i="7" s="1"/>
  <c r="Z56" i="7"/>
  <c r="AD68" i="7"/>
  <c r="AI68" i="7" s="1"/>
  <c r="X57" i="7"/>
  <c r="Z57" i="7" s="1"/>
  <c r="AF57" i="7" s="1"/>
  <c r="AC29" i="7"/>
  <c r="AH29" i="7" s="1"/>
  <c r="Z58" i="7"/>
  <c r="AA58" i="7" s="1"/>
  <c r="Z70" i="7"/>
  <c r="AF70" i="7" s="1"/>
  <c r="Z69" i="7"/>
  <c r="AF69" i="7" s="1"/>
  <c r="AD29" i="7"/>
  <c r="AI29" i="7" s="1"/>
  <c r="X29" i="7"/>
  <c r="Z29" i="7" s="1"/>
  <c r="G29" i="7"/>
  <c r="Z61" i="7"/>
  <c r="AA61" i="7" s="1"/>
  <c r="AG61" i="7" s="1"/>
  <c r="Z68" i="7"/>
  <c r="AA68" i="7" s="1"/>
  <c r="AD57" i="7"/>
  <c r="AI57" i="7" s="1"/>
  <c r="AD56" i="7"/>
  <c r="AI56" i="7" s="1"/>
  <c r="AC56" i="7"/>
  <c r="AH56" i="7" s="1"/>
  <c r="AC74" i="7"/>
  <c r="AH74" i="7" s="1"/>
  <c r="X62" i="7"/>
  <c r="Z62" i="7" s="1"/>
  <c r="AA62" i="7" s="1"/>
  <c r="AD62" i="7"/>
  <c r="AI62" i="7" s="1"/>
  <c r="Z71" i="7"/>
  <c r="AF71" i="7" s="1"/>
  <c r="AA64" i="7"/>
  <c r="AA71" i="7"/>
  <c r="AG71" i="7" s="1"/>
  <c r="AA70" i="7"/>
  <c r="AG70" i="7" s="1"/>
  <c r="AA53" i="7"/>
  <c r="AB53" i="7" s="1"/>
  <c r="U53" i="7" s="1"/>
  <c r="AF53" i="7"/>
  <c r="AC72" i="7"/>
  <c r="AH72" i="7" s="1"/>
  <c r="AC64" i="7"/>
  <c r="AH64" i="7" s="1"/>
  <c r="AD69" i="7"/>
  <c r="AI69" i="7" s="1"/>
  <c r="X72" i="7"/>
  <c r="Z72" i="7" s="1"/>
  <c r="Z74" i="7"/>
  <c r="AA74" i="7" s="1"/>
  <c r="Z66" i="7"/>
  <c r="AF66" i="7" s="1"/>
  <c r="Z73" i="7"/>
  <c r="AA73" i="7" s="1"/>
  <c r="AD64" i="7"/>
  <c r="AI64" i="7" s="1"/>
  <c r="AC68" i="7"/>
  <c r="AH68" i="7" s="1"/>
  <c r="Z52" i="7"/>
  <c r="AF52" i="7" s="1"/>
  <c r="AC75" i="7"/>
  <c r="AH75" i="7" s="1"/>
  <c r="AC67" i="7"/>
  <c r="AH67" i="7" s="1"/>
  <c r="I54" i="7"/>
  <c r="AD54" i="7"/>
  <c r="AI54" i="7" s="1"/>
  <c r="G54" i="7"/>
  <c r="X54" i="7"/>
  <c r="Z54" i="7" s="1"/>
  <c r="AF54" i="7" s="1"/>
  <c r="AA66" i="7"/>
  <c r="X75" i="7"/>
  <c r="Z75" i="7" s="1"/>
  <c r="X67" i="7"/>
  <c r="Z67" i="7" s="1"/>
  <c r="AD74" i="7"/>
  <c r="AI74" i="7" s="1"/>
  <c r="AD66" i="7"/>
  <c r="AI66" i="7" s="1"/>
  <c r="AD73" i="7"/>
  <c r="AI73" i="7" s="1"/>
  <c r="AF56" i="7"/>
  <c r="AA56" i="7"/>
  <c r="AH61" i="7"/>
  <c r="AH53" i="7"/>
  <c r="AD63" i="7"/>
  <c r="AI63" i="7" s="1"/>
  <c r="AD55" i="7"/>
  <c r="AI55" i="7" s="1"/>
  <c r="X63" i="7"/>
  <c r="Z63" i="7" s="1"/>
  <c r="X55" i="7"/>
  <c r="Z55" i="7" s="1"/>
  <c r="AD52" i="7"/>
  <c r="AI52" i="7" s="1"/>
  <c r="AC52" i="7"/>
  <c r="AH52" i="7" s="1"/>
  <c r="Z32" i="7"/>
  <c r="AA32" i="7" s="1"/>
  <c r="G32" i="7"/>
  <c r="I32" i="7"/>
  <c r="AC32" i="7"/>
  <c r="AH32" i="7" s="1"/>
  <c r="AD32" i="7"/>
  <c r="AI32" i="7" s="1"/>
  <c r="AA27" i="7" l="1"/>
  <c r="AF38" i="7"/>
  <c r="AA38" i="7"/>
  <c r="AF73" i="7"/>
  <c r="AB71" i="7"/>
  <c r="AJ71" i="7" s="1"/>
  <c r="AF59" i="7"/>
  <c r="AA69" i="7"/>
  <c r="AG69" i="7" s="1"/>
  <c r="AA60" i="7"/>
  <c r="AB60" i="7" s="1"/>
  <c r="U60" i="7" s="1"/>
  <c r="AF60" i="7"/>
  <c r="AF65" i="7"/>
  <c r="AA65" i="7"/>
  <c r="AB59" i="7"/>
  <c r="U59" i="7" s="1"/>
  <c r="AG27" i="7"/>
  <c r="L27" i="7"/>
  <c r="AB27" i="7"/>
  <c r="U27" i="7" s="1"/>
  <c r="AG53" i="7"/>
  <c r="AF58" i="7"/>
  <c r="AF62" i="7"/>
  <c r="AF61" i="7"/>
  <c r="AB70" i="7"/>
  <c r="U70" i="7" s="1"/>
  <c r="AA29" i="7"/>
  <c r="AF29" i="7"/>
  <c r="AB61" i="7"/>
  <c r="U61" i="7" s="1"/>
  <c r="AF74" i="7"/>
  <c r="AF68" i="7"/>
  <c r="AA57" i="7"/>
  <c r="AB68" i="7"/>
  <c r="U68" i="7" s="1"/>
  <c r="AG68" i="7"/>
  <c r="AA52" i="7"/>
  <c r="AG52" i="7" s="1"/>
  <c r="AJ53" i="7"/>
  <c r="AA72" i="7"/>
  <c r="AF72" i="7"/>
  <c r="AG64" i="7"/>
  <c r="AB64" i="7"/>
  <c r="U64" i="7" s="1"/>
  <c r="AA54" i="7"/>
  <c r="AG54" i="7" s="1"/>
  <c r="AB65" i="7"/>
  <c r="U65" i="7" s="1"/>
  <c r="AG65" i="7"/>
  <c r="AF67" i="7"/>
  <c r="AA67" i="7"/>
  <c r="AF75" i="7"/>
  <c r="AA75" i="7"/>
  <c r="U71" i="7"/>
  <c r="AB73" i="7"/>
  <c r="U73" i="7" s="1"/>
  <c r="AG73" i="7"/>
  <c r="AB66" i="7"/>
  <c r="U66" i="7" s="1"/>
  <c r="AG66" i="7"/>
  <c r="AG74" i="7"/>
  <c r="AB74" i="7"/>
  <c r="U74" i="7" s="1"/>
  <c r="AG58" i="7"/>
  <c r="AB58" i="7"/>
  <c r="U58" i="7" s="1"/>
  <c r="AF55" i="7"/>
  <c r="AA55" i="7"/>
  <c r="AF63" i="7"/>
  <c r="AA63" i="7"/>
  <c r="AG62" i="7"/>
  <c r="AB62" i="7"/>
  <c r="U62" i="7" s="1"/>
  <c r="AB56" i="7"/>
  <c r="U56" i="7" s="1"/>
  <c r="AG56" i="7"/>
  <c r="AB57" i="7"/>
  <c r="U57" i="7" s="1"/>
  <c r="AG57" i="7"/>
  <c r="AF32" i="7"/>
  <c r="AG32" i="7"/>
  <c r="AB32" i="7"/>
  <c r="U32" i="7" s="1"/>
  <c r="L32" i="7"/>
  <c r="AJ59" i="7" l="1"/>
  <c r="AG38" i="7"/>
  <c r="AB38" i="7"/>
  <c r="U38" i="7" s="1"/>
  <c r="L38" i="7"/>
  <c r="AG60" i="7"/>
  <c r="AJ60" i="7" s="1"/>
  <c r="AB69" i="7"/>
  <c r="U69" i="7" s="1"/>
  <c r="AJ69" i="7"/>
  <c r="AJ68" i="7"/>
  <c r="AJ27" i="7"/>
  <c r="AJ70" i="7"/>
  <c r="AJ56" i="7"/>
  <c r="AJ74" i="7"/>
  <c r="AJ62" i="7"/>
  <c r="AJ66" i="7"/>
  <c r="AJ61" i="7"/>
  <c r="AG29" i="7"/>
  <c r="AB29" i="7"/>
  <c r="U29" i="7" s="1"/>
  <c r="L29" i="7"/>
  <c r="AJ64" i="7"/>
  <c r="AJ73" i="7"/>
  <c r="AB72" i="7"/>
  <c r="U72" i="7" s="1"/>
  <c r="AG72" i="7"/>
  <c r="AJ58" i="7"/>
  <c r="AJ65" i="7"/>
  <c r="AB52" i="7"/>
  <c r="U52" i="7" s="1"/>
  <c r="AB54" i="7"/>
  <c r="U54" i="7" s="1"/>
  <c r="AG67" i="7"/>
  <c r="AB67" i="7"/>
  <c r="U67" i="7" s="1"/>
  <c r="AB75" i="7"/>
  <c r="U75" i="7" s="1"/>
  <c r="AG75" i="7"/>
  <c r="AG63" i="7"/>
  <c r="AB63" i="7"/>
  <c r="U63" i="7" s="1"/>
  <c r="AJ57" i="7"/>
  <c r="AG55" i="7"/>
  <c r="AB55" i="7"/>
  <c r="U55" i="7" s="1"/>
  <c r="AJ32" i="7"/>
  <c r="AJ38" i="7" l="1"/>
  <c r="AJ63" i="7"/>
  <c r="AJ75" i="7"/>
  <c r="AJ72" i="7"/>
  <c r="AJ29" i="7"/>
  <c r="AJ52" i="7"/>
  <c r="AJ54" i="7"/>
  <c r="AJ67" i="7"/>
  <c r="AJ55" i="7"/>
  <c r="A23" i="7" a="1"/>
  <c r="A23" i="7" s="1"/>
  <c r="W23" i="7"/>
  <c r="AD23" i="7" s="1"/>
  <c r="AI23" i="7" s="1"/>
  <c r="Y23" i="7"/>
  <c r="AE23" i="7"/>
  <c r="A24" i="7" a="1"/>
  <c r="A24" i="7" s="1"/>
  <c r="V24" i="7"/>
  <c r="W24" i="7"/>
  <c r="X24" i="7" s="1"/>
  <c r="Y24" i="7"/>
  <c r="AE24" i="7"/>
  <c r="A25" i="7" a="1"/>
  <c r="A25" i="7" s="1"/>
  <c r="V25" i="7"/>
  <c r="W25" i="7"/>
  <c r="AC25" i="7" s="1"/>
  <c r="AH25" i="7" s="1"/>
  <c r="Y25" i="7"/>
  <c r="AE25" i="7"/>
  <c r="A26" i="7" a="1"/>
  <c r="A26" i="7" s="1"/>
  <c r="V26" i="7"/>
  <c r="W26" i="7"/>
  <c r="X26" i="7" s="1"/>
  <c r="Y26" i="7"/>
  <c r="AE26" i="7"/>
  <c r="A28" i="7" a="1"/>
  <c r="A28" i="7" s="1"/>
  <c r="V28" i="7"/>
  <c r="W28" i="7"/>
  <c r="X28" i="7" s="1"/>
  <c r="Y28" i="7"/>
  <c r="AE28" i="7"/>
  <c r="A30" i="7" a="1"/>
  <c r="A30" i="7" s="1"/>
  <c r="V30" i="7"/>
  <c r="W30" i="7"/>
  <c r="AC30" i="7" s="1"/>
  <c r="AH30" i="7" s="1"/>
  <c r="Y30" i="7"/>
  <c r="AE30" i="7"/>
  <c r="A31" i="7" a="1"/>
  <c r="A31" i="7" s="1"/>
  <c r="V31" i="7"/>
  <c r="W31" i="7"/>
  <c r="X31" i="7" s="1"/>
  <c r="Y31" i="7"/>
  <c r="AE31" i="7"/>
  <c r="A33" i="7" a="1"/>
  <c r="A33" i="7" s="1"/>
  <c r="V33" i="7"/>
  <c r="W33" i="7"/>
  <c r="AD33" i="7" s="1"/>
  <c r="AI33" i="7" s="1"/>
  <c r="Y33" i="7"/>
  <c r="AE33" i="7"/>
  <c r="A34" i="7" a="1"/>
  <c r="A34" i="7" s="1"/>
  <c r="V34" i="7"/>
  <c r="W34" i="7"/>
  <c r="X34" i="7" s="1"/>
  <c r="Y34" i="7"/>
  <c r="AE34" i="7"/>
  <c r="A35" i="7" a="1"/>
  <c r="A35" i="7" s="1"/>
  <c r="V35" i="7"/>
  <c r="W35" i="7"/>
  <c r="AC35" i="7" s="1"/>
  <c r="AH35" i="7" s="1"/>
  <c r="Y35" i="7"/>
  <c r="AE35" i="7"/>
  <c r="A36" i="7" a="1"/>
  <c r="A36" i="7" s="1"/>
  <c r="V36" i="7"/>
  <c r="W36" i="7"/>
  <c r="AC36" i="7" s="1"/>
  <c r="AH36" i="7" s="1"/>
  <c r="Y36" i="7"/>
  <c r="AE36" i="7"/>
  <c r="A37" i="7" a="1"/>
  <c r="A37" i="7" s="1"/>
  <c r="V37" i="7"/>
  <c r="W37" i="7"/>
  <c r="X37" i="7" s="1"/>
  <c r="Y37" i="7"/>
  <c r="AE37" i="7"/>
  <c r="C20" i="7"/>
  <c r="D20" i="7" s="1"/>
  <c r="V39" i="7"/>
  <c r="V40" i="7"/>
  <c r="V41" i="7"/>
  <c r="V42" i="7"/>
  <c r="V43" i="7"/>
  <c r="V44" i="7"/>
  <c r="V45" i="7"/>
  <c r="V46" i="7"/>
  <c r="V47" i="7"/>
  <c r="V48" i="7"/>
  <c r="V49" i="7"/>
  <c r="V50" i="7"/>
  <c r="V51" i="7"/>
  <c r="L48" i="7"/>
  <c r="L49" i="7"/>
  <c r="L50" i="7"/>
  <c r="L51" i="7"/>
  <c r="A39" i="7" a="1"/>
  <c r="A39" i="7" s="1"/>
  <c r="A40" i="7" a="1"/>
  <c r="A40" i="7" s="1"/>
  <c r="A41" i="7" a="1"/>
  <c r="A41" i="7" s="1"/>
  <c r="A42" i="7" a="1"/>
  <c r="A42" i="7" s="1"/>
  <c r="A43" i="7" a="1"/>
  <c r="A43" i="7" s="1"/>
  <c r="A44" i="7" a="1"/>
  <c r="A44" i="7" s="1"/>
  <c r="A45" i="7" a="1"/>
  <c r="A45" i="7" s="1"/>
  <c r="A46" i="7" a="1"/>
  <c r="A46" i="7" s="1"/>
  <c r="A47" i="7" a="1"/>
  <c r="A47" i="7" s="1"/>
  <c r="A48" i="7" a="1"/>
  <c r="A48" i="7" s="1"/>
  <c r="A49" i="7" a="1"/>
  <c r="A49" i="7" s="1"/>
  <c r="A50" i="7" a="1"/>
  <c r="A50" i="7" s="1"/>
  <c r="A51" i="7" a="1"/>
  <c r="A51" i="7" s="1"/>
  <c r="G49" i="7"/>
  <c r="G50" i="7"/>
  <c r="I49" i="7"/>
  <c r="I50" i="7"/>
  <c r="W39" i="7"/>
  <c r="AC39" i="7" s="1"/>
  <c r="AH39" i="7" s="1"/>
  <c r="W40" i="7"/>
  <c r="X40" i="7" s="1"/>
  <c r="W41" i="7"/>
  <c r="AD41" i="7" s="1"/>
  <c r="AI41" i="7" s="1"/>
  <c r="W42" i="7"/>
  <c r="AC42" i="7" s="1"/>
  <c r="AH42" i="7" s="1"/>
  <c r="W43" i="7"/>
  <c r="X43" i="7" s="1"/>
  <c r="W44" i="7"/>
  <c r="X44" i="7" s="1"/>
  <c r="W45" i="7"/>
  <c r="X45" i="7" s="1"/>
  <c r="W46" i="7"/>
  <c r="X46" i="7" s="1"/>
  <c r="W47" i="7"/>
  <c r="AD47" i="7" s="1"/>
  <c r="AI47" i="7" s="1"/>
  <c r="W48" i="7"/>
  <c r="X48" i="7" s="1"/>
  <c r="W49" i="7"/>
  <c r="AD49" i="7" s="1"/>
  <c r="AI49" i="7" s="1"/>
  <c r="W50" i="7"/>
  <c r="AC50" i="7" s="1"/>
  <c r="AH50" i="7" s="1"/>
  <c r="W51" i="7"/>
  <c r="AC51" i="7" s="1"/>
  <c r="AH51" i="7" s="1"/>
  <c r="Y39" i="7"/>
  <c r="Y40" i="7"/>
  <c r="Y41" i="7"/>
  <c r="Y42" i="7"/>
  <c r="Y43" i="7"/>
  <c r="Y44" i="7"/>
  <c r="Y45" i="7"/>
  <c r="Y46" i="7"/>
  <c r="Y47" i="7"/>
  <c r="Y48" i="7"/>
  <c r="Y49" i="7"/>
  <c r="Y50" i="7"/>
  <c r="Y51" i="7"/>
  <c r="AE39" i="7"/>
  <c r="AE40" i="7"/>
  <c r="AE41" i="7"/>
  <c r="AE42" i="7"/>
  <c r="AE43" i="7"/>
  <c r="AE44" i="7"/>
  <c r="AE45" i="7"/>
  <c r="AE46" i="7"/>
  <c r="AE47" i="7"/>
  <c r="AE48" i="7"/>
  <c r="AE49" i="7"/>
  <c r="AE50" i="7"/>
  <c r="AE51" i="7"/>
  <c r="I48" i="7" l="1"/>
  <c r="G48" i="7"/>
  <c r="I47" i="7"/>
  <c r="G47" i="7"/>
  <c r="I46" i="7"/>
  <c r="G46" i="7"/>
  <c r="I45" i="7"/>
  <c r="G45" i="7"/>
  <c r="G44" i="7"/>
  <c r="I44" i="7"/>
  <c r="I51" i="7"/>
  <c r="G51" i="7"/>
  <c r="I43" i="7"/>
  <c r="G43" i="7"/>
  <c r="Z24" i="7"/>
  <c r="AF24" i="7" s="1"/>
  <c r="G42" i="7"/>
  <c r="I42" i="7"/>
  <c r="I41" i="7"/>
  <c r="G41" i="7"/>
  <c r="I40" i="7"/>
  <c r="G40" i="7"/>
  <c r="G39" i="7"/>
  <c r="I39" i="7"/>
  <c r="Z37" i="7"/>
  <c r="AF37" i="7" s="1"/>
  <c r="I37" i="7"/>
  <c r="G37" i="7"/>
  <c r="X36" i="7"/>
  <c r="Z36" i="7" s="1"/>
  <c r="AF36" i="7" s="1"/>
  <c r="I36" i="7"/>
  <c r="AD36" i="7"/>
  <c r="AI36" i="7" s="1"/>
  <c r="G36" i="7"/>
  <c r="I35" i="7"/>
  <c r="G35" i="7"/>
  <c r="G34" i="7"/>
  <c r="AD34" i="7"/>
  <c r="AI34" i="7" s="1"/>
  <c r="I34" i="7"/>
  <c r="G33" i="7"/>
  <c r="X33" i="7"/>
  <c r="Z33" i="7" s="1"/>
  <c r="AF33" i="7" s="1"/>
  <c r="I33" i="7"/>
  <c r="AC33" i="7"/>
  <c r="AH33" i="7" s="1"/>
  <c r="Z31" i="7"/>
  <c r="AA31" i="7" s="1"/>
  <c r="L31" i="7" s="1"/>
  <c r="I31" i="7"/>
  <c r="G31" i="7"/>
  <c r="I30" i="7"/>
  <c r="G30" i="7"/>
  <c r="I28" i="7"/>
  <c r="G28" i="7"/>
  <c r="I26" i="7"/>
  <c r="G26" i="7"/>
  <c r="AD26" i="7"/>
  <c r="AI26" i="7" s="1"/>
  <c r="I25" i="7"/>
  <c r="G25" i="7"/>
  <c r="AD25" i="7"/>
  <c r="AI25" i="7" s="1"/>
  <c r="G24" i="7"/>
  <c r="I24" i="7"/>
  <c r="AC23" i="7"/>
  <c r="AH23" i="7" s="1"/>
  <c r="I23" i="7"/>
  <c r="G23" i="7"/>
  <c r="Z34" i="7"/>
  <c r="AF34" i="7" s="1"/>
  <c r="Z28" i="7"/>
  <c r="AF28" i="7" s="1"/>
  <c r="AC26" i="7"/>
  <c r="AH26" i="7" s="1"/>
  <c r="X23" i="7"/>
  <c r="Z23" i="7" s="1"/>
  <c r="AA23" i="7" s="1"/>
  <c r="L23" i="7" s="1"/>
  <c r="Z26" i="7"/>
  <c r="AF26" i="7" s="1"/>
  <c r="AD35" i="7"/>
  <c r="AI35" i="7" s="1"/>
  <c r="AD31" i="7"/>
  <c r="AI31" i="7" s="1"/>
  <c r="AC31" i="7"/>
  <c r="AH31" i="7" s="1"/>
  <c r="AD24" i="7"/>
  <c r="AI24" i="7" s="1"/>
  <c r="AD37" i="7"/>
  <c r="AI37" i="7" s="1"/>
  <c r="X35" i="7"/>
  <c r="Z35" i="7" s="1"/>
  <c r="AC34" i="7"/>
  <c r="AH34" i="7" s="1"/>
  <c r="AD28" i="7"/>
  <c r="AI28" i="7" s="1"/>
  <c r="X25" i="7"/>
  <c r="Z25" i="7" s="1"/>
  <c r="AC24" i="7"/>
  <c r="AH24" i="7" s="1"/>
  <c r="X30" i="7"/>
  <c r="Z30" i="7" s="1"/>
  <c r="AC28" i="7"/>
  <c r="AH28" i="7" s="1"/>
  <c r="AC37" i="7"/>
  <c r="AH37" i="7" s="1"/>
  <c r="AD30" i="7"/>
  <c r="AI30" i="7" s="1"/>
  <c r="X41" i="7"/>
  <c r="Z41" i="7" s="1"/>
  <c r="AF41" i="7" s="1"/>
  <c r="AC48" i="7"/>
  <c r="AH48" i="7" s="1"/>
  <c r="AD48" i="7"/>
  <c r="AI48" i="7" s="1"/>
  <c r="AC49" i="7"/>
  <c r="AH49" i="7" s="1"/>
  <c r="AC43" i="7"/>
  <c r="AH43" i="7" s="1"/>
  <c r="AC41" i="7"/>
  <c r="AH41" i="7" s="1"/>
  <c r="AD43" i="7"/>
  <c r="AI43" i="7" s="1"/>
  <c r="Z46" i="7"/>
  <c r="AA46" i="7" s="1"/>
  <c r="AC47" i="7"/>
  <c r="AH47" i="7" s="1"/>
  <c r="X47" i="7"/>
  <c r="Z47" i="7" s="1"/>
  <c r="AF47" i="7" s="1"/>
  <c r="AD45" i="7"/>
  <c r="AI45" i="7" s="1"/>
  <c r="AD51" i="7"/>
  <c r="AI51" i="7" s="1"/>
  <c r="AD46" i="7"/>
  <c r="AI46" i="7" s="1"/>
  <c r="AD40" i="7"/>
  <c r="AI40" i="7" s="1"/>
  <c r="X49" i="7"/>
  <c r="Z49" i="7" s="1"/>
  <c r="AA49" i="7" s="1"/>
  <c r="Z45" i="7"/>
  <c r="AA45" i="7" s="1"/>
  <c r="L45" i="7" s="1"/>
  <c r="Z44" i="7"/>
  <c r="AF44" i="7" s="1"/>
  <c r="Z43" i="7"/>
  <c r="AF43" i="7" s="1"/>
  <c r="AD42" i="7"/>
  <c r="AI42" i="7" s="1"/>
  <c r="Z40" i="7"/>
  <c r="AF40" i="7" s="1"/>
  <c r="Z48" i="7"/>
  <c r="AA48" i="7" s="1"/>
  <c r="AD39" i="7"/>
  <c r="AI39" i="7" s="1"/>
  <c r="AC46" i="7"/>
  <c r="AH46" i="7" s="1"/>
  <c r="AC45" i="7"/>
  <c r="AH45" i="7" s="1"/>
  <c r="X42" i="7"/>
  <c r="Z42" i="7" s="1"/>
  <c r="AA42" i="7" s="1"/>
  <c r="AD44" i="7"/>
  <c r="AI44" i="7" s="1"/>
  <c r="X51" i="7"/>
  <c r="Z51" i="7" s="1"/>
  <c r="X39" i="7"/>
  <c r="Z39" i="7" s="1"/>
  <c r="X50" i="7"/>
  <c r="Z50" i="7" s="1"/>
  <c r="AC44" i="7"/>
  <c r="AH44" i="7" s="1"/>
  <c r="AD50" i="7"/>
  <c r="AI50" i="7" s="1"/>
  <c r="AC40" i="7"/>
  <c r="AH40" i="7" s="1"/>
  <c r="AB46" i="7" l="1"/>
  <c r="U46" i="7" s="1"/>
  <c r="L46" i="7"/>
  <c r="AA24" i="7"/>
  <c r="L24" i="7" s="1"/>
  <c r="AB42" i="7"/>
  <c r="U42" i="7" s="1"/>
  <c r="L42" i="7"/>
  <c r="AA37" i="7"/>
  <c r="L37" i="7" s="1"/>
  <c r="AA36" i="7"/>
  <c r="AA33" i="7"/>
  <c r="L33" i="7" s="1"/>
  <c r="AF31" i="7"/>
  <c r="AA28" i="7"/>
  <c r="AA26" i="7"/>
  <c r="AF23" i="7"/>
  <c r="AA34" i="7"/>
  <c r="AA35" i="7"/>
  <c r="L35" i="7" s="1"/>
  <c r="AF35" i="7"/>
  <c r="AG31" i="7"/>
  <c r="AB31" i="7"/>
  <c r="U31" i="7" s="1"/>
  <c r="AB23" i="7"/>
  <c r="U23" i="7" s="1"/>
  <c r="AG23" i="7"/>
  <c r="AA30" i="7"/>
  <c r="L30" i="7" s="1"/>
  <c r="AF30" i="7"/>
  <c r="AA25" i="7"/>
  <c r="L25" i="7" s="1"/>
  <c r="AF25" i="7"/>
  <c r="AF46" i="7"/>
  <c r="AA43" i="7"/>
  <c r="AA44" i="7"/>
  <c r="AG46" i="7"/>
  <c r="AA41" i="7"/>
  <c r="AA47" i="7"/>
  <c r="AF45" i="7"/>
  <c r="AA40" i="7"/>
  <c r="AF49" i="7"/>
  <c r="AF48" i="7"/>
  <c r="AG42" i="7"/>
  <c r="AF42" i="7"/>
  <c r="AF50" i="7"/>
  <c r="AA50" i="7"/>
  <c r="AF39" i="7"/>
  <c r="AA39" i="7"/>
  <c r="L39" i="7" s="1"/>
  <c r="AF51" i="7"/>
  <c r="AA51" i="7"/>
  <c r="AG48" i="7"/>
  <c r="AB48" i="7"/>
  <c r="AG49" i="7"/>
  <c r="AB49" i="7"/>
  <c r="AB45" i="7"/>
  <c r="U45" i="7" s="1"/>
  <c r="AG45" i="7"/>
  <c r="AG47" i="7" l="1"/>
  <c r="L47" i="7"/>
  <c r="AG44" i="7"/>
  <c r="L44" i="7"/>
  <c r="AB43" i="7"/>
  <c r="U43" i="7" s="1"/>
  <c r="L43" i="7"/>
  <c r="AB24" i="7"/>
  <c r="U24" i="7" s="1"/>
  <c r="AG24" i="7"/>
  <c r="AB41" i="7"/>
  <c r="U41" i="7" s="1"/>
  <c r="L41" i="7"/>
  <c r="AG40" i="7"/>
  <c r="L40" i="7"/>
  <c r="AB37" i="7"/>
  <c r="U37" i="7" s="1"/>
  <c r="AG37" i="7"/>
  <c r="AB36" i="7"/>
  <c r="U36" i="7" s="1"/>
  <c r="L36" i="7"/>
  <c r="AG36" i="7"/>
  <c r="AG34" i="7"/>
  <c r="L34" i="7"/>
  <c r="AB34" i="7"/>
  <c r="U34" i="7" s="1"/>
  <c r="AG33" i="7"/>
  <c r="AB33" i="7"/>
  <c r="U33" i="7" s="1"/>
  <c r="AB28" i="7"/>
  <c r="U28" i="7" s="1"/>
  <c r="L28" i="7"/>
  <c r="AG28" i="7"/>
  <c r="AG26" i="7"/>
  <c r="L26" i="7"/>
  <c r="AB26" i="7"/>
  <c r="U26" i="7" s="1"/>
  <c r="AJ23" i="7"/>
  <c r="AG25" i="7"/>
  <c r="AB25" i="7"/>
  <c r="U25" i="7" s="1"/>
  <c r="AJ31" i="7"/>
  <c r="AB35" i="7"/>
  <c r="U35" i="7" s="1"/>
  <c r="AG35" i="7"/>
  <c r="AB30" i="7"/>
  <c r="U30" i="7" s="1"/>
  <c r="AG30" i="7"/>
  <c r="AB47" i="7"/>
  <c r="U47" i="7" s="1"/>
  <c r="AJ46" i="7"/>
  <c r="AG43" i="7"/>
  <c r="AG41" i="7"/>
  <c r="AB44" i="7"/>
  <c r="U44" i="7" s="1"/>
  <c r="AJ42" i="7"/>
  <c r="AB40" i="7"/>
  <c r="U40" i="7" s="1"/>
  <c r="AJ49" i="7"/>
  <c r="U49" i="7"/>
  <c r="AG50" i="7"/>
  <c r="AB50" i="7"/>
  <c r="U50" i="7" s="1"/>
  <c r="AB51" i="7"/>
  <c r="U51" i="7" s="1"/>
  <c r="AG51" i="7"/>
  <c r="AJ48" i="7"/>
  <c r="U48" i="7"/>
  <c r="AJ45" i="7"/>
  <c r="AB39" i="7"/>
  <c r="U39" i="7" s="1"/>
  <c r="AG39" i="7"/>
  <c r="AJ43" i="7" l="1"/>
  <c r="AJ41" i="7"/>
  <c r="AJ24" i="7"/>
  <c r="AJ28" i="7"/>
  <c r="AJ36" i="7"/>
  <c r="AJ30" i="7"/>
  <c r="AJ26" i="7"/>
  <c r="AJ37" i="7"/>
  <c r="AJ33" i="7"/>
  <c r="AJ34" i="7"/>
  <c r="AJ25" i="7"/>
  <c r="AJ35" i="7"/>
  <c r="AJ47" i="7"/>
  <c r="AJ40" i="7"/>
  <c r="AJ44" i="7"/>
  <c r="AJ50" i="7"/>
  <c r="AJ51" i="7"/>
  <c r="AJ39"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<sst xmlns="http://schemas.openxmlformats.org/spreadsheetml/2006/main" count="343" uniqueCount="289">
  <si>
    <t>Instructions</t>
  </si>
  <si>
    <t>* Restoration activities are defined as discrete components of the project that you can assign costs to. Break the project into as many restoration activities as you have available data.</t>
  </si>
  <si>
    <t>* The combined costs for all restoration activities should sum to the total cost of the project.</t>
  </si>
  <si>
    <t xml:space="preserve">Completion steps: </t>
  </si>
  <si>
    <t>(1) Add case name, project name, and total project costs in the Project Overview Section.</t>
  </si>
  <si>
    <t>(2) In the Activity Breakdown section, start a row by entering an Activity Name and selecting an Activity Type.</t>
  </si>
  <si>
    <t>(3) Required cells for the row will be highlighted in blue.</t>
  </si>
  <si>
    <t>(4) Once all required information is entered for a row, the row will turn green.</t>
  </si>
  <si>
    <t>Project Overview</t>
  </si>
  <si>
    <t xml:space="preserve">Case Name  </t>
  </si>
  <si>
    <t>Project Name</t>
  </si>
  <si>
    <t>Total Cost of Project</t>
  </si>
  <si>
    <t>Sum of Activity Costs Entered</t>
  </si>
  <si>
    <t>Activity Breakdown</t>
  </si>
  <si>
    <t>#</t>
  </si>
  <si>
    <t>Activity Name</t>
  </si>
  <si>
    <t>Activity Type</t>
  </si>
  <si>
    <t>Activity Cost</t>
  </si>
  <si>
    <t>Start Date 
(m/d/yyyy)</t>
  </si>
  <si>
    <t>Completion Date (m/d/yyyy)</t>
  </si>
  <si>
    <r>
      <t xml:space="preserve">1 </t>
    </r>
    <r>
      <rPr>
        <sz val="12"/>
        <rFont val="Calibri"/>
        <family val="2"/>
        <scheme val="minor"/>
      </rPr>
      <t>➔➔➔</t>
    </r>
  </si>
  <si>
    <t>Implementing Party/
Vendor Type/
Selling Party</t>
  </si>
  <si>
    <r>
      <t xml:space="preserve">2 </t>
    </r>
    <r>
      <rPr>
        <sz val="12"/>
        <rFont val="Calibri"/>
        <family val="2"/>
        <scheme val="minor"/>
      </rPr>
      <t>➔➔➔</t>
    </r>
  </si>
  <si>
    <t>State</t>
  </si>
  <si>
    <t>County 
(or County Equivalent)</t>
  </si>
  <si>
    <r>
      <t>3</t>
    </r>
    <r>
      <rPr>
        <sz val="12"/>
        <rFont val="Calibri"/>
        <family val="2"/>
        <scheme val="minor"/>
      </rPr>
      <t xml:space="preserve"> ➔➔➔</t>
    </r>
  </si>
  <si>
    <t>NAICS Code/Description</t>
  </si>
  <si>
    <t>Supply Chain Level</t>
  </si>
  <si>
    <t>Labor hours (optional)</t>
  </si>
  <si>
    <t>Labor costs</t>
  </si>
  <si>
    <t>Travel costs</t>
  </si>
  <si>
    <t>Other nonlabor costs</t>
  </si>
  <si>
    <t>Description of Other nonlabor costs</t>
  </si>
  <si>
    <t>Warning</t>
  </si>
  <si>
    <t>ActiveRow</t>
  </si>
  <si>
    <t>Activity</t>
  </si>
  <si>
    <t>Manage_Plan_Monitor</t>
  </si>
  <si>
    <t>Party</t>
  </si>
  <si>
    <t>GetNAICS</t>
  </si>
  <si>
    <t>GetBreakdown</t>
  </si>
  <si>
    <t>BreakdownFlag</t>
  </si>
  <si>
    <t>GetSupplyChain</t>
  </si>
  <si>
    <t>GetRealty</t>
  </si>
  <si>
    <t>RowComplete_Basics</t>
  </si>
  <si>
    <t>RowComplete_NAICS</t>
  </si>
  <si>
    <t>RowComplete_Breakdown</t>
  </si>
  <si>
    <t>RowComplete_SupplyChain</t>
  </si>
  <si>
    <t>RowComplete_Realty</t>
  </si>
  <si>
    <t>RowComplete</t>
  </si>
  <si>
    <t>Project management and/or oversight</t>
  </si>
  <si>
    <t>Private Industry</t>
  </si>
  <si>
    <t>Colorado</t>
  </si>
  <si>
    <t>Architectural, Engineering, and Related Services (includes landscape architecture, building inspections, surveying and mapping, and testing laboratories) (5413)</t>
  </si>
  <si>
    <t>Wholesale</t>
  </si>
  <si>
    <t>Land purchase</t>
  </si>
  <si>
    <t>Realty - land, easement, restoration bank purchase</t>
  </si>
  <si>
    <t>Materials purchase</t>
  </si>
  <si>
    <t>Federal govt</t>
  </si>
  <si>
    <t>Mining and quarrying stone (21231)</t>
  </si>
  <si>
    <t>Bank purchase</t>
  </si>
  <si>
    <t>Seeds (111998)</t>
  </si>
  <si>
    <t>Realty - realty services, legal services</t>
  </si>
  <si>
    <t>Version</t>
  </si>
  <si>
    <t>Compatibility:</t>
  </si>
  <si>
    <t>This workbook was designed for use in Excel version 2007 and later.</t>
  </si>
  <si>
    <t>Overview</t>
  </si>
  <si>
    <t xml:space="preserve">* This system can be used to collect (or estimate) cost data for a wide range of projects: large and small projects; past, present, or future projects; and projects focused on mitigation, reclamation, restoration, or recovery. </t>
  </si>
  <si>
    <t>Economic Impacts</t>
  </si>
  <si>
    <t>Restoration Activity</t>
  </si>
  <si>
    <t>Components of a project for which costs can be assigned.</t>
  </si>
  <si>
    <t>Restoration activity types include project management, planning, monitoring, implementation, materials purchases, and realty activities.</t>
  </si>
  <si>
    <t>Party_abr</t>
  </si>
  <si>
    <t>Supply_abr</t>
  </si>
  <si>
    <t>Realty Purchase Type</t>
  </si>
  <si>
    <t>Activity_abr</t>
  </si>
  <si>
    <t>Manage</t>
  </si>
  <si>
    <t>Plan</t>
  </si>
  <si>
    <t>Monitor</t>
  </si>
  <si>
    <t>Implement</t>
  </si>
  <si>
    <t>Materials</t>
  </si>
  <si>
    <t>Realty_Buy</t>
  </si>
  <si>
    <t>Realty_Service</t>
  </si>
  <si>
    <t>P</t>
  </si>
  <si>
    <t>Alabama</t>
  </si>
  <si>
    <t>Direct from manufacturer</t>
  </si>
  <si>
    <t>D</t>
  </si>
  <si>
    <t>Management Consulting Services (54161)</t>
  </si>
  <si>
    <t>Hay Farming (11194)</t>
  </si>
  <si>
    <t>Nursery/greenhouse products (1114)</t>
  </si>
  <si>
    <t>Banking, Loans, Brokerage, and Other Loan Intermediary Costs (522)</t>
  </si>
  <si>
    <t>F</t>
  </si>
  <si>
    <t>Alaska</t>
  </si>
  <si>
    <t>W</t>
  </si>
  <si>
    <t>Easement purchase</t>
  </si>
  <si>
    <t>Planning</t>
  </si>
  <si>
    <t>Environmental Consulting Services (54162)</t>
  </si>
  <si>
    <t>All Other Crop Farming (includes grass seed farming) (11199)</t>
  </si>
  <si>
    <t>Mulch/Hay/Straw (11194)</t>
  </si>
  <si>
    <t>Real Estate Services (realtors, appraisals, property management) (531)</t>
  </si>
  <si>
    <t>State/local govt</t>
  </si>
  <si>
    <t>L</t>
  </si>
  <si>
    <t>American Samoa</t>
  </si>
  <si>
    <t>Retail</t>
  </si>
  <si>
    <t>R</t>
  </si>
  <si>
    <t>Monitoring</t>
  </si>
  <si>
    <t>Religious, Grantmaking, Civic, Professional, and Similar Organizations (813 )</t>
  </si>
  <si>
    <t>Aquaculture (11251)</t>
  </si>
  <si>
    <t>Legal Services (5411)</t>
  </si>
  <si>
    <t>NGO</t>
  </si>
  <si>
    <t>N</t>
  </si>
  <si>
    <t>Arizona</t>
  </si>
  <si>
    <t>Implementation</t>
  </si>
  <si>
    <t>Scientific Research and Development Services (5417)</t>
  </si>
  <si>
    <t>Apiculture (11291)</t>
  </si>
  <si>
    <t>Arkansas</t>
  </si>
  <si>
    <t>Horses and Other Equine Production (11292)</t>
  </si>
  <si>
    <t>Sand and Gravel (21232)</t>
  </si>
  <si>
    <t>California</t>
  </si>
  <si>
    <t>Other Scientific and Technical Consulting Services (54169)</t>
  </si>
  <si>
    <t>Timber Tract Operations (11311)</t>
  </si>
  <si>
    <t>Natural fiber fabrics (31321)</t>
  </si>
  <si>
    <t>Public Relations Agencies (54182)</t>
  </si>
  <si>
    <t>Forest Nurseries and Gathering of Forest Products (11321)</t>
  </si>
  <si>
    <t>Synthetic fabrics (31323)</t>
  </si>
  <si>
    <t>Connecticut</t>
  </si>
  <si>
    <t>Accounting, Tax Preparation, Bookkeeping, and Payroll Services (54121)</t>
  </si>
  <si>
    <t>Logging (11331)</t>
  </si>
  <si>
    <t>Wood products including wood fencing (321999)</t>
  </si>
  <si>
    <t>Delaware</t>
  </si>
  <si>
    <t>Fishing (11411)</t>
  </si>
  <si>
    <t>Gasoline (32411)</t>
  </si>
  <si>
    <t>District of Columbia</t>
  </si>
  <si>
    <t>Veterinary Services (54194)</t>
  </si>
  <si>
    <t>Hunting and Trapping (11421)</t>
  </si>
  <si>
    <t>Fertilizer and soil amendments (325311)</t>
  </si>
  <si>
    <t>Florida</t>
  </si>
  <si>
    <t>Custom Computer Programming Services (541511)</t>
  </si>
  <si>
    <t>Support Activities for Crop Production (includes aerial spraying, soil preparation, planting, cultivating) (11511)</t>
  </si>
  <si>
    <t>Paint and other coatings (32551)</t>
  </si>
  <si>
    <t>Georgia</t>
  </si>
  <si>
    <t>Computer Systems Design Services (541512)</t>
  </si>
  <si>
    <t>Support Activities for Animal Production (includes breeding services, boarding) (11521)</t>
  </si>
  <si>
    <t>Plastic pipes and pipe fittings (326122)</t>
  </si>
  <si>
    <t>Guam</t>
  </si>
  <si>
    <t>All Other Professional, Scientific, and Technical Services (54199)</t>
  </si>
  <si>
    <t>Support Activities for Forestry (includes estimating timber, forest firefighting, forest pest control, aerial seeding) (11531)</t>
  </si>
  <si>
    <t>Plastic netting (32619)</t>
  </si>
  <si>
    <t>Hawaii</t>
  </si>
  <si>
    <t>Stone Mining and Quarrying (21231)</t>
  </si>
  <si>
    <t>Ready-mix concrete (32732)</t>
  </si>
  <si>
    <t>Idaho</t>
  </si>
  <si>
    <t>Sand, Gravel, Clay, and Ceramic and Refractory Minerals Mining and Quarrying (21232)</t>
  </si>
  <si>
    <t>Brick/concrete products including concrete pipes and conduits (32733)</t>
  </si>
  <si>
    <t>Illinois</t>
  </si>
  <si>
    <t>Support Activities for Mining (includes drilling, taking core samples, making geological observations) (21311)</t>
  </si>
  <si>
    <t>Iron or steel products, including metal posts (3311)</t>
  </si>
  <si>
    <t>Indiana</t>
  </si>
  <si>
    <t>Water Supply and Irrigation Systems (includes operation of water treatment plants and/or water supply systems) (22131)</t>
  </si>
  <si>
    <t>Hardware (3325)</t>
  </si>
  <si>
    <t>Iowa</t>
  </si>
  <si>
    <t>Sewage Treatment Facilities (includes operation of sewer systems or sewage treatment facilities) (22132)</t>
  </si>
  <si>
    <t>Wire fencing (3326)</t>
  </si>
  <si>
    <t>Kansas</t>
  </si>
  <si>
    <t>Ship and Boat Building and Repair (33661)</t>
  </si>
  <si>
    <t>Communications equipment (3342)</t>
  </si>
  <si>
    <t>Kentucky</t>
  </si>
  <si>
    <t>Nursery and Tree Production (111421)</t>
  </si>
  <si>
    <t>Vehicle purchase (cars) (33611)</t>
  </si>
  <si>
    <t>Louisiana</t>
  </si>
  <si>
    <t>Cattle Ranching and Farming (1121)</t>
  </si>
  <si>
    <t>Vehicle purchase (light duty trucks) (336112)</t>
  </si>
  <si>
    <t>Maine</t>
  </si>
  <si>
    <t>Hydroelectric Power Generation (221111)</t>
  </si>
  <si>
    <t>Vehicle purchase (heavy duty trucks) (336120)</t>
  </si>
  <si>
    <t>Maryland</t>
  </si>
  <si>
    <t>Fossil Fuel Electric Power Generation (221112)</t>
  </si>
  <si>
    <t>Massachusetts</t>
  </si>
  <si>
    <t>Nuclear Electric Power Generation (221113)</t>
  </si>
  <si>
    <t>Michigan</t>
  </si>
  <si>
    <t>Solar Electric Power Generation (221114)</t>
  </si>
  <si>
    <t>Minnesota</t>
  </si>
  <si>
    <t>Wind Electric Power Generation (221115)</t>
  </si>
  <si>
    <t>Mississippi</t>
  </si>
  <si>
    <t>Geothermal Electric Power Generation (221116)</t>
  </si>
  <si>
    <t>Missouri</t>
  </si>
  <si>
    <t>Biomass Electric Power Generation (221117)</t>
  </si>
  <si>
    <t>Montana</t>
  </si>
  <si>
    <t>Commercial and Institutional Building Construction (includes new work) (23622-New)</t>
  </si>
  <si>
    <t>Nebraska</t>
  </si>
  <si>
    <t>Commercial and Institutional Building Construction (includes reconstruction, rehabilitation, and repairs) (23622-Repair)</t>
  </si>
  <si>
    <t>Nevada</t>
  </si>
  <si>
    <t>Water and Sewer Line and Related Structures Construction (includes new work) (23711-New)</t>
  </si>
  <si>
    <t>New Hampshire</t>
  </si>
  <si>
    <t>Water and Sewer Line and Related Structures Construction (includes reconstruction, rehabilitation, and repairs) (23711-Repair)</t>
  </si>
  <si>
    <t>New Jersey</t>
  </si>
  <si>
    <t>Power and Communication Line and Related Structures Construction (includes new work) (23713-New)</t>
  </si>
  <si>
    <t>New Mexico</t>
  </si>
  <si>
    <t>Power and Communication Line and Related Structures Construction (includes reconstruction, rehabilitation, and repairs) (23713-Repair)</t>
  </si>
  <si>
    <t>New York</t>
  </si>
  <si>
    <t>Highway, Street, and Bridge Construction (includes new work) (23731-New)</t>
  </si>
  <si>
    <t>North Carolina</t>
  </si>
  <si>
    <t>Highway, Street, and Bridge Construction (includes reconstruction, rehabilitation, and repairs) (23731-Repair)</t>
  </si>
  <si>
    <t>North Dakota</t>
  </si>
  <si>
    <t>Other Heavy and Civil Engineering Construction (includes new work; examples: water resource projects (e.g., dredging and land drainage), open space improvement (e.g., parks and trails)) (23799-New)</t>
  </si>
  <si>
    <t>Northern Mariana Islands</t>
  </si>
  <si>
    <t>Other Heavy and Civil Engineering Construction (includes reconstruction, rehabilitation, and repairs; examples: water resource projects (e.g., dredging and land drainage), open space improvement (e.g., parks and trails))(23799-Repair)</t>
  </si>
  <si>
    <t>Ohio</t>
  </si>
  <si>
    <t>Air freight (481)</t>
  </si>
  <si>
    <t>Oklahoma</t>
  </si>
  <si>
    <t>Rail freight (482)</t>
  </si>
  <si>
    <t>Oregon</t>
  </si>
  <si>
    <t>Water freight (483)</t>
  </si>
  <si>
    <t>Pennsylvania</t>
  </si>
  <si>
    <t>Truck freight (484)</t>
  </si>
  <si>
    <t>Puerto Rico</t>
  </si>
  <si>
    <t>Warehousing and Storage (493)</t>
  </si>
  <si>
    <t>Rhode Island</t>
  </si>
  <si>
    <t>Automotive Equipment Rental and Leasing (5321)</t>
  </si>
  <si>
    <t>South Carolina</t>
  </si>
  <si>
    <t>Commercial and Industrial Machinery and Equipment Rental and Leasing (5324)</t>
  </si>
  <si>
    <t>South Dakota</t>
  </si>
  <si>
    <t>Tennessee</t>
  </si>
  <si>
    <t>Texas</t>
  </si>
  <si>
    <t>U.S. Virgin Islands</t>
  </si>
  <si>
    <t>Utah</t>
  </si>
  <si>
    <t>Vermont</t>
  </si>
  <si>
    <t>Virginia</t>
  </si>
  <si>
    <t>Washington</t>
  </si>
  <si>
    <t>West Virginia</t>
  </si>
  <si>
    <t>Wisconsin</t>
  </si>
  <si>
    <t>Wyoming</t>
  </si>
  <si>
    <t>Landscaping Services (includes planting trees and shrubs; does NOT include landscape architecture) (56173)</t>
  </si>
  <si>
    <t>Waste Management and Remediation Services (562)</t>
  </si>
  <si>
    <t>Automotive Mechanical and Electrical Repair and Maintenance (81111)</t>
  </si>
  <si>
    <t>Electronic and Precision Equipment Repair and Maintenance (81121)</t>
  </si>
  <si>
    <t>Commercial and Industrial Machinery and Equipment (except Automotive and Electronic) Repair and Maintenance (81131)</t>
  </si>
  <si>
    <t>Term</t>
  </si>
  <si>
    <t>Description</t>
  </si>
  <si>
    <t>Implementing Party</t>
  </si>
  <si>
    <t>Vendor Type</t>
  </si>
  <si>
    <t>Selling Party</t>
  </si>
  <si>
    <t>Implementing Party describes the type of organization or institution that implements an Activity, and is relevant for Project management, Planning, Monitoring, Implementation, and Realty Services Activity Types.</t>
  </si>
  <si>
    <t>Vendor Type describes the type of organization or institution who sold a material, and is relevant for the Materials Purchase Activity Type.</t>
  </si>
  <si>
    <t>Selling Party describes the type of organization or institution who is the selling party in a real estate purchase or transaction and is relevant for the Realty purchase Activity Type.</t>
  </si>
  <si>
    <t xml:space="preserve">Supply Chain Level describes the type of supplier for Materials Purchase Activities. Was the material purchased from a retailer, a wholesaler, or directly from the manufacturer? </t>
  </si>
  <si>
    <t>Labor Hours</t>
  </si>
  <si>
    <t>Labor Costs</t>
  </si>
  <si>
    <t>Travel Costs</t>
  </si>
  <si>
    <t>If the implementing party for project management, planning, or monitoring activities is a governmental or non-governmental organization (NGO), then information on labor, travel, and other nonlabor costs is collected (instead of a NAICS code). Other nonlabor costs include all other non-labor and non-travel costs, including overhead costs.</t>
  </si>
  <si>
    <t>Type of real estate purchase</t>
  </si>
  <si>
    <t>This question clarifies the type of real estate purchase for the 'Realty - land, easement, restoration bank purchase' activity (options include land purchase, easement purchase, and restoration bank purchase).</t>
  </si>
  <si>
    <t>If the implementing party for project management, planning, or monitoring activities is a governmental or non-governmental organization (NGO), then information on labor, travel, and other nonlabor costs is collected (instead of a NAICS code). Labor hours are an estimate of the total number of labor hours spent on a selected restoration activity. This field is optional.</t>
  </si>
  <si>
    <t xml:space="preserve">If the implementing party for project management, planning, or monitoring activities is a governmental or non-governmental organization (NGO), then information on labor, travel, and other nonlabor costs is collected (instead of a NAICS code). Labor costs are the total (loaded) labor costs for the labor hours spent on a selected restoration activity. Labor costs should include wages, salaries, benefits, and taxes. Overhead costs should not be included here. </t>
  </si>
  <si>
    <t>If the implementing party for project management, planning, or monitoring activities is a governmental or non-governmental organization (NGO), then information on labor, travel, and other nonlabor costs is collected (instead of a NAICS code). Travel costs include all non-labor travel costs for the selected activity.</t>
  </si>
  <si>
    <t>Type of real-estate purchase</t>
  </si>
  <si>
    <t>Caution!</t>
  </si>
  <si>
    <t>Copy and paste is okay.</t>
  </si>
  <si>
    <r>
      <rPr>
        <u/>
        <sz val="11"/>
        <rFont val="Calibri"/>
        <family val="2"/>
        <scheme val="minor"/>
      </rPr>
      <t xml:space="preserve">Don't </t>
    </r>
    <r>
      <rPr>
        <b/>
        <u/>
        <sz val="11"/>
        <rFont val="Calibri"/>
        <family val="2"/>
        <scheme val="minor"/>
      </rPr>
      <t>cut</t>
    </r>
    <r>
      <rPr>
        <u/>
        <sz val="11"/>
        <rFont val="Calibri"/>
        <family val="2"/>
        <scheme val="minor"/>
      </rPr>
      <t xml:space="preserve"> and paste</t>
    </r>
    <r>
      <rPr>
        <sz val="11"/>
        <rFont val="Calibri"/>
        <family val="2"/>
        <scheme val="minor"/>
      </rPr>
      <t xml:space="preserve">. Cutting and pasting will disrupt the conditional formatting in this workbook. </t>
    </r>
  </si>
  <si>
    <t>Add activity name first</t>
  </si>
  <si>
    <r>
      <t xml:space="preserve">* The </t>
    </r>
    <r>
      <rPr>
        <i/>
        <sz val="11"/>
        <color theme="1"/>
        <rFont val="Calibri"/>
        <family val="2"/>
        <scheme val="minor"/>
      </rPr>
      <t>materials purchase</t>
    </r>
    <r>
      <rPr>
        <sz val="11"/>
        <color theme="1"/>
        <rFont val="Calibri"/>
        <family val="2"/>
        <scheme val="minor"/>
      </rPr>
      <t xml:space="preserve"> activity type is reserved for materials that constitute a major element of project expenditures. For example, the materials purchase activity might be used for a culvert purchase for a stream restoration project, or a nursery product purchase for a planting project. Other, smaller materials purchases are often included within implementation expenditures and do not need to be listed as individual line items. </t>
    </r>
  </si>
  <si>
    <t xml:space="preserve">* Use this form to break total project expenditures into costs by restoration activities. </t>
  </si>
  <si>
    <t>Readme: Restoration Cost Collection (RCC) Framework</t>
  </si>
  <si>
    <t xml:space="preserve">* The goal of the restoration cost collection framework is to give restoration practitioners and project managers a tool for collecting and organizing project costs in a way that captures data on the composition of projects and enables economic impact analyses. </t>
  </si>
  <si>
    <t>Using the RCC Framework</t>
  </si>
  <si>
    <t xml:space="preserve">* The RCC Framework is organized around the information needed to estimate economic impacts, specifically: How much was spent? By whom? On what? when? And where? Projects are broken into restoration activities, which are broadly defined as components of a project for which costs can be assigned. Restoration activities are classified into activity types: project management, planning, monitoring, implementation, materials purchases, and realty activities. Total spending and a date range, in months and years, are collected for each activity. Figure 1 (below) describes the additional who, what, where data collected for each activity type. Blue cells in the 'Cost Entry Form' tab direct users through follow-up questions based on Activity Type. </t>
  </si>
  <si>
    <t xml:space="preserve">* The RCC Framework is flexible and allows for varying levels of detail to be collected depending on data availability. Project components can be lumped into relatively few activities or divided into detailed line items. Cost and project data are improved when separate line items are recorded whenever who, what, where, or when elements differ within an activity. For example, if two different contractors (who) located in different areas (where) are hired to do similar work, it is best to list these costs separately. Similarly, if an activity takes place over multiple years, it is best to record separate annual line items for this activity.  </t>
  </si>
  <si>
    <t>Restoration Cost Collection Framework - Cost Entry Form</t>
  </si>
  <si>
    <r>
      <t>Economic impact analyses measure the jobs and business activity created or supported through expenditures. The Restoration Cost Collection (RCC) framework collects the necessary data for economic impact analysis, but does not directly estimate economic impacts. For more information on how to estimate economic impacts using these data, please see [</t>
    </r>
    <r>
      <rPr>
        <sz val="12"/>
        <color rgb="FFFF0000"/>
        <rFont val="Calibri"/>
        <family val="2"/>
        <scheme val="minor"/>
      </rPr>
      <t>add journal article citation</t>
    </r>
    <r>
      <rPr>
        <sz val="12"/>
        <color theme="1"/>
        <rFont val="Calibri"/>
        <family val="2"/>
        <scheme val="minor"/>
      </rPr>
      <t>].</t>
    </r>
  </si>
  <si>
    <t>* Restoration activities can include project management, planning, monitoring, implementation, large materials purchases, land or easement purchases, and realty and legal services. Activities may have been performed by Federal government, State, local, or Tribal government, non-governmental organizations, or private industry.</t>
  </si>
  <si>
    <t>NAICS Code</t>
  </si>
  <si>
    <r>
      <t>Title:</t>
    </r>
    <r>
      <rPr>
        <sz val="12"/>
        <color theme="1"/>
        <rFont val="Times New Roman"/>
        <family val="1"/>
      </rPr>
      <t xml:space="preserve"> A framework for estimating economic impacts of ecological restoration projects</t>
    </r>
  </si>
  <si>
    <r>
      <t>Authors and affiliations:</t>
    </r>
    <r>
      <rPr>
        <sz val="12"/>
        <color theme="1"/>
        <rFont val="Times New Roman"/>
        <family val="1"/>
      </rPr>
      <t xml:space="preserve"> Catherine Cullinane Thomas,</t>
    </r>
    <r>
      <rPr>
        <vertAlign val="superscript"/>
        <sz val="12"/>
        <color theme="1"/>
        <rFont val="Times New Roman"/>
        <family val="1"/>
      </rPr>
      <t>1</t>
    </r>
    <r>
      <rPr>
        <sz val="12"/>
        <color theme="1"/>
        <rFont val="Times New Roman"/>
        <family val="1"/>
      </rPr>
      <t xml:space="preserve"> Christopher Huber,</t>
    </r>
    <r>
      <rPr>
        <vertAlign val="superscript"/>
        <sz val="12"/>
        <color theme="1"/>
        <rFont val="Times New Roman"/>
        <family val="1"/>
      </rPr>
      <t>2</t>
    </r>
    <r>
      <rPr>
        <sz val="12"/>
        <color theme="1"/>
        <rFont val="Times New Roman"/>
        <family val="1"/>
      </rPr>
      <t xml:space="preserve"> Kristin E. Skrabis,</t>
    </r>
    <r>
      <rPr>
        <vertAlign val="superscript"/>
        <sz val="12"/>
        <color theme="1"/>
        <rFont val="Times New Roman"/>
        <family val="1"/>
      </rPr>
      <t>3</t>
    </r>
    <r>
      <rPr>
        <sz val="12"/>
        <color theme="1"/>
        <rFont val="Times New Roman"/>
        <family val="1"/>
      </rPr>
      <t xml:space="preserve"> and Timothy B. Hoelzle</t>
    </r>
    <r>
      <rPr>
        <vertAlign val="superscript"/>
        <sz val="12"/>
        <color theme="1"/>
        <rFont val="Times New Roman"/>
        <family val="1"/>
      </rPr>
      <t>4</t>
    </r>
  </si>
  <si>
    <r>
      <t>2</t>
    </r>
    <r>
      <rPr>
        <sz val="12"/>
        <color theme="1"/>
        <rFont val="Times New Roman"/>
        <family val="1"/>
      </rPr>
      <t>U.S. Geological Survey, Science and Decisions Center; ORCID 0000-0001-8446-8134</t>
    </r>
  </si>
  <si>
    <r>
      <t>1</t>
    </r>
    <r>
      <rPr>
        <sz val="12"/>
        <color theme="1"/>
        <rFont val="Times New Roman"/>
        <family val="1"/>
      </rPr>
      <t>U.S. Geological Survey, Fort Collins Science Center; current address: U.S. Department of Agriculture, Economic Research Service; ORCID 0000-0001-8168-1271</t>
    </r>
  </si>
  <si>
    <r>
      <t>3</t>
    </r>
    <r>
      <rPr>
        <sz val="12"/>
        <color theme="1"/>
        <rFont val="Times New Roman"/>
        <family val="1"/>
      </rPr>
      <t>U.S. Department of the Interior, Office of Policy Analysis</t>
    </r>
  </si>
  <si>
    <r>
      <t>4</t>
    </r>
    <r>
      <rPr>
        <sz val="12"/>
        <color theme="1"/>
        <rFont val="Times New Roman"/>
        <family val="1"/>
      </rPr>
      <t>U.S. Department of the Interior, Office of Restoration and Damage Assessment; ORCID 0000-0003-0294-9730</t>
    </r>
  </si>
  <si>
    <r>
      <t>Corresponding Author:</t>
    </r>
    <r>
      <rPr>
        <sz val="12"/>
        <color theme="1"/>
        <rFont val="Times New Roman"/>
        <family val="1"/>
      </rPr>
      <t xml:space="preserve"> Catherine Cullinane-Thomas, catherine.cullinanethomas@usda.gov</t>
    </r>
  </si>
  <si>
    <t>This spreadsheet provides a template that can be used to implement cost collection following the Restoration Costs Collection (RCC) Framework as described in Cullinane Thomas et al. 2024. Please refer to the article for details about the RCC Framework. The Readme tab describes how to use this spreadsheet. The Cost Entry Form tab can be used as a template for tracking restoration project costs. Columns in the Cost Entry Form are defined in the Glossary tab.</t>
  </si>
  <si>
    <t>Supplementary Material 1</t>
  </si>
  <si>
    <r>
      <rPr>
        <b/>
        <sz val="12"/>
        <color theme="1"/>
        <rFont val="Times New Roman"/>
        <family val="1"/>
      </rPr>
      <t>Statements and Declarations:</t>
    </r>
    <r>
      <rPr>
        <sz val="12"/>
        <color theme="1"/>
        <rFont val="Times New Roman"/>
        <family val="1"/>
      </rPr>
      <t xml:space="preserve"> This study was supported by funding from the U.S. Geological Survey and the Department of the Interior. The findings and conclusions in this publication are those of the author(s) and should not be construed to represent any official U.S. Department of Agriculture determination or policy. The authors have no conflicts of interest to declare. Any use of trade, firm, or product names is for descriptive purposes only and does not imply endorsement by the U.S. Government.</t>
    </r>
  </si>
  <si>
    <t>Office of Management and Budget. (2017). North American Industrial Classification System, 2017. U.S. Government Printing Office, Washington, D.C. Available at https://www.census.gov/naics/reference_files_tools/2017_NAICS_Manual.pdf.</t>
  </si>
  <si>
    <t>References</t>
  </si>
  <si>
    <t xml:space="preserve">U.S. Census Bureau. N.d. North American Industry Classification System. Available at https://www.census.gov/naics/. </t>
  </si>
  <si>
    <t>* The framework links common restoration actions with standard economic sectors in the North American Industrial Classification System (NAICS) scheme (Office of Management and Budget. 2017; https://www.census.gov/naics/). Systematically linking project expenditures to NAICS sectors enables bridging of cost data to economic multiplier data, which can be used to estimate economic impacts.</t>
  </si>
  <si>
    <t xml:space="preserve">The North American Industrial Classification System (NAICS) is the standard used by Federal statistical agencies in classifying business establishments for the purpose of collecting, analyzing, and publishing statistical data related to the U.S. business economy (Office of Management and Budget, 2017). For most activities, spending is matched to a NAICS sector to describe the work or purchase made. Suggested links between common restoration activities and NAICS codes are provided in appendix tables A1:A4 in Cullinane Thomas et al., 2024. The NAICS website (https://www.census.gov/naics/) provides detailed descriptions of each NAICS code and can be searched by number or by key words. </t>
  </si>
  <si>
    <r>
      <t xml:space="preserve">* You can use this tool freely. If writing about or sharing this tool, </t>
    </r>
    <r>
      <rPr>
        <b/>
        <sz val="11"/>
        <color theme="1"/>
        <rFont val="Calibri"/>
        <family val="2"/>
        <scheme val="minor"/>
      </rPr>
      <t xml:space="preserve">please cite:
Cullinane Thomas, C, Huber C, Skrabis K, Hoelzle T (2024) A Framework for Estimating Economic Impacts of Ecological Restoration. Environmental Management. 10.1007/s00267-024-02040-x   </t>
    </r>
  </si>
  <si>
    <t xml:space="preserve">* For more information about the Restoration Cost Collection (RCC) Framework, see:
Cullinane Thomas, C, Huber C, Skrabis K, Hoelzle T (2024) A Framework for Estimating Economic Impacts of Ecological Restoration. Environmental Management. 10.1007/s00267-024-02040-x   </t>
  </si>
  <si>
    <r>
      <rPr>
        <b/>
        <sz val="12"/>
        <color theme="1"/>
        <rFont val="Times New Roman"/>
        <family val="1"/>
      </rPr>
      <t xml:space="preserve">Citation: </t>
    </r>
    <r>
      <rPr>
        <sz val="12"/>
        <color theme="1"/>
        <rFont val="Calibri"/>
        <family val="2"/>
        <scheme val="minor"/>
      </rPr>
      <t xml:space="preserve">Cullinane Thomas, C, Huber C, Skrabis K, Hoelzle T (2024) A Framework for Estimating Economic Impacts of Ecological Restoration. Environmental Management. 10.1007/s00267-024-02040-x </t>
    </r>
  </si>
  <si>
    <t xml:space="preserve">Cullinane Thomas, C, Huber C, Skrabis K, Hoelzle T (2024) A Framework for Estimating Economic Impacts of Ecological Restoration. Environmental Management. 10.1007/s00267-024-02040-x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</si>
</sst>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theme="1"/>
      <name val="Arial"/>
      <family val="2"/>
    </font>
    <font>
      <sz val="12"/>
      <color theme="1"/>
      <name val="Calibri"/>
      <family val="2"/>
      <scheme val="minor"/>
    </font>
    <font>
      <b/>
      <sz val="14"/>
      <color theme="1"/>
      <name val="Calibri"/>
      <family val="2"/>
      <scheme val="minor"/>
    </font>
    <font>
      <sz val="12"/>
      <name val="Calibri"/>
      <family val="2"/>
      <scheme val="minor"/>
    </font>
    <font>
      <sz val="12"/>
      <color theme="0"/>
      <name val="Calibri"/>
      <family val="2"/>
      <scheme val="minor"/>
    </font>
    <font>
      <sz val="11"/>
      <color rgb="FFC00000"/>
      <name val="Calibri"/>
      <family val="2"/>
      <scheme val="minor"/>
    </font>
    <font>
      <b/>
      <sz val="18"/>
      <color theme="1"/>
      <name val="Calibri"/>
      <family val="2"/>
      <scheme val="minor"/>
    </font>
    <font>
      <sz val="22"/>
      <color theme="1"/>
      <name val="Calibri"/>
      <family val="2"/>
      <scheme val="minor"/>
    </font>
    <font>
      <b/>
      <sz val="12"/>
      <color theme="1"/>
      <name val="Calibri"/>
      <family val="2"/>
      <scheme val="minor"/>
    </font>
    <font>
      <sz val="12"/>
      <color rgb="FFFF0000"/>
      <name val="Calibri"/>
      <family val="2"/>
      <scheme val="minor"/>
    </font>
    <font>
      <sz val="11"/>
      <name val="Calibri"/>
      <family val="2"/>
      <scheme val="minor"/>
    </font>
    <font>
      <b/>
      <u/>
      <sz val="11"/>
      <name val="Calibri"/>
      <family val="2"/>
      <scheme val="minor"/>
    </font>
    <font>
      <u/>
      <sz val="11"/>
      <name val="Calibri"/>
      <family val="2"/>
      <scheme val="minor"/>
    </font>
    <font>
      <b/>
      <sz val="12"/>
      <color rgb="FFC00000"/>
      <name val="Calibri"/>
      <family val="2"/>
      <scheme val="minor"/>
    </font>
    <font>
      <i/>
      <sz val="11"/>
      <color theme="1"/>
      <name val="Calibri"/>
      <family val="2"/>
      <scheme val="minor"/>
    </font>
    <font>
      <sz val="12"/>
      <color theme="1"/>
      <name val="Times New Roman"/>
      <family val="1"/>
    </font>
    <font>
      <b/>
      <sz val="12"/>
      <color theme="1"/>
      <name val="Times New Roman"/>
      <family val="1"/>
    </font>
    <font>
      <vertAlign val="superscript"/>
      <sz val="12"/>
      <color theme="1"/>
      <name val="Times New Roman"/>
      <family val="1"/>
    </font>
    <font>
      <b/>
      <sz val="12"/>
      <color theme="1"/>
      <name val="Calibri"/>
      <family val="1"/>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s>
  <borders count="19">
    <border>
      <left/>
      <right/>
      <top/>
      <bottom/>
      <diagonal/>
    </border>
    <border>
      <left/>
      <right/>
      <top/>
      <bottom style="medium">
        <color indexed="64"/>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auto="1"/>
      </left>
      <right style="thin">
        <color auto="1"/>
      </right>
      <top style="thin">
        <color auto="1"/>
      </top>
      <bottom style="thin">
        <color auto="1"/>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medium">
        <color auto="1"/>
      </top>
      <bottom style="medium">
        <color auto="1"/>
      </bottom>
      <diagonal/>
    </border>
    <border>
      <left style="thin">
        <color auto="1"/>
      </left>
      <right style="thin">
        <color auto="1"/>
      </right>
      <top/>
      <bottom style="thin">
        <color auto="1"/>
      </bottom>
      <diagonal/>
    </border>
    <border>
      <left/>
      <right style="thin">
        <color auto="1"/>
      </right>
      <top/>
      <bottom/>
      <diagonal/>
    </border>
    <border>
      <left/>
      <right/>
      <top style="medium">
        <color auto="1"/>
      </top>
      <bottom/>
      <diagonal/>
    </border>
    <border>
      <left style="thin">
        <color theme="0" tint="-0.499984740745262"/>
      </left>
      <right style="thin">
        <color theme="0" tint="-0.499984740745262"/>
      </right>
      <top style="medium">
        <color auto="1"/>
      </top>
      <bottom/>
      <diagonal/>
    </border>
  </borders>
  <cellStyleXfs count="4">
    <xf numFmtId="0" fontId="0" fillId="0" borderId="0"/>
    <xf numFmtId="0" fontId="3" fillId="0" borderId="0"/>
    <xf numFmtId="0" fontId="1" fillId="0" borderId="0"/>
    <xf numFmtId="0" fontId="4" fillId="0" borderId="0"/>
  </cellStyleXfs>
  <cellXfs count="71">
    <xf numFmtId="0" fontId="0" fillId="0" borderId="0" xfId="0"/>
    <xf numFmtId="0" fontId="0" fillId="0" borderId="0" xfId="0" applyAlignment="1">
      <alignment vertical="top" wrapText="1"/>
    </xf>
    <xf numFmtId="0" fontId="0" fillId="0" borderId="0" xfId="0" applyAlignment="1">
      <alignment vertical="center" wrapText="1"/>
    </xf>
    <xf numFmtId="0" fontId="0" fillId="0" borderId="0" xfId="0" applyAlignment="1">
      <alignment horizontal="center" vertical="center" wrapText="1"/>
    </xf>
    <xf numFmtId="14" fontId="5" fillId="0" borderId="4"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7" xfId="0" applyBorder="1" applyAlignment="1">
      <alignment vertical="center" wrapText="1"/>
    </xf>
    <xf numFmtId="0" fontId="0" fillId="0" borderId="0" xfId="0" applyAlignment="1">
      <alignment vertical="center"/>
    </xf>
    <xf numFmtId="0" fontId="0" fillId="0" borderId="2" xfId="0" applyBorder="1" applyAlignment="1">
      <alignment horizontal="center" vertical="center" wrapText="1"/>
    </xf>
    <xf numFmtId="0" fontId="2" fillId="0" borderId="0" xfId="0" applyFont="1" applyAlignment="1">
      <alignment horizontal="center" vertical="center"/>
    </xf>
    <xf numFmtId="0" fontId="8" fillId="2" borderId="4" xfId="0" applyFont="1" applyFill="1" applyBorder="1" applyAlignment="1">
      <alignment horizontal="center" vertical="center" wrapText="1"/>
    </xf>
    <xf numFmtId="0" fontId="0" fillId="0" borderId="6" xfId="0" applyBorder="1" applyAlignment="1" applyProtection="1">
      <alignment vertical="center" wrapText="1"/>
      <protection locked="0"/>
    </xf>
    <xf numFmtId="14" fontId="0" fillId="0" borderId="7" xfId="0" applyNumberFormat="1" applyBorder="1" applyAlignment="1" applyProtection="1">
      <alignment horizontal="center" vertical="center" wrapText="1"/>
      <protection locked="0"/>
    </xf>
    <xf numFmtId="0" fontId="0" fillId="0" borderId="7"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8" xfId="0" applyBorder="1" applyAlignment="1" applyProtection="1">
      <alignment vertical="center" wrapText="1"/>
      <protection locked="0"/>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xf>
    <xf numFmtId="0" fontId="0" fillId="0" borderId="7"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12" xfId="0" applyBorder="1" applyAlignment="1" applyProtection="1">
      <alignment vertical="center" wrapText="1"/>
      <protection locked="0"/>
    </xf>
    <xf numFmtId="14" fontId="0" fillId="0" borderId="10" xfId="0" applyNumberFormat="1" applyBorder="1" applyAlignment="1" applyProtection="1">
      <alignment horizontal="center" vertical="center" wrapText="1"/>
      <protection locked="0"/>
    </xf>
    <xf numFmtId="0" fontId="0" fillId="0" borderId="10" xfId="0" applyBorder="1" applyAlignment="1">
      <alignment vertical="center" wrapText="1"/>
    </xf>
    <xf numFmtId="0" fontId="0" fillId="0" borderId="10" xfId="0" applyBorder="1" applyAlignment="1" applyProtection="1">
      <alignment horizontal="center" vertical="center" wrapText="1"/>
      <protection locked="0"/>
    </xf>
    <xf numFmtId="0" fontId="0" fillId="0" borderId="13" xfId="0" applyBorder="1" applyAlignment="1" applyProtection="1">
      <alignment vertical="center" wrapText="1"/>
      <protection locked="0"/>
    </xf>
    <xf numFmtId="0" fontId="0" fillId="0" borderId="4" xfId="0" applyBorder="1" applyAlignment="1">
      <alignment horizontal="center" vertical="center" wrapText="1"/>
    </xf>
    <xf numFmtId="164" fontId="0" fillId="0" borderId="7" xfId="0" applyNumberFormat="1" applyBorder="1" applyAlignment="1" applyProtection="1">
      <alignment horizontal="center" vertical="center" wrapText="1"/>
      <protection locked="0"/>
    </xf>
    <xf numFmtId="164" fontId="0" fillId="0" borderId="10" xfId="0" applyNumberFormat="1" applyBorder="1" applyAlignment="1" applyProtection="1">
      <alignment horizontal="center" vertical="center" wrapText="1"/>
      <protection locked="0"/>
    </xf>
    <xf numFmtId="164" fontId="0" fillId="0" borderId="7" xfId="0" applyNumberFormat="1" applyBorder="1" applyAlignment="1" applyProtection="1">
      <alignment vertical="center" wrapText="1"/>
      <protection locked="0"/>
    </xf>
    <xf numFmtId="164" fontId="0" fillId="0" borderId="10" xfId="0" applyNumberFormat="1" applyBorder="1" applyAlignment="1" applyProtection="1">
      <alignment vertical="center" wrapText="1"/>
      <protection locked="0"/>
    </xf>
    <xf numFmtId="164" fontId="0" fillId="0" borderId="11" xfId="0" applyNumberFormat="1" applyBorder="1" applyAlignment="1">
      <alignment horizontal="center" vertical="center" wrapText="1"/>
    </xf>
    <xf numFmtId="0" fontId="6" fillId="0" borderId="16" xfId="0" applyFont="1" applyBorder="1" applyAlignment="1">
      <alignment horizontal="right" vertical="center"/>
    </xf>
    <xf numFmtId="0" fontId="0" fillId="4" borderId="15" xfId="0" applyFill="1" applyBorder="1" applyAlignment="1" applyProtection="1">
      <alignment vertical="center" wrapText="1"/>
      <protection locked="0"/>
    </xf>
    <xf numFmtId="164" fontId="0" fillId="4" borderId="11" xfId="0" applyNumberFormat="1" applyFill="1" applyBorder="1" applyAlignment="1" applyProtection="1">
      <alignment horizontal="center" vertical="center" wrapText="1"/>
      <protection locked="0"/>
    </xf>
    <xf numFmtId="0" fontId="10" fillId="0" borderId="0" xfId="0" applyFont="1" applyAlignment="1">
      <alignment vertical="center"/>
    </xf>
    <xf numFmtId="0" fontId="5" fillId="0" borderId="0" xfId="0" applyFont="1" applyAlignment="1">
      <alignment vertical="top" wrapText="1"/>
    </xf>
    <xf numFmtId="0" fontId="0" fillId="0" borderId="0" xfId="0" applyAlignment="1">
      <alignment horizontal="left" vertical="center"/>
    </xf>
    <xf numFmtId="0" fontId="2" fillId="0" borderId="0" xfId="0" applyFont="1" applyAlignment="1">
      <alignment vertical="top" wrapText="1"/>
    </xf>
    <xf numFmtId="0" fontId="11" fillId="0" borderId="0" xfId="0" applyFont="1" applyAlignment="1">
      <alignment vertical="center"/>
    </xf>
    <xf numFmtId="0" fontId="11" fillId="0" borderId="1" xfId="0" applyFont="1" applyBorder="1" applyAlignment="1">
      <alignment vertical="center"/>
    </xf>
    <xf numFmtId="0" fontId="6" fillId="0" borderId="0" xfId="0" applyFont="1" applyAlignment="1">
      <alignment vertical="top" wrapText="1"/>
    </xf>
    <xf numFmtId="0" fontId="5" fillId="0" borderId="18" xfId="0" applyFont="1" applyBorder="1" applyAlignment="1">
      <alignment horizontal="center" vertical="center" wrapText="1"/>
    </xf>
    <xf numFmtId="0" fontId="0" fillId="0" borderId="2" xfId="0" applyBorder="1" applyAlignment="1">
      <alignment vertical="center" wrapText="1"/>
    </xf>
    <xf numFmtId="0" fontId="12" fillId="0" borderId="0" xfId="0" applyFont="1" applyAlignment="1">
      <alignment horizontal="left" vertical="center" wrapText="1"/>
    </xf>
    <xf numFmtId="0" fontId="9" fillId="0" borderId="0" xfId="0" applyFont="1" applyAlignment="1">
      <alignment vertical="center"/>
    </xf>
    <xf numFmtId="0" fontId="14" fillId="0" borderId="0" xfId="0" applyFont="1" applyAlignment="1">
      <alignment vertical="center"/>
    </xf>
    <xf numFmtId="0" fontId="0" fillId="0" borderId="4" xfId="0" applyBorder="1" applyAlignment="1">
      <alignment vertical="center" wrapText="1"/>
    </xf>
    <xf numFmtId="0" fontId="0" fillId="0" borderId="0" xfId="0" applyAlignment="1">
      <alignment wrapText="1"/>
    </xf>
    <xf numFmtId="0" fontId="20" fillId="0" borderId="0" xfId="0" applyFont="1" applyAlignment="1">
      <alignment vertical="center" wrapText="1"/>
    </xf>
    <xf numFmtId="0" fontId="19" fillId="0" borderId="0" xfId="0" applyFont="1" applyAlignment="1">
      <alignment vertical="center" wrapText="1"/>
    </xf>
    <xf numFmtId="0" fontId="11" fillId="0" borderId="1" xfId="0" applyFont="1" applyBorder="1" applyAlignment="1">
      <alignment vertical="center" wrapText="1"/>
    </xf>
    <xf numFmtId="0" fontId="21" fillId="0" borderId="0" xfId="0" applyFont="1" applyAlignment="1">
      <alignment horizontal="left" vertical="center" wrapText="1" indent="2"/>
    </xf>
    <xf numFmtId="0" fontId="0" fillId="0" borderId="0" xfId="0" applyAlignment="1">
      <alignment horizontal="left" vertical="center" wrapText="1"/>
    </xf>
    <xf numFmtId="0" fontId="0" fillId="0" borderId="0" xfId="0" applyAlignment="1">
      <alignment horizontal="left" vertical="center"/>
    </xf>
    <xf numFmtId="0" fontId="10" fillId="3" borderId="14" xfId="0" applyFont="1" applyFill="1" applyBorder="1" applyAlignment="1">
      <alignment horizontal="left" vertical="center" wrapText="1" indent="3"/>
    </xf>
    <xf numFmtId="0" fontId="11" fillId="0" borderId="1" xfId="0" applyFont="1" applyBorder="1" applyAlignment="1">
      <alignment horizontal="left" vertical="center" wrapText="1" indent="1"/>
    </xf>
    <xf numFmtId="0" fontId="11" fillId="0" borderId="0" xfId="0" applyFont="1" applyAlignment="1">
      <alignment horizontal="left" vertical="center" wrapText="1" indent="1"/>
    </xf>
    <xf numFmtId="0" fontId="5" fillId="0" borderId="17" xfId="0" applyFont="1" applyBorder="1" applyAlignment="1">
      <alignment horizontal="left" vertical="center" wrapText="1" indent="4"/>
    </xf>
    <xf numFmtId="0" fontId="5" fillId="0" borderId="0" xfId="0" applyFont="1" applyAlignment="1">
      <alignment horizontal="left" vertical="center" wrapText="1" indent="4"/>
    </xf>
    <xf numFmtId="0" fontId="12" fillId="0" borderId="0" xfId="0" applyFont="1" applyAlignment="1">
      <alignment horizontal="left" vertical="center" wrapText="1" indent="1"/>
    </xf>
    <xf numFmtId="0" fontId="9" fillId="0" borderId="0" xfId="0" applyFont="1" applyAlignment="1">
      <alignment horizontal="left" vertical="center" wrapText="1"/>
    </xf>
    <xf numFmtId="0" fontId="17" fillId="0" borderId="0" xfId="0" applyFont="1" applyAlignment="1">
      <alignment horizontal="left" vertical="center" wrapText="1" indent="1"/>
    </xf>
    <xf numFmtId="0" fontId="0" fillId="0" borderId="0" xfId="0" applyFill="1" applyAlignment="1">
      <alignment horizontal="left" vertical="center" wrapText="1"/>
    </xf>
    <xf numFmtId="0" fontId="0" fillId="0" borderId="0" xfId="0" applyFill="1" applyAlignment="1">
      <alignment horizontal="left" vertical="center"/>
    </xf>
    <xf numFmtId="0" fontId="0" fillId="0" borderId="0" xfId="0" applyFill="1" applyAlignment="1">
      <alignment vertical="center"/>
    </xf>
    <xf numFmtId="0" fontId="22" fillId="0" borderId="0" xfId="0" applyFont="1" applyFill="1" applyAlignment="1">
      <alignment vertical="center" wrapText="1"/>
    </xf>
    <xf numFmtId="0" fontId="5" fillId="0" borderId="0" xfId="0" applyFont="1" applyFill="1" applyAlignment="1">
      <alignment vertical="center"/>
    </xf>
  </cellXfs>
  <cellStyles count="4">
    <cellStyle name="Normal" xfId="0" builtinId="0"/>
    <cellStyle name="Normal 2" xfId="1" xr:uid="{00000000-0005-0000-0000-000001000000}"/>
    <cellStyle name="Normal 2 2" xfId="3" xr:uid="{00000000-0005-0000-0000-000002000000}"/>
    <cellStyle name="Normal 4 2" xfId="2" xr:uid="{00000000-0005-0000-0000-000003000000}"/>
  </cellStyles>
  <dxfs count="101">
    <dxf>
      <font>
        <b val="0"/>
        <i val="0"/>
        <color rgb="FFC00000"/>
      </font>
    </dxf>
    <dxf>
      <fill>
        <patternFill>
          <bgColor theme="4" tint="0.79998168889431442"/>
        </patternFill>
      </fill>
    </dxf>
    <dxf>
      <fill>
        <patternFill>
          <bgColor theme="9" tint="0.79998168889431442"/>
        </patternFill>
      </fill>
    </dxf>
    <dxf>
      <fill>
        <patternFill patternType="lightUp"/>
      </fill>
    </dxf>
    <dxf>
      <fill>
        <patternFill>
          <bgColor theme="9" tint="0.79998168889431442"/>
        </patternFill>
      </fill>
    </dxf>
    <dxf>
      <fill>
        <patternFill>
          <bgColor theme="4" tint="0.79998168889431442"/>
        </patternFill>
      </fill>
    </dxf>
    <dxf>
      <fill>
        <patternFill patternType="lightUp"/>
      </fill>
    </dxf>
    <dxf>
      <fill>
        <patternFill>
          <bgColor theme="4" tint="0.79998168889431442"/>
        </patternFill>
      </fill>
    </dxf>
    <dxf>
      <fill>
        <patternFill patternType="lightUp"/>
      </fill>
    </dxf>
    <dxf>
      <fill>
        <patternFill>
          <bgColor theme="4" tint="0.79998168889431442"/>
        </patternFill>
      </fill>
    </dxf>
    <dxf>
      <fill>
        <patternFill>
          <bgColor theme="4" tint="0.79998168889431442"/>
        </patternFill>
      </fill>
    </dxf>
    <dxf>
      <fill>
        <patternFill patternType="lightUp"/>
      </fill>
    </dxf>
    <dxf>
      <fill>
        <patternFill>
          <bgColor theme="9" tint="0.79998168889431442"/>
        </patternFill>
      </fill>
    </dxf>
    <dxf>
      <fill>
        <patternFill>
          <bgColor theme="4" tint="0.79998168889431442"/>
        </patternFill>
      </fill>
    </dxf>
    <dxf>
      <fill>
        <patternFill>
          <bgColor theme="9" tint="0.79998168889431442"/>
        </patternFill>
      </fill>
    </dxf>
    <dxf>
      <fill>
        <patternFill patternType="lightUp"/>
      </fill>
    </dxf>
    <dxf>
      <fill>
        <patternFill>
          <bgColor theme="4" tint="0.79998168889431442"/>
        </patternFill>
      </fill>
    </dxf>
    <dxf>
      <fill>
        <patternFill>
          <bgColor theme="4" tint="0.79998168889431442"/>
        </patternFill>
      </fill>
    </dxf>
    <dxf>
      <fill>
        <patternFill patternType="lightUp"/>
      </fill>
    </dxf>
    <dxf>
      <fill>
        <patternFill>
          <bgColor theme="4" tint="0.79998168889431442"/>
        </patternFill>
      </fill>
    </dxf>
    <dxf>
      <fill>
        <patternFill>
          <bgColor theme="4" tint="0.79998168889431442"/>
        </patternFill>
      </fill>
    </dxf>
    <dxf>
      <fill>
        <patternFill patternType="lightUp"/>
      </fill>
    </dxf>
    <dxf>
      <fill>
        <patternFill>
          <bgColor theme="4" tint="0.79998168889431442"/>
        </patternFill>
      </fill>
    </dxf>
    <dxf>
      <font>
        <b val="0"/>
        <i val="0"/>
        <color rgb="FFC00000"/>
      </font>
    </dxf>
    <dxf>
      <font>
        <b val="0"/>
        <i val="0"/>
        <color theme="9" tint="-0.24994659260841701"/>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4" tint="0.79998168889431442"/>
        </patternFill>
      </fill>
    </dxf>
    <dxf>
      <fill>
        <patternFill>
          <bgColor theme="4" tint="0.79998168889431442"/>
        </patternFill>
      </fill>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border diagonalUp="0" diagonalDown="0" outline="0">
        <left/>
        <right/>
        <top style="thin">
          <color theme="4" tint="0.39997558519241921"/>
        </top>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border diagonalUp="0" diagonalDown="0" outline="0">
        <left/>
        <right/>
        <top style="thin">
          <color theme="4" tint="0.39997558519241921"/>
        </top>
        <bottom style="thin">
          <color theme="4" tint="0.39997558519241921"/>
        </bottom>
      </border>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theme="0" tint="-0.499984740745262"/>
        </left>
        <right style="thin">
          <color theme="0" tint="-0.499984740745262"/>
        </right>
        <top/>
        <bottom style="thin">
          <color theme="0" tint="-0.499984740745262"/>
        </bottom>
        <vertical/>
        <horizontal/>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border diagonalUp="0" diagonalDown="0">
        <left style="thin">
          <color theme="0" tint="-0.499984740745262"/>
        </left>
        <right style="thin">
          <color theme="0" tint="-0.499984740745262"/>
        </right>
        <top/>
        <bottom style="thin">
          <color theme="0" tint="-0.499984740745262"/>
        </bottom>
        <vertical/>
        <horizontal/>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bottom style="thin">
          <color theme="0" tint="-0.499984740745262"/>
        </bottom>
      </border>
    </dxf>
    <dxf>
      <numFmt numFmtId="0" formatCode="General"/>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numFmt numFmtId="0" formatCode="General"/>
      <alignment horizontal="general" vertical="center" textRotation="0" wrapText="1" indent="0" justifyLastLine="0" shrinkToFit="0" readingOrder="0"/>
      <border diagonalUp="0" diagonalDown="0">
        <left style="thin">
          <color theme="0" tint="-0.499984740745262"/>
        </left>
        <right style="thin">
          <color theme="0" tint="-0.499984740745262"/>
        </right>
        <top/>
        <bottom style="thin">
          <color theme="0" tint="-0.499984740745262"/>
        </bottom>
        <vertical/>
        <horizontal/>
      </border>
      <protection locked="1" hidden="0"/>
    </dxf>
    <dxf>
      <alignment horizontal="general" vertical="center" textRotation="0" wrapText="1" indent="0" justifyLastLine="0" shrinkToFit="0" readingOrder="0"/>
      <border diagonalUp="0" diagonalDown="0">
        <left style="thin">
          <color theme="0" tint="-0.499984740745262"/>
        </left>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64" formatCode="&quot;$&quot;#,##0"/>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64" formatCode="&quot;$&quot;#,##0"/>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64" formatCode="&quot;$&quot;#,##0"/>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alignment horizontal="general" vertical="center" textRotation="0" wrapText="1" indent="0" justifyLastLine="0" shrinkToFit="0" readingOrder="0"/>
      <border diagonalUp="0" diagonalDown="0">
        <left style="thin">
          <color theme="0" tint="-0.499984740745262"/>
        </left>
        <right/>
        <top/>
        <bottom style="thin">
          <color theme="0" tint="-0.499984740745262"/>
        </bottom>
        <vertical/>
        <horizontal/>
      </border>
      <protection locked="0" hidden="0"/>
    </dxf>
    <dxf>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0" formatCode="General"/>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alignment horizontal="center"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fill>
        <patternFill patternType="none">
          <fgColor indexed="64"/>
          <bgColor auto="1"/>
        </patternFill>
      </fill>
      <alignment horizontal="center" vertical="center" textRotation="0" wrapText="1" indent="0" justifyLastLine="0" shrinkToFit="0" readingOrder="0"/>
      <border diagonalUp="0" diagonalDown="0" outline="0">
        <left style="thin">
          <color theme="0" tint="-0.499984740745262"/>
        </left>
        <right style="thin">
          <color theme="0" tint="-0.499984740745262"/>
        </right>
        <top style="thin">
          <color theme="0" tint="-0.499984740745262"/>
        </top>
        <bottom style="thin">
          <color theme="0" tint="-0.499984740745262"/>
        </bottom>
      </border>
      <protection locked="0" hidden="0"/>
    </dxf>
    <dxf>
      <fill>
        <patternFill patternType="none">
          <fgColor indexed="64"/>
          <bgColor auto="1"/>
        </patternFill>
      </fill>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9" formatCode="m/d/yyyy"/>
      <fill>
        <patternFill patternType="none">
          <fgColor indexed="64"/>
          <bgColor auto="1"/>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numFmt numFmtId="164" formatCode="&quot;$&quot;#,##0"/>
      <fill>
        <patternFill patternType="none">
          <fgColor indexed="64"/>
          <bgColor indexed="65"/>
        </patternFill>
      </fill>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none">
          <fgColor indexed="64"/>
          <bgColor indexed="65"/>
        </patternFill>
      </fill>
      <alignment horizontal="general"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vertical/>
        <horizontal/>
      </border>
      <protection locked="0" hidden="0"/>
    </dxf>
    <dxf>
      <fill>
        <patternFill patternType="none">
          <fgColor indexed="64"/>
          <bgColor auto="1"/>
        </patternFill>
      </fill>
      <alignment horizontal="general" vertical="center" textRotation="0" wrapText="1" indent="0" justifyLastLine="0" shrinkToFit="0" readingOrder="0"/>
      <border diagonalUp="0" diagonalDown="0">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protection locked="0" hidden="0"/>
    </dxf>
    <dxf>
      <alignment horizontal="center" vertical="center" textRotation="0" wrapText="1" indent="0" justifyLastLine="0" shrinkToFit="0" readingOrder="0"/>
      <border diagonalUp="0" diagonalDown="0">
        <left style="thin">
          <color theme="0" tint="-0.499984740745262"/>
        </left>
        <right style="thin">
          <color theme="0" tint="-0.499984740745262"/>
        </right>
        <top style="thin">
          <color theme="0" tint="-0.499984740745262"/>
        </top>
        <bottom style="thin">
          <color theme="0" tint="-0.499984740745262"/>
        </bottom>
      </border>
    </dxf>
    <dxf>
      <border diagonalUp="0" diagonalDown="0">
        <left style="thin">
          <color theme="0" tint="-0.499984740745262"/>
        </left>
        <right style="thin">
          <color theme="0" tint="-0.499984740745262"/>
        </right>
        <top/>
        <bottom style="thin">
          <color theme="0" tint="-0.499984740745262"/>
        </bottom>
      </border>
    </dxf>
    <dxf>
      <alignment horizontal="general" vertical="center" textRotation="0" wrapText="1" indent="0" justifyLastLine="0" shrinkToFit="0" readingOrder="0"/>
    </dxf>
    <dxf>
      <font>
        <strike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outline="0">
        <left style="thin">
          <color theme="0" tint="-0.499984740745262"/>
        </left>
        <right style="thin">
          <color theme="0" tint="-0.499984740745262"/>
        </right>
      </border>
    </dxf>
  </dxfs>
  <tableStyles count="0" defaultTableStyle="TableStyleMedium2" defaultPivotStyle="PivotStyleLight16"/>
  <colors>
    <mruColors>
      <color rgb="FFFFF8E5"/>
      <color rgb="FFEAF3FA"/>
      <color rgb="FFFBE0CD"/>
      <color rgb="FFECF5E7"/>
      <color rgb="FFEFF6FB"/>
      <color rgb="FFF1F7ED"/>
      <color rgb="FFFBE4D5"/>
      <color rgb="FFFAD9C2"/>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15875</xdr:colOff>
      <xdr:row>14</xdr:row>
      <xdr:rowOff>15875</xdr:rowOff>
    </xdr:from>
    <xdr:to>
      <xdr:col>14</xdr:col>
      <xdr:colOff>584200</xdr:colOff>
      <xdr:row>62</xdr:row>
      <xdr:rowOff>95251</xdr:rowOff>
    </xdr:to>
    <xdr:grpSp>
      <xdr:nvGrpSpPr>
        <xdr:cNvPr id="2" name="Group 8">
          <a:extLst>
            <a:ext uri="{FF2B5EF4-FFF2-40B4-BE49-F238E27FC236}">
              <a16:creationId xmlns:a16="http://schemas.microsoft.com/office/drawing/2014/main" id="{03C227DD-D13D-43FD-9893-D69E4930EB86}"/>
            </a:ext>
          </a:extLst>
        </xdr:cNvPr>
        <xdr:cNvGrpSpPr/>
      </xdr:nvGrpSpPr>
      <xdr:grpSpPr>
        <a:xfrm>
          <a:off x="625475" y="8978900"/>
          <a:ext cx="8874125" cy="9223376"/>
          <a:chOff x="9525" y="8953500"/>
          <a:chExt cx="8875107" cy="9229726"/>
        </a:xfrm>
      </xdr:grpSpPr>
      <xdr:sp macro="" textlink="">
        <xdr:nvSpPr>
          <xdr:cNvPr id="3" name="Rectangle 7">
            <a:extLst>
              <a:ext uri="{FF2B5EF4-FFF2-40B4-BE49-F238E27FC236}">
                <a16:creationId xmlns:a16="http://schemas.microsoft.com/office/drawing/2014/main" id="{55280DB4-66C4-4FC4-A7A6-466519E203B9}"/>
              </a:ext>
            </a:extLst>
          </xdr:cNvPr>
          <xdr:cNvSpPr/>
        </xdr:nvSpPr>
        <xdr:spPr>
          <a:xfrm>
            <a:off x="9525" y="8953500"/>
            <a:ext cx="8875107" cy="922972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5" name="Group 6">
            <a:extLst>
              <a:ext uri="{FF2B5EF4-FFF2-40B4-BE49-F238E27FC236}">
                <a16:creationId xmlns:a16="http://schemas.microsoft.com/office/drawing/2014/main" id="{B0F610BE-000B-4F0E-BFA8-AF9ED8604266}"/>
              </a:ext>
            </a:extLst>
          </xdr:cNvPr>
          <xdr:cNvGrpSpPr/>
        </xdr:nvGrpSpPr>
        <xdr:grpSpPr>
          <a:xfrm>
            <a:off x="1295488" y="9016978"/>
            <a:ext cx="6419850" cy="9140909"/>
            <a:chOff x="1181188" y="9274153"/>
            <a:chExt cx="6419850" cy="9140909"/>
          </a:xfrm>
        </xdr:grpSpPr>
        <xdr:pic>
          <xdr:nvPicPr>
            <xdr:cNvPr id="10" name="Picture 2">
              <a:extLst>
                <a:ext uri="{FF2B5EF4-FFF2-40B4-BE49-F238E27FC236}">
                  <a16:creationId xmlns:a16="http://schemas.microsoft.com/office/drawing/2014/main" id="{30D76C8A-CA74-4EEB-BB50-1B9BCE8062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98636" y="9274153"/>
              <a:ext cx="5962845" cy="8660644"/>
            </a:xfrm>
            <a:prstGeom prst="rect">
              <a:avLst/>
            </a:prstGeom>
          </xdr:spPr>
        </xdr:pic>
        <xdr:sp macro="" textlink="">
          <xdr:nvSpPr>
            <xdr:cNvPr id="11" name="TextBox 5">
              <a:extLst>
                <a:ext uri="{FF2B5EF4-FFF2-40B4-BE49-F238E27FC236}">
                  <a16:creationId xmlns:a16="http://schemas.microsoft.com/office/drawing/2014/main" id="{0A27C93A-FC90-4A6B-B2C5-626DD6DEDB5A}"/>
                </a:ext>
              </a:extLst>
            </xdr:cNvPr>
            <xdr:cNvSpPr txBox="1"/>
          </xdr:nvSpPr>
          <xdr:spPr>
            <a:xfrm>
              <a:off x="1181188" y="17995962"/>
              <a:ext cx="6419850" cy="419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Figure 1.</a:t>
              </a:r>
              <a:r>
                <a:rPr lang="en-US" sz="1100" baseline="0"/>
                <a:t> Flow chart showing follow-up questions for restoration activity expenditures based on activity type.</a:t>
              </a:r>
              <a:endParaRPr lang="en-US" sz="1100"/>
            </a:p>
          </xdr:txBody>
        </xdr:sp>
      </xdr:grp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DA66BC1-7EF1-4556-9C0A-BC70C3B66198}" name="ProjectCostForm" displayName="ProjectCostForm" ref="A22:AJ75" totalsRowShown="0" headerRowDxfId="100" dataDxfId="99" tableBorderDxfId="98">
  <autoFilter ref="A22:AJ75" xr:uid="{70F86054-A087-43B1-AA5C-C701D4DD50D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9" xr3:uid="{24362FC3-B4DF-4B09-B4BC-E5079A1E0694}" name="#" dataDxfId="97">
      <calculatedColumnFormula array="1">ROW()-ROW(ProjectCostForm[#Headers])</calculatedColumnFormula>
    </tableColumn>
    <tableColumn id="1" xr3:uid="{85BF2D8C-5341-4069-80DF-A2E4A435918E}" name="Activity Name" dataDxfId="96"/>
    <tableColumn id="4" xr3:uid="{0F6C7A0D-CEB3-4412-9EC9-C632733012AE}" name="Activity Type" dataDxfId="95"/>
    <tableColumn id="24" xr3:uid="{8B51681A-7F67-4FE7-AAC0-DA142A59E47A}" name="Activity Cost" dataDxfId="94"/>
    <tableColumn id="2" xr3:uid="{F9910C42-8066-4EB9-B7AC-3BE16CD986D0}" name="Start Date _x000a_(m/d/yyyy)" dataDxfId="93"/>
    <tableColumn id="3" xr3:uid="{40C1AFC7-8328-47D0-AE9D-0BAE11E019E4}" name="Completion Date (m/d/yyyy)" dataDxfId="92"/>
    <tableColumn id="6" xr3:uid="{68C13100-705B-42D2-BF1E-AFDF4BDB4609}" name="1 ➔➔➔" dataDxfId="91">
      <calculatedColumnFormula>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calculatedColumnFormula>
    </tableColumn>
    <tableColumn id="7" xr3:uid="{5DAB76FA-EBE9-4026-A657-E45CF439D087}" name="Implementing Party/_x000a_Vendor Type/_x000a_Selling Party" dataDxfId="90"/>
    <tableColumn id="8" xr3:uid="{6461DD39-68E9-46AE-96B3-A139068B78B6}" name="2 ➔➔➔" dataDxfId="89">
      <calculatedColumnFormula>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calculatedColumnFormula>
    </tableColumn>
    <tableColumn id="9" xr3:uid="{4F657B7D-FDBE-4C58-B4BA-37740DCEA2BB}" name="State" dataDxfId="88"/>
    <tableColumn id="10" xr3:uid="{B15F9C51-EAB3-444B-8F75-7DEC0F5B74ED}" name="County _x000a_(or County Equivalent)" dataDxfId="87"/>
    <tableColumn id="11" xr3:uid="{A066B289-23AA-4BC9-85E6-E5134121AB15}" name="3 ➔➔➔" dataDxfId="86">
      <calculatedColumnFormula>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calculatedColumnFormula>
    </tableColumn>
    <tableColumn id="12" xr3:uid="{41E68153-2D2F-46E3-A6E0-2E0CC869CF19}" name="NAICS Code/Description" dataDxfId="85"/>
    <tableColumn id="13" xr3:uid="{19B53CD9-D9CE-4351-BF4F-F8B4C0010692}" name="Supply Chain Level" dataDxfId="84"/>
    <tableColumn id="33" xr3:uid="{D8F4E338-125A-49A4-8845-E1A8852CBF74}" name="Type of real-estate purchase" dataDxfId="83"/>
    <tableColumn id="14" xr3:uid="{B973BB74-140A-4C9C-90FE-AD5E7892E19D}" name="Labor hours (optional)" dataDxfId="82"/>
    <tableColumn id="15" xr3:uid="{6DFB8D55-1BDB-415D-8899-9D48BD3B1574}" name="Labor costs" dataDxfId="81"/>
    <tableColumn id="16" xr3:uid="{97CDC7C8-D627-466A-B902-68C6A47545E8}" name="Travel costs" dataDxfId="80"/>
    <tableColumn id="17" xr3:uid="{0E52D33F-5CE0-4E97-B2E5-B0839E0238D4}" name="Other nonlabor costs" dataDxfId="79"/>
    <tableColumn id="18" xr3:uid="{42F02887-1E17-4C66-B2E8-F636FF857FA9}" name="Description of Other nonlabor costs" dataDxfId="78"/>
    <tableColumn id="35" xr3:uid="{6A0F0651-09A5-4C16-8E85-C10EC5A32D3F}" name="Warning" dataDxfId="77">
      <calculatedColumnFormula>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SUM($Q23:$S23) &amp;".",
""))</calculatedColumnFormula>
    </tableColumn>
    <tableColumn id="20" xr3:uid="{CB2803CA-05F6-42B7-8FBE-F5AA7BC4CAB9}" name="ActiveRow" dataDxfId="76">
      <calculatedColumnFormula>OR(NOT(ISBLANK(ProjectCostForm[[#This Row],[Activity Name]])),
NOT(ISBLANK(ProjectCostForm[[#This Row],[Activity Type]])),
NOT(ISBLANK(ProjectCostForm[[#This Row],[Activity Cost]])))</calculatedColumnFormula>
    </tableColumn>
    <tableColumn id="25" xr3:uid="{7897C0BD-BF1D-41A6-9C59-201EB3B10BCF}" name="Activity" dataDxfId="75">
      <calculatedColumnFormula>VLOOKUP('Cost Entry Form'!$C23,tbl_ActivityList[],2,FALSE)</calculatedColumnFormula>
    </tableColumn>
    <tableColumn id="23" xr3:uid="{B81D1E40-4078-4D93-975A-4C0FB461A421}" name="Manage_Plan_Monitor" dataDxfId="74">
      <calculatedColumnFormula>IF(OR(ProjectCostForm[[#This Row],[Activity]]="Manage",ProjectCostForm[[#This Row],[Activity]]="Plan",ProjectCostForm[[#This Row],[Activity]]="Monitor"),TRUE, FALSE)</calculatedColumnFormula>
    </tableColumn>
    <tableColumn id="26" xr3:uid="{08AF0F24-47DF-4533-98DC-8FF0479C9925}" name="Party" dataDxfId="73">
      <calculatedColumnFormula>VLOOKUP('Cost Entry Form'!$H23,tbl_party[],2,FALSE)</calculatedColumnFormula>
    </tableColumn>
    <tableColumn id="22" xr3:uid="{A5C9268D-803A-4315-B742-4F26A7A96761}" name="GetNAICS" dataDxfId="72">
      <calculatedColumnFormula>IF(AND(ProjectCostForm[[#This Row],[Manage_Plan_Monitor]]=TRUE,ProjectCostForm[[#This Row],[Party]]&lt;&gt;"P"),FALSE,
IF(ProjectCostForm[[#This Row],[Activity]]="Realty_Buy", FALSE,
TRUE))</calculatedColumnFormula>
    </tableColumn>
    <tableColumn id="27" xr3:uid="{E29CF7C6-E6EE-4BD5-8175-01800415A92A}" name="GetBreakdown" dataDxfId="71">
      <calculatedColumnFormula>IF(AND(ProjectCostForm[[#This Row],[GetNAICS]]=FALSE,ProjectCostForm[[#This Row],[Manage_Plan_Monitor]]=TRUE),TRUE, FALSE)</calculatedColumnFormula>
    </tableColumn>
    <tableColumn id="37" xr3:uid="{2E7496FE-FC3E-46AE-BA7D-22F05211B016}" name="BreakdownFlag" dataDxfId="70">
      <calculatedColumnFormula>IF(AND(
ProjectCostForm[[#This Row],[GetBreakdown]]=TRUE,
SUM(ProjectCostForm[[#This Row],[Labor costs]:[Other nonlabor costs]])&lt;&gt;ProjectCostForm[[#This Row],[Activity Cost]]), TRUE, FALSE)</calculatedColumnFormula>
    </tableColumn>
    <tableColumn id="32" xr3:uid="{46DFADB6-CD33-4376-96DA-3D76759758FF}" name="GetSupplyChain" dataDxfId="69">
      <calculatedColumnFormula>IF(ProjectCostForm[[#This Row],[Activity]]="Materials", TRUE, FALSE)</calculatedColumnFormula>
    </tableColumn>
    <tableColumn id="5" xr3:uid="{5AE0A5F4-1CFC-4324-A70C-21AF9522C0E6}" name="GetRealty" dataDxfId="68">
      <calculatedColumnFormula>IF(ProjectCostForm[[#This Row],[Activity]]="Realty_Buy", TRUE, FALSE)</calculatedColumnFormula>
    </tableColumn>
    <tableColumn id="34" xr3:uid="{939AD898-3816-495A-9CA1-FCBDFBECDD4E}" name="RowComplete_Basics" dataDxfId="67">
      <calculatedColumnFormula>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calculatedColumnFormula>
    </tableColumn>
    <tableColumn id="28" xr3:uid="{D5D28C22-947A-4264-9C1C-11E5653134E9}" name="RowComplete_NAICS" dataDxfId="66">
      <calculatedColumnFormula>IF(ProjectCostForm[[#This Row],[GetNAICS]]=FALSE, "Not Applicable",
IF(NOT(ISBLANK(ProjectCostForm[[#This Row],[NAICS Code/Description]])),TRUE,FALSE))</calculatedColumnFormula>
    </tableColumn>
    <tableColumn id="29" xr3:uid="{17DA5DBC-001D-43CD-8A89-4D4C34E9D56D}" name="RowComplete_Breakdown" dataDxfId="65">
      <calculatedColumnFormula>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calculatedColumnFormula>
    </tableColumn>
    <tableColumn id="30" xr3:uid="{0E8F6BE7-DBEC-45FF-A4FB-C88DEB684102}" name="RowComplete_SupplyChain" dataDxfId="64">
      <calculatedColumnFormula>IF(ProjectCostForm[[#This Row],[GetSupplyChain]]=FALSE, "Not Applicable",
IF(NOT(ISBLANK(ProjectCostForm[[#This Row],[Supply Chain Level]])),TRUE,FALSE))</calculatedColumnFormula>
    </tableColumn>
    <tableColumn id="21" xr3:uid="{6B0F175A-0DA1-40B4-A4E8-0544D4D32B27}" name="RowComplete_Realty" dataDxfId="63">
      <calculatedColumnFormula>IF(ProjectCostForm[[#This Row],[GetRealty]]=FALSE, "Not Applicable",
IF(NOT(ISBLANK(ProjectCostForm[[#This Row],[Type of real-estate purchase]])),TRUE,FALSE))</calculatedColumnFormula>
    </tableColumn>
    <tableColumn id="31" xr3:uid="{F49E26A2-EB07-4F6B-8571-32D48F0E09B1}" name="RowComplete" dataDxfId="62">
      <calculatedColumnFormula>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calculatedColumnFormula>
    </tableColumn>
  </tableColumns>
  <tableStyleInfo name="TableStyleLight8"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6F19FA6-C4DE-4ECE-B708-F74F958C5159}" name="Table5" displayName="Table5" ref="B2:C15" totalsRowShown="0" headerRowDxfId="61" dataDxfId="60">
  <autoFilter ref="B2:C15" xr:uid="{D81CAA62-141D-4EF5-9C80-521FF66A9933}"/>
  <tableColumns count="2">
    <tableColumn id="1" xr3:uid="{4C109367-58CF-4E3C-A0A3-12E93EA2FECF}" name="Term" dataDxfId="59"/>
    <tableColumn id="2" xr3:uid="{F07BD567-0821-4B03-908D-FCA0B9E30840}" name="Description" dataDxfId="58"/>
  </tableColumns>
  <tableStyleInfo name="TableStyleLight2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FE9D19-82B5-4445-BAF2-9142B2F7CC87}" name="tbl_activity_NAICS" displayName="tbl_activity_NAICS" ref="N1:T64" totalsRowShown="0" headerRowDxfId="57" dataDxfId="56">
  <autoFilter ref="N1:T64" xr:uid="{8AEB3E12-00C9-432B-BA1B-0D9B0667F994}"/>
  <tableColumns count="7">
    <tableColumn id="1" xr3:uid="{425222F5-DE7D-4DA1-BDAA-90A31119C9B2}" name="Manage" dataDxfId="55"/>
    <tableColumn id="2" xr3:uid="{2AE8245E-A408-4852-B14A-389275A58C48}" name="Plan" dataDxfId="54"/>
    <tableColumn id="3" xr3:uid="{59C9271C-BA86-4FFD-A6FF-E3AE2B304571}" name="Monitor" dataDxfId="53"/>
    <tableColumn id="4" xr3:uid="{B435819A-96D5-4DC6-8542-569940924078}" name="Implement" dataDxfId="52"/>
    <tableColumn id="5" xr3:uid="{4FB7B25E-6CD4-4BC5-B7F7-C8BB92BE3FF6}" name="Materials" dataDxfId="51"/>
    <tableColumn id="7" xr3:uid="{7740CE51-5B77-4FAE-9776-B6DC51087A83}" name="Realty_Buy" dataDxfId="50"/>
    <tableColumn id="6" xr3:uid="{C47C2C1E-B0D0-4B4B-A823-987714CFC3AC}" name="Realty_Service" dataDxfId="4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963E25-9245-4F04-8A5F-7FD9BDD246EE}" name="tbl_supply_chain" displayName="tbl_supply_chain" ref="F1:G4" totalsRowShown="0" headerRowDxfId="48" dataDxfId="47">
  <autoFilter ref="F1:G4" xr:uid="{3F305228-3862-40D2-9246-91CE064382D4}"/>
  <tableColumns count="2">
    <tableColumn id="1" xr3:uid="{50CA42D8-6A77-47C0-9854-FD99A891EABE}" name="Supply Chain Level" dataDxfId="46"/>
    <tableColumn id="2" xr3:uid="{DB26FB1C-4101-4C1C-B7AE-E972045F46BD}" name="Supply_abr" dataDxfId="4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E5EF1CA-65F2-488F-BACC-01DA37482819}" name="tbl_state" displayName="tbl_state" ref="D1:D57" totalsRowShown="0" headerRowDxfId="44" dataDxfId="43">
  <autoFilter ref="D1:D57" xr:uid="{9C397345-D1B3-439C-959C-053CAA6172FC}"/>
  <sortState xmlns:xlrd2="http://schemas.microsoft.com/office/spreadsheetml/2017/richdata2" ref="D2:D57">
    <sortCondition ref="D1:D57"/>
  </sortState>
  <tableColumns count="1">
    <tableColumn id="1" xr3:uid="{93F3D19A-DC41-485B-97A7-8BF997225EB1}" name="State" dataDxfId="4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C39165-996F-471B-9726-890AA8310A7A}" name="tbl_party" displayName="tbl_party" ref="A1:B5" totalsRowShown="0" headerRowDxfId="41" dataDxfId="40">
  <autoFilter ref="A1:B5" xr:uid="{8842FF92-32C4-4F55-AB2D-AD9692882FC0}"/>
  <tableColumns count="2">
    <tableColumn id="1" xr3:uid="{E28CDAC2-502C-4CD1-A943-E0A3C41B2515}" name="Party" dataDxfId="39"/>
    <tableColumn id="2" xr3:uid="{BBDB5011-363C-43AB-9B93-0EFBFE4A2CDD}" name="Party_abr" dataDxfId="3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B736CCD-4E9C-4E17-AB14-EE5CAACFEE64}" name="tbl_ActivityList" displayName="tbl_ActivityList" ref="K1:L8" totalsRowShown="0" headerRowDxfId="37" dataDxfId="36" tableBorderDxfId="35">
  <autoFilter ref="K1:L8" xr:uid="{F05209FE-8234-4219-9D08-9C7632CDF9D2}"/>
  <tableColumns count="2">
    <tableColumn id="1" xr3:uid="{FA030F4B-9072-4D1A-BD0F-B5AE4B0E373A}" name="Activity" dataDxfId="34"/>
    <tableColumn id="2" xr3:uid="{AF6736B2-1F87-4951-9072-47BBB204798B}" name="Activity_abr"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BE2EE08-48CD-4BB5-BBA8-AF3744BFA3AE}" name="tbl_realty" displayName="tbl_realty" ref="I1:I4" totalsRowShown="0" headerRowDxfId="32" dataDxfId="31">
  <autoFilter ref="I1:I4" xr:uid="{627BEE68-EF0D-4D53-B6B8-590D383FCFB8}"/>
  <tableColumns count="1">
    <tableColumn id="1" xr3:uid="{D6400D53-80DE-44BE-A654-A7EAEEDD4C7C}" name="Realty Purchase Type" dataDxfId="3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122C6-7911-4ABB-A4C6-754A95B4958A}">
  <dimension ref="A1:A13"/>
  <sheetViews>
    <sheetView workbookViewId="0">
      <selection activeCell="A5" sqref="A5"/>
    </sheetView>
  </sheetViews>
  <sheetFormatPr defaultRowHeight="15" x14ac:dyDescent="0.25"/>
  <cols>
    <col min="1" max="1" width="153.85546875" style="51" customWidth="1"/>
  </cols>
  <sheetData>
    <row r="1" spans="1:1" ht="29.25" thickBot="1" x14ac:dyDescent="0.3">
      <c r="A1" s="54" t="s">
        <v>278</v>
      </c>
    </row>
    <row r="3" spans="1:1" ht="45" x14ac:dyDescent="0.25">
      <c r="A3" s="51" t="s">
        <v>277</v>
      </c>
    </row>
    <row r="5" spans="1:1" ht="30" customHeight="1" x14ac:dyDescent="0.25">
      <c r="A5" s="52" t="s">
        <v>270</v>
      </c>
    </row>
    <row r="6" spans="1:1" ht="29.25" customHeight="1" x14ac:dyDescent="0.25">
      <c r="A6" s="52" t="s">
        <v>271</v>
      </c>
    </row>
    <row r="7" spans="1:1" ht="18.75" x14ac:dyDescent="0.25">
      <c r="A7" s="55" t="s">
        <v>273</v>
      </c>
    </row>
    <row r="8" spans="1:1" ht="18.75" x14ac:dyDescent="0.25">
      <c r="A8" s="55" t="s">
        <v>272</v>
      </c>
    </row>
    <row r="9" spans="1:1" ht="18.75" x14ac:dyDescent="0.25">
      <c r="A9" s="55" t="s">
        <v>274</v>
      </c>
    </row>
    <row r="10" spans="1:1" ht="18.75" x14ac:dyDescent="0.25">
      <c r="A10" s="55" t="s">
        <v>275</v>
      </c>
    </row>
    <row r="11" spans="1:1" ht="30.75" customHeight="1" x14ac:dyDescent="0.25">
      <c r="A11" s="52" t="s">
        <v>276</v>
      </c>
    </row>
    <row r="12" spans="1:1" ht="84" customHeight="1" x14ac:dyDescent="0.25">
      <c r="A12" s="53" t="s">
        <v>279</v>
      </c>
    </row>
    <row r="13" spans="1:1" s="70" customFormat="1" ht="55.5" customHeight="1" x14ac:dyDescent="0.25">
      <c r="A13" s="69" t="s">
        <v>287</v>
      </c>
    </row>
  </sheetData>
  <sheetProtection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A0168-0249-4498-8B67-2DCB4F1A302E}">
  <dimension ref="B2:AK14"/>
  <sheetViews>
    <sheetView workbookViewId="0">
      <selection activeCell="R8" sqref="R8"/>
    </sheetView>
  </sheetViews>
  <sheetFormatPr defaultColWidth="9.140625" defaultRowHeight="15" x14ac:dyDescent="0.25"/>
  <cols>
    <col min="1" max="1" width="9.140625" style="7"/>
    <col min="2" max="2" width="14.85546875" style="7" customWidth="1"/>
    <col min="3" max="16384" width="9.140625" style="7"/>
  </cols>
  <sheetData>
    <row r="2" spans="2:37" s="42" customFormat="1" ht="29.25" customHeight="1" thickBot="1" x14ac:dyDescent="0.3">
      <c r="B2" s="43" t="s">
        <v>261</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row>
    <row r="3" spans="2:37" ht="21" customHeight="1" x14ac:dyDescent="0.25">
      <c r="B3" s="7" t="s">
        <v>62</v>
      </c>
      <c r="C3" s="40">
        <v>2022.01</v>
      </c>
    </row>
    <row r="4" spans="2:37" ht="21" customHeight="1" x14ac:dyDescent="0.25">
      <c r="B4" s="7" t="s">
        <v>63</v>
      </c>
      <c r="C4" s="7" t="s">
        <v>64</v>
      </c>
    </row>
    <row r="5" spans="2:37" ht="51.75" customHeight="1" x14ac:dyDescent="0.25">
      <c r="B5" s="56" t="s">
        <v>286</v>
      </c>
      <c r="C5" s="57"/>
      <c r="D5" s="57"/>
      <c r="E5" s="57"/>
      <c r="F5" s="57"/>
      <c r="G5" s="57"/>
      <c r="H5" s="57"/>
      <c r="I5" s="57"/>
      <c r="J5" s="57"/>
      <c r="K5" s="57"/>
      <c r="L5" s="57"/>
      <c r="M5" s="57"/>
      <c r="N5" s="57"/>
      <c r="O5" s="57"/>
    </row>
    <row r="6" spans="2:37" s="68" customFormat="1" ht="63" customHeight="1" x14ac:dyDescent="0.25">
      <c r="B6" s="66" t="s">
        <v>285</v>
      </c>
      <c r="C6" s="67"/>
      <c r="D6" s="67"/>
      <c r="E6" s="67"/>
      <c r="F6" s="67"/>
      <c r="G6" s="67"/>
      <c r="H6" s="67"/>
      <c r="I6" s="67"/>
      <c r="J6" s="67"/>
      <c r="K6" s="67"/>
      <c r="L6" s="67"/>
      <c r="M6" s="67"/>
      <c r="N6" s="67"/>
      <c r="O6" s="67"/>
    </row>
    <row r="7" spans="2:37" ht="23.25" x14ac:dyDescent="0.25">
      <c r="B7" s="38" t="s">
        <v>65</v>
      </c>
    </row>
    <row r="8" spans="2:37" s="40" customFormat="1" ht="47.25" customHeight="1" x14ac:dyDescent="0.25">
      <c r="B8" s="56" t="s">
        <v>262</v>
      </c>
      <c r="C8" s="56"/>
      <c r="D8" s="56"/>
      <c r="E8" s="56"/>
      <c r="F8" s="56"/>
      <c r="G8" s="56"/>
      <c r="H8" s="56"/>
      <c r="I8" s="56"/>
      <c r="J8" s="56"/>
      <c r="K8" s="56"/>
      <c r="L8" s="56"/>
      <c r="M8" s="56"/>
      <c r="N8" s="56"/>
      <c r="O8" s="56"/>
    </row>
    <row r="9" spans="2:37" s="40" customFormat="1" ht="40.5" customHeight="1" x14ac:dyDescent="0.25">
      <c r="B9" s="56" t="s">
        <v>66</v>
      </c>
      <c r="C9" s="56"/>
      <c r="D9" s="56"/>
      <c r="E9" s="56"/>
      <c r="F9" s="56"/>
      <c r="G9" s="56"/>
      <c r="H9" s="56"/>
      <c r="I9" s="56"/>
      <c r="J9" s="56"/>
      <c r="K9" s="56"/>
      <c r="L9" s="56"/>
      <c r="M9" s="56"/>
      <c r="N9" s="56"/>
      <c r="O9" s="56"/>
    </row>
    <row r="10" spans="2:37" ht="71.25" customHeight="1" x14ac:dyDescent="0.25">
      <c r="B10" s="56" t="s">
        <v>283</v>
      </c>
      <c r="C10" s="56"/>
      <c r="D10" s="56"/>
      <c r="E10" s="56"/>
      <c r="F10" s="56"/>
      <c r="G10" s="56"/>
      <c r="H10" s="56"/>
      <c r="I10" s="56"/>
      <c r="J10" s="56"/>
      <c r="K10" s="56"/>
      <c r="L10" s="56"/>
      <c r="M10" s="56"/>
      <c r="N10" s="56"/>
      <c r="O10" s="56"/>
    </row>
    <row r="11" spans="2:37" ht="23.25" x14ac:dyDescent="0.25">
      <c r="B11" s="38" t="s">
        <v>263</v>
      </c>
    </row>
    <row r="12" spans="2:37" s="40" customFormat="1" ht="110.25" customHeight="1" x14ac:dyDescent="0.25">
      <c r="B12" s="56" t="s">
        <v>264</v>
      </c>
      <c r="C12" s="56"/>
      <c r="D12" s="56"/>
      <c r="E12" s="56"/>
      <c r="F12" s="56"/>
      <c r="G12" s="56"/>
      <c r="H12" s="56"/>
      <c r="I12" s="56"/>
      <c r="J12" s="56"/>
      <c r="K12" s="56"/>
      <c r="L12" s="56"/>
      <c r="M12" s="56"/>
      <c r="N12" s="56"/>
      <c r="O12" s="56"/>
    </row>
    <row r="13" spans="2:37" s="40" customFormat="1" ht="78.75" customHeight="1" x14ac:dyDescent="0.25">
      <c r="B13" s="56" t="s">
        <v>259</v>
      </c>
      <c r="C13" s="56"/>
      <c r="D13" s="56"/>
      <c r="E13" s="56"/>
      <c r="F13" s="56"/>
      <c r="G13" s="56"/>
      <c r="H13" s="56"/>
      <c r="I13" s="56"/>
      <c r="J13" s="56"/>
      <c r="K13" s="56"/>
      <c r="L13" s="56"/>
      <c r="M13" s="56"/>
      <c r="N13" s="56"/>
      <c r="O13" s="56"/>
    </row>
    <row r="14" spans="2:37" s="40" customFormat="1" ht="110.25" customHeight="1" x14ac:dyDescent="0.25">
      <c r="B14" s="56" t="s">
        <v>265</v>
      </c>
      <c r="C14" s="56"/>
      <c r="D14" s="56"/>
      <c r="E14" s="56"/>
      <c r="F14" s="56"/>
      <c r="G14" s="56"/>
      <c r="H14" s="56"/>
      <c r="I14" s="56"/>
      <c r="J14" s="56"/>
      <c r="K14" s="56"/>
      <c r="L14" s="56"/>
      <c r="M14" s="56"/>
      <c r="N14" s="56"/>
      <c r="O14" s="56"/>
    </row>
  </sheetData>
  <sheetProtection sheet="1" objects="1" scenarios="1"/>
  <mergeCells count="8">
    <mergeCell ref="B14:O14"/>
    <mergeCell ref="B5:O5"/>
    <mergeCell ref="B9:O9"/>
    <mergeCell ref="B10:O10"/>
    <mergeCell ref="B12:O12"/>
    <mergeCell ref="B13:O13"/>
    <mergeCell ref="B8:O8"/>
    <mergeCell ref="B6:O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D2772-5612-46F2-9620-DC542CC86954}">
  <dimension ref="A1:AJ87"/>
  <sheetViews>
    <sheetView zoomScale="85" zoomScaleNormal="85" workbookViewId="0">
      <selection sqref="A1:XFD1"/>
    </sheetView>
  </sheetViews>
  <sheetFormatPr defaultColWidth="8.7109375" defaultRowHeight="15" x14ac:dyDescent="0.25"/>
  <cols>
    <col min="1" max="1" width="5.28515625" style="3" customWidth="1"/>
    <col min="2" max="2" width="36.5703125" style="3" customWidth="1"/>
    <col min="3" max="3" width="39.28515625" style="3" customWidth="1"/>
    <col min="4" max="4" width="20.140625" style="3" customWidth="1"/>
    <col min="5" max="6" width="20.140625" style="2" customWidth="1"/>
    <col min="7" max="7" width="50.7109375" customWidth="1"/>
    <col min="8" max="8" width="46" style="2" customWidth="1"/>
    <col min="9" max="9" width="58.28515625" style="3" customWidth="1"/>
    <col min="10" max="10" width="24.28515625" style="2" customWidth="1"/>
    <col min="11" max="11" width="24.28515625" style="3" customWidth="1"/>
    <col min="12" max="12" width="59.140625" style="3" customWidth="1"/>
    <col min="13" max="13" width="67.85546875" style="2" customWidth="1"/>
    <col min="14" max="14" width="25.28515625" style="2" customWidth="1"/>
    <col min="15" max="19" width="21.28515625" style="2" customWidth="1"/>
    <col min="20" max="20" width="32.7109375" style="2" customWidth="1"/>
    <col min="21" max="21" width="59.5703125" style="2" customWidth="1"/>
    <col min="22" max="22" width="53.140625" style="2" hidden="1" customWidth="1"/>
    <col min="23" max="23" width="11.85546875" style="19" hidden="1" customWidth="1"/>
    <col min="24" max="24" width="11.28515625" style="19" hidden="1" customWidth="1"/>
    <col min="25" max="25" width="16.7109375" style="19" hidden="1" customWidth="1"/>
    <col min="26" max="26" width="6.28515625" style="19" hidden="1" customWidth="1"/>
    <col min="27" max="27" width="10.28515625" style="19" hidden="1" customWidth="1"/>
    <col min="28" max="29" width="15.85546875" style="19" hidden="1" customWidth="1"/>
    <col min="30" max="30" width="11.140625" style="19" hidden="1" customWidth="1"/>
    <col min="31" max="31" width="10.5703125" style="19" hidden="1" customWidth="1"/>
    <col min="32" max="32" width="15.5703125" style="19" hidden="1" customWidth="1"/>
    <col min="33" max="33" width="16.28515625" style="19" hidden="1" customWidth="1"/>
    <col min="34" max="34" width="15.7109375" style="19" hidden="1" customWidth="1"/>
    <col min="35" max="35" width="16.28515625" style="19" hidden="1" customWidth="1"/>
    <col min="36" max="36" width="15.28515625" style="19" hidden="1" customWidth="1"/>
    <col min="37" max="37" width="15.140625" style="2" customWidth="1"/>
    <col min="38" max="16384" width="8.7109375" style="2"/>
  </cols>
  <sheetData>
    <row r="1" spans="1:36" s="60" customFormat="1" ht="29.25" thickBot="1" x14ac:dyDescent="0.3">
      <c r="A1" s="59" t="s">
        <v>266</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row>
    <row r="2" spans="1:36" s="58" customFormat="1" ht="24" thickBot="1" x14ac:dyDescent="0.3">
      <c r="A2" s="58" t="s">
        <v>0</v>
      </c>
    </row>
    <row r="3" spans="1:36" customFormat="1" ht="35.25" customHeight="1" x14ac:dyDescent="0.25">
      <c r="A3" s="61" t="s">
        <v>260</v>
      </c>
      <c r="B3" s="61"/>
      <c r="C3" s="61"/>
      <c r="D3" s="61"/>
      <c r="E3" s="61"/>
      <c r="F3" s="61"/>
    </row>
    <row r="4" spans="1:36" customFormat="1" ht="35.25" customHeight="1" x14ac:dyDescent="0.25">
      <c r="A4" s="62" t="s">
        <v>1</v>
      </c>
      <c r="B4" s="62"/>
      <c r="C4" s="62"/>
      <c r="D4" s="62"/>
      <c r="E4" s="62"/>
      <c r="F4" s="62"/>
    </row>
    <row r="5" spans="1:36" customFormat="1" ht="35.25" customHeight="1" x14ac:dyDescent="0.25">
      <c r="A5" s="62" t="s">
        <v>2</v>
      </c>
      <c r="B5" s="62"/>
      <c r="C5" s="62"/>
      <c r="D5" s="62"/>
      <c r="E5" s="62"/>
      <c r="F5" s="62"/>
    </row>
    <row r="6" spans="1:36" customFormat="1" ht="52.5" customHeight="1" x14ac:dyDescent="0.25">
      <c r="A6" s="62" t="s">
        <v>268</v>
      </c>
      <c r="B6" s="62"/>
      <c r="C6" s="62"/>
      <c r="D6" s="62"/>
      <c r="E6" s="62"/>
      <c r="F6" s="62"/>
    </row>
    <row r="7" spans="1:36" customFormat="1" ht="21.75" customHeight="1" x14ac:dyDescent="0.25">
      <c r="A7" s="63" t="s">
        <v>3</v>
      </c>
      <c r="B7" s="63"/>
      <c r="C7" s="63"/>
      <c r="D7" s="63"/>
      <c r="E7" s="63"/>
      <c r="F7" s="63"/>
    </row>
    <row r="8" spans="1:36" s="7" customFormat="1" ht="20.25" customHeight="1" x14ac:dyDescent="0.25">
      <c r="A8" s="47"/>
      <c r="B8" s="7" t="s">
        <v>4</v>
      </c>
      <c r="C8" s="47"/>
      <c r="D8" s="47"/>
      <c r="E8" s="47"/>
      <c r="F8" s="47"/>
    </row>
    <row r="9" spans="1:36" s="7" customFormat="1" ht="20.25" customHeight="1" x14ac:dyDescent="0.25">
      <c r="B9" s="7" t="s">
        <v>5</v>
      </c>
    </row>
    <row r="10" spans="1:36" s="7" customFormat="1" ht="20.25" customHeight="1" x14ac:dyDescent="0.25">
      <c r="B10" s="7" t="s">
        <v>6</v>
      </c>
    </row>
    <row r="11" spans="1:36" s="7" customFormat="1" ht="20.25" customHeight="1" x14ac:dyDescent="0.25">
      <c r="B11" s="7" t="s">
        <v>7</v>
      </c>
    </row>
    <row r="12" spans="1:36" s="7" customFormat="1" x14ac:dyDescent="0.25"/>
    <row r="13" spans="1:36" s="48" customFormat="1" ht="18.75" customHeight="1" x14ac:dyDescent="0.25">
      <c r="A13" s="65" t="s">
        <v>255</v>
      </c>
      <c r="B13" s="65"/>
      <c r="C13" s="65"/>
      <c r="D13" s="65"/>
      <c r="E13" s="65"/>
      <c r="F13" s="65"/>
    </row>
    <row r="14" spans="1:36" s="7" customFormat="1" ht="20.25" customHeight="1" x14ac:dyDescent="0.25">
      <c r="B14" s="49" t="s">
        <v>257</v>
      </c>
    </row>
    <row r="15" spans="1:36" s="7" customFormat="1" ht="20.25" customHeight="1" thickBot="1" x14ac:dyDescent="0.3">
      <c r="B15" s="7" t="s">
        <v>256</v>
      </c>
    </row>
    <row r="16" spans="1:36" s="58" customFormat="1" ht="24" thickBot="1" x14ac:dyDescent="0.3">
      <c r="A16" s="58" t="s">
        <v>8</v>
      </c>
    </row>
    <row r="17" spans="1:36" ht="54" customHeight="1" x14ac:dyDescent="0.25">
      <c r="B17" s="35" t="s">
        <v>9</v>
      </c>
      <c r="C17" s="36"/>
      <c r="D17" s="56"/>
      <c r="E17" s="56"/>
      <c r="F17" s="56"/>
      <c r="G17" s="2"/>
      <c r="H17" s="3"/>
      <c r="M17" s="7"/>
      <c r="V17" s="3"/>
      <c r="W17" s="3"/>
      <c r="X17" s="3"/>
      <c r="Y17" s="3"/>
      <c r="Z17" s="3"/>
      <c r="AA17" s="3"/>
      <c r="AB17" s="3"/>
      <c r="AC17" s="3"/>
      <c r="AD17" s="3"/>
      <c r="AE17" s="3"/>
      <c r="AF17" s="3"/>
      <c r="AG17" s="3"/>
      <c r="AH17" s="3"/>
      <c r="AI17" s="3"/>
      <c r="AJ17" s="2"/>
    </row>
    <row r="18" spans="1:36" ht="54" customHeight="1" x14ac:dyDescent="0.25">
      <c r="B18" s="35" t="s">
        <v>10</v>
      </c>
      <c r="C18" s="36"/>
      <c r="D18" s="56"/>
      <c r="E18" s="56"/>
      <c r="F18" s="56"/>
      <c r="G18" s="2"/>
      <c r="H18" s="3"/>
      <c r="M18" s="7"/>
      <c r="V18" s="3"/>
      <c r="W18" s="3"/>
      <c r="X18" s="3"/>
      <c r="Y18" s="3"/>
      <c r="Z18" s="3"/>
      <c r="AA18" s="3"/>
      <c r="AB18" s="3"/>
      <c r="AC18" s="3"/>
      <c r="AD18" s="3"/>
      <c r="AE18" s="3"/>
      <c r="AF18" s="3"/>
      <c r="AG18" s="3"/>
      <c r="AH18" s="3"/>
      <c r="AI18" s="3"/>
      <c r="AJ18" s="2"/>
    </row>
    <row r="19" spans="1:36" ht="36" customHeight="1" x14ac:dyDescent="0.25">
      <c r="B19" s="35" t="s">
        <v>11</v>
      </c>
      <c r="C19" s="37"/>
      <c r="D19" s="56"/>
      <c r="E19" s="56"/>
      <c r="F19" s="56"/>
      <c r="G19" s="2"/>
      <c r="H19" s="3"/>
      <c r="M19" s="7"/>
      <c r="V19" s="3"/>
      <c r="W19" s="3"/>
      <c r="X19" s="3"/>
      <c r="Y19" s="3"/>
      <c r="Z19" s="3"/>
      <c r="AA19" s="3"/>
      <c r="AB19" s="3"/>
      <c r="AC19" s="3"/>
      <c r="AD19" s="3"/>
      <c r="AE19" s="3"/>
      <c r="AF19" s="3"/>
      <c r="AG19" s="3"/>
      <c r="AH19" s="3"/>
      <c r="AI19" s="3"/>
      <c r="AJ19" s="2"/>
    </row>
    <row r="20" spans="1:36" ht="36" customHeight="1" thickBot="1" x14ac:dyDescent="0.3">
      <c r="A20" s="9"/>
      <c r="B20" s="35" t="s">
        <v>12</v>
      </c>
      <c r="C20" s="34">
        <f>SUM(ProjectCostForm[Activity Cost])</f>
        <v>0</v>
      </c>
      <c r="D20" s="64" t="str">
        <f>IF(
ISBLANK($C$19),"",
IF($C$19=$C$20,"Way to go! Activity costs sum to total project costs.",
"The sum of the activity costs entered in the table below differs from total project costs listed above."))</f>
        <v/>
      </c>
      <c r="E20" s="64"/>
      <c r="F20" s="64"/>
      <c r="G20" s="2"/>
      <c r="H20" s="3"/>
      <c r="M20" s="7"/>
      <c r="V20" s="3"/>
      <c r="W20" s="3"/>
      <c r="X20" s="3"/>
      <c r="Y20" s="3"/>
      <c r="Z20" s="3"/>
      <c r="AA20" s="3"/>
      <c r="AB20" s="3"/>
      <c r="AC20" s="3"/>
      <c r="AD20" s="3"/>
      <c r="AE20" s="3"/>
      <c r="AF20" s="3"/>
      <c r="AG20" s="3"/>
      <c r="AH20" s="3"/>
      <c r="AI20" s="3"/>
      <c r="AJ20" s="2"/>
    </row>
    <row r="21" spans="1:36" s="58" customFormat="1" ht="24" thickBot="1" x14ac:dyDescent="0.3">
      <c r="A21" s="58" t="s">
        <v>13</v>
      </c>
    </row>
    <row r="22" spans="1:36" s="18" customFormat="1" ht="50.65" customHeight="1" x14ac:dyDescent="0.25">
      <c r="A22" s="5" t="s">
        <v>14</v>
      </c>
      <c r="B22" s="16" t="s">
        <v>15</v>
      </c>
      <c r="C22" s="5" t="s">
        <v>16</v>
      </c>
      <c r="D22" s="5" t="s">
        <v>17</v>
      </c>
      <c r="E22" s="4" t="s">
        <v>18</v>
      </c>
      <c r="F22" s="5" t="s">
        <v>19</v>
      </c>
      <c r="G22" s="10" t="s">
        <v>20</v>
      </c>
      <c r="H22" s="5" t="s">
        <v>21</v>
      </c>
      <c r="I22" s="10" t="s">
        <v>22</v>
      </c>
      <c r="J22" s="5" t="s">
        <v>23</v>
      </c>
      <c r="K22" s="5" t="s">
        <v>24</v>
      </c>
      <c r="L22" s="10" t="s">
        <v>25</v>
      </c>
      <c r="M22" s="5" t="s">
        <v>26</v>
      </c>
      <c r="N22" s="5" t="s">
        <v>27</v>
      </c>
      <c r="O22" s="17" t="s">
        <v>254</v>
      </c>
      <c r="P22" s="5" t="s">
        <v>28</v>
      </c>
      <c r="Q22" s="5" t="s">
        <v>29</v>
      </c>
      <c r="R22" s="5" t="s">
        <v>30</v>
      </c>
      <c r="S22" s="5" t="s">
        <v>31</v>
      </c>
      <c r="T22" s="17" t="s">
        <v>32</v>
      </c>
      <c r="U22" s="45" t="s">
        <v>33</v>
      </c>
      <c r="V22" s="5" t="s">
        <v>34</v>
      </c>
      <c r="W22" s="5" t="s">
        <v>35</v>
      </c>
      <c r="X22" s="5" t="s">
        <v>36</v>
      </c>
      <c r="Y22" s="5" t="s">
        <v>37</v>
      </c>
      <c r="Z22" s="5" t="s">
        <v>38</v>
      </c>
      <c r="AA22" s="5" t="s">
        <v>39</v>
      </c>
      <c r="AB22" s="5" t="s">
        <v>40</v>
      </c>
      <c r="AC22" s="5" t="s">
        <v>41</v>
      </c>
      <c r="AD22" s="5" t="s">
        <v>42</v>
      </c>
      <c r="AE22" s="5" t="s">
        <v>43</v>
      </c>
      <c r="AF22" s="5" t="s">
        <v>44</v>
      </c>
      <c r="AG22" s="5" t="s">
        <v>45</v>
      </c>
      <c r="AH22" s="5" t="s">
        <v>46</v>
      </c>
      <c r="AI22" s="5" t="s">
        <v>47</v>
      </c>
      <c r="AJ22" s="5" t="s">
        <v>48</v>
      </c>
    </row>
    <row r="23" spans="1:36" ht="60" customHeight="1" x14ac:dyDescent="0.25">
      <c r="A23" s="22" cm="1">
        <f t="array" ref="A23">ROW()-ROW(ProjectCostForm[#Headers])</f>
        <v>1</v>
      </c>
      <c r="B23" s="11" t="s">
        <v>258</v>
      </c>
      <c r="C23" s="13"/>
      <c r="D23" s="30"/>
      <c r="E23" s="12"/>
      <c r="F23" s="12"/>
      <c r="G23"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3" s="20"/>
      <c r="I23"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3" s="20"/>
      <c r="K23" s="20"/>
      <c r="L23"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3" s="13"/>
      <c r="N23" s="13"/>
      <c r="O23" s="14"/>
      <c r="P23" s="13"/>
      <c r="Q23" s="32"/>
      <c r="R23" s="32"/>
      <c r="S23" s="32"/>
      <c r="T23" s="15"/>
      <c r="U23"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SUM($Q23:$S23) &amp;".",
""))</f>
        <v/>
      </c>
      <c r="V23" s="22" t="b">
        <f>OR(NOT(ISBLANK(ProjectCostForm[[#This Row],[Activity Name]])),
NOT(ISBLANK(ProjectCostForm[[#This Row],[Activity Type]])),
NOT(ISBLANK(ProjectCostForm[[#This Row],[Activity Cost]])))</f>
        <v>1</v>
      </c>
      <c r="W23" s="8" t="e">
        <f>VLOOKUP('Cost Entry Form'!$C23,tbl_ActivityList[],2,FALSE)</f>
        <v>#N/A</v>
      </c>
      <c r="X23" s="8" t="e">
        <f>IF(OR(ProjectCostForm[[#This Row],[Activity]]="Manage",ProjectCostForm[[#This Row],[Activity]]="Plan",ProjectCostForm[[#This Row],[Activity]]="Monitor"),TRUE, FALSE)</f>
        <v>#N/A</v>
      </c>
      <c r="Y23" s="8" t="e">
        <f>VLOOKUP('Cost Entry Form'!$H23,tbl_party[],2,FALSE)</f>
        <v>#N/A</v>
      </c>
      <c r="Z23" s="8" t="e">
        <f>IF(AND(ProjectCostForm[[#This Row],[Manage_Plan_Monitor]]=TRUE,ProjectCostForm[[#This Row],[Party]]&lt;&gt;"P"),FALSE,
IF(ProjectCostForm[[#This Row],[Activity]]="Realty_Buy", FALSE,
TRUE))</f>
        <v>#N/A</v>
      </c>
      <c r="AA23" s="8" t="e">
        <f>IF(AND(ProjectCostForm[[#This Row],[GetNAICS]]=FALSE,ProjectCostForm[[#This Row],[Manage_Plan_Monitor]]=TRUE),TRUE, FALSE)</f>
        <v>#N/A</v>
      </c>
      <c r="AB23" s="29" t="e">
        <f>IF(AND(
ProjectCostForm[[#This Row],[GetBreakdown]]=TRUE,
SUM(ProjectCostForm[[#This Row],[Labor costs]:[Other nonlabor costs]])&lt;&gt;ProjectCostForm[[#This Row],[Activity Cost]]), TRUE, FALSE)</f>
        <v>#N/A</v>
      </c>
      <c r="AC23" s="8" t="e">
        <f>IF(ProjectCostForm[[#This Row],[Activity]]="Materials", TRUE, FALSE)</f>
        <v>#N/A</v>
      </c>
      <c r="AD23" s="8" t="e">
        <f>IF(ProjectCostForm[[#This Row],[Activity]]="Realty_Buy", TRUE, FALSE)</f>
        <v>#N/A</v>
      </c>
      <c r="AE23"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3" s="8" t="e">
        <f>IF(ProjectCostForm[[#This Row],[GetNAICS]]=FALSE, "Not Applicable",
IF(NOT(ISBLANK(ProjectCostForm[[#This Row],[NAICS Code/Description]])),TRUE,FALSE))</f>
        <v>#N/A</v>
      </c>
      <c r="AG23"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3" s="8" t="e">
        <f>IF(ProjectCostForm[[#This Row],[GetSupplyChain]]=FALSE, "Not Applicable",
IF(NOT(ISBLANK(ProjectCostForm[[#This Row],[Supply Chain Level]])),TRUE,FALSE))</f>
        <v>#N/A</v>
      </c>
      <c r="AI23" s="8" t="e">
        <f>IF(ProjectCostForm[[#This Row],[GetRealty]]=FALSE, "Not Applicable",
IF(NOT(ISBLANK(ProjectCostForm[[#This Row],[Type of real-estate purchase]])),TRUE,FALSE))</f>
        <v>#N/A</v>
      </c>
      <c r="AJ23"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24" spans="1:36" ht="60" customHeight="1" x14ac:dyDescent="0.25">
      <c r="A24" s="22" cm="1">
        <f t="array" ref="A24">ROW()-ROW(ProjectCostForm[#Headers])</f>
        <v>2</v>
      </c>
      <c r="B24" s="11"/>
      <c r="C24" s="13"/>
      <c r="D24" s="30"/>
      <c r="E24" s="12"/>
      <c r="F24" s="12"/>
      <c r="G24"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4" s="20"/>
      <c r="I24"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4" s="20"/>
      <c r="K24" s="20"/>
      <c r="L24"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4" s="13"/>
      <c r="N24" s="13"/>
      <c r="O24" s="14"/>
      <c r="P24" s="13"/>
      <c r="Q24" s="32"/>
      <c r="R24" s="32"/>
      <c r="S24" s="32"/>
      <c r="T24" s="15"/>
      <c r="U24"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SUM($Q24:$S24) &amp;".",
""))</f>
        <v/>
      </c>
      <c r="V24" s="22" t="b">
        <f>OR(NOT(ISBLANK(ProjectCostForm[[#This Row],[Activity Name]])),
NOT(ISBLANK(ProjectCostForm[[#This Row],[Activity Type]])),
NOT(ISBLANK(ProjectCostForm[[#This Row],[Activity Cost]])))</f>
        <v>0</v>
      </c>
      <c r="W24" s="8" t="e">
        <f>VLOOKUP('Cost Entry Form'!$C24,tbl_ActivityList[],2,FALSE)</f>
        <v>#N/A</v>
      </c>
      <c r="X24" s="8" t="e">
        <f>IF(OR(ProjectCostForm[[#This Row],[Activity]]="Manage",ProjectCostForm[[#This Row],[Activity]]="Plan",ProjectCostForm[[#This Row],[Activity]]="Monitor"),TRUE, FALSE)</f>
        <v>#N/A</v>
      </c>
      <c r="Y24" s="8" t="e">
        <f>VLOOKUP('Cost Entry Form'!$H24,tbl_party[],2,FALSE)</f>
        <v>#N/A</v>
      </c>
      <c r="Z24" s="8" t="e">
        <f>IF(AND(ProjectCostForm[[#This Row],[Manage_Plan_Monitor]]=TRUE,ProjectCostForm[[#This Row],[Party]]&lt;&gt;"P"),FALSE,
IF(ProjectCostForm[[#This Row],[Activity]]="Realty_Buy", FALSE,
TRUE))</f>
        <v>#N/A</v>
      </c>
      <c r="AA24" s="8" t="e">
        <f>IF(AND(ProjectCostForm[[#This Row],[GetNAICS]]=FALSE,ProjectCostForm[[#This Row],[Manage_Plan_Monitor]]=TRUE),TRUE, FALSE)</f>
        <v>#N/A</v>
      </c>
      <c r="AB24" s="29" t="e">
        <f>IF(AND(
ProjectCostForm[[#This Row],[GetBreakdown]]=TRUE,
SUM(ProjectCostForm[[#This Row],[Labor costs]:[Other nonlabor costs]])&lt;&gt;ProjectCostForm[[#This Row],[Activity Cost]]), TRUE, FALSE)</f>
        <v>#N/A</v>
      </c>
      <c r="AC24" s="8" t="e">
        <f>IF(ProjectCostForm[[#This Row],[Activity]]="Materials", TRUE, FALSE)</f>
        <v>#N/A</v>
      </c>
      <c r="AD24" s="8" t="e">
        <f>IF(ProjectCostForm[[#This Row],[Activity]]="Realty_Buy", TRUE, FALSE)</f>
        <v>#N/A</v>
      </c>
      <c r="AE24"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4" s="8" t="e">
        <f>IF(ProjectCostForm[[#This Row],[GetNAICS]]=FALSE, "Not Applicable",
IF(NOT(ISBLANK(ProjectCostForm[[#This Row],[NAICS Code/Description]])),TRUE,FALSE))</f>
        <v>#N/A</v>
      </c>
      <c r="AG24"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4" s="8" t="e">
        <f>IF(ProjectCostForm[[#This Row],[GetSupplyChain]]=FALSE, "Not Applicable",
IF(NOT(ISBLANK(ProjectCostForm[[#This Row],[Supply Chain Level]])),TRUE,FALSE))</f>
        <v>#N/A</v>
      </c>
      <c r="AI24" s="8" t="e">
        <f>IF(ProjectCostForm[[#This Row],[GetRealty]]=FALSE, "Not Applicable",
IF(NOT(ISBLANK(ProjectCostForm[[#This Row],[Type of real-estate purchase]])),TRUE,FALSE))</f>
        <v>#N/A</v>
      </c>
      <c r="AJ24"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25" spans="1:36" ht="60" customHeight="1" x14ac:dyDescent="0.25">
      <c r="A25" s="22" cm="1">
        <f t="array" ref="A25">ROW()-ROW(ProjectCostForm[#Headers])</f>
        <v>3</v>
      </c>
      <c r="B25" s="11"/>
      <c r="C25" s="13"/>
      <c r="D25" s="30"/>
      <c r="E25" s="12"/>
      <c r="F25" s="12"/>
      <c r="G25"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5" s="20"/>
      <c r="I25"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5" s="20"/>
      <c r="K25" s="20"/>
      <c r="L25"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5" s="13"/>
      <c r="N25" s="13"/>
      <c r="O25" s="14"/>
      <c r="P25" s="13"/>
      <c r="Q25" s="32"/>
      <c r="R25" s="32"/>
      <c r="S25" s="32"/>
      <c r="T25" s="15"/>
      <c r="U25"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SUM($Q25:$S25) &amp;".",
""))</f>
        <v/>
      </c>
      <c r="V25" s="22" t="b">
        <f>OR(NOT(ISBLANK(ProjectCostForm[[#This Row],[Activity Name]])),
NOT(ISBLANK(ProjectCostForm[[#This Row],[Activity Type]])),
NOT(ISBLANK(ProjectCostForm[[#This Row],[Activity Cost]])))</f>
        <v>0</v>
      </c>
      <c r="W25" s="8" t="e">
        <f>VLOOKUP('Cost Entry Form'!$C25,tbl_ActivityList[],2,FALSE)</f>
        <v>#N/A</v>
      </c>
      <c r="X25" s="8" t="e">
        <f>IF(OR(ProjectCostForm[[#This Row],[Activity]]="Manage",ProjectCostForm[[#This Row],[Activity]]="Plan",ProjectCostForm[[#This Row],[Activity]]="Monitor"),TRUE, FALSE)</f>
        <v>#N/A</v>
      </c>
      <c r="Y25" s="8" t="e">
        <f>VLOOKUP('Cost Entry Form'!$H25,tbl_party[],2,FALSE)</f>
        <v>#N/A</v>
      </c>
      <c r="Z25" s="8" t="e">
        <f>IF(AND(ProjectCostForm[[#This Row],[Manage_Plan_Monitor]]=TRUE,ProjectCostForm[[#This Row],[Party]]&lt;&gt;"P"),FALSE,
IF(ProjectCostForm[[#This Row],[Activity]]="Realty_Buy", FALSE,
TRUE))</f>
        <v>#N/A</v>
      </c>
      <c r="AA25" s="8" t="e">
        <f>IF(AND(ProjectCostForm[[#This Row],[GetNAICS]]=FALSE,ProjectCostForm[[#This Row],[Manage_Plan_Monitor]]=TRUE),TRUE, FALSE)</f>
        <v>#N/A</v>
      </c>
      <c r="AB25" s="29" t="e">
        <f>IF(AND(
ProjectCostForm[[#This Row],[GetBreakdown]]=TRUE,
SUM(ProjectCostForm[[#This Row],[Labor costs]:[Other nonlabor costs]])&lt;&gt;ProjectCostForm[[#This Row],[Activity Cost]]), TRUE, FALSE)</f>
        <v>#N/A</v>
      </c>
      <c r="AC25" s="8" t="e">
        <f>IF(ProjectCostForm[[#This Row],[Activity]]="Materials", TRUE, FALSE)</f>
        <v>#N/A</v>
      </c>
      <c r="AD25" s="8" t="e">
        <f>IF(ProjectCostForm[[#This Row],[Activity]]="Realty_Buy", TRUE, FALSE)</f>
        <v>#N/A</v>
      </c>
      <c r="AE25"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5" s="8" t="e">
        <f>IF(ProjectCostForm[[#This Row],[GetNAICS]]=FALSE, "Not Applicable",
IF(NOT(ISBLANK(ProjectCostForm[[#This Row],[NAICS Code/Description]])),TRUE,FALSE))</f>
        <v>#N/A</v>
      </c>
      <c r="AG25"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5" s="8" t="e">
        <f>IF(ProjectCostForm[[#This Row],[GetSupplyChain]]=FALSE, "Not Applicable",
IF(NOT(ISBLANK(ProjectCostForm[[#This Row],[Supply Chain Level]])),TRUE,FALSE))</f>
        <v>#N/A</v>
      </c>
      <c r="AI25" s="8" t="e">
        <f>IF(ProjectCostForm[[#This Row],[GetRealty]]=FALSE, "Not Applicable",
IF(NOT(ISBLANK(ProjectCostForm[[#This Row],[Type of real-estate purchase]])),TRUE,FALSE))</f>
        <v>#N/A</v>
      </c>
      <c r="AJ25"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26" spans="1:36" ht="60" customHeight="1" x14ac:dyDescent="0.25">
      <c r="A26" s="22" cm="1">
        <f t="array" ref="A26">ROW()-ROW(ProjectCostForm[#Headers])</f>
        <v>4</v>
      </c>
      <c r="B26" s="11"/>
      <c r="C26" s="13"/>
      <c r="D26" s="30"/>
      <c r="E26" s="12"/>
      <c r="F26" s="12"/>
      <c r="G26"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6" s="20"/>
      <c r="I26"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6" s="20"/>
      <c r="K26" s="20"/>
      <c r="L26"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6" s="13"/>
      <c r="N26" s="13"/>
      <c r="O26" s="14"/>
      <c r="P26" s="13"/>
      <c r="Q26" s="32"/>
      <c r="R26" s="32"/>
      <c r="S26" s="32"/>
      <c r="T26" s="15"/>
      <c r="U26"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SUM($Q26:$S26) &amp;".",
""))</f>
        <v/>
      </c>
      <c r="V26" s="22" t="b">
        <f>OR(NOT(ISBLANK(ProjectCostForm[[#This Row],[Activity Name]])),
NOT(ISBLANK(ProjectCostForm[[#This Row],[Activity Type]])),
NOT(ISBLANK(ProjectCostForm[[#This Row],[Activity Cost]])))</f>
        <v>0</v>
      </c>
      <c r="W26" s="8" t="e">
        <f>VLOOKUP('Cost Entry Form'!$C26,tbl_ActivityList[],2,FALSE)</f>
        <v>#N/A</v>
      </c>
      <c r="X26" s="8" t="e">
        <f>IF(OR(ProjectCostForm[[#This Row],[Activity]]="Manage",ProjectCostForm[[#This Row],[Activity]]="Plan",ProjectCostForm[[#This Row],[Activity]]="Monitor"),TRUE, FALSE)</f>
        <v>#N/A</v>
      </c>
      <c r="Y26" s="8" t="e">
        <f>VLOOKUP('Cost Entry Form'!$H26,tbl_party[],2,FALSE)</f>
        <v>#N/A</v>
      </c>
      <c r="Z26" s="8" t="e">
        <f>IF(AND(ProjectCostForm[[#This Row],[Manage_Plan_Monitor]]=TRUE,ProjectCostForm[[#This Row],[Party]]&lt;&gt;"P"),FALSE,
IF(ProjectCostForm[[#This Row],[Activity]]="Realty_Buy", FALSE,
TRUE))</f>
        <v>#N/A</v>
      </c>
      <c r="AA26" s="8" t="e">
        <f>IF(AND(ProjectCostForm[[#This Row],[GetNAICS]]=FALSE,ProjectCostForm[[#This Row],[Manage_Plan_Monitor]]=TRUE),TRUE, FALSE)</f>
        <v>#N/A</v>
      </c>
      <c r="AB26" s="29" t="e">
        <f>IF(AND(
ProjectCostForm[[#This Row],[GetBreakdown]]=TRUE,
SUM(ProjectCostForm[[#This Row],[Labor costs]:[Other nonlabor costs]])&lt;&gt;ProjectCostForm[[#This Row],[Activity Cost]]), TRUE, FALSE)</f>
        <v>#N/A</v>
      </c>
      <c r="AC26" s="8" t="e">
        <f>IF(ProjectCostForm[[#This Row],[Activity]]="Materials", TRUE, FALSE)</f>
        <v>#N/A</v>
      </c>
      <c r="AD26" s="8" t="e">
        <f>IF(ProjectCostForm[[#This Row],[Activity]]="Realty_Buy", TRUE, FALSE)</f>
        <v>#N/A</v>
      </c>
      <c r="AE26"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6" s="8" t="e">
        <f>IF(ProjectCostForm[[#This Row],[GetNAICS]]=FALSE, "Not Applicable",
IF(NOT(ISBLANK(ProjectCostForm[[#This Row],[NAICS Code/Description]])),TRUE,FALSE))</f>
        <v>#N/A</v>
      </c>
      <c r="AG26"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6" s="8" t="e">
        <f>IF(ProjectCostForm[[#This Row],[GetSupplyChain]]=FALSE, "Not Applicable",
IF(NOT(ISBLANK(ProjectCostForm[[#This Row],[Supply Chain Level]])),TRUE,FALSE))</f>
        <v>#N/A</v>
      </c>
      <c r="AI26" s="8" t="e">
        <f>IF(ProjectCostForm[[#This Row],[GetRealty]]=FALSE, "Not Applicable",
IF(NOT(ISBLANK(ProjectCostForm[[#This Row],[Type of real-estate purchase]])),TRUE,FALSE))</f>
        <v>#N/A</v>
      </c>
      <c r="AJ26"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27" spans="1:36" ht="60" customHeight="1" x14ac:dyDescent="0.25">
      <c r="A27" s="22" cm="1">
        <f t="array" ref="A27">ROW()-ROW(ProjectCostForm[#Headers])</f>
        <v>5</v>
      </c>
      <c r="B27" s="11"/>
      <c r="C27" s="13"/>
      <c r="D27" s="30"/>
      <c r="E27" s="12"/>
      <c r="F27" s="12"/>
      <c r="G27"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7" s="20"/>
      <c r="I27"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7" s="20"/>
      <c r="K27" s="20"/>
      <c r="L27"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7" s="13"/>
      <c r="N27" s="13"/>
      <c r="O27" s="14"/>
      <c r="P27" s="13"/>
      <c r="Q27" s="32"/>
      <c r="R27" s="32"/>
      <c r="S27" s="32"/>
      <c r="T27" s="15"/>
      <c r="U27"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SUM($Q27:$S27) &amp;".",
""))</f>
        <v/>
      </c>
      <c r="V27" s="22" t="b">
        <f>OR(NOT(ISBLANK(ProjectCostForm[[#This Row],[Activity Name]])),
NOT(ISBLANK(ProjectCostForm[[#This Row],[Activity Type]])),
NOT(ISBLANK(ProjectCostForm[[#This Row],[Activity Cost]])))</f>
        <v>0</v>
      </c>
      <c r="W27" s="8" t="e">
        <f>VLOOKUP('Cost Entry Form'!$C27,tbl_ActivityList[],2,FALSE)</f>
        <v>#N/A</v>
      </c>
      <c r="X27" s="8" t="e">
        <f>IF(OR(ProjectCostForm[[#This Row],[Activity]]="Manage",ProjectCostForm[[#This Row],[Activity]]="Plan",ProjectCostForm[[#This Row],[Activity]]="Monitor"),TRUE, FALSE)</f>
        <v>#N/A</v>
      </c>
      <c r="Y27" s="8" t="e">
        <f>VLOOKUP('Cost Entry Form'!$H27,tbl_party[],2,FALSE)</f>
        <v>#N/A</v>
      </c>
      <c r="Z27" s="8" t="e">
        <f>IF(AND(ProjectCostForm[[#This Row],[Manage_Plan_Monitor]]=TRUE,ProjectCostForm[[#This Row],[Party]]&lt;&gt;"P"),FALSE,
IF(ProjectCostForm[[#This Row],[Activity]]="Realty_Buy", FALSE,
TRUE))</f>
        <v>#N/A</v>
      </c>
      <c r="AA27" s="8" t="e">
        <f>IF(AND(ProjectCostForm[[#This Row],[GetNAICS]]=FALSE,ProjectCostForm[[#This Row],[Manage_Plan_Monitor]]=TRUE),TRUE, FALSE)</f>
        <v>#N/A</v>
      </c>
      <c r="AB27" s="29" t="e">
        <f>IF(AND(
ProjectCostForm[[#This Row],[GetBreakdown]]=TRUE,
SUM(ProjectCostForm[[#This Row],[Labor costs]:[Other nonlabor costs]])&lt;&gt;ProjectCostForm[[#This Row],[Activity Cost]]), TRUE, FALSE)</f>
        <v>#N/A</v>
      </c>
      <c r="AC27" s="8" t="e">
        <f>IF(ProjectCostForm[[#This Row],[Activity]]="Materials", TRUE, FALSE)</f>
        <v>#N/A</v>
      </c>
      <c r="AD27" s="8" t="e">
        <f>IF(ProjectCostForm[[#This Row],[Activity]]="Realty_Buy", TRUE, FALSE)</f>
        <v>#N/A</v>
      </c>
      <c r="AE27"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7" s="8" t="e">
        <f>IF(ProjectCostForm[[#This Row],[GetNAICS]]=FALSE, "Not Applicable",
IF(NOT(ISBLANK(ProjectCostForm[[#This Row],[NAICS Code/Description]])),TRUE,FALSE))</f>
        <v>#N/A</v>
      </c>
      <c r="AG27"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7" s="8" t="e">
        <f>IF(ProjectCostForm[[#This Row],[GetSupplyChain]]=FALSE, "Not Applicable",
IF(NOT(ISBLANK(ProjectCostForm[[#This Row],[Supply Chain Level]])),TRUE,FALSE))</f>
        <v>#N/A</v>
      </c>
      <c r="AI27" s="8" t="e">
        <f>IF(ProjectCostForm[[#This Row],[GetRealty]]=FALSE, "Not Applicable",
IF(NOT(ISBLANK(ProjectCostForm[[#This Row],[Type of real-estate purchase]])),TRUE,FALSE))</f>
        <v>#N/A</v>
      </c>
      <c r="AJ27"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28" spans="1:36" ht="60" customHeight="1" x14ac:dyDescent="0.25">
      <c r="A28" s="22" cm="1">
        <f t="array" ref="A28">ROW()-ROW(ProjectCostForm[#Headers])</f>
        <v>6</v>
      </c>
      <c r="B28" s="11"/>
      <c r="C28" s="13"/>
      <c r="D28" s="30"/>
      <c r="E28" s="12"/>
      <c r="F28" s="12"/>
      <c r="G28"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8" s="20"/>
      <c r="I28"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8" s="20"/>
      <c r="K28" s="20"/>
      <c r="L28"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8" s="13"/>
      <c r="N28" s="13"/>
      <c r="O28" s="14"/>
      <c r="P28" s="13"/>
      <c r="Q28" s="32"/>
      <c r="R28" s="32"/>
      <c r="S28" s="32"/>
      <c r="T28" s="15"/>
      <c r="U28"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SUM($Q28:$S28) &amp;".",
""))</f>
        <v/>
      </c>
      <c r="V28" s="22" t="b">
        <f>OR(NOT(ISBLANK(ProjectCostForm[[#This Row],[Activity Name]])),
NOT(ISBLANK(ProjectCostForm[[#This Row],[Activity Type]])),
NOT(ISBLANK(ProjectCostForm[[#This Row],[Activity Cost]])))</f>
        <v>0</v>
      </c>
      <c r="W28" s="8" t="e">
        <f>VLOOKUP('Cost Entry Form'!$C28,tbl_ActivityList[],2,FALSE)</f>
        <v>#N/A</v>
      </c>
      <c r="X28" s="8" t="e">
        <f>IF(OR(ProjectCostForm[[#This Row],[Activity]]="Manage",ProjectCostForm[[#This Row],[Activity]]="Plan",ProjectCostForm[[#This Row],[Activity]]="Monitor"),TRUE, FALSE)</f>
        <v>#N/A</v>
      </c>
      <c r="Y28" s="8" t="e">
        <f>VLOOKUP('Cost Entry Form'!$H28,tbl_party[],2,FALSE)</f>
        <v>#N/A</v>
      </c>
      <c r="Z28" s="8" t="e">
        <f>IF(AND(ProjectCostForm[[#This Row],[Manage_Plan_Monitor]]=TRUE,ProjectCostForm[[#This Row],[Party]]&lt;&gt;"P"),FALSE,
IF(ProjectCostForm[[#This Row],[Activity]]="Realty_Buy", FALSE,
TRUE))</f>
        <v>#N/A</v>
      </c>
      <c r="AA28" s="8" t="e">
        <f>IF(AND(ProjectCostForm[[#This Row],[GetNAICS]]=FALSE,ProjectCostForm[[#This Row],[Manage_Plan_Monitor]]=TRUE),TRUE, FALSE)</f>
        <v>#N/A</v>
      </c>
      <c r="AB28" s="29" t="e">
        <f>IF(AND(
ProjectCostForm[[#This Row],[GetBreakdown]]=TRUE,
SUM(ProjectCostForm[[#This Row],[Labor costs]:[Other nonlabor costs]])&lt;&gt;ProjectCostForm[[#This Row],[Activity Cost]]), TRUE, FALSE)</f>
        <v>#N/A</v>
      </c>
      <c r="AC28" s="8" t="e">
        <f>IF(ProjectCostForm[[#This Row],[Activity]]="Materials", TRUE, FALSE)</f>
        <v>#N/A</v>
      </c>
      <c r="AD28" s="8" t="e">
        <f>IF(ProjectCostForm[[#This Row],[Activity]]="Realty_Buy", TRUE, FALSE)</f>
        <v>#N/A</v>
      </c>
      <c r="AE28"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8" s="8" t="e">
        <f>IF(ProjectCostForm[[#This Row],[GetNAICS]]=FALSE, "Not Applicable",
IF(NOT(ISBLANK(ProjectCostForm[[#This Row],[NAICS Code/Description]])),TRUE,FALSE))</f>
        <v>#N/A</v>
      </c>
      <c r="AG28"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8" s="8" t="e">
        <f>IF(ProjectCostForm[[#This Row],[GetSupplyChain]]=FALSE, "Not Applicable",
IF(NOT(ISBLANK(ProjectCostForm[[#This Row],[Supply Chain Level]])),TRUE,FALSE))</f>
        <v>#N/A</v>
      </c>
      <c r="AI28" s="8" t="e">
        <f>IF(ProjectCostForm[[#This Row],[GetRealty]]=FALSE, "Not Applicable",
IF(NOT(ISBLANK(ProjectCostForm[[#This Row],[Type of real-estate purchase]])),TRUE,FALSE))</f>
        <v>#N/A</v>
      </c>
      <c r="AJ28"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29" spans="1:36" ht="60" customHeight="1" x14ac:dyDescent="0.25">
      <c r="A29" s="22" cm="1">
        <f t="array" ref="A29">ROW()-ROW(ProjectCostForm[#Headers])</f>
        <v>7</v>
      </c>
      <c r="B29" s="11"/>
      <c r="C29" s="13"/>
      <c r="D29" s="30"/>
      <c r="E29" s="12"/>
      <c r="F29" s="12"/>
      <c r="G29"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29" s="20"/>
      <c r="I29"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29" s="20"/>
      <c r="K29" s="20"/>
      <c r="L29"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29" s="13"/>
      <c r="N29" s="13"/>
      <c r="O29" s="14"/>
      <c r="P29" s="13"/>
      <c r="Q29" s="32"/>
      <c r="R29" s="32"/>
      <c r="S29" s="32"/>
      <c r="T29" s="15"/>
      <c r="U29"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SUM($Q29:$S29) &amp;".",
""))</f>
        <v/>
      </c>
      <c r="V29" s="22" t="b">
        <f>OR(NOT(ISBLANK(ProjectCostForm[[#This Row],[Activity Name]])),
NOT(ISBLANK(ProjectCostForm[[#This Row],[Activity Type]])),
NOT(ISBLANK(ProjectCostForm[[#This Row],[Activity Cost]])))</f>
        <v>0</v>
      </c>
      <c r="W29" s="8" t="e">
        <f>VLOOKUP('Cost Entry Form'!$C29,tbl_ActivityList[],2,FALSE)</f>
        <v>#N/A</v>
      </c>
      <c r="X29" s="8" t="e">
        <f>IF(OR(ProjectCostForm[[#This Row],[Activity]]="Manage",ProjectCostForm[[#This Row],[Activity]]="Plan",ProjectCostForm[[#This Row],[Activity]]="Monitor"),TRUE, FALSE)</f>
        <v>#N/A</v>
      </c>
      <c r="Y29" s="8" t="e">
        <f>VLOOKUP('Cost Entry Form'!$H29,tbl_party[],2,FALSE)</f>
        <v>#N/A</v>
      </c>
      <c r="Z29" s="8" t="e">
        <f>IF(AND(ProjectCostForm[[#This Row],[Manage_Plan_Monitor]]=TRUE,ProjectCostForm[[#This Row],[Party]]&lt;&gt;"P"),FALSE,
IF(ProjectCostForm[[#This Row],[Activity]]="Realty_Buy", FALSE,
TRUE))</f>
        <v>#N/A</v>
      </c>
      <c r="AA29" s="8" t="e">
        <f>IF(AND(ProjectCostForm[[#This Row],[GetNAICS]]=FALSE,ProjectCostForm[[#This Row],[Manage_Plan_Monitor]]=TRUE),TRUE, FALSE)</f>
        <v>#N/A</v>
      </c>
      <c r="AB29" s="29" t="e">
        <f>IF(AND(
ProjectCostForm[[#This Row],[GetBreakdown]]=TRUE,
SUM(ProjectCostForm[[#This Row],[Labor costs]:[Other nonlabor costs]])&lt;&gt;ProjectCostForm[[#This Row],[Activity Cost]]), TRUE, FALSE)</f>
        <v>#N/A</v>
      </c>
      <c r="AC29" s="8" t="e">
        <f>IF(ProjectCostForm[[#This Row],[Activity]]="Materials", TRUE, FALSE)</f>
        <v>#N/A</v>
      </c>
      <c r="AD29" s="8" t="e">
        <f>IF(ProjectCostForm[[#This Row],[Activity]]="Realty_Buy", TRUE, FALSE)</f>
        <v>#N/A</v>
      </c>
      <c r="AE29"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29" s="8" t="e">
        <f>IF(ProjectCostForm[[#This Row],[GetNAICS]]=FALSE, "Not Applicable",
IF(NOT(ISBLANK(ProjectCostForm[[#This Row],[NAICS Code/Description]])),TRUE,FALSE))</f>
        <v>#N/A</v>
      </c>
      <c r="AG29"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29" s="8" t="e">
        <f>IF(ProjectCostForm[[#This Row],[GetSupplyChain]]=FALSE, "Not Applicable",
IF(NOT(ISBLANK(ProjectCostForm[[#This Row],[Supply Chain Level]])),TRUE,FALSE))</f>
        <v>#N/A</v>
      </c>
      <c r="AI29" s="8" t="e">
        <f>IF(ProjectCostForm[[#This Row],[GetRealty]]=FALSE, "Not Applicable",
IF(NOT(ISBLANK(ProjectCostForm[[#This Row],[Type of real-estate purchase]])),TRUE,FALSE))</f>
        <v>#N/A</v>
      </c>
      <c r="AJ29"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0" spans="1:36" ht="60" customHeight="1" x14ac:dyDescent="0.25">
      <c r="A30" s="22" cm="1">
        <f t="array" ref="A30">ROW()-ROW(ProjectCostForm[#Headers])</f>
        <v>8</v>
      </c>
      <c r="B30" s="11"/>
      <c r="C30" s="13"/>
      <c r="D30" s="30"/>
      <c r="E30" s="12"/>
      <c r="F30" s="12"/>
      <c r="G30"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0" s="20"/>
      <c r="I30"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0" s="20"/>
      <c r="K30" s="20"/>
      <c r="L30"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0" s="13"/>
      <c r="N30" s="13"/>
      <c r="O30" s="14"/>
      <c r="P30" s="13"/>
      <c r="Q30" s="32"/>
      <c r="R30" s="32"/>
      <c r="S30" s="32"/>
      <c r="T30" s="15"/>
      <c r="U30"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SUM($Q30:$S30) &amp;".",
""))</f>
        <v/>
      </c>
      <c r="V30" s="22" t="b">
        <f>OR(NOT(ISBLANK(ProjectCostForm[[#This Row],[Activity Name]])),
NOT(ISBLANK(ProjectCostForm[[#This Row],[Activity Type]])),
NOT(ISBLANK(ProjectCostForm[[#This Row],[Activity Cost]])))</f>
        <v>0</v>
      </c>
      <c r="W30" s="8" t="e">
        <f>VLOOKUP('Cost Entry Form'!$C30,tbl_ActivityList[],2,FALSE)</f>
        <v>#N/A</v>
      </c>
      <c r="X30" s="8" t="e">
        <f>IF(OR(ProjectCostForm[[#This Row],[Activity]]="Manage",ProjectCostForm[[#This Row],[Activity]]="Plan",ProjectCostForm[[#This Row],[Activity]]="Monitor"),TRUE, FALSE)</f>
        <v>#N/A</v>
      </c>
      <c r="Y30" s="8" t="e">
        <f>VLOOKUP('Cost Entry Form'!$H30,tbl_party[],2,FALSE)</f>
        <v>#N/A</v>
      </c>
      <c r="Z30" s="8" t="e">
        <f>IF(AND(ProjectCostForm[[#This Row],[Manage_Plan_Monitor]]=TRUE,ProjectCostForm[[#This Row],[Party]]&lt;&gt;"P"),FALSE,
IF(ProjectCostForm[[#This Row],[Activity]]="Realty_Buy", FALSE,
TRUE))</f>
        <v>#N/A</v>
      </c>
      <c r="AA30" s="8" t="e">
        <f>IF(AND(ProjectCostForm[[#This Row],[GetNAICS]]=FALSE,ProjectCostForm[[#This Row],[Manage_Plan_Monitor]]=TRUE),TRUE, FALSE)</f>
        <v>#N/A</v>
      </c>
      <c r="AB30" s="29" t="e">
        <f>IF(AND(
ProjectCostForm[[#This Row],[GetBreakdown]]=TRUE,
SUM(ProjectCostForm[[#This Row],[Labor costs]:[Other nonlabor costs]])&lt;&gt;ProjectCostForm[[#This Row],[Activity Cost]]), TRUE, FALSE)</f>
        <v>#N/A</v>
      </c>
      <c r="AC30" s="8" t="e">
        <f>IF(ProjectCostForm[[#This Row],[Activity]]="Materials", TRUE, FALSE)</f>
        <v>#N/A</v>
      </c>
      <c r="AD30" s="8" t="e">
        <f>IF(ProjectCostForm[[#This Row],[Activity]]="Realty_Buy", TRUE, FALSE)</f>
        <v>#N/A</v>
      </c>
      <c r="AE30"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0" s="8" t="e">
        <f>IF(ProjectCostForm[[#This Row],[GetNAICS]]=FALSE, "Not Applicable",
IF(NOT(ISBLANK(ProjectCostForm[[#This Row],[NAICS Code/Description]])),TRUE,FALSE))</f>
        <v>#N/A</v>
      </c>
      <c r="AG30"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0" s="8" t="e">
        <f>IF(ProjectCostForm[[#This Row],[GetSupplyChain]]=FALSE, "Not Applicable",
IF(NOT(ISBLANK(ProjectCostForm[[#This Row],[Supply Chain Level]])),TRUE,FALSE))</f>
        <v>#N/A</v>
      </c>
      <c r="AI30" s="8" t="e">
        <f>IF(ProjectCostForm[[#This Row],[GetRealty]]=FALSE, "Not Applicable",
IF(NOT(ISBLANK(ProjectCostForm[[#This Row],[Type of real-estate purchase]])),TRUE,FALSE))</f>
        <v>#N/A</v>
      </c>
      <c r="AJ30"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1" spans="1:36" ht="60" customHeight="1" x14ac:dyDescent="0.25">
      <c r="A31" s="22" cm="1">
        <f t="array" ref="A31">ROW()-ROW(ProjectCostForm[#Headers])</f>
        <v>9</v>
      </c>
      <c r="B31" s="11"/>
      <c r="C31" s="13"/>
      <c r="D31" s="30"/>
      <c r="E31" s="12"/>
      <c r="F31" s="12"/>
      <c r="G31"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1" s="20"/>
      <c r="I31"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1" s="20"/>
      <c r="K31" s="20"/>
      <c r="L31"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1" s="13"/>
      <c r="N31" s="13"/>
      <c r="O31" s="14"/>
      <c r="P31" s="13"/>
      <c r="Q31" s="32"/>
      <c r="R31" s="32"/>
      <c r="S31" s="32"/>
      <c r="T31" s="15"/>
      <c r="U31"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SUM($Q31:$S31) &amp;".",
""))</f>
        <v/>
      </c>
      <c r="V31" s="22" t="b">
        <f>OR(NOT(ISBLANK(ProjectCostForm[[#This Row],[Activity Name]])),
NOT(ISBLANK(ProjectCostForm[[#This Row],[Activity Type]])),
NOT(ISBLANK(ProjectCostForm[[#This Row],[Activity Cost]])))</f>
        <v>0</v>
      </c>
      <c r="W31" s="8" t="e">
        <f>VLOOKUP('Cost Entry Form'!$C31,tbl_ActivityList[],2,FALSE)</f>
        <v>#N/A</v>
      </c>
      <c r="X31" s="8" t="e">
        <f>IF(OR(ProjectCostForm[[#This Row],[Activity]]="Manage",ProjectCostForm[[#This Row],[Activity]]="Plan",ProjectCostForm[[#This Row],[Activity]]="Monitor"),TRUE, FALSE)</f>
        <v>#N/A</v>
      </c>
      <c r="Y31" s="8" t="e">
        <f>VLOOKUP('Cost Entry Form'!$H31,tbl_party[],2,FALSE)</f>
        <v>#N/A</v>
      </c>
      <c r="Z31" s="8" t="e">
        <f>IF(AND(ProjectCostForm[[#This Row],[Manage_Plan_Monitor]]=TRUE,ProjectCostForm[[#This Row],[Party]]&lt;&gt;"P"),FALSE,
IF(ProjectCostForm[[#This Row],[Activity]]="Realty_Buy", FALSE,
TRUE))</f>
        <v>#N/A</v>
      </c>
      <c r="AA31" s="8" t="e">
        <f>IF(AND(ProjectCostForm[[#This Row],[GetNAICS]]=FALSE,ProjectCostForm[[#This Row],[Manage_Plan_Monitor]]=TRUE),TRUE, FALSE)</f>
        <v>#N/A</v>
      </c>
      <c r="AB31" s="29" t="e">
        <f>IF(AND(
ProjectCostForm[[#This Row],[GetBreakdown]]=TRUE,
SUM(ProjectCostForm[[#This Row],[Labor costs]:[Other nonlabor costs]])&lt;&gt;ProjectCostForm[[#This Row],[Activity Cost]]), TRUE, FALSE)</f>
        <v>#N/A</v>
      </c>
      <c r="AC31" s="8" t="e">
        <f>IF(ProjectCostForm[[#This Row],[Activity]]="Materials", TRUE, FALSE)</f>
        <v>#N/A</v>
      </c>
      <c r="AD31" s="8" t="e">
        <f>IF(ProjectCostForm[[#This Row],[Activity]]="Realty_Buy", TRUE, FALSE)</f>
        <v>#N/A</v>
      </c>
      <c r="AE31"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1" s="8" t="e">
        <f>IF(ProjectCostForm[[#This Row],[GetNAICS]]=FALSE, "Not Applicable",
IF(NOT(ISBLANK(ProjectCostForm[[#This Row],[NAICS Code/Description]])),TRUE,FALSE))</f>
        <v>#N/A</v>
      </c>
      <c r="AG31"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1" s="8" t="e">
        <f>IF(ProjectCostForm[[#This Row],[GetSupplyChain]]=FALSE, "Not Applicable",
IF(NOT(ISBLANK(ProjectCostForm[[#This Row],[Supply Chain Level]])),TRUE,FALSE))</f>
        <v>#N/A</v>
      </c>
      <c r="AI31" s="8" t="e">
        <f>IF(ProjectCostForm[[#This Row],[GetRealty]]=FALSE, "Not Applicable",
IF(NOT(ISBLANK(ProjectCostForm[[#This Row],[Type of real-estate purchase]])),TRUE,FALSE))</f>
        <v>#N/A</v>
      </c>
      <c r="AJ31"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2" spans="1:36" ht="60" customHeight="1" x14ac:dyDescent="0.25">
      <c r="A32" s="22" cm="1">
        <f t="array" ref="A32">ROW()-ROW(ProjectCostForm[#Headers])</f>
        <v>10</v>
      </c>
      <c r="B32" s="11"/>
      <c r="C32" s="13"/>
      <c r="D32" s="30"/>
      <c r="E32" s="12"/>
      <c r="F32" s="12"/>
      <c r="G32"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2" s="20"/>
      <c r="I32"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2" s="20"/>
      <c r="K32" s="20"/>
      <c r="L32"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2" s="13"/>
      <c r="N32" s="13"/>
      <c r="O32" s="14"/>
      <c r="P32" s="13"/>
      <c r="Q32" s="32"/>
      <c r="R32" s="32"/>
      <c r="S32" s="32"/>
      <c r="T32" s="15"/>
      <c r="U32"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SUM($Q32:$S32) &amp;".",
""))</f>
        <v/>
      </c>
      <c r="V32" s="22" t="b">
        <f>OR(NOT(ISBLANK(ProjectCostForm[[#This Row],[Activity Name]])),
NOT(ISBLANK(ProjectCostForm[[#This Row],[Activity Type]])),
NOT(ISBLANK(ProjectCostForm[[#This Row],[Activity Cost]])))</f>
        <v>0</v>
      </c>
      <c r="W32" s="8" t="e">
        <f>VLOOKUP('Cost Entry Form'!$C32,tbl_ActivityList[],2,FALSE)</f>
        <v>#N/A</v>
      </c>
      <c r="X32" s="8" t="e">
        <f>IF(OR(ProjectCostForm[[#This Row],[Activity]]="Manage",ProjectCostForm[[#This Row],[Activity]]="Plan",ProjectCostForm[[#This Row],[Activity]]="Monitor"),TRUE, FALSE)</f>
        <v>#N/A</v>
      </c>
      <c r="Y32" s="8" t="e">
        <f>VLOOKUP('Cost Entry Form'!$H32,tbl_party[],2,FALSE)</f>
        <v>#N/A</v>
      </c>
      <c r="Z32" s="8" t="e">
        <f>IF(AND(ProjectCostForm[[#This Row],[Manage_Plan_Monitor]]=TRUE,ProjectCostForm[[#This Row],[Party]]&lt;&gt;"P"),FALSE,
IF(ProjectCostForm[[#This Row],[Activity]]="Realty_Buy", FALSE,
TRUE))</f>
        <v>#N/A</v>
      </c>
      <c r="AA32" s="8" t="e">
        <f>IF(AND(ProjectCostForm[[#This Row],[GetNAICS]]=FALSE,ProjectCostForm[[#This Row],[Manage_Plan_Monitor]]=TRUE),TRUE, FALSE)</f>
        <v>#N/A</v>
      </c>
      <c r="AB32" s="29" t="e">
        <f>IF(AND(
ProjectCostForm[[#This Row],[GetBreakdown]]=TRUE,
SUM(ProjectCostForm[[#This Row],[Labor costs]:[Other nonlabor costs]])&lt;&gt;ProjectCostForm[[#This Row],[Activity Cost]]), TRUE, FALSE)</f>
        <v>#N/A</v>
      </c>
      <c r="AC32" s="8" t="e">
        <f>IF(ProjectCostForm[[#This Row],[Activity]]="Materials", TRUE, FALSE)</f>
        <v>#N/A</v>
      </c>
      <c r="AD32" s="8" t="e">
        <f>IF(ProjectCostForm[[#This Row],[Activity]]="Realty_Buy", TRUE, FALSE)</f>
        <v>#N/A</v>
      </c>
      <c r="AE32"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2" s="8" t="e">
        <f>IF(ProjectCostForm[[#This Row],[GetNAICS]]=FALSE, "Not Applicable",
IF(NOT(ISBLANK(ProjectCostForm[[#This Row],[NAICS Code/Description]])),TRUE,FALSE))</f>
        <v>#N/A</v>
      </c>
      <c r="AG32"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2" s="8" t="e">
        <f>IF(ProjectCostForm[[#This Row],[GetSupplyChain]]=FALSE, "Not Applicable",
IF(NOT(ISBLANK(ProjectCostForm[[#This Row],[Supply Chain Level]])),TRUE,FALSE))</f>
        <v>#N/A</v>
      </c>
      <c r="AI32" s="8" t="e">
        <f>IF(ProjectCostForm[[#This Row],[GetRealty]]=FALSE, "Not Applicable",
IF(NOT(ISBLANK(ProjectCostForm[[#This Row],[Type of real-estate purchase]])),TRUE,FALSE))</f>
        <v>#N/A</v>
      </c>
      <c r="AJ32"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3" spans="1:36" ht="60" customHeight="1" x14ac:dyDescent="0.25">
      <c r="A33" s="22" cm="1">
        <f t="array" ref="A33">ROW()-ROW(ProjectCostForm[#Headers])</f>
        <v>11</v>
      </c>
      <c r="B33" s="11"/>
      <c r="C33" s="13"/>
      <c r="D33" s="30"/>
      <c r="E33" s="12"/>
      <c r="F33" s="12"/>
      <c r="G33"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3" s="20"/>
      <c r="I33"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3" s="20"/>
      <c r="K33" s="20"/>
      <c r="L33"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3" s="13"/>
      <c r="N33" s="13"/>
      <c r="O33" s="14"/>
      <c r="P33" s="13"/>
      <c r="Q33" s="32"/>
      <c r="R33" s="32"/>
      <c r="S33" s="32"/>
      <c r="T33" s="15"/>
      <c r="U33"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SUM($Q33:$S33) &amp;".",
""))</f>
        <v/>
      </c>
      <c r="V33" s="22" t="b">
        <f>OR(NOT(ISBLANK(ProjectCostForm[[#This Row],[Activity Name]])),
NOT(ISBLANK(ProjectCostForm[[#This Row],[Activity Type]])),
NOT(ISBLANK(ProjectCostForm[[#This Row],[Activity Cost]])))</f>
        <v>0</v>
      </c>
      <c r="W33" s="8" t="e">
        <f>VLOOKUP('Cost Entry Form'!$C33,tbl_ActivityList[],2,FALSE)</f>
        <v>#N/A</v>
      </c>
      <c r="X33" s="8" t="e">
        <f>IF(OR(ProjectCostForm[[#This Row],[Activity]]="Manage",ProjectCostForm[[#This Row],[Activity]]="Plan",ProjectCostForm[[#This Row],[Activity]]="Monitor"),TRUE, FALSE)</f>
        <v>#N/A</v>
      </c>
      <c r="Y33" s="8" t="e">
        <f>VLOOKUP('Cost Entry Form'!$H33,tbl_party[],2,FALSE)</f>
        <v>#N/A</v>
      </c>
      <c r="Z33" s="8" t="e">
        <f>IF(AND(ProjectCostForm[[#This Row],[Manage_Plan_Monitor]]=TRUE,ProjectCostForm[[#This Row],[Party]]&lt;&gt;"P"),FALSE,
IF(ProjectCostForm[[#This Row],[Activity]]="Realty_Buy", FALSE,
TRUE))</f>
        <v>#N/A</v>
      </c>
      <c r="AA33" s="8" t="e">
        <f>IF(AND(ProjectCostForm[[#This Row],[GetNAICS]]=FALSE,ProjectCostForm[[#This Row],[Manage_Plan_Monitor]]=TRUE),TRUE, FALSE)</f>
        <v>#N/A</v>
      </c>
      <c r="AB33" s="29" t="e">
        <f>IF(AND(
ProjectCostForm[[#This Row],[GetBreakdown]]=TRUE,
SUM(ProjectCostForm[[#This Row],[Labor costs]:[Other nonlabor costs]])&lt;&gt;ProjectCostForm[[#This Row],[Activity Cost]]), TRUE, FALSE)</f>
        <v>#N/A</v>
      </c>
      <c r="AC33" s="8" t="e">
        <f>IF(ProjectCostForm[[#This Row],[Activity]]="Materials", TRUE, FALSE)</f>
        <v>#N/A</v>
      </c>
      <c r="AD33" s="8" t="e">
        <f>IF(ProjectCostForm[[#This Row],[Activity]]="Realty_Buy", TRUE, FALSE)</f>
        <v>#N/A</v>
      </c>
      <c r="AE33"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3" s="8" t="e">
        <f>IF(ProjectCostForm[[#This Row],[GetNAICS]]=FALSE, "Not Applicable",
IF(NOT(ISBLANK(ProjectCostForm[[#This Row],[NAICS Code/Description]])),TRUE,FALSE))</f>
        <v>#N/A</v>
      </c>
      <c r="AG33"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3" s="8" t="e">
        <f>IF(ProjectCostForm[[#This Row],[GetSupplyChain]]=FALSE, "Not Applicable",
IF(NOT(ISBLANK(ProjectCostForm[[#This Row],[Supply Chain Level]])),TRUE,FALSE))</f>
        <v>#N/A</v>
      </c>
      <c r="AI33" s="8" t="e">
        <f>IF(ProjectCostForm[[#This Row],[GetRealty]]=FALSE, "Not Applicable",
IF(NOT(ISBLANK(ProjectCostForm[[#This Row],[Type of real-estate purchase]])),TRUE,FALSE))</f>
        <v>#N/A</v>
      </c>
      <c r="AJ33"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4" spans="1:36" ht="60" customHeight="1" x14ac:dyDescent="0.25">
      <c r="A34" s="22" cm="1">
        <f t="array" ref="A34">ROW()-ROW(ProjectCostForm[#Headers])</f>
        <v>12</v>
      </c>
      <c r="B34" s="11"/>
      <c r="C34" s="13"/>
      <c r="D34" s="30"/>
      <c r="E34" s="12"/>
      <c r="F34" s="12"/>
      <c r="G34"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4" s="20"/>
      <c r="I34"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4" s="20"/>
      <c r="K34" s="20"/>
      <c r="L34"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4" s="13"/>
      <c r="N34" s="13"/>
      <c r="O34" s="14"/>
      <c r="P34" s="13"/>
      <c r="Q34" s="32"/>
      <c r="R34" s="32"/>
      <c r="S34" s="32"/>
      <c r="T34" s="15"/>
      <c r="U34"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SUM($Q34:$S34) &amp;".",
""))</f>
        <v/>
      </c>
      <c r="V34" s="22" t="b">
        <f>OR(NOT(ISBLANK(ProjectCostForm[[#This Row],[Activity Name]])),
NOT(ISBLANK(ProjectCostForm[[#This Row],[Activity Type]])),
NOT(ISBLANK(ProjectCostForm[[#This Row],[Activity Cost]])))</f>
        <v>0</v>
      </c>
      <c r="W34" s="8" t="e">
        <f>VLOOKUP('Cost Entry Form'!$C34,tbl_ActivityList[],2,FALSE)</f>
        <v>#N/A</v>
      </c>
      <c r="X34" s="8" t="e">
        <f>IF(OR(ProjectCostForm[[#This Row],[Activity]]="Manage",ProjectCostForm[[#This Row],[Activity]]="Plan",ProjectCostForm[[#This Row],[Activity]]="Monitor"),TRUE, FALSE)</f>
        <v>#N/A</v>
      </c>
      <c r="Y34" s="8" t="e">
        <f>VLOOKUP('Cost Entry Form'!$H34,tbl_party[],2,FALSE)</f>
        <v>#N/A</v>
      </c>
      <c r="Z34" s="8" t="e">
        <f>IF(AND(ProjectCostForm[[#This Row],[Manage_Plan_Monitor]]=TRUE,ProjectCostForm[[#This Row],[Party]]&lt;&gt;"P"),FALSE,
IF(ProjectCostForm[[#This Row],[Activity]]="Realty_Buy", FALSE,
TRUE))</f>
        <v>#N/A</v>
      </c>
      <c r="AA34" s="8" t="e">
        <f>IF(AND(ProjectCostForm[[#This Row],[GetNAICS]]=FALSE,ProjectCostForm[[#This Row],[Manage_Plan_Monitor]]=TRUE),TRUE, FALSE)</f>
        <v>#N/A</v>
      </c>
      <c r="AB34" s="29" t="e">
        <f>IF(AND(
ProjectCostForm[[#This Row],[GetBreakdown]]=TRUE,
SUM(ProjectCostForm[[#This Row],[Labor costs]:[Other nonlabor costs]])&lt;&gt;ProjectCostForm[[#This Row],[Activity Cost]]), TRUE, FALSE)</f>
        <v>#N/A</v>
      </c>
      <c r="AC34" s="8" t="e">
        <f>IF(ProjectCostForm[[#This Row],[Activity]]="Materials", TRUE, FALSE)</f>
        <v>#N/A</v>
      </c>
      <c r="AD34" s="8" t="e">
        <f>IF(ProjectCostForm[[#This Row],[Activity]]="Realty_Buy", TRUE, FALSE)</f>
        <v>#N/A</v>
      </c>
      <c r="AE34"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4" s="8" t="e">
        <f>IF(ProjectCostForm[[#This Row],[GetNAICS]]=FALSE, "Not Applicable",
IF(NOT(ISBLANK(ProjectCostForm[[#This Row],[NAICS Code/Description]])),TRUE,FALSE))</f>
        <v>#N/A</v>
      </c>
      <c r="AG34"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4" s="8" t="e">
        <f>IF(ProjectCostForm[[#This Row],[GetSupplyChain]]=FALSE, "Not Applicable",
IF(NOT(ISBLANK(ProjectCostForm[[#This Row],[Supply Chain Level]])),TRUE,FALSE))</f>
        <v>#N/A</v>
      </c>
      <c r="AI34" s="8" t="e">
        <f>IF(ProjectCostForm[[#This Row],[GetRealty]]=FALSE, "Not Applicable",
IF(NOT(ISBLANK(ProjectCostForm[[#This Row],[Type of real-estate purchase]])),TRUE,FALSE))</f>
        <v>#N/A</v>
      </c>
      <c r="AJ34"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5" spans="1:36" ht="60" customHeight="1" x14ac:dyDescent="0.25">
      <c r="A35" s="22" cm="1">
        <f t="array" ref="A35">ROW()-ROW(ProjectCostForm[#Headers])</f>
        <v>13</v>
      </c>
      <c r="B35" s="11"/>
      <c r="C35" s="13"/>
      <c r="D35" s="30"/>
      <c r="E35" s="12"/>
      <c r="F35" s="12"/>
      <c r="G35"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5" s="20"/>
      <c r="I35"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5" s="20"/>
      <c r="K35" s="20"/>
      <c r="L35"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5" s="13"/>
      <c r="N35" s="13"/>
      <c r="O35" s="14"/>
      <c r="P35" s="13"/>
      <c r="Q35" s="32"/>
      <c r="R35" s="32"/>
      <c r="S35" s="32"/>
      <c r="T35" s="15"/>
      <c r="U35"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SUM($Q35:$S35) &amp;".",
""))</f>
        <v/>
      </c>
      <c r="V35" s="22" t="b">
        <f>OR(NOT(ISBLANK(ProjectCostForm[[#This Row],[Activity Name]])),
NOT(ISBLANK(ProjectCostForm[[#This Row],[Activity Type]])),
NOT(ISBLANK(ProjectCostForm[[#This Row],[Activity Cost]])))</f>
        <v>0</v>
      </c>
      <c r="W35" s="8" t="e">
        <f>VLOOKUP('Cost Entry Form'!$C35,tbl_ActivityList[],2,FALSE)</f>
        <v>#N/A</v>
      </c>
      <c r="X35" s="8" t="e">
        <f>IF(OR(ProjectCostForm[[#This Row],[Activity]]="Manage",ProjectCostForm[[#This Row],[Activity]]="Plan",ProjectCostForm[[#This Row],[Activity]]="Monitor"),TRUE, FALSE)</f>
        <v>#N/A</v>
      </c>
      <c r="Y35" s="8" t="e">
        <f>VLOOKUP('Cost Entry Form'!$H35,tbl_party[],2,FALSE)</f>
        <v>#N/A</v>
      </c>
      <c r="Z35" s="8" t="e">
        <f>IF(AND(ProjectCostForm[[#This Row],[Manage_Plan_Monitor]]=TRUE,ProjectCostForm[[#This Row],[Party]]&lt;&gt;"P"),FALSE,
IF(ProjectCostForm[[#This Row],[Activity]]="Realty_Buy", FALSE,
TRUE))</f>
        <v>#N/A</v>
      </c>
      <c r="AA35" s="8" t="e">
        <f>IF(AND(ProjectCostForm[[#This Row],[GetNAICS]]=FALSE,ProjectCostForm[[#This Row],[Manage_Plan_Monitor]]=TRUE),TRUE, FALSE)</f>
        <v>#N/A</v>
      </c>
      <c r="AB35" s="29" t="e">
        <f>IF(AND(
ProjectCostForm[[#This Row],[GetBreakdown]]=TRUE,
SUM(ProjectCostForm[[#This Row],[Labor costs]:[Other nonlabor costs]])&lt;&gt;ProjectCostForm[[#This Row],[Activity Cost]]), TRUE, FALSE)</f>
        <v>#N/A</v>
      </c>
      <c r="AC35" s="8" t="e">
        <f>IF(ProjectCostForm[[#This Row],[Activity]]="Materials", TRUE, FALSE)</f>
        <v>#N/A</v>
      </c>
      <c r="AD35" s="8" t="e">
        <f>IF(ProjectCostForm[[#This Row],[Activity]]="Realty_Buy", TRUE, FALSE)</f>
        <v>#N/A</v>
      </c>
      <c r="AE35"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5" s="8" t="e">
        <f>IF(ProjectCostForm[[#This Row],[GetNAICS]]=FALSE, "Not Applicable",
IF(NOT(ISBLANK(ProjectCostForm[[#This Row],[NAICS Code/Description]])),TRUE,FALSE))</f>
        <v>#N/A</v>
      </c>
      <c r="AG35"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5" s="8" t="e">
        <f>IF(ProjectCostForm[[#This Row],[GetSupplyChain]]=FALSE, "Not Applicable",
IF(NOT(ISBLANK(ProjectCostForm[[#This Row],[Supply Chain Level]])),TRUE,FALSE))</f>
        <v>#N/A</v>
      </c>
      <c r="AI35" s="8" t="e">
        <f>IF(ProjectCostForm[[#This Row],[GetRealty]]=FALSE, "Not Applicable",
IF(NOT(ISBLANK(ProjectCostForm[[#This Row],[Type of real-estate purchase]])),TRUE,FALSE))</f>
        <v>#N/A</v>
      </c>
      <c r="AJ35"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6" spans="1:36" ht="60" customHeight="1" x14ac:dyDescent="0.25">
      <c r="A36" s="22" cm="1">
        <f t="array" ref="A36">ROW()-ROW(ProjectCostForm[#Headers])</f>
        <v>14</v>
      </c>
      <c r="B36" s="11"/>
      <c r="C36" s="13"/>
      <c r="D36" s="30"/>
      <c r="E36" s="12"/>
      <c r="F36" s="12"/>
      <c r="G36"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6" s="20"/>
      <c r="I36"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6" s="20"/>
      <c r="K36" s="20"/>
      <c r="L36"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6" s="13"/>
      <c r="N36" s="13"/>
      <c r="O36" s="14"/>
      <c r="P36" s="13"/>
      <c r="Q36" s="32"/>
      <c r="R36" s="32"/>
      <c r="S36" s="32"/>
      <c r="T36" s="15"/>
      <c r="U36"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SUM($Q36:$S36) &amp;".",
""))</f>
        <v/>
      </c>
      <c r="V36" s="22" t="b">
        <f>OR(NOT(ISBLANK(ProjectCostForm[[#This Row],[Activity Name]])),
NOT(ISBLANK(ProjectCostForm[[#This Row],[Activity Type]])),
NOT(ISBLANK(ProjectCostForm[[#This Row],[Activity Cost]])))</f>
        <v>0</v>
      </c>
      <c r="W36" s="8" t="e">
        <f>VLOOKUP('Cost Entry Form'!$C36,tbl_ActivityList[],2,FALSE)</f>
        <v>#N/A</v>
      </c>
      <c r="X36" s="8" t="e">
        <f>IF(OR(ProjectCostForm[[#This Row],[Activity]]="Manage",ProjectCostForm[[#This Row],[Activity]]="Plan",ProjectCostForm[[#This Row],[Activity]]="Monitor"),TRUE, FALSE)</f>
        <v>#N/A</v>
      </c>
      <c r="Y36" s="8" t="e">
        <f>VLOOKUP('Cost Entry Form'!$H36,tbl_party[],2,FALSE)</f>
        <v>#N/A</v>
      </c>
      <c r="Z36" s="8" t="e">
        <f>IF(AND(ProjectCostForm[[#This Row],[Manage_Plan_Monitor]]=TRUE,ProjectCostForm[[#This Row],[Party]]&lt;&gt;"P"),FALSE,
IF(ProjectCostForm[[#This Row],[Activity]]="Realty_Buy", FALSE,
TRUE))</f>
        <v>#N/A</v>
      </c>
      <c r="AA36" s="8" t="e">
        <f>IF(AND(ProjectCostForm[[#This Row],[GetNAICS]]=FALSE,ProjectCostForm[[#This Row],[Manage_Plan_Monitor]]=TRUE),TRUE, FALSE)</f>
        <v>#N/A</v>
      </c>
      <c r="AB36" s="29" t="e">
        <f>IF(AND(
ProjectCostForm[[#This Row],[GetBreakdown]]=TRUE,
SUM(ProjectCostForm[[#This Row],[Labor costs]:[Other nonlabor costs]])&lt;&gt;ProjectCostForm[[#This Row],[Activity Cost]]), TRUE, FALSE)</f>
        <v>#N/A</v>
      </c>
      <c r="AC36" s="8" t="e">
        <f>IF(ProjectCostForm[[#This Row],[Activity]]="Materials", TRUE, FALSE)</f>
        <v>#N/A</v>
      </c>
      <c r="AD36" s="8" t="e">
        <f>IF(ProjectCostForm[[#This Row],[Activity]]="Realty_Buy", TRUE, FALSE)</f>
        <v>#N/A</v>
      </c>
      <c r="AE36"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6" s="8" t="e">
        <f>IF(ProjectCostForm[[#This Row],[GetNAICS]]=FALSE, "Not Applicable",
IF(NOT(ISBLANK(ProjectCostForm[[#This Row],[NAICS Code/Description]])),TRUE,FALSE))</f>
        <v>#N/A</v>
      </c>
      <c r="AG36"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6" s="8" t="e">
        <f>IF(ProjectCostForm[[#This Row],[GetSupplyChain]]=FALSE, "Not Applicable",
IF(NOT(ISBLANK(ProjectCostForm[[#This Row],[Supply Chain Level]])),TRUE,FALSE))</f>
        <v>#N/A</v>
      </c>
      <c r="AI36" s="8" t="e">
        <f>IF(ProjectCostForm[[#This Row],[GetRealty]]=FALSE, "Not Applicable",
IF(NOT(ISBLANK(ProjectCostForm[[#This Row],[Type of real-estate purchase]])),TRUE,FALSE))</f>
        <v>#N/A</v>
      </c>
      <c r="AJ36"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7" spans="1:36" ht="60" customHeight="1" x14ac:dyDescent="0.25">
      <c r="A37" s="22" cm="1">
        <f t="array" ref="A37">ROW()-ROW(ProjectCostForm[#Headers])</f>
        <v>15</v>
      </c>
      <c r="B37" s="11"/>
      <c r="C37" s="13"/>
      <c r="D37" s="30"/>
      <c r="E37" s="12"/>
      <c r="F37" s="12"/>
      <c r="G37"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7" s="20"/>
      <c r="I37"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7" s="20"/>
      <c r="K37" s="20"/>
      <c r="L37"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7" s="13"/>
      <c r="N37" s="13"/>
      <c r="O37" s="14"/>
      <c r="P37" s="13"/>
      <c r="Q37" s="32"/>
      <c r="R37" s="32"/>
      <c r="S37" s="32"/>
      <c r="T37" s="15"/>
      <c r="U37"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SUM($Q37:$S37) &amp;".",
""))</f>
        <v/>
      </c>
      <c r="V37" s="22" t="b">
        <f>OR(NOT(ISBLANK(ProjectCostForm[[#This Row],[Activity Name]])),
NOT(ISBLANK(ProjectCostForm[[#This Row],[Activity Type]])),
NOT(ISBLANK(ProjectCostForm[[#This Row],[Activity Cost]])))</f>
        <v>0</v>
      </c>
      <c r="W37" s="8" t="e">
        <f>VLOOKUP('Cost Entry Form'!$C37,tbl_ActivityList[],2,FALSE)</f>
        <v>#N/A</v>
      </c>
      <c r="X37" s="8" t="e">
        <f>IF(OR(ProjectCostForm[[#This Row],[Activity]]="Manage",ProjectCostForm[[#This Row],[Activity]]="Plan",ProjectCostForm[[#This Row],[Activity]]="Monitor"),TRUE, FALSE)</f>
        <v>#N/A</v>
      </c>
      <c r="Y37" s="8" t="e">
        <f>VLOOKUP('Cost Entry Form'!$H37,tbl_party[],2,FALSE)</f>
        <v>#N/A</v>
      </c>
      <c r="Z37" s="8" t="e">
        <f>IF(AND(ProjectCostForm[[#This Row],[Manage_Plan_Monitor]]=TRUE,ProjectCostForm[[#This Row],[Party]]&lt;&gt;"P"),FALSE,
IF(ProjectCostForm[[#This Row],[Activity]]="Realty_Buy", FALSE,
TRUE))</f>
        <v>#N/A</v>
      </c>
      <c r="AA37" s="8" t="e">
        <f>IF(AND(ProjectCostForm[[#This Row],[GetNAICS]]=FALSE,ProjectCostForm[[#This Row],[Manage_Plan_Monitor]]=TRUE),TRUE, FALSE)</f>
        <v>#N/A</v>
      </c>
      <c r="AB37" s="29" t="e">
        <f>IF(AND(
ProjectCostForm[[#This Row],[GetBreakdown]]=TRUE,
SUM(ProjectCostForm[[#This Row],[Labor costs]:[Other nonlabor costs]])&lt;&gt;ProjectCostForm[[#This Row],[Activity Cost]]), TRUE, FALSE)</f>
        <v>#N/A</v>
      </c>
      <c r="AC37" s="8" t="e">
        <f>IF(ProjectCostForm[[#This Row],[Activity]]="Materials", TRUE, FALSE)</f>
        <v>#N/A</v>
      </c>
      <c r="AD37" s="8" t="e">
        <f>IF(ProjectCostForm[[#This Row],[Activity]]="Realty_Buy", TRUE, FALSE)</f>
        <v>#N/A</v>
      </c>
      <c r="AE37"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7" s="8" t="e">
        <f>IF(ProjectCostForm[[#This Row],[GetNAICS]]=FALSE, "Not Applicable",
IF(NOT(ISBLANK(ProjectCostForm[[#This Row],[NAICS Code/Description]])),TRUE,FALSE))</f>
        <v>#N/A</v>
      </c>
      <c r="AG37"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7" s="8" t="e">
        <f>IF(ProjectCostForm[[#This Row],[GetSupplyChain]]=FALSE, "Not Applicable",
IF(NOT(ISBLANK(ProjectCostForm[[#This Row],[Supply Chain Level]])),TRUE,FALSE))</f>
        <v>#N/A</v>
      </c>
      <c r="AI37" s="8" t="e">
        <f>IF(ProjectCostForm[[#This Row],[GetRealty]]=FALSE, "Not Applicable",
IF(NOT(ISBLANK(ProjectCostForm[[#This Row],[Type of real-estate purchase]])),TRUE,FALSE))</f>
        <v>#N/A</v>
      </c>
      <c r="AJ37"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8" spans="1:36" ht="60" customHeight="1" x14ac:dyDescent="0.25">
      <c r="A38" s="22" cm="1">
        <f t="array" ref="A38">ROW()-ROW(ProjectCostForm[#Headers])</f>
        <v>16</v>
      </c>
      <c r="B38" s="11"/>
      <c r="C38" s="13"/>
      <c r="D38" s="30"/>
      <c r="E38" s="12"/>
      <c r="F38" s="12"/>
      <c r="G38"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8" s="20"/>
      <c r="I38"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8" s="20"/>
      <c r="K38" s="20"/>
      <c r="L38"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8" s="13"/>
      <c r="N38" s="13"/>
      <c r="O38" s="14"/>
      <c r="P38" s="13"/>
      <c r="Q38" s="32"/>
      <c r="R38" s="32"/>
      <c r="S38" s="32"/>
      <c r="T38" s="15"/>
      <c r="U38"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SUM($Q38:$S38) &amp;".",
""))</f>
        <v/>
      </c>
      <c r="V38" s="22" t="b">
        <f>OR(NOT(ISBLANK(ProjectCostForm[[#This Row],[Activity Name]])),
NOT(ISBLANK(ProjectCostForm[[#This Row],[Activity Type]])),
NOT(ISBLANK(ProjectCostForm[[#This Row],[Activity Cost]])))</f>
        <v>0</v>
      </c>
      <c r="W38" s="8" t="e">
        <f>VLOOKUP('Cost Entry Form'!$C38,tbl_ActivityList[],2,FALSE)</f>
        <v>#N/A</v>
      </c>
      <c r="X38" s="8" t="e">
        <f>IF(OR(ProjectCostForm[[#This Row],[Activity]]="Manage",ProjectCostForm[[#This Row],[Activity]]="Plan",ProjectCostForm[[#This Row],[Activity]]="Monitor"),TRUE, FALSE)</f>
        <v>#N/A</v>
      </c>
      <c r="Y38" s="8" t="e">
        <f>VLOOKUP('Cost Entry Form'!$H38,tbl_party[],2,FALSE)</f>
        <v>#N/A</v>
      </c>
      <c r="Z38" s="8" t="e">
        <f>IF(AND(ProjectCostForm[[#This Row],[Manage_Plan_Monitor]]=TRUE,ProjectCostForm[[#This Row],[Party]]&lt;&gt;"P"),FALSE,
IF(ProjectCostForm[[#This Row],[Activity]]="Realty_Buy", FALSE,
TRUE))</f>
        <v>#N/A</v>
      </c>
      <c r="AA38" s="8" t="e">
        <f>IF(AND(ProjectCostForm[[#This Row],[GetNAICS]]=FALSE,ProjectCostForm[[#This Row],[Manage_Plan_Monitor]]=TRUE),TRUE, FALSE)</f>
        <v>#N/A</v>
      </c>
      <c r="AB38" s="29" t="e">
        <f>IF(AND(
ProjectCostForm[[#This Row],[GetBreakdown]]=TRUE,
SUM(ProjectCostForm[[#This Row],[Labor costs]:[Other nonlabor costs]])&lt;&gt;ProjectCostForm[[#This Row],[Activity Cost]]), TRUE, FALSE)</f>
        <v>#N/A</v>
      </c>
      <c r="AC38" s="8" t="e">
        <f>IF(ProjectCostForm[[#This Row],[Activity]]="Materials", TRUE, FALSE)</f>
        <v>#N/A</v>
      </c>
      <c r="AD38" s="8" t="e">
        <f>IF(ProjectCostForm[[#This Row],[Activity]]="Realty_Buy", TRUE, FALSE)</f>
        <v>#N/A</v>
      </c>
      <c r="AE38"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8" s="8" t="e">
        <f>IF(ProjectCostForm[[#This Row],[GetNAICS]]=FALSE, "Not Applicable",
IF(NOT(ISBLANK(ProjectCostForm[[#This Row],[NAICS Code/Description]])),TRUE,FALSE))</f>
        <v>#N/A</v>
      </c>
      <c r="AG38"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8" s="8" t="e">
        <f>IF(ProjectCostForm[[#This Row],[GetSupplyChain]]=FALSE, "Not Applicable",
IF(NOT(ISBLANK(ProjectCostForm[[#This Row],[Supply Chain Level]])),TRUE,FALSE))</f>
        <v>#N/A</v>
      </c>
      <c r="AI38" s="8" t="e">
        <f>IF(ProjectCostForm[[#This Row],[GetRealty]]=FALSE, "Not Applicable",
IF(NOT(ISBLANK(ProjectCostForm[[#This Row],[Type of real-estate purchase]])),TRUE,FALSE))</f>
        <v>#N/A</v>
      </c>
      <c r="AJ38"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39" spans="1:36" ht="60" customHeight="1" x14ac:dyDescent="0.25">
      <c r="A39" s="22" cm="1">
        <f t="array" ref="A39">ROW()-ROW(ProjectCostForm[#Headers])</f>
        <v>17</v>
      </c>
      <c r="B39" s="11"/>
      <c r="C39" s="13"/>
      <c r="D39" s="30"/>
      <c r="E39" s="12"/>
      <c r="F39" s="12"/>
      <c r="G39"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39" s="20"/>
      <c r="I39"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39" s="20"/>
      <c r="K39" s="20"/>
      <c r="L39"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39" s="13"/>
      <c r="N39" s="13"/>
      <c r="O39" s="14"/>
      <c r="P39" s="13"/>
      <c r="Q39" s="32"/>
      <c r="R39" s="32"/>
      <c r="S39" s="32"/>
      <c r="T39" s="15"/>
      <c r="U39"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SUM($Q39:$S39) &amp;".",
""))</f>
        <v/>
      </c>
      <c r="V39" s="22" t="b">
        <f>OR(NOT(ISBLANK(ProjectCostForm[[#This Row],[Activity Name]])),
NOT(ISBLANK(ProjectCostForm[[#This Row],[Activity Type]])),
NOT(ISBLANK(ProjectCostForm[[#This Row],[Activity Cost]])))</f>
        <v>0</v>
      </c>
      <c r="W39" s="8" t="e">
        <f>VLOOKUP('Cost Entry Form'!$C39,tbl_ActivityList[],2,FALSE)</f>
        <v>#N/A</v>
      </c>
      <c r="X39" s="8" t="e">
        <f>IF(OR(ProjectCostForm[[#This Row],[Activity]]="Manage",ProjectCostForm[[#This Row],[Activity]]="Plan",ProjectCostForm[[#This Row],[Activity]]="Monitor"),TRUE, FALSE)</f>
        <v>#N/A</v>
      </c>
      <c r="Y39" s="8" t="e">
        <f>VLOOKUP('Cost Entry Form'!$H39,tbl_party[],2,FALSE)</f>
        <v>#N/A</v>
      </c>
      <c r="Z39" s="8" t="e">
        <f>IF(AND(ProjectCostForm[[#This Row],[Manage_Plan_Monitor]]=TRUE,ProjectCostForm[[#This Row],[Party]]&lt;&gt;"P"),FALSE,
IF(ProjectCostForm[[#This Row],[Activity]]="Realty_Buy", FALSE,
TRUE))</f>
        <v>#N/A</v>
      </c>
      <c r="AA39" s="8" t="e">
        <f>IF(AND(ProjectCostForm[[#This Row],[GetNAICS]]=FALSE,ProjectCostForm[[#This Row],[Manage_Plan_Monitor]]=TRUE),TRUE, FALSE)</f>
        <v>#N/A</v>
      </c>
      <c r="AB39" s="29" t="e">
        <f>IF(AND(
ProjectCostForm[[#This Row],[GetBreakdown]]=TRUE,
SUM(ProjectCostForm[[#This Row],[Labor costs]:[Other nonlabor costs]])&lt;&gt;ProjectCostForm[[#This Row],[Activity Cost]]), TRUE, FALSE)</f>
        <v>#N/A</v>
      </c>
      <c r="AC39" s="8" t="e">
        <f>IF(ProjectCostForm[[#This Row],[Activity]]="Materials", TRUE, FALSE)</f>
        <v>#N/A</v>
      </c>
      <c r="AD39" s="8" t="e">
        <f>IF(ProjectCostForm[[#This Row],[Activity]]="Realty_Buy", TRUE, FALSE)</f>
        <v>#N/A</v>
      </c>
      <c r="AE39"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39" s="8" t="e">
        <f>IF(ProjectCostForm[[#This Row],[GetNAICS]]=FALSE, "Not Applicable",
IF(NOT(ISBLANK(ProjectCostForm[[#This Row],[NAICS Code/Description]])),TRUE,FALSE))</f>
        <v>#N/A</v>
      </c>
      <c r="AG39"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39" s="8" t="e">
        <f>IF(ProjectCostForm[[#This Row],[GetSupplyChain]]=FALSE, "Not Applicable",
IF(NOT(ISBLANK(ProjectCostForm[[#This Row],[Supply Chain Level]])),TRUE,FALSE))</f>
        <v>#N/A</v>
      </c>
      <c r="AI39" s="8" t="e">
        <f>IF(ProjectCostForm[[#This Row],[GetRealty]]=FALSE, "Not Applicable",
IF(NOT(ISBLANK(ProjectCostForm[[#This Row],[Type of real-estate purchase]])),TRUE,FALSE))</f>
        <v>#N/A</v>
      </c>
      <c r="AJ39"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0" spans="1:36" ht="60" customHeight="1" x14ac:dyDescent="0.25">
      <c r="A40" s="22" cm="1">
        <f t="array" ref="A40">ROW()-ROW(ProjectCostForm[#Headers])</f>
        <v>18</v>
      </c>
      <c r="B40" s="11"/>
      <c r="C40" s="13"/>
      <c r="D40" s="30"/>
      <c r="E40" s="12"/>
      <c r="F40" s="12"/>
      <c r="G40"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0" s="20"/>
      <c r="I40"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0" s="20"/>
      <c r="K40" s="20"/>
      <c r="L40"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0" s="13"/>
      <c r="N40" s="13"/>
      <c r="O40" s="14"/>
      <c r="P40" s="13"/>
      <c r="Q40" s="32"/>
      <c r="R40" s="32"/>
      <c r="S40" s="32"/>
      <c r="T40" s="15"/>
      <c r="U40"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SUM($Q40:$S40) &amp;".",
""))</f>
        <v/>
      </c>
      <c r="V40" s="22" t="b">
        <f>OR(NOT(ISBLANK(ProjectCostForm[[#This Row],[Activity Name]])),
NOT(ISBLANK(ProjectCostForm[[#This Row],[Activity Type]])),
NOT(ISBLANK(ProjectCostForm[[#This Row],[Activity Cost]])))</f>
        <v>0</v>
      </c>
      <c r="W40" s="8" t="e">
        <f>VLOOKUP('Cost Entry Form'!$C40,tbl_ActivityList[],2,FALSE)</f>
        <v>#N/A</v>
      </c>
      <c r="X40" s="8" t="e">
        <f>IF(OR(ProjectCostForm[[#This Row],[Activity]]="Manage",ProjectCostForm[[#This Row],[Activity]]="Plan",ProjectCostForm[[#This Row],[Activity]]="Monitor"),TRUE, FALSE)</f>
        <v>#N/A</v>
      </c>
      <c r="Y40" s="8" t="e">
        <f>VLOOKUP('Cost Entry Form'!$H40,tbl_party[],2,FALSE)</f>
        <v>#N/A</v>
      </c>
      <c r="Z40" s="8" t="e">
        <f>IF(AND(ProjectCostForm[[#This Row],[Manage_Plan_Monitor]]=TRUE,ProjectCostForm[[#This Row],[Party]]&lt;&gt;"P"),FALSE,
IF(ProjectCostForm[[#This Row],[Activity]]="Realty_Buy", FALSE,
TRUE))</f>
        <v>#N/A</v>
      </c>
      <c r="AA40" s="8" t="e">
        <f>IF(AND(ProjectCostForm[[#This Row],[GetNAICS]]=FALSE,ProjectCostForm[[#This Row],[Manage_Plan_Monitor]]=TRUE),TRUE, FALSE)</f>
        <v>#N/A</v>
      </c>
      <c r="AB40" s="29" t="e">
        <f>IF(AND(
ProjectCostForm[[#This Row],[GetBreakdown]]=TRUE,
SUM(ProjectCostForm[[#This Row],[Labor costs]:[Other nonlabor costs]])&lt;&gt;ProjectCostForm[[#This Row],[Activity Cost]]), TRUE, FALSE)</f>
        <v>#N/A</v>
      </c>
      <c r="AC40" s="8" t="e">
        <f>IF(ProjectCostForm[[#This Row],[Activity]]="Materials", TRUE, FALSE)</f>
        <v>#N/A</v>
      </c>
      <c r="AD40" s="8" t="e">
        <f>IF(ProjectCostForm[[#This Row],[Activity]]="Realty_Buy", TRUE, FALSE)</f>
        <v>#N/A</v>
      </c>
      <c r="AE40"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0" s="8" t="e">
        <f>IF(ProjectCostForm[[#This Row],[GetNAICS]]=FALSE, "Not Applicable",
IF(NOT(ISBLANK(ProjectCostForm[[#This Row],[NAICS Code/Description]])),TRUE,FALSE))</f>
        <v>#N/A</v>
      </c>
      <c r="AG40"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0" s="8" t="e">
        <f>IF(ProjectCostForm[[#This Row],[GetSupplyChain]]=FALSE, "Not Applicable",
IF(NOT(ISBLANK(ProjectCostForm[[#This Row],[Supply Chain Level]])),TRUE,FALSE))</f>
        <v>#N/A</v>
      </c>
      <c r="AI40" s="8" t="e">
        <f>IF(ProjectCostForm[[#This Row],[GetRealty]]=FALSE, "Not Applicable",
IF(NOT(ISBLANK(ProjectCostForm[[#This Row],[Type of real-estate purchase]])),TRUE,FALSE))</f>
        <v>#N/A</v>
      </c>
      <c r="AJ40"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1" spans="1:36" ht="60" customHeight="1" x14ac:dyDescent="0.25">
      <c r="A41" s="22" cm="1">
        <f t="array" ref="A41">ROW()-ROW(ProjectCostForm[#Headers])</f>
        <v>19</v>
      </c>
      <c r="B41" s="11"/>
      <c r="C41" s="13"/>
      <c r="D41" s="30"/>
      <c r="E41" s="12"/>
      <c r="F41" s="12"/>
      <c r="G41"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1" s="20"/>
      <c r="I41"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1" s="20"/>
      <c r="K41" s="20"/>
      <c r="L41"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1" s="13"/>
      <c r="N41" s="13"/>
      <c r="O41" s="14"/>
      <c r="P41" s="13"/>
      <c r="Q41" s="32"/>
      <c r="R41" s="32"/>
      <c r="S41" s="32"/>
      <c r="T41" s="15"/>
      <c r="U41"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SUM($Q41:$S41) &amp;".",
""))</f>
        <v/>
      </c>
      <c r="V41" s="22" t="b">
        <f>OR(NOT(ISBLANK(ProjectCostForm[[#This Row],[Activity Name]])),
NOT(ISBLANK(ProjectCostForm[[#This Row],[Activity Type]])),
NOT(ISBLANK(ProjectCostForm[[#This Row],[Activity Cost]])))</f>
        <v>0</v>
      </c>
      <c r="W41" s="8" t="e">
        <f>VLOOKUP('Cost Entry Form'!$C41,tbl_ActivityList[],2,FALSE)</f>
        <v>#N/A</v>
      </c>
      <c r="X41" s="8" t="e">
        <f>IF(OR(ProjectCostForm[[#This Row],[Activity]]="Manage",ProjectCostForm[[#This Row],[Activity]]="Plan",ProjectCostForm[[#This Row],[Activity]]="Monitor"),TRUE, FALSE)</f>
        <v>#N/A</v>
      </c>
      <c r="Y41" s="8" t="e">
        <f>VLOOKUP('Cost Entry Form'!$H41,tbl_party[],2,FALSE)</f>
        <v>#N/A</v>
      </c>
      <c r="Z41" s="8" t="e">
        <f>IF(AND(ProjectCostForm[[#This Row],[Manage_Plan_Monitor]]=TRUE,ProjectCostForm[[#This Row],[Party]]&lt;&gt;"P"),FALSE,
IF(ProjectCostForm[[#This Row],[Activity]]="Realty_Buy", FALSE,
TRUE))</f>
        <v>#N/A</v>
      </c>
      <c r="AA41" s="8" t="e">
        <f>IF(AND(ProjectCostForm[[#This Row],[GetNAICS]]=FALSE,ProjectCostForm[[#This Row],[Manage_Plan_Monitor]]=TRUE),TRUE, FALSE)</f>
        <v>#N/A</v>
      </c>
      <c r="AB41" s="29" t="e">
        <f>IF(AND(
ProjectCostForm[[#This Row],[GetBreakdown]]=TRUE,
SUM(ProjectCostForm[[#This Row],[Labor costs]:[Other nonlabor costs]])&lt;&gt;ProjectCostForm[[#This Row],[Activity Cost]]), TRUE, FALSE)</f>
        <v>#N/A</v>
      </c>
      <c r="AC41" s="8" t="e">
        <f>IF(ProjectCostForm[[#This Row],[Activity]]="Materials", TRUE, FALSE)</f>
        <v>#N/A</v>
      </c>
      <c r="AD41" s="8" t="e">
        <f>IF(ProjectCostForm[[#This Row],[Activity]]="Realty_Buy", TRUE, FALSE)</f>
        <v>#N/A</v>
      </c>
      <c r="AE41"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1" s="8" t="e">
        <f>IF(ProjectCostForm[[#This Row],[GetNAICS]]=FALSE, "Not Applicable",
IF(NOT(ISBLANK(ProjectCostForm[[#This Row],[NAICS Code/Description]])),TRUE,FALSE))</f>
        <v>#N/A</v>
      </c>
      <c r="AG41"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1" s="8" t="e">
        <f>IF(ProjectCostForm[[#This Row],[GetSupplyChain]]=FALSE, "Not Applicable",
IF(NOT(ISBLANK(ProjectCostForm[[#This Row],[Supply Chain Level]])),TRUE,FALSE))</f>
        <v>#N/A</v>
      </c>
      <c r="AI41" s="8" t="e">
        <f>IF(ProjectCostForm[[#This Row],[GetRealty]]=FALSE, "Not Applicable",
IF(NOT(ISBLANK(ProjectCostForm[[#This Row],[Type of real-estate purchase]])),TRUE,FALSE))</f>
        <v>#N/A</v>
      </c>
      <c r="AJ41"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2" spans="1:36" ht="60" customHeight="1" x14ac:dyDescent="0.25">
      <c r="A42" s="22" cm="1">
        <f t="array" ref="A42">ROW()-ROW(ProjectCostForm[#Headers])</f>
        <v>20</v>
      </c>
      <c r="B42" s="11"/>
      <c r="C42" s="13"/>
      <c r="D42" s="30"/>
      <c r="E42" s="12"/>
      <c r="F42" s="12"/>
      <c r="G42"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2" s="20"/>
      <c r="I42"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2" s="20"/>
      <c r="K42" s="20"/>
      <c r="L42"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2" s="13"/>
      <c r="N42" s="13"/>
      <c r="O42" s="14"/>
      <c r="P42" s="13"/>
      <c r="Q42" s="32"/>
      <c r="R42" s="32"/>
      <c r="S42" s="32"/>
      <c r="T42" s="15"/>
      <c r="U42"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SUM($Q42:$S42) &amp;".",
""))</f>
        <v/>
      </c>
      <c r="V42" s="22" t="b">
        <f>OR(NOT(ISBLANK(ProjectCostForm[[#This Row],[Activity Name]])),
NOT(ISBLANK(ProjectCostForm[[#This Row],[Activity Type]])),
NOT(ISBLANK(ProjectCostForm[[#This Row],[Activity Cost]])))</f>
        <v>0</v>
      </c>
      <c r="W42" s="8" t="e">
        <f>VLOOKUP('Cost Entry Form'!$C42,tbl_ActivityList[],2,FALSE)</f>
        <v>#N/A</v>
      </c>
      <c r="X42" s="8" t="e">
        <f>IF(OR(ProjectCostForm[[#This Row],[Activity]]="Manage",ProjectCostForm[[#This Row],[Activity]]="Plan",ProjectCostForm[[#This Row],[Activity]]="Monitor"),TRUE, FALSE)</f>
        <v>#N/A</v>
      </c>
      <c r="Y42" s="8" t="e">
        <f>VLOOKUP('Cost Entry Form'!$H42,tbl_party[],2,FALSE)</f>
        <v>#N/A</v>
      </c>
      <c r="Z42" s="8" t="e">
        <f>IF(AND(ProjectCostForm[[#This Row],[Manage_Plan_Monitor]]=TRUE,ProjectCostForm[[#This Row],[Party]]&lt;&gt;"P"),FALSE,
IF(ProjectCostForm[[#This Row],[Activity]]="Realty_Buy", FALSE,
TRUE))</f>
        <v>#N/A</v>
      </c>
      <c r="AA42" s="8" t="e">
        <f>IF(AND(ProjectCostForm[[#This Row],[GetNAICS]]=FALSE,ProjectCostForm[[#This Row],[Manage_Plan_Monitor]]=TRUE),TRUE, FALSE)</f>
        <v>#N/A</v>
      </c>
      <c r="AB42" s="29" t="e">
        <f>IF(AND(
ProjectCostForm[[#This Row],[GetBreakdown]]=TRUE,
SUM(ProjectCostForm[[#This Row],[Labor costs]:[Other nonlabor costs]])&lt;&gt;ProjectCostForm[[#This Row],[Activity Cost]]), TRUE, FALSE)</f>
        <v>#N/A</v>
      </c>
      <c r="AC42" s="8" t="e">
        <f>IF(ProjectCostForm[[#This Row],[Activity]]="Materials", TRUE, FALSE)</f>
        <v>#N/A</v>
      </c>
      <c r="AD42" s="8" t="e">
        <f>IF(ProjectCostForm[[#This Row],[Activity]]="Realty_Buy", TRUE, FALSE)</f>
        <v>#N/A</v>
      </c>
      <c r="AE42"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2" s="8" t="e">
        <f>IF(ProjectCostForm[[#This Row],[GetNAICS]]=FALSE, "Not Applicable",
IF(NOT(ISBLANK(ProjectCostForm[[#This Row],[NAICS Code/Description]])),TRUE,FALSE))</f>
        <v>#N/A</v>
      </c>
      <c r="AG42"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2" s="8" t="e">
        <f>IF(ProjectCostForm[[#This Row],[GetSupplyChain]]=FALSE, "Not Applicable",
IF(NOT(ISBLANK(ProjectCostForm[[#This Row],[Supply Chain Level]])),TRUE,FALSE))</f>
        <v>#N/A</v>
      </c>
      <c r="AI42" s="8" t="e">
        <f>IF(ProjectCostForm[[#This Row],[GetRealty]]=FALSE, "Not Applicable",
IF(NOT(ISBLANK(ProjectCostForm[[#This Row],[Type of real-estate purchase]])),TRUE,FALSE))</f>
        <v>#N/A</v>
      </c>
      <c r="AJ42"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3" spans="1:36" ht="60" customHeight="1" x14ac:dyDescent="0.25">
      <c r="A43" s="22" cm="1">
        <f t="array" ref="A43">ROW()-ROW(ProjectCostForm[#Headers])</f>
        <v>21</v>
      </c>
      <c r="B43" s="11"/>
      <c r="C43" s="13"/>
      <c r="D43" s="30"/>
      <c r="E43" s="12"/>
      <c r="F43" s="12"/>
      <c r="G43"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3" s="20"/>
      <c r="I43"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3" s="20"/>
      <c r="K43" s="20"/>
      <c r="L43"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3" s="13"/>
      <c r="N43" s="13"/>
      <c r="O43" s="14"/>
      <c r="P43" s="13"/>
      <c r="Q43" s="32"/>
      <c r="R43" s="32"/>
      <c r="S43" s="32"/>
      <c r="T43" s="15"/>
      <c r="U43"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SUM($Q43:$S43) &amp;".",
""))</f>
        <v/>
      </c>
      <c r="V43" s="22" t="b">
        <f>OR(NOT(ISBLANK(ProjectCostForm[[#This Row],[Activity Name]])),
NOT(ISBLANK(ProjectCostForm[[#This Row],[Activity Type]])),
NOT(ISBLANK(ProjectCostForm[[#This Row],[Activity Cost]])))</f>
        <v>0</v>
      </c>
      <c r="W43" s="8" t="e">
        <f>VLOOKUP('Cost Entry Form'!$C43,tbl_ActivityList[],2,FALSE)</f>
        <v>#N/A</v>
      </c>
      <c r="X43" s="8" t="e">
        <f>IF(OR(ProjectCostForm[[#This Row],[Activity]]="Manage",ProjectCostForm[[#This Row],[Activity]]="Plan",ProjectCostForm[[#This Row],[Activity]]="Monitor"),TRUE, FALSE)</f>
        <v>#N/A</v>
      </c>
      <c r="Y43" s="8" t="e">
        <f>VLOOKUP('Cost Entry Form'!$H43,tbl_party[],2,FALSE)</f>
        <v>#N/A</v>
      </c>
      <c r="Z43" s="8" t="e">
        <f>IF(AND(ProjectCostForm[[#This Row],[Manage_Plan_Monitor]]=TRUE,ProjectCostForm[[#This Row],[Party]]&lt;&gt;"P"),FALSE,
IF(ProjectCostForm[[#This Row],[Activity]]="Realty_Buy", FALSE,
TRUE))</f>
        <v>#N/A</v>
      </c>
      <c r="AA43" s="8" t="e">
        <f>IF(AND(ProjectCostForm[[#This Row],[GetNAICS]]=FALSE,ProjectCostForm[[#This Row],[Manage_Plan_Monitor]]=TRUE),TRUE, FALSE)</f>
        <v>#N/A</v>
      </c>
      <c r="AB43" s="29" t="e">
        <f>IF(AND(
ProjectCostForm[[#This Row],[GetBreakdown]]=TRUE,
SUM(ProjectCostForm[[#This Row],[Labor costs]:[Other nonlabor costs]])&lt;&gt;ProjectCostForm[[#This Row],[Activity Cost]]), TRUE, FALSE)</f>
        <v>#N/A</v>
      </c>
      <c r="AC43" s="8" t="e">
        <f>IF(ProjectCostForm[[#This Row],[Activity]]="Materials", TRUE, FALSE)</f>
        <v>#N/A</v>
      </c>
      <c r="AD43" s="8" t="e">
        <f>IF(ProjectCostForm[[#This Row],[Activity]]="Realty_Buy", TRUE, FALSE)</f>
        <v>#N/A</v>
      </c>
      <c r="AE43"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3" s="8" t="e">
        <f>IF(ProjectCostForm[[#This Row],[GetNAICS]]=FALSE, "Not Applicable",
IF(NOT(ISBLANK(ProjectCostForm[[#This Row],[NAICS Code/Description]])),TRUE,FALSE))</f>
        <v>#N/A</v>
      </c>
      <c r="AG43"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3" s="8" t="e">
        <f>IF(ProjectCostForm[[#This Row],[GetSupplyChain]]=FALSE, "Not Applicable",
IF(NOT(ISBLANK(ProjectCostForm[[#This Row],[Supply Chain Level]])),TRUE,FALSE))</f>
        <v>#N/A</v>
      </c>
      <c r="AI43" s="8" t="e">
        <f>IF(ProjectCostForm[[#This Row],[GetRealty]]=FALSE, "Not Applicable",
IF(NOT(ISBLANK(ProjectCostForm[[#This Row],[Type of real-estate purchase]])),TRUE,FALSE))</f>
        <v>#N/A</v>
      </c>
      <c r="AJ43"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4" spans="1:36" ht="60" customHeight="1" x14ac:dyDescent="0.25">
      <c r="A44" s="22" cm="1">
        <f t="array" ref="A44">ROW()-ROW(ProjectCostForm[#Headers])</f>
        <v>22</v>
      </c>
      <c r="B44" s="11"/>
      <c r="C44" s="13"/>
      <c r="D44" s="30"/>
      <c r="E44" s="12"/>
      <c r="F44" s="12"/>
      <c r="G44"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4" s="20"/>
      <c r="I44"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4" s="20"/>
      <c r="K44" s="20"/>
      <c r="L44"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4" s="13"/>
      <c r="N44" s="13"/>
      <c r="O44" s="14"/>
      <c r="P44" s="13"/>
      <c r="Q44" s="32"/>
      <c r="R44" s="32"/>
      <c r="S44" s="32"/>
      <c r="T44" s="15"/>
      <c r="U44"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SUM($Q44:$S44) &amp;".",
""))</f>
        <v/>
      </c>
      <c r="V44" s="22" t="b">
        <f>OR(NOT(ISBLANK(ProjectCostForm[[#This Row],[Activity Name]])),
NOT(ISBLANK(ProjectCostForm[[#This Row],[Activity Type]])),
NOT(ISBLANK(ProjectCostForm[[#This Row],[Activity Cost]])))</f>
        <v>0</v>
      </c>
      <c r="W44" s="8" t="e">
        <f>VLOOKUP('Cost Entry Form'!$C44,tbl_ActivityList[],2,FALSE)</f>
        <v>#N/A</v>
      </c>
      <c r="X44" s="8" t="e">
        <f>IF(OR(ProjectCostForm[[#This Row],[Activity]]="Manage",ProjectCostForm[[#This Row],[Activity]]="Plan",ProjectCostForm[[#This Row],[Activity]]="Monitor"),TRUE, FALSE)</f>
        <v>#N/A</v>
      </c>
      <c r="Y44" s="8" t="e">
        <f>VLOOKUP('Cost Entry Form'!$H44,tbl_party[],2,FALSE)</f>
        <v>#N/A</v>
      </c>
      <c r="Z44" s="8" t="e">
        <f>IF(AND(ProjectCostForm[[#This Row],[Manage_Plan_Monitor]]=TRUE,ProjectCostForm[[#This Row],[Party]]&lt;&gt;"P"),FALSE,
IF(ProjectCostForm[[#This Row],[Activity]]="Realty_Buy", FALSE,
TRUE))</f>
        <v>#N/A</v>
      </c>
      <c r="AA44" s="8" t="e">
        <f>IF(AND(ProjectCostForm[[#This Row],[GetNAICS]]=FALSE,ProjectCostForm[[#This Row],[Manage_Plan_Monitor]]=TRUE),TRUE, FALSE)</f>
        <v>#N/A</v>
      </c>
      <c r="AB44" s="29" t="e">
        <f>IF(AND(
ProjectCostForm[[#This Row],[GetBreakdown]]=TRUE,
SUM(ProjectCostForm[[#This Row],[Labor costs]:[Other nonlabor costs]])&lt;&gt;ProjectCostForm[[#This Row],[Activity Cost]]), TRUE, FALSE)</f>
        <v>#N/A</v>
      </c>
      <c r="AC44" s="8" t="e">
        <f>IF(ProjectCostForm[[#This Row],[Activity]]="Materials", TRUE, FALSE)</f>
        <v>#N/A</v>
      </c>
      <c r="AD44" s="8" t="e">
        <f>IF(ProjectCostForm[[#This Row],[Activity]]="Realty_Buy", TRUE, FALSE)</f>
        <v>#N/A</v>
      </c>
      <c r="AE44"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4" s="8" t="e">
        <f>IF(ProjectCostForm[[#This Row],[GetNAICS]]=FALSE, "Not Applicable",
IF(NOT(ISBLANK(ProjectCostForm[[#This Row],[NAICS Code/Description]])),TRUE,FALSE))</f>
        <v>#N/A</v>
      </c>
      <c r="AG44"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4" s="8" t="e">
        <f>IF(ProjectCostForm[[#This Row],[GetSupplyChain]]=FALSE, "Not Applicable",
IF(NOT(ISBLANK(ProjectCostForm[[#This Row],[Supply Chain Level]])),TRUE,FALSE))</f>
        <v>#N/A</v>
      </c>
      <c r="AI44" s="8" t="e">
        <f>IF(ProjectCostForm[[#This Row],[GetRealty]]=FALSE, "Not Applicable",
IF(NOT(ISBLANK(ProjectCostForm[[#This Row],[Type of real-estate purchase]])),TRUE,FALSE))</f>
        <v>#N/A</v>
      </c>
      <c r="AJ44"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5" spans="1:36" ht="60" customHeight="1" x14ac:dyDescent="0.25">
      <c r="A45" s="22" cm="1">
        <f t="array" ref="A45">ROW()-ROW(ProjectCostForm[#Headers])</f>
        <v>23</v>
      </c>
      <c r="B45" s="11"/>
      <c r="C45" s="13"/>
      <c r="D45" s="30"/>
      <c r="E45" s="12"/>
      <c r="F45" s="12"/>
      <c r="G45"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5" s="20"/>
      <c r="I45"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5" s="20"/>
      <c r="K45" s="20"/>
      <c r="L45"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5" s="13"/>
      <c r="N45" s="13"/>
      <c r="O45" s="14"/>
      <c r="P45" s="13"/>
      <c r="Q45" s="32"/>
      <c r="R45" s="32"/>
      <c r="S45" s="32"/>
      <c r="T45" s="15"/>
      <c r="U45"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SUM($Q45:$S45) &amp;".",
""))</f>
        <v/>
      </c>
      <c r="V45" s="22" t="b">
        <f>OR(NOT(ISBLANK(ProjectCostForm[[#This Row],[Activity Name]])),
NOT(ISBLANK(ProjectCostForm[[#This Row],[Activity Type]])),
NOT(ISBLANK(ProjectCostForm[[#This Row],[Activity Cost]])))</f>
        <v>0</v>
      </c>
      <c r="W45" s="8" t="e">
        <f>VLOOKUP('Cost Entry Form'!$C45,tbl_ActivityList[],2,FALSE)</f>
        <v>#N/A</v>
      </c>
      <c r="X45" s="8" t="e">
        <f>IF(OR(ProjectCostForm[[#This Row],[Activity]]="Manage",ProjectCostForm[[#This Row],[Activity]]="Plan",ProjectCostForm[[#This Row],[Activity]]="Monitor"),TRUE, FALSE)</f>
        <v>#N/A</v>
      </c>
      <c r="Y45" s="8" t="e">
        <f>VLOOKUP('Cost Entry Form'!$H45,tbl_party[],2,FALSE)</f>
        <v>#N/A</v>
      </c>
      <c r="Z45" s="8" t="e">
        <f>IF(AND(ProjectCostForm[[#This Row],[Manage_Plan_Monitor]]=TRUE,ProjectCostForm[[#This Row],[Party]]&lt;&gt;"P"),FALSE,
IF(ProjectCostForm[[#This Row],[Activity]]="Realty_Buy", FALSE,
TRUE))</f>
        <v>#N/A</v>
      </c>
      <c r="AA45" s="8" t="e">
        <f>IF(AND(ProjectCostForm[[#This Row],[GetNAICS]]=FALSE,ProjectCostForm[[#This Row],[Manage_Plan_Monitor]]=TRUE),TRUE, FALSE)</f>
        <v>#N/A</v>
      </c>
      <c r="AB45" s="29" t="e">
        <f>IF(AND(
ProjectCostForm[[#This Row],[GetBreakdown]]=TRUE,
SUM(ProjectCostForm[[#This Row],[Labor costs]:[Other nonlabor costs]])&lt;&gt;ProjectCostForm[[#This Row],[Activity Cost]]), TRUE, FALSE)</f>
        <v>#N/A</v>
      </c>
      <c r="AC45" s="8" t="e">
        <f>IF(ProjectCostForm[[#This Row],[Activity]]="Materials", TRUE, FALSE)</f>
        <v>#N/A</v>
      </c>
      <c r="AD45" s="8" t="e">
        <f>IF(ProjectCostForm[[#This Row],[Activity]]="Realty_Buy", TRUE, FALSE)</f>
        <v>#N/A</v>
      </c>
      <c r="AE45"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5" s="8" t="e">
        <f>IF(ProjectCostForm[[#This Row],[GetNAICS]]=FALSE, "Not Applicable",
IF(NOT(ISBLANK(ProjectCostForm[[#This Row],[NAICS Code/Description]])),TRUE,FALSE))</f>
        <v>#N/A</v>
      </c>
      <c r="AG45"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5" s="8" t="e">
        <f>IF(ProjectCostForm[[#This Row],[GetSupplyChain]]=FALSE, "Not Applicable",
IF(NOT(ISBLANK(ProjectCostForm[[#This Row],[Supply Chain Level]])),TRUE,FALSE))</f>
        <v>#N/A</v>
      </c>
      <c r="AI45" s="8" t="e">
        <f>IF(ProjectCostForm[[#This Row],[GetRealty]]=FALSE, "Not Applicable",
IF(NOT(ISBLANK(ProjectCostForm[[#This Row],[Type of real-estate purchase]])),TRUE,FALSE))</f>
        <v>#N/A</v>
      </c>
      <c r="AJ45"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6" spans="1:36" ht="60" customHeight="1" x14ac:dyDescent="0.25">
      <c r="A46" s="22" cm="1">
        <f t="array" ref="A46">ROW()-ROW(ProjectCostForm[#Headers])</f>
        <v>24</v>
      </c>
      <c r="B46" s="11"/>
      <c r="C46" s="13"/>
      <c r="D46" s="30"/>
      <c r="E46" s="12"/>
      <c r="F46" s="12"/>
      <c r="G46"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6" s="20"/>
      <c r="I46"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6" s="20"/>
      <c r="K46" s="20"/>
      <c r="L46"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6" s="13"/>
      <c r="N46" s="13"/>
      <c r="O46" s="14"/>
      <c r="P46" s="13"/>
      <c r="Q46" s="32"/>
      <c r="R46" s="32"/>
      <c r="S46" s="32"/>
      <c r="T46" s="15"/>
      <c r="U46"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SUM($Q46:$S46) &amp;".",
""))</f>
        <v/>
      </c>
      <c r="V46" s="22" t="b">
        <f>OR(NOT(ISBLANK(ProjectCostForm[[#This Row],[Activity Name]])),
NOT(ISBLANK(ProjectCostForm[[#This Row],[Activity Type]])),
NOT(ISBLANK(ProjectCostForm[[#This Row],[Activity Cost]])))</f>
        <v>0</v>
      </c>
      <c r="W46" s="8" t="e">
        <f>VLOOKUP('Cost Entry Form'!$C46,tbl_ActivityList[],2,FALSE)</f>
        <v>#N/A</v>
      </c>
      <c r="X46" s="8" t="e">
        <f>IF(OR(ProjectCostForm[[#This Row],[Activity]]="Manage",ProjectCostForm[[#This Row],[Activity]]="Plan",ProjectCostForm[[#This Row],[Activity]]="Monitor"),TRUE, FALSE)</f>
        <v>#N/A</v>
      </c>
      <c r="Y46" s="8" t="e">
        <f>VLOOKUP('Cost Entry Form'!$H46,tbl_party[],2,FALSE)</f>
        <v>#N/A</v>
      </c>
      <c r="Z46" s="8" t="e">
        <f>IF(AND(ProjectCostForm[[#This Row],[Manage_Plan_Monitor]]=TRUE,ProjectCostForm[[#This Row],[Party]]&lt;&gt;"P"),FALSE,
IF(ProjectCostForm[[#This Row],[Activity]]="Realty_Buy", FALSE,
TRUE))</f>
        <v>#N/A</v>
      </c>
      <c r="AA46" s="8" t="e">
        <f>IF(AND(ProjectCostForm[[#This Row],[GetNAICS]]=FALSE,ProjectCostForm[[#This Row],[Manage_Plan_Monitor]]=TRUE),TRUE, FALSE)</f>
        <v>#N/A</v>
      </c>
      <c r="AB46" s="29" t="e">
        <f>IF(AND(
ProjectCostForm[[#This Row],[GetBreakdown]]=TRUE,
SUM(ProjectCostForm[[#This Row],[Labor costs]:[Other nonlabor costs]])&lt;&gt;ProjectCostForm[[#This Row],[Activity Cost]]), TRUE, FALSE)</f>
        <v>#N/A</v>
      </c>
      <c r="AC46" s="8" t="e">
        <f>IF(ProjectCostForm[[#This Row],[Activity]]="Materials", TRUE, FALSE)</f>
        <v>#N/A</v>
      </c>
      <c r="AD46" s="8" t="e">
        <f>IF(ProjectCostForm[[#This Row],[Activity]]="Realty_Buy", TRUE, FALSE)</f>
        <v>#N/A</v>
      </c>
      <c r="AE46"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6" s="8" t="e">
        <f>IF(ProjectCostForm[[#This Row],[GetNAICS]]=FALSE, "Not Applicable",
IF(NOT(ISBLANK(ProjectCostForm[[#This Row],[NAICS Code/Description]])),TRUE,FALSE))</f>
        <v>#N/A</v>
      </c>
      <c r="AG46"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6" s="8" t="e">
        <f>IF(ProjectCostForm[[#This Row],[GetSupplyChain]]=FALSE, "Not Applicable",
IF(NOT(ISBLANK(ProjectCostForm[[#This Row],[Supply Chain Level]])),TRUE,FALSE))</f>
        <v>#N/A</v>
      </c>
      <c r="AI46" s="8" t="e">
        <f>IF(ProjectCostForm[[#This Row],[GetRealty]]=FALSE, "Not Applicable",
IF(NOT(ISBLANK(ProjectCostForm[[#This Row],[Type of real-estate purchase]])),TRUE,FALSE))</f>
        <v>#N/A</v>
      </c>
      <c r="AJ46"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7" spans="1:36" ht="60" customHeight="1" x14ac:dyDescent="0.25">
      <c r="A47" s="22" cm="1">
        <f t="array" ref="A47">ROW()-ROW(ProjectCostForm[#Headers])</f>
        <v>25</v>
      </c>
      <c r="B47" s="11"/>
      <c r="C47" s="13"/>
      <c r="D47" s="30"/>
      <c r="E47" s="12"/>
      <c r="F47" s="12"/>
      <c r="G47"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7" s="20"/>
      <c r="I47"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7" s="20"/>
      <c r="K47" s="20"/>
      <c r="L47"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7" s="13"/>
      <c r="N47" s="13"/>
      <c r="O47" s="14"/>
      <c r="P47" s="13"/>
      <c r="Q47" s="32"/>
      <c r="R47" s="32"/>
      <c r="S47" s="32"/>
      <c r="T47" s="15"/>
      <c r="U47"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SUM($Q47:$S47) &amp;".",
""))</f>
        <v/>
      </c>
      <c r="V47" s="22" t="b">
        <f>OR(NOT(ISBLANK(ProjectCostForm[[#This Row],[Activity Name]])),
NOT(ISBLANK(ProjectCostForm[[#This Row],[Activity Type]])),
NOT(ISBLANK(ProjectCostForm[[#This Row],[Activity Cost]])))</f>
        <v>0</v>
      </c>
      <c r="W47" s="8" t="e">
        <f>VLOOKUP('Cost Entry Form'!$C47,tbl_ActivityList[],2,FALSE)</f>
        <v>#N/A</v>
      </c>
      <c r="X47" s="8" t="e">
        <f>IF(OR(ProjectCostForm[[#This Row],[Activity]]="Manage",ProjectCostForm[[#This Row],[Activity]]="Plan",ProjectCostForm[[#This Row],[Activity]]="Monitor"),TRUE, FALSE)</f>
        <v>#N/A</v>
      </c>
      <c r="Y47" s="8" t="e">
        <f>VLOOKUP('Cost Entry Form'!$H47,tbl_party[],2,FALSE)</f>
        <v>#N/A</v>
      </c>
      <c r="Z47" s="8" t="e">
        <f>IF(AND(ProjectCostForm[[#This Row],[Manage_Plan_Monitor]]=TRUE,ProjectCostForm[[#This Row],[Party]]&lt;&gt;"P"),FALSE,
IF(ProjectCostForm[[#This Row],[Activity]]="Realty_Buy", FALSE,
TRUE))</f>
        <v>#N/A</v>
      </c>
      <c r="AA47" s="8" t="e">
        <f>IF(AND(ProjectCostForm[[#This Row],[GetNAICS]]=FALSE,ProjectCostForm[[#This Row],[Manage_Plan_Monitor]]=TRUE),TRUE, FALSE)</f>
        <v>#N/A</v>
      </c>
      <c r="AB47" s="29" t="e">
        <f>IF(AND(
ProjectCostForm[[#This Row],[GetBreakdown]]=TRUE,
SUM(ProjectCostForm[[#This Row],[Labor costs]:[Other nonlabor costs]])&lt;&gt;ProjectCostForm[[#This Row],[Activity Cost]]), TRUE, FALSE)</f>
        <v>#N/A</v>
      </c>
      <c r="AC47" s="8" t="e">
        <f>IF(ProjectCostForm[[#This Row],[Activity]]="Materials", TRUE, FALSE)</f>
        <v>#N/A</v>
      </c>
      <c r="AD47" s="8" t="e">
        <f>IF(ProjectCostForm[[#This Row],[Activity]]="Realty_Buy", TRUE, FALSE)</f>
        <v>#N/A</v>
      </c>
      <c r="AE47"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7" s="8" t="e">
        <f>IF(ProjectCostForm[[#This Row],[GetNAICS]]=FALSE, "Not Applicable",
IF(NOT(ISBLANK(ProjectCostForm[[#This Row],[NAICS Code/Description]])),TRUE,FALSE))</f>
        <v>#N/A</v>
      </c>
      <c r="AG47"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7" s="8" t="e">
        <f>IF(ProjectCostForm[[#This Row],[GetSupplyChain]]=FALSE, "Not Applicable",
IF(NOT(ISBLANK(ProjectCostForm[[#This Row],[Supply Chain Level]])),TRUE,FALSE))</f>
        <v>#N/A</v>
      </c>
      <c r="AI47" s="8" t="e">
        <f>IF(ProjectCostForm[[#This Row],[GetRealty]]=FALSE, "Not Applicable",
IF(NOT(ISBLANK(ProjectCostForm[[#This Row],[Type of real-estate purchase]])),TRUE,FALSE))</f>
        <v>#N/A</v>
      </c>
      <c r="AJ47"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8" spans="1:36" ht="60" customHeight="1" x14ac:dyDescent="0.25">
      <c r="A48" s="22" cm="1">
        <f t="array" ref="A48">ROW()-ROW(ProjectCostForm[#Headers])</f>
        <v>26</v>
      </c>
      <c r="B48" s="11"/>
      <c r="C48" s="13"/>
      <c r="D48" s="30"/>
      <c r="E48" s="12"/>
      <c r="F48" s="12"/>
      <c r="G48"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8" s="20"/>
      <c r="I48"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8" s="20"/>
      <c r="K48" s="20"/>
      <c r="L48"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8" s="13"/>
      <c r="N48" s="13"/>
      <c r="O48" s="14"/>
      <c r="P48" s="13"/>
      <c r="Q48" s="32"/>
      <c r="R48" s="32"/>
      <c r="S48" s="32"/>
      <c r="T48" s="15"/>
      <c r="U48"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SUM($Q48:$S48) &amp;".",
""))</f>
        <v/>
      </c>
      <c r="V48" s="22" t="b">
        <f>OR(NOT(ISBLANK(ProjectCostForm[[#This Row],[Activity Name]])),
NOT(ISBLANK(ProjectCostForm[[#This Row],[Activity Type]])),
NOT(ISBLANK(ProjectCostForm[[#This Row],[Activity Cost]])))</f>
        <v>0</v>
      </c>
      <c r="W48" s="8" t="e">
        <f>VLOOKUP('Cost Entry Form'!$C48,tbl_ActivityList[],2,FALSE)</f>
        <v>#N/A</v>
      </c>
      <c r="X48" s="8" t="e">
        <f>IF(OR(ProjectCostForm[[#This Row],[Activity]]="Manage",ProjectCostForm[[#This Row],[Activity]]="Plan",ProjectCostForm[[#This Row],[Activity]]="Monitor"),TRUE, FALSE)</f>
        <v>#N/A</v>
      </c>
      <c r="Y48" s="8" t="e">
        <f>VLOOKUP('Cost Entry Form'!$H48,tbl_party[],2,FALSE)</f>
        <v>#N/A</v>
      </c>
      <c r="Z48" s="8" t="e">
        <f>IF(AND(ProjectCostForm[[#This Row],[Manage_Plan_Monitor]]=TRUE,ProjectCostForm[[#This Row],[Party]]&lt;&gt;"P"),FALSE,
IF(ProjectCostForm[[#This Row],[Activity]]="Realty_Buy", FALSE,
TRUE))</f>
        <v>#N/A</v>
      </c>
      <c r="AA48" s="8" t="e">
        <f>IF(AND(ProjectCostForm[[#This Row],[GetNAICS]]=FALSE,ProjectCostForm[[#This Row],[Manage_Plan_Monitor]]=TRUE),TRUE, FALSE)</f>
        <v>#N/A</v>
      </c>
      <c r="AB48" s="29" t="e">
        <f>IF(AND(
ProjectCostForm[[#This Row],[GetBreakdown]]=TRUE,
SUM(ProjectCostForm[[#This Row],[Labor costs]:[Other nonlabor costs]])&lt;&gt;ProjectCostForm[[#This Row],[Activity Cost]]), TRUE, FALSE)</f>
        <v>#N/A</v>
      </c>
      <c r="AC48" s="8" t="e">
        <f>IF(ProjectCostForm[[#This Row],[Activity]]="Materials", TRUE, FALSE)</f>
        <v>#N/A</v>
      </c>
      <c r="AD48" s="8" t="e">
        <f>IF(ProjectCostForm[[#This Row],[Activity]]="Realty_Buy", TRUE, FALSE)</f>
        <v>#N/A</v>
      </c>
      <c r="AE48"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8" s="8" t="e">
        <f>IF(ProjectCostForm[[#This Row],[GetNAICS]]=FALSE, "Not Applicable",
IF(NOT(ISBLANK(ProjectCostForm[[#This Row],[NAICS Code/Description]])),TRUE,FALSE))</f>
        <v>#N/A</v>
      </c>
      <c r="AG48"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8" s="8" t="e">
        <f>IF(ProjectCostForm[[#This Row],[GetSupplyChain]]=FALSE, "Not Applicable",
IF(NOT(ISBLANK(ProjectCostForm[[#This Row],[Supply Chain Level]])),TRUE,FALSE))</f>
        <v>#N/A</v>
      </c>
      <c r="AI48" s="8" t="e">
        <f>IF(ProjectCostForm[[#This Row],[GetRealty]]=FALSE, "Not Applicable",
IF(NOT(ISBLANK(ProjectCostForm[[#This Row],[Type of real-estate purchase]])),TRUE,FALSE))</f>
        <v>#N/A</v>
      </c>
      <c r="AJ48"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49" spans="1:36" ht="60" customHeight="1" x14ac:dyDescent="0.25">
      <c r="A49" s="22" cm="1">
        <f t="array" ref="A49">ROW()-ROW(ProjectCostForm[#Headers])</f>
        <v>27</v>
      </c>
      <c r="B49" s="11"/>
      <c r="C49" s="13"/>
      <c r="D49" s="30"/>
      <c r="E49" s="12"/>
      <c r="F49" s="12"/>
      <c r="G49"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49" s="20"/>
      <c r="I49"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49" s="20"/>
      <c r="K49" s="20"/>
      <c r="L49"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49" s="13"/>
      <c r="N49" s="13"/>
      <c r="O49" s="14"/>
      <c r="P49" s="13"/>
      <c r="Q49" s="32"/>
      <c r="R49" s="32"/>
      <c r="S49" s="32"/>
      <c r="T49" s="15"/>
      <c r="U49"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SUM($Q49:$S49) &amp;".",
""))</f>
        <v/>
      </c>
      <c r="V49" s="22" t="b">
        <f>OR(NOT(ISBLANK(ProjectCostForm[[#This Row],[Activity Name]])),
NOT(ISBLANK(ProjectCostForm[[#This Row],[Activity Type]])),
NOT(ISBLANK(ProjectCostForm[[#This Row],[Activity Cost]])))</f>
        <v>0</v>
      </c>
      <c r="W49" s="8" t="e">
        <f>VLOOKUP('Cost Entry Form'!$C49,tbl_ActivityList[],2,FALSE)</f>
        <v>#N/A</v>
      </c>
      <c r="X49" s="8" t="e">
        <f>IF(OR(ProjectCostForm[[#This Row],[Activity]]="Manage",ProjectCostForm[[#This Row],[Activity]]="Plan",ProjectCostForm[[#This Row],[Activity]]="Monitor"),TRUE, FALSE)</f>
        <v>#N/A</v>
      </c>
      <c r="Y49" s="8" t="e">
        <f>VLOOKUP('Cost Entry Form'!$H49,tbl_party[],2,FALSE)</f>
        <v>#N/A</v>
      </c>
      <c r="Z49" s="8" t="e">
        <f>IF(AND(ProjectCostForm[[#This Row],[Manage_Plan_Monitor]]=TRUE,ProjectCostForm[[#This Row],[Party]]&lt;&gt;"P"),FALSE,
IF(ProjectCostForm[[#This Row],[Activity]]="Realty_Buy", FALSE,
TRUE))</f>
        <v>#N/A</v>
      </c>
      <c r="AA49" s="8" t="e">
        <f>IF(AND(ProjectCostForm[[#This Row],[GetNAICS]]=FALSE,ProjectCostForm[[#This Row],[Manage_Plan_Monitor]]=TRUE),TRUE, FALSE)</f>
        <v>#N/A</v>
      </c>
      <c r="AB49" s="29" t="e">
        <f>IF(AND(
ProjectCostForm[[#This Row],[GetBreakdown]]=TRUE,
SUM(ProjectCostForm[[#This Row],[Labor costs]:[Other nonlabor costs]])&lt;&gt;ProjectCostForm[[#This Row],[Activity Cost]]), TRUE, FALSE)</f>
        <v>#N/A</v>
      </c>
      <c r="AC49" s="8" t="e">
        <f>IF(ProjectCostForm[[#This Row],[Activity]]="Materials", TRUE, FALSE)</f>
        <v>#N/A</v>
      </c>
      <c r="AD49" s="8" t="e">
        <f>IF(ProjectCostForm[[#This Row],[Activity]]="Realty_Buy", TRUE, FALSE)</f>
        <v>#N/A</v>
      </c>
      <c r="AE49"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49" s="8" t="e">
        <f>IF(ProjectCostForm[[#This Row],[GetNAICS]]=FALSE, "Not Applicable",
IF(NOT(ISBLANK(ProjectCostForm[[#This Row],[NAICS Code/Description]])),TRUE,FALSE))</f>
        <v>#N/A</v>
      </c>
      <c r="AG49"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49" s="8" t="e">
        <f>IF(ProjectCostForm[[#This Row],[GetSupplyChain]]=FALSE, "Not Applicable",
IF(NOT(ISBLANK(ProjectCostForm[[#This Row],[Supply Chain Level]])),TRUE,FALSE))</f>
        <v>#N/A</v>
      </c>
      <c r="AI49" s="8" t="e">
        <f>IF(ProjectCostForm[[#This Row],[GetRealty]]=FALSE, "Not Applicable",
IF(NOT(ISBLANK(ProjectCostForm[[#This Row],[Type of real-estate purchase]])),TRUE,FALSE))</f>
        <v>#N/A</v>
      </c>
      <c r="AJ49"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0" spans="1:36" ht="60" customHeight="1" x14ac:dyDescent="0.25">
      <c r="A50" s="22" cm="1">
        <f t="array" ref="A50">ROW()-ROW(ProjectCostForm[#Headers])</f>
        <v>28</v>
      </c>
      <c r="B50" s="11"/>
      <c r="C50" s="13"/>
      <c r="D50" s="30"/>
      <c r="E50" s="12"/>
      <c r="F50" s="12"/>
      <c r="G50"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0" s="20"/>
      <c r="I50"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0" s="20"/>
      <c r="K50" s="20"/>
      <c r="L50"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0" s="13"/>
      <c r="N50" s="13"/>
      <c r="O50" s="14"/>
      <c r="P50" s="13"/>
      <c r="Q50" s="32"/>
      <c r="R50" s="32"/>
      <c r="S50" s="32"/>
      <c r="T50" s="15"/>
      <c r="U50"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SUM($Q50:$S50) &amp;".",
""))</f>
        <v/>
      </c>
      <c r="V50" s="22" t="b">
        <f>OR(NOT(ISBLANK(ProjectCostForm[[#This Row],[Activity Name]])),
NOT(ISBLANK(ProjectCostForm[[#This Row],[Activity Type]])),
NOT(ISBLANK(ProjectCostForm[[#This Row],[Activity Cost]])))</f>
        <v>0</v>
      </c>
      <c r="W50" s="8" t="e">
        <f>VLOOKUP('Cost Entry Form'!$C50,tbl_ActivityList[],2,FALSE)</f>
        <v>#N/A</v>
      </c>
      <c r="X50" s="8" t="e">
        <f>IF(OR(ProjectCostForm[[#This Row],[Activity]]="Manage",ProjectCostForm[[#This Row],[Activity]]="Plan",ProjectCostForm[[#This Row],[Activity]]="Monitor"),TRUE, FALSE)</f>
        <v>#N/A</v>
      </c>
      <c r="Y50" s="8" t="e">
        <f>VLOOKUP('Cost Entry Form'!$H50,tbl_party[],2,FALSE)</f>
        <v>#N/A</v>
      </c>
      <c r="Z50" s="8" t="e">
        <f>IF(AND(ProjectCostForm[[#This Row],[Manage_Plan_Monitor]]=TRUE,ProjectCostForm[[#This Row],[Party]]&lt;&gt;"P"),FALSE,
IF(ProjectCostForm[[#This Row],[Activity]]="Realty_Buy", FALSE,
TRUE))</f>
        <v>#N/A</v>
      </c>
      <c r="AA50" s="8" t="e">
        <f>IF(AND(ProjectCostForm[[#This Row],[GetNAICS]]=FALSE,ProjectCostForm[[#This Row],[Manage_Plan_Monitor]]=TRUE),TRUE, FALSE)</f>
        <v>#N/A</v>
      </c>
      <c r="AB50" s="29" t="e">
        <f>IF(AND(
ProjectCostForm[[#This Row],[GetBreakdown]]=TRUE,
SUM(ProjectCostForm[[#This Row],[Labor costs]:[Other nonlabor costs]])&lt;&gt;ProjectCostForm[[#This Row],[Activity Cost]]), TRUE, FALSE)</f>
        <v>#N/A</v>
      </c>
      <c r="AC50" s="8" t="e">
        <f>IF(ProjectCostForm[[#This Row],[Activity]]="Materials", TRUE, FALSE)</f>
        <v>#N/A</v>
      </c>
      <c r="AD50" s="8" t="e">
        <f>IF(ProjectCostForm[[#This Row],[Activity]]="Realty_Buy", TRUE, FALSE)</f>
        <v>#N/A</v>
      </c>
      <c r="AE50"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0" s="8" t="e">
        <f>IF(ProjectCostForm[[#This Row],[GetNAICS]]=FALSE, "Not Applicable",
IF(NOT(ISBLANK(ProjectCostForm[[#This Row],[NAICS Code/Description]])),TRUE,FALSE))</f>
        <v>#N/A</v>
      </c>
      <c r="AG50"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0" s="8" t="e">
        <f>IF(ProjectCostForm[[#This Row],[GetSupplyChain]]=FALSE, "Not Applicable",
IF(NOT(ISBLANK(ProjectCostForm[[#This Row],[Supply Chain Level]])),TRUE,FALSE))</f>
        <v>#N/A</v>
      </c>
      <c r="AI50" s="8" t="e">
        <f>IF(ProjectCostForm[[#This Row],[GetRealty]]=FALSE, "Not Applicable",
IF(NOT(ISBLANK(ProjectCostForm[[#This Row],[Type of real-estate purchase]])),TRUE,FALSE))</f>
        <v>#N/A</v>
      </c>
      <c r="AJ50"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1" spans="1:36" ht="60" customHeight="1" x14ac:dyDescent="0.25">
      <c r="A51" s="23" cm="1">
        <f t="array" ref="A51">ROW()-ROW(ProjectCostForm[#Headers])</f>
        <v>29</v>
      </c>
      <c r="B51" s="24"/>
      <c r="C51" s="21"/>
      <c r="D51" s="31"/>
      <c r="E51" s="25"/>
      <c r="F51" s="25"/>
      <c r="G51" s="2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1" s="27"/>
      <c r="I51" s="2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1" s="27"/>
      <c r="K51" s="27"/>
      <c r="L51" s="2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1" s="13"/>
      <c r="N51" s="13"/>
      <c r="O51" s="14"/>
      <c r="P51" s="21"/>
      <c r="Q51" s="33"/>
      <c r="R51" s="33"/>
      <c r="S51" s="33"/>
      <c r="T51" s="28"/>
      <c r="U51"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SUM($Q51:$S51) &amp;".",
""))</f>
        <v/>
      </c>
      <c r="V51" s="23" t="b">
        <f>OR(NOT(ISBLANK(ProjectCostForm[[#This Row],[Activity Name]])),
NOT(ISBLANK(ProjectCostForm[[#This Row],[Activity Type]])),
NOT(ISBLANK(ProjectCostForm[[#This Row],[Activity Cost]])))</f>
        <v>0</v>
      </c>
      <c r="W51" s="29" t="e">
        <f>VLOOKUP('Cost Entry Form'!$C51,tbl_ActivityList[],2,FALSE)</f>
        <v>#N/A</v>
      </c>
      <c r="X51" s="29" t="e">
        <f>IF(OR(ProjectCostForm[[#This Row],[Activity]]="Manage",ProjectCostForm[[#This Row],[Activity]]="Plan",ProjectCostForm[[#This Row],[Activity]]="Monitor"),TRUE, FALSE)</f>
        <v>#N/A</v>
      </c>
      <c r="Y51" s="29" t="e">
        <f>VLOOKUP('Cost Entry Form'!$H51,tbl_party[],2,FALSE)</f>
        <v>#N/A</v>
      </c>
      <c r="Z51" s="29" t="e">
        <f>IF(AND(ProjectCostForm[[#This Row],[Manage_Plan_Monitor]]=TRUE,ProjectCostForm[[#This Row],[Party]]&lt;&gt;"P"),FALSE,
IF(ProjectCostForm[[#This Row],[Activity]]="Realty_Buy", FALSE,
TRUE))</f>
        <v>#N/A</v>
      </c>
      <c r="AA51" s="29" t="e">
        <f>IF(AND(ProjectCostForm[[#This Row],[GetNAICS]]=FALSE,ProjectCostForm[[#This Row],[Manage_Plan_Monitor]]=TRUE),TRUE, FALSE)</f>
        <v>#N/A</v>
      </c>
      <c r="AB51" s="29" t="e">
        <f>IF(AND(
ProjectCostForm[[#This Row],[GetBreakdown]]=TRUE,
SUM(ProjectCostForm[[#This Row],[Labor costs]:[Other nonlabor costs]])&lt;&gt;ProjectCostForm[[#This Row],[Activity Cost]]), TRUE, FALSE)</f>
        <v>#N/A</v>
      </c>
      <c r="AC51" s="29" t="e">
        <f>IF(ProjectCostForm[[#This Row],[Activity]]="Materials", TRUE, FALSE)</f>
        <v>#N/A</v>
      </c>
      <c r="AD51" s="29" t="e">
        <f>IF(ProjectCostForm[[#This Row],[Activity]]="Realty_Buy", TRUE, FALSE)</f>
        <v>#N/A</v>
      </c>
      <c r="AE51"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1" s="29" t="e">
        <f>IF(ProjectCostForm[[#This Row],[GetNAICS]]=FALSE, "Not Applicable",
IF(NOT(ISBLANK(ProjectCostForm[[#This Row],[NAICS Code/Description]])),TRUE,FALSE))</f>
        <v>#N/A</v>
      </c>
      <c r="AG51" s="29"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1" s="29" t="e">
        <f>IF(ProjectCostForm[[#This Row],[GetSupplyChain]]=FALSE, "Not Applicable",
IF(NOT(ISBLANK(ProjectCostForm[[#This Row],[Supply Chain Level]])),TRUE,FALSE))</f>
        <v>#N/A</v>
      </c>
      <c r="AI51" s="29" t="e">
        <f>IF(ProjectCostForm[[#This Row],[GetRealty]]=FALSE, "Not Applicable",
IF(NOT(ISBLANK(ProjectCostForm[[#This Row],[Type of real-estate purchase]])),TRUE,FALSE))</f>
        <v>#N/A</v>
      </c>
      <c r="AJ51" s="29"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2" spans="1:36" ht="60" customHeight="1" x14ac:dyDescent="0.25">
      <c r="A52" s="22" cm="1">
        <f t="array" ref="A52">ROW()-ROW(ProjectCostForm[#Headers])</f>
        <v>30</v>
      </c>
      <c r="B52" s="24"/>
      <c r="C52" s="13"/>
      <c r="D52" s="30"/>
      <c r="E52" s="12"/>
      <c r="F52" s="12"/>
      <c r="G52"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2" s="20"/>
      <c r="I52"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2" s="20"/>
      <c r="K52" s="20"/>
      <c r="L52"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2" s="13"/>
      <c r="N52" s="13"/>
      <c r="O52" s="14"/>
      <c r="P52" s="13"/>
      <c r="Q52" s="32"/>
      <c r="R52" s="32"/>
      <c r="S52" s="32"/>
      <c r="T52" s="15"/>
      <c r="U52"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SUM($Q52:$S52) &amp;".",
""))</f>
        <v/>
      </c>
      <c r="V52" s="22" t="b">
        <f>OR(NOT(ISBLANK(ProjectCostForm[[#This Row],[Activity Name]])),
NOT(ISBLANK(ProjectCostForm[[#This Row],[Activity Type]])),
NOT(ISBLANK(ProjectCostForm[[#This Row],[Activity Cost]])))</f>
        <v>0</v>
      </c>
      <c r="W52" s="8" t="e">
        <f>VLOOKUP('Cost Entry Form'!$C52,tbl_ActivityList[],2,FALSE)</f>
        <v>#N/A</v>
      </c>
      <c r="X52" s="8" t="e">
        <f>IF(OR(ProjectCostForm[[#This Row],[Activity]]="Manage",ProjectCostForm[[#This Row],[Activity]]="Plan",ProjectCostForm[[#This Row],[Activity]]="Monitor"),TRUE, FALSE)</f>
        <v>#N/A</v>
      </c>
      <c r="Y52" s="8" t="e">
        <f>VLOOKUP('Cost Entry Form'!$H52,tbl_party[],2,FALSE)</f>
        <v>#N/A</v>
      </c>
      <c r="Z52" s="8" t="e">
        <f>IF(AND(ProjectCostForm[[#This Row],[Manage_Plan_Monitor]]=TRUE,ProjectCostForm[[#This Row],[Party]]&lt;&gt;"P"),FALSE,
IF(ProjectCostForm[[#This Row],[Activity]]="Realty_Buy", FALSE,
TRUE))</f>
        <v>#N/A</v>
      </c>
      <c r="AA52" s="8" t="e">
        <f>IF(AND(ProjectCostForm[[#This Row],[GetNAICS]]=FALSE,ProjectCostForm[[#This Row],[Manage_Plan_Monitor]]=TRUE),TRUE, FALSE)</f>
        <v>#N/A</v>
      </c>
      <c r="AB52" s="8" t="e">
        <f>IF(AND(
ProjectCostForm[[#This Row],[GetBreakdown]]=TRUE,
SUM(ProjectCostForm[[#This Row],[Labor costs]:[Other nonlabor costs]])&lt;&gt;ProjectCostForm[[#This Row],[Activity Cost]]), TRUE, FALSE)</f>
        <v>#N/A</v>
      </c>
      <c r="AC52" s="8" t="e">
        <f>IF(ProjectCostForm[[#This Row],[Activity]]="Materials", TRUE, FALSE)</f>
        <v>#N/A</v>
      </c>
      <c r="AD52" s="8" t="e">
        <f>IF(ProjectCostForm[[#This Row],[Activity]]="Realty_Buy", TRUE, FALSE)</f>
        <v>#N/A</v>
      </c>
      <c r="AE52" s="8"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2" s="8" t="e">
        <f>IF(ProjectCostForm[[#This Row],[GetNAICS]]=FALSE, "Not Applicable",
IF(NOT(ISBLANK(ProjectCostForm[[#This Row],[NAICS Code/Description]])),TRUE,FALSE))</f>
        <v>#N/A</v>
      </c>
      <c r="AG52"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2" s="8" t="e">
        <f>IF(ProjectCostForm[[#This Row],[GetSupplyChain]]=FALSE, "Not Applicable",
IF(NOT(ISBLANK(ProjectCostForm[[#This Row],[Supply Chain Level]])),TRUE,FALSE))</f>
        <v>#N/A</v>
      </c>
      <c r="AI52" s="8" t="e">
        <f>IF(ProjectCostForm[[#This Row],[GetRealty]]=FALSE, "Not Applicable",
IF(NOT(ISBLANK(ProjectCostForm[[#This Row],[Type of real-estate purchase]])),TRUE,FALSE))</f>
        <v>#N/A</v>
      </c>
      <c r="AJ52"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3" spans="1:36" ht="60" customHeight="1" x14ac:dyDescent="0.25">
      <c r="A53" s="22" cm="1">
        <f t="array" ref="A53">ROW()-ROW(ProjectCostForm[#Headers])</f>
        <v>31</v>
      </c>
      <c r="B53" s="24"/>
      <c r="C53" s="13"/>
      <c r="D53" s="30"/>
      <c r="E53" s="12"/>
      <c r="F53" s="12"/>
      <c r="G53"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3" s="20"/>
      <c r="I53"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3" s="20"/>
      <c r="K53" s="20"/>
      <c r="L53"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3" s="13"/>
      <c r="N53" s="13"/>
      <c r="O53" s="14"/>
      <c r="P53" s="13"/>
      <c r="Q53" s="32"/>
      <c r="R53" s="32"/>
      <c r="S53" s="32"/>
      <c r="T53" s="15"/>
      <c r="U53"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SUM($Q53:$S53) &amp;".",
""))</f>
        <v/>
      </c>
      <c r="V53" s="22" t="b">
        <f>OR(NOT(ISBLANK(ProjectCostForm[[#This Row],[Activity Name]])),
NOT(ISBLANK(ProjectCostForm[[#This Row],[Activity Type]])),
NOT(ISBLANK(ProjectCostForm[[#This Row],[Activity Cost]])))</f>
        <v>0</v>
      </c>
      <c r="W53" s="8" t="e">
        <f>VLOOKUP('Cost Entry Form'!$C53,tbl_ActivityList[],2,FALSE)</f>
        <v>#N/A</v>
      </c>
      <c r="X53" s="8" t="e">
        <f>IF(OR(ProjectCostForm[[#This Row],[Activity]]="Manage",ProjectCostForm[[#This Row],[Activity]]="Plan",ProjectCostForm[[#This Row],[Activity]]="Monitor"),TRUE, FALSE)</f>
        <v>#N/A</v>
      </c>
      <c r="Y53" s="8" t="e">
        <f>VLOOKUP('Cost Entry Form'!$H53,tbl_party[],2,FALSE)</f>
        <v>#N/A</v>
      </c>
      <c r="Z53" s="8" t="e">
        <f>IF(AND(ProjectCostForm[[#This Row],[Manage_Plan_Monitor]]=TRUE,ProjectCostForm[[#This Row],[Party]]&lt;&gt;"P"),FALSE,
IF(ProjectCostForm[[#This Row],[Activity]]="Realty_Buy", FALSE,
TRUE))</f>
        <v>#N/A</v>
      </c>
      <c r="AA53" s="8" t="e">
        <f>IF(AND(ProjectCostForm[[#This Row],[GetNAICS]]=FALSE,ProjectCostForm[[#This Row],[Manage_Plan_Monitor]]=TRUE),TRUE, FALSE)</f>
        <v>#N/A</v>
      </c>
      <c r="AB53" s="29" t="e">
        <f>IF(AND(
ProjectCostForm[[#This Row],[GetBreakdown]]=TRUE,
SUM(ProjectCostForm[[#This Row],[Labor costs]:[Other nonlabor costs]])&lt;&gt;ProjectCostForm[[#This Row],[Activity Cost]]), TRUE, FALSE)</f>
        <v>#N/A</v>
      </c>
      <c r="AC53" s="8" t="e">
        <f>IF(ProjectCostForm[[#This Row],[Activity]]="Materials", TRUE, FALSE)</f>
        <v>#N/A</v>
      </c>
      <c r="AD53" s="8" t="e">
        <f>IF(ProjectCostForm[[#This Row],[Activity]]="Realty_Buy", TRUE, FALSE)</f>
        <v>#N/A</v>
      </c>
      <c r="AE53"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3" s="8" t="e">
        <f>IF(ProjectCostForm[[#This Row],[GetNAICS]]=FALSE, "Not Applicable",
IF(NOT(ISBLANK(ProjectCostForm[[#This Row],[NAICS Code/Description]])),TRUE,FALSE))</f>
        <v>#N/A</v>
      </c>
      <c r="AG53"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3" s="8" t="e">
        <f>IF(ProjectCostForm[[#This Row],[GetSupplyChain]]=FALSE, "Not Applicable",
IF(NOT(ISBLANK(ProjectCostForm[[#This Row],[Supply Chain Level]])),TRUE,FALSE))</f>
        <v>#N/A</v>
      </c>
      <c r="AI53" s="8" t="e">
        <f>IF(ProjectCostForm[[#This Row],[GetRealty]]=FALSE, "Not Applicable",
IF(NOT(ISBLANK(ProjectCostForm[[#This Row],[Type of real-estate purchase]])),TRUE,FALSE))</f>
        <v>#N/A</v>
      </c>
      <c r="AJ53"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4" spans="1:36" ht="60" customHeight="1" x14ac:dyDescent="0.25">
      <c r="A54" s="22" cm="1">
        <f t="array" ref="A54">ROW()-ROW(ProjectCostForm[#Headers])</f>
        <v>32</v>
      </c>
      <c r="B54" s="24"/>
      <c r="C54" s="13"/>
      <c r="D54" s="30"/>
      <c r="E54" s="12"/>
      <c r="F54" s="12"/>
      <c r="G54"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4" s="20"/>
      <c r="I54"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4" s="20"/>
      <c r="K54" s="20"/>
      <c r="L54"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4" s="13"/>
      <c r="N54" s="13"/>
      <c r="O54" s="14"/>
      <c r="P54" s="13"/>
      <c r="Q54" s="32"/>
      <c r="R54" s="32"/>
      <c r="S54" s="32"/>
      <c r="T54" s="15"/>
      <c r="U54"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SUM($Q54:$S54) &amp;".",
""))</f>
        <v/>
      </c>
      <c r="V54" s="22" t="b">
        <f>OR(NOT(ISBLANK(ProjectCostForm[[#This Row],[Activity Name]])),
NOT(ISBLANK(ProjectCostForm[[#This Row],[Activity Type]])),
NOT(ISBLANK(ProjectCostForm[[#This Row],[Activity Cost]])))</f>
        <v>0</v>
      </c>
      <c r="W54" s="8" t="e">
        <f>VLOOKUP('Cost Entry Form'!$C54,tbl_ActivityList[],2,FALSE)</f>
        <v>#N/A</v>
      </c>
      <c r="X54" s="8" t="e">
        <f>IF(OR(ProjectCostForm[[#This Row],[Activity]]="Manage",ProjectCostForm[[#This Row],[Activity]]="Plan",ProjectCostForm[[#This Row],[Activity]]="Monitor"),TRUE, FALSE)</f>
        <v>#N/A</v>
      </c>
      <c r="Y54" s="8" t="e">
        <f>VLOOKUP('Cost Entry Form'!$H54,tbl_party[],2,FALSE)</f>
        <v>#N/A</v>
      </c>
      <c r="Z54" s="8" t="e">
        <f>IF(AND(ProjectCostForm[[#This Row],[Manage_Plan_Monitor]]=TRUE,ProjectCostForm[[#This Row],[Party]]&lt;&gt;"P"),FALSE,
IF(ProjectCostForm[[#This Row],[Activity]]="Realty_Buy", FALSE,
TRUE))</f>
        <v>#N/A</v>
      </c>
      <c r="AA54" s="8" t="e">
        <f>IF(AND(ProjectCostForm[[#This Row],[GetNAICS]]=FALSE,ProjectCostForm[[#This Row],[Manage_Plan_Monitor]]=TRUE),TRUE, FALSE)</f>
        <v>#N/A</v>
      </c>
      <c r="AB54" s="29" t="e">
        <f>IF(AND(
ProjectCostForm[[#This Row],[GetBreakdown]]=TRUE,
SUM(ProjectCostForm[[#This Row],[Labor costs]:[Other nonlabor costs]])&lt;&gt;ProjectCostForm[[#This Row],[Activity Cost]]), TRUE, FALSE)</f>
        <v>#N/A</v>
      </c>
      <c r="AC54" s="8" t="e">
        <f>IF(ProjectCostForm[[#This Row],[Activity]]="Materials", TRUE, FALSE)</f>
        <v>#N/A</v>
      </c>
      <c r="AD54" s="8" t="e">
        <f>IF(ProjectCostForm[[#This Row],[Activity]]="Realty_Buy", TRUE, FALSE)</f>
        <v>#N/A</v>
      </c>
      <c r="AE54"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4" s="8" t="e">
        <f>IF(ProjectCostForm[[#This Row],[GetNAICS]]=FALSE, "Not Applicable",
IF(NOT(ISBLANK(ProjectCostForm[[#This Row],[NAICS Code/Description]])),TRUE,FALSE))</f>
        <v>#N/A</v>
      </c>
      <c r="AG54"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4" s="8" t="e">
        <f>IF(ProjectCostForm[[#This Row],[GetSupplyChain]]=FALSE, "Not Applicable",
IF(NOT(ISBLANK(ProjectCostForm[[#This Row],[Supply Chain Level]])),TRUE,FALSE))</f>
        <v>#N/A</v>
      </c>
      <c r="AI54" s="8" t="e">
        <f>IF(ProjectCostForm[[#This Row],[GetRealty]]=FALSE, "Not Applicable",
IF(NOT(ISBLANK(ProjectCostForm[[#This Row],[Type of real-estate purchase]])),TRUE,FALSE))</f>
        <v>#N/A</v>
      </c>
      <c r="AJ54"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5" spans="1:36" ht="60" customHeight="1" x14ac:dyDescent="0.25">
      <c r="A55" s="22" cm="1">
        <f t="array" ref="A55">ROW()-ROW(ProjectCostForm[#Headers])</f>
        <v>33</v>
      </c>
      <c r="B55" s="24"/>
      <c r="C55" s="13"/>
      <c r="D55" s="30"/>
      <c r="E55" s="12"/>
      <c r="F55" s="12"/>
      <c r="G55"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5" s="20"/>
      <c r="I55"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5" s="20"/>
      <c r="K55" s="20"/>
      <c r="L55"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5" s="13"/>
      <c r="N55" s="13"/>
      <c r="O55" s="14"/>
      <c r="P55" s="13"/>
      <c r="Q55" s="32"/>
      <c r="R55" s="32"/>
      <c r="S55" s="32"/>
      <c r="T55" s="15"/>
      <c r="U55"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SUM($Q55:$S55) &amp;".",
""))</f>
        <v/>
      </c>
      <c r="V55" s="22" t="b">
        <f>OR(NOT(ISBLANK(ProjectCostForm[[#This Row],[Activity Name]])),
NOT(ISBLANK(ProjectCostForm[[#This Row],[Activity Type]])),
NOT(ISBLANK(ProjectCostForm[[#This Row],[Activity Cost]])))</f>
        <v>0</v>
      </c>
      <c r="W55" s="8" t="e">
        <f>VLOOKUP('Cost Entry Form'!$C55,tbl_ActivityList[],2,FALSE)</f>
        <v>#N/A</v>
      </c>
      <c r="X55" s="8" t="e">
        <f>IF(OR(ProjectCostForm[[#This Row],[Activity]]="Manage",ProjectCostForm[[#This Row],[Activity]]="Plan",ProjectCostForm[[#This Row],[Activity]]="Monitor"),TRUE, FALSE)</f>
        <v>#N/A</v>
      </c>
      <c r="Y55" s="8" t="e">
        <f>VLOOKUP('Cost Entry Form'!$H55,tbl_party[],2,FALSE)</f>
        <v>#N/A</v>
      </c>
      <c r="Z55" s="8" t="e">
        <f>IF(AND(ProjectCostForm[[#This Row],[Manage_Plan_Monitor]]=TRUE,ProjectCostForm[[#This Row],[Party]]&lt;&gt;"P"),FALSE,
IF(ProjectCostForm[[#This Row],[Activity]]="Realty_Buy", FALSE,
TRUE))</f>
        <v>#N/A</v>
      </c>
      <c r="AA55" s="8" t="e">
        <f>IF(AND(ProjectCostForm[[#This Row],[GetNAICS]]=FALSE,ProjectCostForm[[#This Row],[Manage_Plan_Monitor]]=TRUE),TRUE, FALSE)</f>
        <v>#N/A</v>
      </c>
      <c r="AB55" s="29" t="e">
        <f>IF(AND(
ProjectCostForm[[#This Row],[GetBreakdown]]=TRUE,
SUM(ProjectCostForm[[#This Row],[Labor costs]:[Other nonlabor costs]])&lt;&gt;ProjectCostForm[[#This Row],[Activity Cost]]), TRUE, FALSE)</f>
        <v>#N/A</v>
      </c>
      <c r="AC55" s="8" t="e">
        <f>IF(ProjectCostForm[[#This Row],[Activity]]="Materials", TRUE, FALSE)</f>
        <v>#N/A</v>
      </c>
      <c r="AD55" s="8" t="e">
        <f>IF(ProjectCostForm[[#This Row],[Activity]]="Realty_Buy", TRUE, FALSE)</f>
        <v>#N/A</v>
      </c>
      <c r="AE55"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5" s="8" t="e">
        <f>IF(ProjectCostForm[[#This Row],[GetNAICS]]=FALSE, "Not Applicable",
IF(NOT(ISBLANK(ProjectCostForm[[#This Row],[NAICS Code/Description]])),TRUE,FALSE))</f>
        <v>#N/A</v>
      </c>
      <c r="AG55"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5" s="8" t="e">
        <f>IF(ProjectCostForm[[#This Row],[GetSupplyChain]]=FALSE, "Not Applicable",
IF(NOT(ISBLANK(ProjectCostForm[[#This Row],[Supply Chain Level]])),TRUE,FALSE))</f>
        <v>#N/A</v>
      </c>
      <c r="AI55" s="8" t="e">
        <f>IF(ProjectCostForm[[#This Row],[GetRealty]]=FALSE, "Not Applicable",
IF(NOT(ISBLANK(ProjectCostForm[[#This Row],[Type of real-estate purchase]])),TRUE,FALSE))</f>
        <v>#N/A</v>
      </c>
      <c r="AJ55"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6" spans="1:36" ht="60" customHeight="1" x14ac:dyDescent="0.25">
      <c r="A56" s="22" cm="1">
        <f t="array" ref="A56">ROW()-ROW(ProjectCostForm[#Headers])</f>
        <v>34</v>
      </c>
      <c r="B56" s="24"/>
      <c r="C56" s="13"/>
      <c r="D56" s="30"/>
      <c r="E56" s="12"/>
      <c r="F56" s="12"/>
      <c r="G56"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6" s="20"/>
      <c r="I56"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6" s="20"/>
      <c r="K56" s="20"/>
      <c r="L56"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6" s="13"/>
      <c r="N56" s="13"/>
      <c r="O56" s="14"/>
      <c r="P56" s="13"/>
      <c r="Q56" s="32"/>
      <c r="R56" s="32"/>
      <c r="S56" s="32"/>
      <c r="T56" s="15"/>
      <c r="U56"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SUM($Q56:$S56) &amp;".",
""))</f>
        <v/>
      </c>
      <c r="V56" s="22" t="b">
        <f>OR(NOT(ISBLANK(ProjectCostForm[[#This Row],[Activity Name]])),
NOT(ISBLANK(ProjectCostForm[[#This Row],[Activity Type]])),
NOT(ISBLANK(ProjectCostForm[[#This Row],[Activity Cost]])))</f>
        <v>0</v>
      </c>
      <c r="W56" s="8" t="e">
        <f>VLOOKUP('Cost Entry Form'!$C56,tbl_ActivityList[],2,FALSE)</f>
        <v>#N/A</v>
      </c>
      <c r="X56" s="8" t="e">
        <f>IF(OR(ProjectCostForm[[#This Row],[Activity]]="Manage",ProjectCostForm[[#This Row],[Activity]]="Plan",ProjectCostForm[[#This Row],[Activity]]="Monitor"),TRUE, FALSE)</f>
        <v>#N/A</v>
      </c>
      <c r="Y56" s="8" t="e">
        <f>VLOOKUP('Cost Entry Form'!$H56,tbl_party[],2,FALSE)</f>
        <v>#N/A</v>
      </c>
      <c r="Z56" s="8" t="e">
        <f>IF(AND(ProjectCostForm[[#This Row],[Manage_Plan_Monitor]]=TRUE,ProjectCostForm[[#This Row],[Party]]&lt;&gt;"P"),FALSE,
IF(ProjectCostForm[[#This Row],[Activity]]="Realty_Buy", FALSE,
TRUE))</f>
        <v>#N/A</v>
      </c>
      <c r="AA56" s="8" t="e">
        <f>IF(AND(ProjectCostForm[[#This Row],[GetNAICS]]=FALSE,ProjectCostForm[[#This Row],[Manage_Plan_Monitor]]=TRUE),TRUE, FALSE)</f>
        <v>#N/A</v>
      </c>
      <c r="AB56" s="29" t="e">
        <f>IF(AND(
ProjectCostForm[[#This Row],[GetBreakdown]]=TRUE,
SUM(ProjectCostForm[[#This Row],[Labor costs]:[Other nonlabor costs]])&lt;&gt;ProjectCostForm[[#This Row],[Activity Cost]]), TRUE, FALSE)</f>
        <v>#N/A</v>
      </c>
      <c r="AC56" s="8" t="e">
        <f>IF(ProjectCostForm[[#This Row],[Activity]]="Materials", TRUE, FALSE)</f>
        <v>#N/A</v>
      </c>
      <c r="AD56" s="8" t="e">
        <f>IF(ProjectCostForm[[#This Row],[Activity]]="Realty_Buy", TRUE, FALSE)</f>
        <v>#N/A</v>
      </c>
      <c r="AE56"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6" s="8" t="e">
        <f>IF(ProjectCostForm[[#This Row],[GetNAICS]]=FALSE, "Not Applicable",
IF(NOT(ISBLANK(ProjectCostForm[[#This Row],[NAICS Code/Description]])),TRUE,FALSE))</f>
        <v>#N/A</v>
      </c>
      <c r="AG56"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6" s="8" t="e">
        <f>IF(ProjectCostForm[[#This Row],[GetSupplyChain]]=FALSE, "Not Applicable",
IF(NOT(ISBLANK(ProjectCostForm[[#This Row],[Supply Chain Level]])),TRUE,FALSE))</f>
        <v>#N/A</v>
      </c>
      <c r="AI56" s="8" t="e">
        <f>IF(ProjectCostForm[[#This Row],[GetRealty]]=FALSE, "Not Applicable",
IF(NOT(ISBLANK(ProjectCostForm[[#This Row],[Type of real-estate purchase]])),TRUE,FALSE))</f>
        <v>#N/A</v>
      </c>
      <c r="AJ56"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7" spans="1:36" ht="60" customHeight="1" x14ac:dyDescent="0.25">
      <c r="A57" s="22" cm="1">
        <f t="array" ref="A57">ROW()-ROW(ProjectCostForm[#Headers])</f>
        <v>35</v>
      </c>
      <c r="B57" s="24"/>
      <c r="C57" s="13"/>
      <c r="D57" s="30"/>
      <c r="E57" s="12"/>
      <c r="F57" s="12"/>
      <c r="G57"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7" s="20"/>
      <c r="I57"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7" s="20"/>
      <c r="K57" s="20"/>
      <c r="L57"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7" s="13"/>
      <c r="N57" s="13"/>
      <c r="O57" s="14"/>
      <c r="P57" s="13"/>
      <c r="Q57" s="32"/>
      <c r="R57" s="32"/>
      <c r="S57" s="32"/>
      <c r="T57" s="15"/>
      <c r="U57"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SUM($Q57:$S57) &amp;".",
""))</f>
        <v/>
      </c>
      <c r="V57" s="22" t="b">
        <f>OR(NOT(ISBLANK(ProjectCostForm[[#This Row],[Activity Name]])),
NOT(ISBLANK(ProjectCostForm[[#This Row],[Activity Type]])),
NOT(ISBLANK(ProjectCostForm[[#This Row],[Activity Cost]])))</f>
        <v>0</v>
      </c>
      <c r="W57" s="8" t="e">
        <f>VLOOKUP('Cost Entry Form'!$C57,tbl_ActivityList[],2,FALSE)</f>
        <v>#N/A</v>
      </c>
      <c r="X57" s="8" t="e">
        <f>IF(OR(ProjectCostForm[[#This Row],[Activity]]="Manage",ProjectCostForm[[#This Row],[Activity]]="Plan",ProjectCostForm[[#This Row],[Activity]]="Monitor"),TRUE, FALSE)</f>
        <v>#N/A</v>
      </c>
      <c r="Y57" s="8" t="e">
        <f>VLOOKUP('Cost Entry Form'!$H57,tbl_party[],2,FALSE)</f>
        <v>#N/A</v>
      </c>
      <c r="Z57" s="8" t="e">
        <f>IF(AND(ProjectCostForm[[#This Row],[Manage_Plan_Monitor]]=TRUE,ProjectCostForm[[#This Row],[Party]]&lt;&gt;"P"),FALSE,
IF(ProjectCostForm[[#This Row],[Activity]]="Realty_Buy", FALSE,
TRUE))</f>
        <v>#N/A</v>
      </c>
      <c r="AA57" s="8" t="e">
        <f>IF(AND(ProjectCostForm[[#This Row],[GetNAICS]]=FALSE,ProjectCostForm[[#This Row],[Manage_Plan_Monitor]]=TRUE),TRUE, FALSE)</f>
        <v>#N/A</v>
      </c>
      <c r="AB57" s="29" t="e">
        <f>IF(AND(
ProjectCostForm[[#This Row],[GetBreakdown]]=TRUE,
SUM(ProjectCostForm[[#This Row],[Labor costs]:[Other nonlabor costs]])&lt;&gt;ProjectCostForm[[#This Row],[Activity Cost]]), TRUE, FALSE)</f>
        <v>#N/A</v>
      </c>
      <c r="AC57" s="8" t="e">
        <f>IF(ProjectCostForm[[#This Row],[Activity]]="Materials", TRUE, FALSE)</f>
        <v>#N/A</v>
      </c>
      <c r="AD57" s="8" t="e">
        <f>IF(ProjectCostForm[[#This Row],[Activity]]="Realty_Buy", TRUE, FALSE)</f>
        <v>#N/A</v>
      </c>
      <c r="AE57"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7" s="8" t="e">
        <f>IF(ProjectCostForm[[#This Row],[GetNAICS]]=FALSE, "Not Applicable",
IF(NOT(ISBLANK(ProjectCostForm[[#This Row],[NAICS Code/Description]])),TRUE,FALSE))</f>
        <v>#N/A</v>
      </c>
      <c r="AG57"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7" s="8" t="e">
        <f>IF(ProjectCostForm[[#This Row],[GetSupplyChain]]=FALSE, "Not Applicable",
IF(NOT(ISBLANK(ProjectCostForm[[#This Row],[Supply Chain Level]])),TRUE,FALSE))</f>
        <v>#N/A</v>
      </c>
      <c r="AI57" s="8" t="e">
        <f>IF(ProjectCostForm[[#This Row],[GetRealty]]=FALSE, "Not Applicable",
IF(NOT(ISBLANK(ProjectCostForm[[#This Row],[Type of real-estate purchase]])),TRUE,FALSE))</f>
        <v>#N/A</v>
      </c>
      <c r="AJ57"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8" spans="1:36" ht="60" customHeight="1" x14ac:dyDescent="0.25">
      <c r="A58" s="22" cm="1">
        <f t="array" ref="A58">ROW()-ROW(ProjectCostForm[#Headers])</f>
        <v>36</v>
      </c>
      <c r="B58" s="24"/>
      <c r="C58" s="13"/>
      <c r="D58" s="30"/>
      <c r="E58" s="12"/>
      <c r="F58" s="12"/>
      <c r="G58"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8" s="20"/>
      <c r="I58"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8" s="20"/>
      <c r="K58" s="20"/>
      <c r="L58"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8" s="13"/>
      <c r="N58" s="13"/>
      <c r="O58" s="14"/>
      <c r="P58" s="13"/>
      <c r="Q58" s="32"/>
      <c r="R58" s="32"/>
      <c r="S58" s="32"/>
      <c r="T58" s="15"/>
      <c r="U58"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SUM($Q58:$S58) &amp;".",
""))</f>
        <v/>
      </c>
      <c r="V58" s="22" t="b">
        <f>OR(NOT(ISBLANK(ProjectCostForm[[#This Row],[Activity Name]])),
NOT(ISBLANK(ProjectCostForm[[#This Row],[Activity Type]])),
NOT(ISBLANK(ProjectCostForm[[#This Row],[Activity Cost]])))</f>
        <v>0</v>
      </c>
      <c r="W58" s="8" t="e">
        <f>VLOOKUP('Cost Entry Form'!$C58,tbl_ActivityList[],2,FALSE)</f>
        <v>#N/A</v>
      </c>
      <c r="X58" s="8" t="e">
        <f>IF(OR(ProjectCostForm[[#This Row],[Activity]]="Manage",ProjectCostForm[[#This Row],[Activity]]="Plan",ProjectCostForm[[#This Row],[Activity]]="Monitor"),TRUE, FALSE)</f>
        <v>#N/A</v>
      </c>
      <c r="Y58" s="8" t="e">
        <f>VLOOKUP('Cost Entry Form'!$H58,tbl_party[],2,FALSE)</f>
        <v>#N/A</v>
      </c>
      <c r="Z58" s="8" t="e">
        <f>IF(AND(ProjectCostForm[[#This Row],[Manage_Plan_Monitor]]=TRUE,ProjectCostForm[[#This Row],[Party]]&lt;&gt;"P"),FALSE,
IF(ProjectCostForm[[#This Row],[Activity]]="Realty_Buy", FALSE,
TRUE))</f>
        <v>#N/A</v>
      </c>
      <c r="AA58" s="8" t="e">
        <f>IF(AND(ProjectCostForm[[#This Row],[GetNAICS]]=FALSE,ProjectCostForm[[#This Row],[Manage_Plan_Monitor]]=TRUE),TRUE, FALSE)</f>
        <v>#N/A</v>
      </c>
      <c r="AB58" s="29" t="e">
        <f>IF(AND(
ProjectCostForm[[#This Row],[GetBreakdown]]=TRUE,
SUM(ProjectCostForm[[#This Row],[Labor costs]:[Other nonlabor costs]])&lt;&gt;ProjectCostForm[[#This Row],[Activity Cost]]), TRUE, FALSE)</f>
        <v>#N/A</v>
      </c>
      <c r="AC58" s="8" t="e">
        <f>IF(ProjectCostForm[[#This Row],[Activity]]="Materials", TRUE, FALSE)</f>
        <v>#N/A</v>
      </c>
      <c r="AD58" s="8" t="e">
        <f>IF(ProjectCostForm[[#This Row],[Activity]]="Realty_Buy", TRUE, FALSE)</f>
        <v>#N/A</v>
      </c>
      <c r="AE58"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8" s="8" t="e">
        <f>IF(ProjectCostForm[[#This Row],[GetNAICS]]=FALSE, "Not Applicable",
IF(NOT(ISBLANK(ProjectCostForm[[#This Row],[NAICS Code/Description]])),TRUE,FALSE))</f>
        <v>#N/A</v>
      </c>
      <c r="AG58"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8" s="8" t="e">
        <f>IF(ProjectCostForm[[#This Row],[GetSupplyChain]]=FALSE, "Not Applicable",
IF(NOT(ISBLANK(ProjectCostForm[[#This Row],[Supply Chain Level]])),TRUE,FALSE))</f>
        <v>#N/A</v>
      </c>
      <c r="AI58" s="8" t="e">
        <f>IF(ProjectCostForm[[#This Row],[GetRealty]]=FALSE, "Not Applicable",
IF(NOT(ISBLANK(ProjectCostForm[[#This Row],[Type of real-estate purchase]])),TRUE,FALSE))</f>
        <v>#N/A</v>
      </c>
      <c r="AJ58"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59" spans="1:36" ht="60" customHeight="1" x14ac:dyDescent="0.25">
      <c r="A59" s="22" cm="1">
        <f t="array" ref="A59">ROW()-ROW(ProjectCostForm[#Headers])</f>
        <v>37</v>
      </c>
      <c r="B59" s="24"/>
      <c r="C59" s="13"/>
      <c r="D59" s="30"/>
      <c r="E59" s="12"/>
      <c r="F59" s="12"/>
      <c r="G59"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59" s="20"/>
      <c r="I59"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59" s="20"/>
      <c r="K59" s="20"/>
      <c r="L59"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59" s="13"/>
      <c r="N59" s="13"/>
      <c r="O59" s="14"/>
      <c r="P59" s="13"/>
      <c r="Q59" s="32"/>
      <c r="R59" s="32"/>
      <c r="S59" s="32"/>
      <c r="T59" s="15"/>
      <c r="U59"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SUM($Q59:$S59) &amp;".",
""))</f>
        <v/>
      </c>
      <c r="V59" s="22" t="b">
        <f>OR(NOT(ISBLANK(ProjectCostForm[[#This Row],[Activity Name]])),
NOT(ISBLANK(ProjectCostForm[[#This Row],[Activity Type]])),
NOT(ISBLANK(ProjectCostForm[[#This Row],[Activity Cost]])))</f>
        <v>0</v>
      </c>
      <c r="W59" s="8" t="e">
        <f>VLOOKUP('Cost Entry Form'!$C59,tbl_ActivityList[],2,FALSE)</f>
        <v>#N/A</v>
      </c>
      <c r="X59" s="8" t="e">
        <f>IF(OR(ProjectCostForm[[#This Row],[Activity]]="Manage",ProjectCostForm[[#This Row],[Activity]]="Plan",ProjectCostForm[[#This Row],[Activity]]="Monitor"),TRUE, FALSE)</f>
        <v>#N/A</v>
      </c>
      <c r="Y59" s="8" t="e">
        <f>VLOOKUP('Cost Entry Form'!$H59,tbl_party[],2,FALSE)</f>
        <v>#N/A</v>
      </c>
      <c r="Z59" s="8" t="e">
        <f>IF(AND(ProjectCostForm[[#This Row],[Manage_Plan_Monitor]]=TRUE,ProjectCostForm[[#This Row],[Party]]&lt;&gt;"P"),FALSE,
IF(ProjectCostForm[[#This Row],[Activity]]="Realty_Buy", FALSE,
TRUE))</f>
        <v>#N/A</v>
      </c>
      <c r="AA59" s="8" t="e">
        <f>IF(AND(ProjectCostForm[[#This Row],[GetNAICS]]=FALSE,ProjectCostForm[[#This Row],[Manage_Plan_Monitor]]=TRUE),TRUE, FALSE)</f>
        <v>#N/A</v>
      </c>
      <c r="AB59" s="29" t="e">
        <f>IF(AND(
ProjectCostForm[[#This Row],[GetBreakdown]]=TRUE,
SUM(ProjectCostForm[[#This Row],[Labor costs]:[Other nonlabor costs]])&lt;&gt;ProjectCostForm[[#This Row],[Activity Cost]]), TRUE, FALSE)</f>
        <v>#N/A</v>
      </c>
      <c r="AC59" s="8" t="e">
        <f>IF(ProjectCostForm[[#This Row],[Activity]]="Materials", TRUE, FALSE)</f>
        <v>#N/A</v>
      </c>
      <c r="AD59" s="8" t="e">
        <f>IF(ProjectCostForm[[#This Row],[Activity]]="Realty_Buy", TRUE, FALSE)</f>
        <v>#N/A</v>
      </c>
      <c r="AE59"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59" s="8" t="e">
        <f>IF(ProjectCostForm[[#This Row],[GetNAICS]]=FALSE, "Not Applicable",
IF(NOT(ISBLANK(ProjectCostForm[[#This Row],[NAICS Code/Description]])),TRUE,FALSE))</f>
        <v>#N/A</v>
      </c>
      <c r="AG59"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59" s="8" t="e">
        <f>IF(ProjectCostForm[[#This Row],[GetSupplyChain]]=FALSE, "Not Applicable",
IF(NOT(ISBLANK(ProjectCostForm[[#This Row],[Supply Chain Level]])),TRUE,FALSE))</f>
        <v>#N/A</v>
      </c>
      <c r="AI59" s="8" t="e">
        <f>IF(ProjectCostForm[[#This Row],[GetRealty]]=FALSE, "Not Applicable",
IF(NOT(ISBLANK(ProjectCostForm[[#This Row],[Type of real-estate purchase]])),TRUE,FALSE))</f>
        <v>#N/A</v>
      </c>
      <c r="AJ59"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0" spans="1:36" ht="60" customHeight="1" x14ac:dyDescent="0.25">
      <c r="A60" s="22" cm="1">
        <f t="array" ref="A60">ROW()-ROW(ProjectCostForm[#Headers])</f>
        <v>38</v>
      </c>
      <c r="B60" s="24"/>
      <c r="C60" s="13"/>
      <c r="D60" s="30"/>
      <c r="E60" s="12"/>
      <c r="F60" s="12"/>
      <c r="G60"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0" s="20"/>
      <c r="I60"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0" s="20"/>
      <c r="K60" s="20"/>
      <c r="L60"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0" s="13"/>
      <c r="N60" s="13"/>
      <c r="O60" s="14"/>
      <c r="P60" s="13"/>
      <c r="Q60" s="32"/>
      <c r="R60" s="32"/>
      <c r="S60" s="32"/>
      <c r="T60" s="15"/>
      <c r="U60"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SUM($Q60:$S60) &amp;".",
""))</f>
        <v/>
      </c>
      <c r="V60" s="22" t="b">
        <f>OR(NOT(ISBLANK(ProjectCostForm[[#This Row],[Activity Name]])),
NOT(ISBLANK(ProjectCostForm[[#This Row],[Activity Type]])),
NOT(ISBLANK(ProjectCostForm[[#This Row],[Activity Cost]])))</f>
        <v>0</v>
      </c>
      <c r="W60" s="8" t="e">
        <f>VLOOKUP('Cost Entry Form'!$C60,tbl_ActivityList[],2,FALSE)</f>
        <v>#N/A</v>
      </c>
      <c r="X60" s="8" t="e">
        <f>IF(OR(ProjectCostForm[[#This Row],[Activity]]="Manage",ProjectCostForm[[#This Row],[Activity]]="Plan",ProjectCostForm[[#This Row],[Activity]]="Monitor"),TRUE, FALSE)</f>
        <v>#N/A</v>
      </c>
      <c r="Y60" s="8" t="e">
        <f>VLOOKUP('Cost Entry Form'!$H60,tbl_party[],2,FALSE)</f>
        <v>#N/A</v>
      </c>
      <c r="Z60" s="8" t="e">
        <f>IF(AND(ProjectCostForm[[#This Row],[Manage_Plan_Monitor]]=TRUE,ProjectCostForm[[#This Row],[Party]]&lt;&gt;"P"),FALSE,
IF(ProjectCostForm[[#This Row],[Activity]]="Realty_Buy", FALSE,
TRUE))</f>
        <v>#N/A</v>
      </c>
      <c r="AA60" s="8" t="e">
        <f>IF(AND(ProjectCostForm[[#This Row],[GetNAICS]]=FALSE,ProjectCostForm[[#This Row],[Manage_Plan_Monitor]]=TRUE),TRUE, FALSE)</f>
        <v>#N/A</v>
      </c>
      <c r="AB60" s="29" t="e">
        <f>IF(AND(
ProjectCostForm[[#This Row],[GetBreakdown]]=TRUE,
SUM(ProjectCostForm[[#This Row],[Labor costs]:[Other nonlabor costs]])&lt;&gt;ProjectCostForm[[#This Row],[Activity Cost]]), TRUE, FALSE)</f>
        <v>#N/A</v>
      </c>
      <c r="AC60" s="8" t="e">
        <f>IF(ProjectCostForm[[#This Row],[Activity]]="Materials", TRUE, FALSE)</f>
        <v>#N/A</v>
      </c>
      <c r="AD60" s="8" t="e">
        <f>IF(ProjectCostForm[[#This Row],[Activity]]="Realty_Buy", TRUE, FALSE)</f>
        <v>#N/A</v>
      </c>
      <c r="AE60"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0" s="8" t="e">
        <f>IF(ProjectCostForm[[#This Row],[GetNAICS]]=FALSE, "Not Applicable",
IF(NOT(ISBLANK(ProjectCostForm[[#This Row],[NAICS Code/Description]])),TRUE,FALSE))</f>
        <v>#N/A</v>
      </c>
      <c r="AG60"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0" s="8" t="e">
        <f>IF(ProjectCostForm[[#This Row],[GetSupplyChain]]=FALSE, "Not Applicable",
IF(NOT(ISBLANK(ProjectCostForm[[#This Row],[Supply Chain Level]])),TRUE,FALSE))</f>
        <v>#N/A</v>
      </c>
      <c r="AI60" s="8" t="e">
        <f>IF(ProjectCostForm[[#This Row],[GetRealty]]=FALSE, "Not Applicable",
IF(NOT(ISBLANK(ProjectCostForm[[#This Row],[Type of real-estate purchase]])),TRUE,FALSE))</f>
        <v>#N/A</v>
      </c>
      <c r="AJ60"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1" spans="1:36" ht="60" customHeight="1" x14ac:dyDescent="0.25">
      <c r="A61" s="22" cm="1">
        <f t="array" ref="A61">ROW()-ROW(ProjectCostForm[#Headers])</f>
        <v>39</v>
      </c>
      <c r="B61" s="24"/>
      <c r="C61" s="13"/>
      <c r="D61" s="30"/>
      <c r="E61" s="12"/>
      <c r="F61" s="12"/>
      <c r="G61"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1" s="20"/>
      <c r="I61"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1" s="20"/>
      <c r="K61" s="20"/>
      <c r="L61"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1" s="13"/>
      <c r="N61" s="13"/>
      <c r="O61" s="14"/>
      <c r="P61" s="13"/>
      <c r="Q61" s="32"/>
      <c r="R61" s="32"/>
      <c r="S61" s="32"/>
      <c r="T61" s="15"/>
      <c r="U61"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SUM($Q61:$S61) &amp;".",
""))</f>
        <v/>
      </c>
      <c r="V61" s="22" t="b">
        <f>OR(NOT(ISBLANK(ProjectCostForm[[#This Row],[Activity Name]])),
NOT(ISBLANK(ProjectCostForm[[#This Row],[Activity Type]])),
NOT(ISBLANK(ProjectCostForm[[#This Row],[Activity Cost]])))</f>
        <v>0</v>
      </c>
      <c r="W61" s="8" t="e">
        <f>VLOOKUP('Cost Entry Form'!$C61,tbl_ActivityList[],2,FALSE)</f>
        <v>#N/A</v>
      </c>
      <c r="X61" s="8" t="e">
        <f>IF(OR(ProjectCostForm[[#This Row],[Activity]]="Manage",ProjectCostForm[[#This Row],[Activity]]="Plan",ProjectCostForm[[#This Row],[Activity]]="Monitor"),TRUE, FALSE)</f>
        <v>#N/A</v>
      </c>
      <c r="Y61" s="8" t="e">
        <f>VLOOKUP('Cost Entry Form'!$H61,tbl_party[],2,FALSE)</f>
        <v>#N/A</v>
      </c>
      <c r="Z61" s="8" t="e">
        <f>IF(AND(ProjectCostForm[[#This Row],[Manage_Plan_Monitor]]=TRUE,ProjectCostForm[[#This Row],[Party]]&lt;&gt;"P"),FALSE,
IF(ProjectCostForm[[#This Row],[Activity]]="Realty_Buy", FALSE,
TRUE))</f>
        <v>#N/A</v>
      </c>
      <c r="AA61" s="8" t="e">
        <f>IF(AND(ProjectCostForm[[#This Row],[GetNAICS]]=FALSE,ProjectCostForm[[#This Row],[Manage_Plan_Monitor]]=TRUE),TRUE, FALSE)</f>
        <v>#N/A</v>
      </c>
      <c r="AB61" s="29" t="e">
        <f>IF(AND(
ProjectCostForm[[#This Row],[GetBreakdown]]=TRUE,
SUM(ProjectCostForm[[#This Row],[Labor costs]:[Other nonlabor costs]])&lt;&gt;ProjectCostForm[[#This Row],[Activity Cost]]), TRUE, FALSE)</f>
        <v>#N/A</v>
      </c>
      <c r="AC61" s="8" t="e">
        <f>IF(ProjectCostForm[[#This Row],[Activity]]="Materials", TRUE, FALSE)</f>
        <v>#N/A</v>
      </c>
      <c r="AD61" s="8" t="e">
        <f>IF(ProjectCostForm[[#This Row],[Activity]]="Realty_Buy", TRUE, FALSE)</f>
        <v>#N/A</v>
      </c>
      <c r="AE61"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1" s="8" t="e">
        <f>IF(ProjectCostForm[[#This Row],[GetNAICS]]=FALSE, "Not Applicable",
IF(NOT(ISBLANK(ProjectCostForm[[#This Row],[NAICS Code/Description]])),TRUE,FALSE))</f>
        <v>#N/A</v>
      </c>
      <c r="AG61"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1" s="8" t="e">
        <f>IF(ProjectCostForm[[#This Row],[GetSupplyChain]]=FALSE, "Not Applicable",
IF(NOT(ISBLANK(ProjectCostForm[[#This Row],[Supply Chain Level]])),TRUE,FALSE))</f>
        <v>#N/A</v>
      </c>
      <c r="AI61" s="8" t="e">
        <f>IF(ProjectCostForm[[#This Row],[GetRealty]]=FALSE, "Not Applicable",
IF(NOT(ISBLANK(ProjectCostForm[[#This Row],[Type of real-estate purchase]])),TRUE,FALSE))</f>
        <v>#N/A</v>
      </c>
      <c r="AJ61"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2" spans="1:36" ht="60" customHeight="1" x14ac:dyDescent="0.25">
      <c r="A62" s="22" cm="1">
        <f t="array" ref="A62">ROW()-ROW(ProjectCostForm[#Headers])</f>
        <v>40</v>
      </c>
      <c r="B62" s="24"/>
      <c r="C62" s="13"/>
      <c r="D62" s="30"/>
      <c r="E62" s="12"/>
      <c r="F62" s="12"/>
      <c r="G62"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2" s="20"/>
      <c r="I62"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2" s="20"/>
      <c r="K62" s="20"/>
      <c r="L62"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2" s="13"/>
      <c r="N62" s="13"/>
      <c r="O62" s="14"/>
      <c r="P62" s="13"/>
      <c r="Q62" s="32"/>
      <c r="R62" s="32"/>
      <c r="S62" s="32"/>
      <c r="T62" s="15"/>
      <c r="U62"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SUM($Q62:$S62) &amp;".",
""))</f>
        <v/>
      </c>
      <c r="V62" s="22" t="b">
        <f>OR(NOT(ISBLANK(ProjectCostForm[[#This Row],[Activity Name]])),
NOT(ISBLANK(ProjectCostForm[[#This Row],[Activity Type]])),
NOT(ISBLANK(ProjectCostForm[[#This Row],[Activity Cost]])))</f>
        <v>0</v>
      </c>
      <c r="W62" s="8" t="e">
        <f>VLOOKUP('Cost Entry Form'!$C62,tbl_ActivityList[],2,FALSE)</f>
        <v>#N/A</v>
      </c>
      <c r="X62" s="8" t="e">
        <f>IF(OR(ProjectCostForm[[#This Row],[Activity]]="Manage",ProjectCostForm[[#This Row],[Activity]]="Plan",ProjectCostForm[[#This Row],[Activity]]="Monitor"),TRUE, FALSE)</f>
        <v>#N/A</v>
      </c>
      <c r="Y62" s="8" t="e">
        <f>VLOOKUP('Cost Entry Form'!$H62,tbl_party[],2,FALSE)</f>
        <v>#N/A</v>
      </c>
      <c r="Z62" s="8" t="e">
        <f>IF(AND(ProjectCostForm[[#This Row],[Manage_Plan_Monitor]]=TRUE,ProjectCostForm[[#This Row],[Party]]&lt;&gt;"P"),FALSE,
IF(ProjectCostForm[[#This Row],[Activity]]="Realty_Buy", FALSE,
TRUE))</f>
        <v>#N/A</v>
      </c>
      <c r="AA62" s="8" t="e">
        <f>IF(AND(ProjectCostForm[[#This Row],[GetNAICS]]=FALSE,ProjectCostForm[[#This Row],[Manage_Plan_Monitor]]=TRUE),TRUE, FALSE)</f>
        <v>#N/A</v>
      </c>
      <c r="AB62" s="29" t="e">
        <f>IF(AND(
ProjectCostForm[[#This Row],[GetBreakdown]]=TRUE,
SUM(ProjectCostForm[[#This Row],[Labor costs]:[Other nonlabor costs]])&lt;&gt;ProjectCostForm[[#This Row],[Activity Cost]]), TRUE, FALSE)</f>
        <v>#N/A</v>
      </c>
      <c r="AC62" s="8" t="e">
        <f>IF(ProjectCostForm[[#This Row],[Activity]]="Materials", TRUE, FALSE)</f>
        <v>#N/A</v>
      </c>
      <c r="AD62" s="8" t="e">
        <f>IF(ProjectCostForm[[#This Row],[Activity]]="Realty_Buy", TRUE, FALSE)</f>
        <v>#N/A</v>
      </c>
      <c r="AE62"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2" s="8" t="e">
        <f>IF(ProjectCostForm[[#This Row],[GetNAICS]]=FALSE, "Not Applicable",
IF(NOT(ISBLANK(ProjectCostForm[[#This Row],[NAICS Code/Description]])),TRUE,FALSE))</f>
        <v>#N/A</v>
      </c>
      <c r="AG62"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2" s="8" t="e">
        <f>IF(ProjectCostForm[[#This Row],[GetSupplyChain]]=FALSE, "Not Applicable",
IF(NOT(ISBLANK(ProjectCostForm[[#This Row],[Supply Chain Level]])),TRUE,FALSE))</f>
        <v>#N/A</v>
      </c>
      <c r="AI62" s="8" t="e">
        <f>IF(ProjectCostForm[[#This Row],[GetRealty]]=FALSE, "Not Applicable",
IF(NOT(ISBLANK(ProjectCostForm[[#This Row],[Type of real-estate purchase]])),TRUE,FALSE))</f>
        <v>#N/A</v>
      </c>
      <c r="AJ62"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3" spans="1:36" ht="60" customHeight="1" x14ac:dyDescent="0.25">
      <c r="A63" s="22" cm="1">
        <f t="array" ref="A63">ROW()-ROW(ProjectCostForm[#Headers])</f>
        <v>41</v>
      </c>
      <c r="B63" s="24"/>
      <c r="C63" s="13"/>
      <c r="D63" s="30"/>
      <c r="E63" s="12"/>
      <c r="F63" s="12"/>
      <c r="G63"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3" s="20"/>
      <c r="I63"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3" s="20"/>
      <c r="K63" s="20"/>
      <c r="L63"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3" s="13"/>
      <c r="N63" s="13"/>
      <c r="O63" s="14"/>
      <c r="P63" s="13"/>
      <c r="Q63" s="32"/>
      <c r="R63" s="32"/>
      <c r="S63" s="32"/>
      <c r="T63" s="15"/>
      <c r="U63"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SUM($Q63:$S63) &amp;".",
""))</f>
        <v/>
      </c>
      <c r="V63" s="22" t="b">
        <f>OR(NOT(ISBLANK(ProjectCostForm[[#This Row],[Activity Name]])),
NOT(ISBLANK(ProjectCostForm[[#This Row],[Activity Type]])),
NOT(ISBLANK(ProjectCostForm[[#This Row],[Activity Cost]])))</f>
        <v>0</v>
      </c>
      <c r="W63" s="8" t="e">
        <f>VLOOKUP('Cost Entry Form'!$C63,tbl_ActivityList[],2,FALSE)</f>
        <v>#N/A</v>
      </c>
      <c r="X63" s="8" t="e">
        <f>IF(OR(ProjectCostForm[[#This Row],[Activity]]="Manage",ProjectCostForm[[#This Row],[Activity]]="Plan",ProjectCostForm[[#This Row],[Activity]]="Monitor"),TRUE, FALSE)</f>
        <v>#N/A</v>
      </c>
      <c r="Y63" s="8" t="e">
        <f>VLOOKUP('Cost Entry Form'!$H63,tbl_party[],2,FALSE)</f>
        <v>#N/A</v>
      </c>
      <c r="Z63" s="8" t="e">
        <f>IF(AND(ProjectCostForm[[#This Row],[Manage_Plan_Monitor]]=TRUE,ProjectCostForm[[#This Row],[Party]]&lt;&gt;"P"),FALSE,
IF(ProjectCostForm[[#This Row],[Activity]]="Realty_Buy", FALSE,
TRUE))</f>
        <v>#N/A</v>
      </c>
      <c r="AA63" s="8" t="e">
        <f>IF(AND(ProjectCostForm[[#This Row],[GetNAICS]]=FALSE,ProjectCostForm[[#This Row],[Manage_Plan_Monitor]]=TRUE),TRUE, FALSE)</f>
        <v>#N/A</v>
      </c>
      <c r="AB63" s="8" t="e">
        <f>IF(AND(
ProjectCostForm[[#This Row],[GetBreakdown]]=TRUE,
SUM(ProjectCostForm[[#This Row],[Labor costs]:[Other nonlabor costs]])&lt;&gt;ProjectCostForm[[#This Row],[Activity Cost]]), TRUE, FALSE)</f>
        <v>#N/A</v>
      </c>
      <c r="AC63" s="8" t="e">
        <f>IF(ProjectCostForm[[#This Row],[Activity]]="Materials", TRUE, FALSE)</f>
        <v>#N/A</v>
      </c>
      <c r="AD63" s="8" t="e">
        <f>IF(ProjectCostForm[[#This Row],[Activity]]="Realty_Buy", TRUE, FALSE)</f>
        <v>#N/A</v>
      </c>
      <c r="AE63" s="8"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3" s="8" t="e">
        <f>IF(ProjectCostForm[[#This Row],[GetNAICS]]=FALSE, "Not Applicable",
IF(NOT(ISBLANK(ProjectCostForm[[#This Row],[NAICS Code/Description]])),TRUE,FALSE))</f>
        <v>#N/A</v>
      </c>
      <c r="AG63"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3" s="8" t="e">
        <f>IF(ProjectCostForm[[#This Row],[GetSupplyChain]]=FALSE, "Not Applicable",
IF(NOT(ISBLANK(ProjectCostForm[[#This Row],[Supply Chain Level]])),TRUE,FALSE))</f>
        <v>#N/A</v>
      </c>
      <c r="AI63" s="8" t="e">
        <f>IF(ProjectCostForm[[#This Row],[GetRealty]]=FALSE, "Not Applicable",
IF(NOT(ISBLANK(ProjectCostForm[[#This Row],[Type of real-estate purchase]])),TRUE,FALSE))</f>
        <v>#N/A</v>
      </c>
      <c r="AJ63"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4" spans="1:36" ht="60" customHeight="1" x14ac:dyDescent="0.25">
      <c r="A64" s="22" cm="1">
        <f t="array" ref="A64">ROW()-ROW(ProjectCostForm[#Headers])</f>
        <v>42</v>
      </c>
      <c r="B64" s="24"/>
      <c r="C64" s="13"/>
      <c r="D64" s="30"/>
      <c r="E64" s="12"/>
      <c r="F64" s="12"/>
      <c r="G64"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4" s="20"/>
      <c r="I64"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4" s="20"/>
      <c r="K64" s="20"/>
      <c r="L64"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4" s="13"/>
      <c r="N64" s="13"/>
      <c r="O64" s="14"/>
      <c r="P64" s="13"/>
      <c r="Q64" s="32"/>
      <c r="R64" s="32"/>
      <c r="S64" s="32"/>
      <c r="T64" s="15"/>
      <c r="U64"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SUM($Q64:$S64) &amp;".",
""))</f>
        <v/>
      </c>
      <c r="V64" s="22" t="b">
        <f>OR(NOT(ISBLANK(ProjectCostForm[[#This Row],[Activity Name]])),
NOT(ISBLANK(ProjectCostForm[[#This Row],[Activity Type]])),
NOT(ISBLANK(ProjectCostForm[[#This Row],[Activity Cost]])))</f>
        <v>0</v>
      </c>
      <c r="W64" s="8" t="e">
        <f>VLOOKUP('Cost Entry Form'!$C64,tbl_ActivityList[],2,FALSE)</f>
        <v>#N/A</v>
      </c>
      <c r="X64" s="8" t="e">
        <f>IF(OR(ProjectCostForm[[#This Row],[Activity]]="Manage",ProjectCostForm[[#This Row],[Activity]]="Plan",ProjectCostForm[[#This Row],[Activity]]="Monitor"),TRUE, FALSE)</f>
        <v>#N/A</v>
      </c>
      <c r="Y64" s="8" t="e">
        <f>VLOOKUP('Cost Entry Form'!$H64,tbl_party[],2,FALSE)</f>
        <v>#N/A</v>
      </c>
      <c r="Z64" s="8" t="e">
        <f>IF(AND(ProjectCostForm[[#This Row],[Manage_Plan_Monitor]]=TRUE,ProjectCostForm[[#This Row],[Party]]&lt;&gt;"P"),FALSE,
IF(ProjectCostForm[[#This Row],[Activity]]="Realty_Buy", FALSE,
TRUE))</f>
        <v>#N/A</v>
      </c>
      <c r="AA64" s="8" t="e">
        <f>IF(AND(ProjectCostForm[[#This Row],[GetNAICS]]=FALSE,ProjectCostForm[[#This Row],[Manage_Plan_Monitor]]=TRUE),TRUE, FALSE)</f>
        <v>#N/A</v>
      </c>
      <c r="AB64" s="29" t="e">
        <f>IF(AND(
ProjectCostForm[[#This Row],[GetBreakdown]]=TRUE,
SUM(ProjectCostForm[[#This Row],[Labor costs]:[Other nonlabor costs]])&lt;&gt;ProjectCostForm[[#This Row],[Activity Cost]]), TRUE, FALSE)</f>
        <v>#N/A</v>
      </c>
      <c r="AC64" s="8" t="e">
        <f>IF(ProjectCostForm[[#This Row],[Activity]]="Materials", TRUE, FALSE)</f>
        <v>#N/A</v>
      </c>
      <c r="AD64" s="8" t="e">
        <f>IF(ProjectCostForm[[#This Row],[Activity]]="Realty_Buy", TRUE, FALSE)</f>
        <v>#N/A</v>
      </c>
      <c r="AE64"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4" s="8" t="e">
        <f>IF(ProjectCostForm[[#This Row],[GetNAICS]]=FALSE, "Not Applicable",
IF(NOT(ISBLANK(ProjectCostForm[[#This Row],[NAICS Code/Description]])),TRUE,FALSE))</f>
        <v>#N/A</v>
      </c>
      <c r="AG64"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4" s="8" t="e">
        <f>IF(ProjectCostForm[[#This Row],[GetSupplyChain]]=FALSE, "Not Applicable",
IF(NOT(ISBLANK(ProjectCostForm[[#This Row],[Supply Chain Level]])),TRUE,FALSE))</f>
        <v>#N/A</v>
      </c>
      <c r="AI64" s="8" t="e">
        <f>IF(ProjectCostForm[[#This Row],[GetRealty]]=FALSE, "Not Applicable",
IF(NOT(ISBLANK(ProjectCostForm[[#This Row],[Type of real-estate purchase]])),TRUE,FALSE))</f>
        <v>#N/A</v>
      </c>
      <c r="AJ64"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5" spans="1:36" ht="60" customHeight="1" x14ac:dyDescent="0.25">
      <c r="A65" s="22" cm="1">
        <f t="array" ref="A65">ROW()-ROW(ProjectCostForm[#Headers])</f>
        <v>43</v>
      </c>
      <c r="B65" s="24"/>
      <c r="C65" s="13"/>
      <c r="D65" s="30"/>
      <c r="E65" s="12"/>
      <c r="F65" s="12"/>
      <c r="G65"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5" s="20"/>
      <c r="I65"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5" s="20"/>
      <c r="K65" s="20"/>
      <c r="L65"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5" s="13"/>
      <c r="N65" s="13"/>
      <c r="O65" s="14"/>
      <c r="P65" s="13"/>
      <c r="Q65" s="32"/>
      <c r="R65" s="32"/>
      <c r="S65" s="32"/>
      <c r="T65" s="15"/>
      <c r="U65"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SUM($Q65:$S65) &amp;".",
""))</f>
        <v/>
      </c>
      <c r="V65" s="22" t="b">
        <f>OR(NOT(ISBLANK(ProjectCostForm[[#This Row],[Activity Name]])),
NOT(ISBLANK(ProjectCostForm[[#This Row],[Activity Type]])),
NOT(ISBLANK(ProjectCostForm[[#This Row],[Activity Cost]])))</f>
        <v>0</v>
      </c>
      <c r="W65" s="8" t="e">
        <f>VLOOKUP('Cost Entry Form'!$C65,tbl_ActivityList[],2,FALSE)</f>
        <v>#N/A</v>
      </c>
      <c r="X65" s="8" t="e">
        <f>IF(OR(ProjectCostForm[[#This Row],[Activity]]="Manage",ProjectCostForm[[#This Row],[Activity]]="Plan",ProjectCostForm[[#This Row],[Activity]]="Monitor"),TRUE, FALSE)</f>
        <v>#N/A</v>
      </c>
      <c r="Y65" s="8" t="e">
        <f>VLOOKUP('Cost Entry Form'!$H65,tbl_party[],2,FALSE)</f>
        <v>#N/A</v>
      </c>
      <c r="Z65" s="8" t="e">
        <f>IF(AND(ProjectCostForm[[#This Row],[Manage_Plan_Monitor]]=TRUE,ProjectCostForm[[#This Row],[Party]]&lt;&gt;"P"),FALSE,
IF(ProjectCostForm[[#This Row],[Activity]]="Realty_Buy", FALSE,
TRUE))</f>
        <v>#N/A</v>
      </c>
      <c r="AA65" s="8" t="e">
        <f>IF(AND(ProjectCostForm[[#This Row],[GetNAICS]]=FALSE,ProjectCostForm[[#This Row],[Manage_Plan_Monitor]]=TRUE),TRUE, FALSE)</f>
        <v>#N/A</v>
      </c>
      <c r="AB65" s="29" t="e">
        <f>IF(AND(
ProjectCostForm[[#This Row],[GetBreakdown]]=TRUE,
SUM(ProjectCostForm[[#This Row],[Labor costs]:[Other nonlabor costs]])&lt;&gt;ProjectCostForm[[#This Row],[Activity Cost]]), TRUE, FALSE)</f>
        <v>#N/A</v>
      </c>
      <c r="AC65" s="8" t="e">
        <f>IF(ProjectCostForm[[#This Row],[Activity]]="Materials", TRUE, FALSE)</f>
        <v>#N/A</v>
      </c>
      <c r="AD65" s="8" t="e">
        <f>IF(ProjectCostForm[[#This Row],[Activity]]="Realty_Buy", TRUE, FALSE)</f>
        <v>#N/A</v>
      </c>
      <c r="AE65"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5" s="8" t="e">
        <f>IF(ProjectCostForm[[#This Row],[GetNAICS]]=FALSE, "Not Applicable",
IF(NOT(ISBLANK(ProjectCostForm[[#This Row],[NAICS Code/Description]])),TRUE,FALSE))</f>
        <v>#N/A</v>
      </c>
      <c r="AG65"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5" s="8" t="e">
        <f>IF(ProjectCostForm[[#This Row],[GetSupplyChain]]=FALSE, "Not Applicable",
IF(NOT(ISBLANK(ProjectCostForm[[#This Row],[Supply Chain Level]])),TRUE,FALSE))</f>
        <v>#N/A</v>
      </c>
      <c r="AI65" s="8" t="e">
        <f>IF(ProjectCostForm[[#This Row],[GetRealty]]=FALSE, "Not Applicable",
IF(NOT(ISBLANK(ProjectCostForm[[#This Row],[Type of real-estate purchase]])),TRUE,FALSE))</f>
        <v>#N/A</v>
      </c>
      <c r="AJ65"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6" spans="1:36" ht="60" customHeight="1" x14ac:dyDescent="0.25">
      <c r="A66" s="22" cm="1">
        <f t="array" ref="A66">ROW()-ROW(ProjectCostForm[#Headers])</f>
        <v>44</v>
      </c>
      <c r="B66" s="24"/>
      <c r="C66" s="13"/>
      <c r="D66" s="30"/>
      <c r="E66" s="12"/>
      <c r="F66" s="12"/>
      <c r="G66"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6" s="20"/>
      <c r="I66"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6" s="20"/>
      <c r="K66" s="20"/>
      <c r="L66"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6" s="13"/>
      <c r="N66" s="13"/>
      <c r="O66" s="14"/>
      <c r="P66" s="13"/>
      <c r="Q66" s="32"/>
      <c r="R66" s="32"/>
      <c r="S66" s="32"/>
      <c r="T66" s="15"/>
      <c r="U66"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SUM($Q66:$S66) &amp;".",
""))</f>
        <v/>
      </c>
      <c r="V66" s="22" t="b">
        <f>OR(NOT(ISBLANK(ProjectCostForm[[#This Row],[Activity Name]])),
NOT(ISBLANK(ProjectCostForm[[#This Row],[Activity Type]])),
NOT(ISBLANK(ProjectCostForm[[#This Row],[Activity Cost]])))</f>
        <v>0</v>
      </c>
      <c r="W66" s="8" t="e">
        <f>VLOOKUP('Cost Entry Form'!$C66,tbl_ActivityList[],2,FALSE)</f>
        <v>#N/A</v>
      </c>
      <c r="X66" s="8" t="e">
        <f>IF(OR(ProjectCostForm[[#This Row],[Activity]]="Manage",ProjectCostForm[[#This Row],[Activity]]="Plan",ProjectCostForm[[#This Row],[Activity]]="Monitor"),TRUE, FALSE)</f>
        <v>#N/A</v>
      </c>
      <c r="Y66" s="8" t="e">
        <f>VLOOKUP('Cost Entry Form'!$H66,tbl_party[],2,FALSE)</f>
        <v>#N/A</v>
      </c>
      <c r="Z66" s="8" t="e">
        <f>IF(AND(ProjectCostForm[[#This Row],[Manage_Plan_Monitor]]=TRUE,ProjectCostForm[[#This Row],[Party]]&lt;&gt;"P"),FALSE,
IF(ProjectCostForm[[#This Row],[Activity]]="Realty_Buy", FALSE,
TRUE))</f>
        <v>#N/A</v>
      </c>
      <c r="AA66" s="8" t="e">
        <f>IF(AND(ProjectCostForm[[#This Row],[GetNAICS]]=FALSE,ProjectCostForm[[#This Row],[Manage_Plan_Monitor]]=TRUE),TRUE, FALSE)</f>
        <v>#N/A</v>
      </c>
      <c r="AB66" s="29" t="e">
        <f>IF(AND(
ProjectCostForm[[#This Row],[GetBreakdown]]=TRUE,
SUM(ProjectCostForm[[#This Row],[Labor costs]:[Other nonlabor costs]])&lt;&gt;ProjectCostForm[[#This Row],[Activity Cost]]), TRUE, FALSE)</f>
        <v>#N/A</v>
      </c>
      <c r="AC66" s="8" t="e">
        <f>IF(ProjectCostForm[[#This Row],[Activity]]="Materials", TRUE, FALSE)</f>
        <v>#N/A</v>
      </c>
      <c r="AD66" s="8" t="e">
        <f>IF(ProjectCostForm[[#This Row],[Activity]]="Realty_Buy", TRUE, FALSE)</f>
        <v>#N/A</v>
      </c>
      <c r="AE66"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6" s="8" t="e">
        <f>IF(ProjectCostForm[[#This Row],[GetNAICS]]=FALSE, "Not Applicable",
IF(NOT(ISBLANK(ProjectCostForm[[#This Row],[NAICS Code/Description]])),TRUE,FALSE))</f>
        <v>#N/A</v>
      </c>
      <c r="AG66"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6" s="8" t="e">
        <f>IF(ProjectCostForm[[#This Row],[GetSupplyChain]]=FALSE, "Not Applicable",
IF(NOT(ISBLANK(ProjectCostForm[[#This Row],[Supply Chain Level]])),TRUE,FALSE))</f>
        <v>#N/A</v>
      </c>
      <c r="AI66" s="8" t="e">
        <f>IF(ProjectCostForm[[#This Row],[GetRealty]]=FALSE, "Not Applicable",
IF(NOT(ISBLANK(ProjectCostForm[[#This Row],[Type of real-estate purchase]])),TRUE,FALSE))</f>
        <v>#N/A</v>
      </c>
      <c r="AJ66"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7" spans="1:36" ht="60" customHeight="1" x14ac:dyDescent="0.25">
      <c r="A67" s="22" cm="1">
        <f t="array" ref="A67">ROW()-ROW(ProjectCostForm[#Headers])</f>
        <v>45</v>
      </c>
      <c r="B67" s="24"/>
      <c r="C67" s="13"/>
      <c r="D67" s="30"/>
      <c r="E67" s="12"/>
      <c r="F67" s="12"/>
      <c r="G67"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7" s="20"/>
      <c r="I67"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7" s="20"/>
      <c r="K67" s="20"/>
      <c r="L67"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7" s="13"/>
      <c r="N67" s="13"/>
      <c r="O67" s="14"/>
      <c r="P67" s="13"/>
      <c r="Q67" s="32"/>
      <c r="R67" s="32"/>
      <c r="S67" s="32"/>
      <c r="T67" s="15"/>
      <c r="U67"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SUM($Q67:$S67) &amp;".",
""))</f>
        <v/>
      </c>
      <c r="V67" s="22" t="b">
        <f>OR(NOT(ISBLANK(ProjectCostForm[[#This Row],[Activity Name]])),
NOT(ISBLANK(ProjectCostForm[[#This Row],[Activity Type]])),
NOT(ISBLANK(ProjectCostForm[[#This Row],[Activity Cost]])))</f>
        <v>0</v>
      </c>
      <c r="W67" s="8" t="e">
        <f>VLOOKUP('Cost Entry Form'!$C67,tbl_ActivityList[],2,FALSE)</f>
        <v>#N/A</v>
      </c>
      <c r="X67" s="8" t="e">
        <f>IF(OR(ProjectCostForm[[#This Row],[Activity]]="Manage",ProjectCostForm[[#This Row],[Activity]]="Plan",ProjectCostForm[[#This Row],[Activity]]="Monitor"),TRUE, FALSE)</f>
        <v>#N/A</v>
      </c>
      <c r="Y67" s="8" t="e">
        <f>VLOOKUP('Cost Entry Form'!$H67,tbl_party[],2,FALSE)</f>
        <v>#N/A</v>
      </c>
      <c r="Z67" s="8" t="e">
        <f>IF(AND(ProjectCostForm[[#This Row],[Manage_Plan_Monitor]]=TRUE,ProjectCostForm[[#This Row],[Party]]&lt;&gt;"P"),FALSE,
IF(ProjectCostForm[[#This Row],[Activity]]="Realty_Buy", FALSE,
TRUE))</f>
        <v>#N/A</v>
      </c>
      <c r="AA67" s="8" t="e">
        <f>IF(AND(ProjectCostForm[[#This Row],[GetNAICS]]=FALSE,ProjectCostForm[[#This Row],[Manage_Plan_Monitor]]=TRUE),TRUE, FALSE)</f>
        <v>#N/A</v>
      </c>
      <c r="AB67" s="29" t="e">
        <f>IF(AND(
ProjectCostForm[[#This Row],[GetBreakdown]]=TRUE,
SUM(ProjectCostForm[[#This Row],[Labor costs]:[Other nonlabor costs]])&lt;&gt;ProjectCostForm[[#This Row],[Activity Cost]]), TRUE, FALSE)</f>
        <v>#N/A</v>
      </c>
      <c r="AC67" s="8" t="e">
        <f>IF(ProjectCostForm[[#This Row],[Activity]]="Materials", TRUE, FALSE)</f>
        <v>#N/A</v>
      </c>
      <c r="AD67" s="8" t="e">
        <f>IF(ProjectCostForm[[#This Row],[Activity]]="Realty_Buy", TRUE, FALSE)</f>
        <v>#N/A</v>
      </c>
      <c r="AE67"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7" s="8" t="e">
        <f>IF(ProjectCostForm[[#This Row],[GetNAICS]]=FALSE, "Not Applicable",
IF(NOT(ISBLANK(ProjectCostForm[[#This Row],[NAICS Code/Description]])),TRUE,FALSE))</f>
        <v>#N/A</v>
      </c>
      <c r="AG67"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7" s="8" t="e">
        <f>IF(ProjectCostForm[[#This Row],[GetSupplyChain]]=FALSE, "Not Applicable",
IF(NOT(ISBLANK(ProjectCostForm[[#This Row],[Supply Chain Level]])),TRUE,FALSE))</f>
        <v>#N/A</v>
      </c>
      <c r="AI67" s="8" t="e">
        <f>IF(ProjectCostForm[[#This Row],[GetRealty]]=FALSE, "Not Applicable",
IF(NOT(ISBLANK(ProjectCostForm[[#This Row],[Type of real-estate purchase]])),TRUE,FALSE))</f>
        <v>#N/A</v>
      </c>
      <c r="AJ67"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8" spans="1:36" ht="60" customHeight="1" x14ac:dyDescent="0.25">
      <c r="A68" s="22" cm="1">
        <f t="array" ref="A68">ROW()-ROW(ProjectCostForm[#Headers])</f>
        <v>46</v>
      </c>
      <c r="B68" s="24"/>
      <c r="C68" s="13"/>
      <c r="D68" s="30"/>
      <c r="E68" s="12"/>
      <c r="F68" s="12"/>
      <c r="G68"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8" s="20"/>
      <c r="I68"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8" s="20"/>
      <c r="K68" s="20"/>
      <c r="L68"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8" s="13"/>
      <c r="N68" s="13"/>
      <c r="O68" s="14"/>
      <c r="P68" s="13"/>
      <c r="Q68" s="32"/>
      <c r="R68" s="32"/>
      <c r="S68" s="32"/>
      <c r="T68" s="15"/>
      <c r="U68"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SUM($Q68:$S68) &amp;".",
""))</f>
        <v/>
      </c>
      <c r="V68" s="22" t="b">
        <f>OR(NOT(ISBLANK(ProjectCostForm[[#This Row],[Activity Name]])),
NOT(ISBLANK(ProjectCostForm[[#This Row],[Activity Type]])),
NOT(ISBLANK(ProjectCostForm[[#This Row],[Activity Cost]])))</f>
        <v>0</v>
      </c>
      <c r="W68" s="8" t="e">
        <f>VLOOKUP('Cost Entry Form'!$C68,tbl_ActivityList[],2,FALSE)</f>
        <v>#N/A</v>
      </c>
      <c r="X68" s="8" t="e">
        <f>IF(OR(ProjectCostForm[[#This Row],[Activity]]="Manage",ProjectCostForm[[#This Row],[Activity]]="Plan",ProjectCostForm[[#This Row],[Activity]]="Monitor"),TRUE, FALSE)</f>
        <v>#N/A</v>
      </c>
      <c r="Y68" s="8" t="e">
        <f>VLOOKUP('Cost Entry Form'!$H68,tbl_party[],2,FALSE)</f>
        <v>#N/A</v>
      </c>
      <c r="Z68" s="8" t="e">
        <f>IF(AND(ProjectCostForm[[#This Row],[Manage_Plan_Monitor]]=TRUE,ProjectCostForm[[#This Row],[Party]]&lt;&gt;"P"),FALSE,
IF(ProjectCostForm[[#This Row],[Activity]]="Realty_Buy", FALSE,
TRUE))</f>
        <v>#N/A</v>
      </c>
      <c r="AA68" s="8" t="e">
        <f>IF(AND(ProjectCostForm[[#This Row],[GetNAICS]]=FALSE,ProjectCostForm[[#This Row],[Manage_Plan_Monitor]]=TRUE),TRUE, FALSE)</f>
        <v>#N/A</v>
      </c>
      <c r="AB68" s="29" t="e">
        <f>IF(AND(
ProjectCostForm[[#This Row],[GetBreakdown]]=TRUE,
SUM(ProjectCostForm[[#This Row],[Labor costs]:[Other nonlabor costs]])&lt;&gt;ProjectCostForm[[#This Row],[Activity Cost]]), TRUE, FALSE)</f>
        <v>#N/A</v>
      </c>
      <c r="AC68" s="8" t="e">
        <f>IF(ProjectCostForm[[#This Row],[Activity]]="Materials", TRUE, FALSE)</f>
        <v>#N/A</v>
      </c>
      <c r="AD68" s="8" t="e">
        <f>IF(ProjectCostForm[[#This Row],[Activity]]="Realty_Buy", TRUE, FALSE)</f>
        <v>#N/A</v>
      </c>
      <c r="AE68"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8" s="8" t="e">
        <f>IF(ProjectCostForm[[#This Row],[GetNAICS]]=FALSE, "Not Applicable",
IF(NOT(ISBLANK(ProjectCostForm[[#This Row],[NAICS Code/Description]])),TRUE,FALSE))</f>
        <v>#N/A</v>
      </c>
      <c r="AG68"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8" s="8" t="e">
        <f>IF(ProjectCostForm[[#This Row],[GetSupplyChain]]=FALSE, "Not Applicable",
IF(NOT(ISBLANK(ProjectCostForm[[#This Row],[Supply Chain Level]])),TRUE,FALSE))</f>
        <v>#N/A</v>
      </c>
      <c r="AI68" s="8" t="e">
        <f>IF(ProjectCostForm[[#This Row],[GetRealty]]=FALSE, "Not Applicable",
IF(NOT(ISBLANK(ProjectCostForm[[#This Row],[Type of real-estate purchase]])),TRUE,FALSE))</f>
        <v>#N/A</v>
      </c>
      <c r="AJ68"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69" spans="1:36" ht="60" customHeight="1" x14ac:dyDescent="0.25">
      <c r="A69" s="22" cm="1">
        <f t="array" ref="A69">ROW()-ROW(ProjectCostForm[#Headers])</f>
        <v>47</v>
      </c>
      <c r="B69" s="24"/>
      <c r="C69" s="13"/>
      <c r="D69" s="30"/>
      <c r="E69" s="12"/>
      <c r="F69" s="12"/>
      <c r="G69"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69" s="20"/>
      <c r="I69"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69" s="20"/>
      <c r="K69" s="20"/>
      <c r="L69"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69" s="13"/>
      <c r="N69" s="13"/>
      <c r="O69" s="14"/>
      <c r="P69" s="13"/>
      <c r="Q69" s="32"/>
      <c r="R69" s="32"/>
      <c r="S69" s="32"/>
      <c r="T69" s="15"/>
      <c r="U69"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SUM($Q69:$S69) &amp;".",
""))</f>
        <v/>
      </c>
      <c r="V69" s="22" t="b">
        <f>OR(NOT(ISBLANK(ProjectCostForm[[#This Row],[Activity Name]])),
NOT(ISBLANK(ProjectCostForm[[#This Row],[Activity Type]])),
NOT(ISBLANK(ProjectCostForm[[#This Row],[Activity Cost]])))</f>
        <v>0</v>
      </c>
      <c r="W69" s="8" t="e">
        <f>VLOOKUP('Cost Entry Form'!$C69,tbl_ActivityList[],2,FALSE)</f>
        <v>#N/A</v>
      </c>
      <c r="X69" s="8" t="e">
        <f>IF(OR(ProjectCostForm[[#This Row],[Activity]]="Manage",ProjectCostForm[[#This Row],[Activity]]="Plan",ProjectCostForm[[#This Row],[Activity]]="Monitor"),TRUE, FALSE)</f>
        <v>#N/A</v>
      </c>
      <c r="Y69" s="8" t="e">
        <f>VLOOKUP('Cost Entry Form'!$H69,tbl_party[],2,FALSE)</f>
        <v>#N/A</v>
      </c>
      <c r="Z69" s="8" t="e">
        <f>IF(AND(ProjectCostForm[[#This Row],[Manage_Plan_Monitor]]=TRUE,ProjectCostForm[[#This Row],[Party]]&lt;&gt;"P"),FALSE,
IF(ProjectCostForm[[#This Row],[Activity]]="Realty_Buy", FALSE,
TRUE))</f>
        <v>#N/A</v>
      </c>
      <c r="AA69" s="8" t="e">
        <f>IF(AND(ProjectCostForm[[#This Row],[GetNAICS]]=FALSE,ProjectCostForm[[#This Row],[Manage_Plan_Monitor]]=TRUE),TRUE, FALSE)</f>
        <v>#N/A</v>
      </c>
      <c r="AB69" s="29" t="e">
        <f>IF(AND(
ProjectCostForm[[#This Row],[GetBreakdown]]=TRUE,
SUM(ProjectCostForm[[#This Row],[Labor costs]:[Other nonlabor costs]])&lt;&gt;ProjectCostForm[[#This Row],[Activity Cost]]), TRUE, FALSE)</f>
        <v>#N/A</v>
      </c>
      <c r="AC69" s="8" t="e">
        <f>IF(ProjectCostForm[[#This Row],[Activity]]="Materials", TRUE, FALSE)</f>
        <v>#N/A</v>
      </c>
      <c r="AD69" s="8" t="e">
        <f>IF(ProjectCostForm[[#This Row],[Activity]]="Realty_Buy", TRUE, FALSE)</f>
        <v>#N/A</v>
      </c>
      <c r="AE69"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69" s="8" t="e">
        <f>IF(ProjectCostForm[[#This Row],[GetNAICS]]=FALSE, "Not Applicable",
IF(NOT(ISBLANK(ProjectCostForm[[#This Row],[NAICS Code/Description]])),TRUE,FALSE))</f>
        <v>#N/A</v>
      </c>
      <c r="AG69"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69" s="8" t="e">
        <f>IF(ProjectCostForm[[#This Row],[GetSupplyChain]]=FALSE, "Not Applicable",
IF(NOT(ISBLANK(ProjectCostForm[[#This Row],[Supply Chain Level]])),TRUE,FALSE))</f>
        <v>#N/A</v>
      </c>
      <c r="AI69" s="8" t="e">
        <f>IF(ProjectCostForm[[#This Row],[GetRealty]]=FALSE, "Not Applicable",
IF(NOT(ISBLANK(ProjectCostForm[[#This Row],[Type of real-estate purchase]])),TRUE,FALSE))</f>
        <v>#N/A</v>
      </c>
      <c r="AJ69"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0" spans="1:36" ht="60" customHeight="1" x14ac:dyDescent="0.25">
      <c r="A70" s="22" cm="1">
        <f t="array" ref="A70">ROW()-ROW(ProjectCostForm[#Headers])</f>
        <v>48</v>
      </c>
      <c r="B70" s="24"/>
      <c r="C70" s="13"/>
      <c r="D70" s="30"/>
      <c r="E70" s="12"/>
      <c r="F70" s="12"/>
      <c r="G70"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70" s="20"/>
      <c r="I70"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70" s="20"/>
      <c r="K70" s="20"/>
      <c r="L70"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70" s="13"/>
      <c r="N70" s="13"/>
      <c r="O70" s="14"/>
      <c r="P70" s="13"/>
      <c r="Q70" s="32"/>
      <c r="R70" s="32"/>
      <c r="S70" s="32"/>
      <c r="T70" s="15"/>
      <c r="U70"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SUM($Q70:$S70) &amp;".",
""))</f>
        <v/>
      </c>
      <c r="V70" s="22" t="b">
        <f>OR(NOT(ISBLANK(ProjectCostForm[[#This Row],[Activity Name]])),
NOT(ISBLANK(ProjectCostForm[[#This Row],[Activity Type]])),
NOT(ISBLANK(ProjectCostForm[[#This Row],[Activity Cost]])))</f>
        <v>0</v>
      </c>
      <c r="W70" s="8" t="e">
        <f>VLOOKUP('Cost Entry Form'!$C70,tbl_ActivityList[],2,FALSE)</f>
        <v>#N/A</v>
      </c>
      <c r="X70" s="8" t="e">
        <f>IF(OR(ProjectCostForm[[#This Row],[Activity]]="Manage",ProjectCostForm[[#This Row],[Activity]]="Plan",ProjectCostForm[[#This Row],[Activity]]="Monitor"),TRUE, FALSE)</f>
        <v>#N/A</v>
      </c>
      <c r="Y70" s="8" t="e">
        <f>VLOOKUP('Cost Entry Form'!$H70,tbl_party[],2,FALSE)</f>
        <v>#N/A</v>
      </c>
      <c r="Z70" s="8" t="e">
        <f>IF(AND(ProjectCostForm[[#This Row],[Manage_Plan_Monitor]]=TRUE,ProjectCostForm[[#This Row],[Party]]&lt;&gt;"P"),FALSE,
IF(ProjectCostForm[[#This Row],[Activity]]="Realty_Buy", FALSE,
TRUE))</f>
        <v>#N/A</v>
      </c>
      <c r="AA70" s="8" t="e">
        <f>IF(AND(ProjectCostForm[[#This Row],[GetNAICS]]=FALSE,ProjectCostForm[[#This Row],[Manage_Plan_Monitor]]=TRUE),TRUE, FALSE)</f>
        <v>#N/A</v>
      </c>
      <c r="AB70" s="29" t="e">
        <f>IF(AND(
ProjectCostForm[[#This Row],[GetBreakdown]]=TRUE,
SUM(ProjectCostForm[[#This Row],[Labor costs]:[Other nonlabor costs]])&lt;&gt;ProjectCostForm[[#This Row],[Activity Cost]]), TRUE, FALSE)</f>
        <v>#N/A</v>
      </c>
      <c r="AC70" s="8" t="e">
        <f>IF(ProjectCostForm[[#This Row],[Activity]]="Materials", TRUE, FALSE)</f>
        <v>#N/A</v>
      </c>
      <c r="AD70" s="8" t="e">
        <f>IF(ProjectCostForm[[#This Row],[Activity]]="Realty_Buy", TRUE, FALSE)</f>
        <v>#N/A</v>
      </c>
      <c r="AE70"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70" s="8" t="e">
        <f>IF(ProjectCostForm[[#This Row],[GetNAICS]]=FALSE, "Not Applicable",
IF(NOT(ISBLANK(ProjectCostForm[[#This Row],[NAICS Code/Description]])),TRUE,FALSE))</f>
        <v>#N/A</v>
      </c>
      <c r="AG70"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70" s="8" t="e">
        <f>IF(ProjectCostForm[[#This Row],[GetSupplyChain]]=FALSE, "Not Applicable",
IF(NOT(ISBLANK(ProjectCostForm[[#This Row],[Supply Chain Level]])),TRUE,FALSE))</f>
        <v>#N/A</v>
      </c>
      <c r="AI70" s="8" t="e">
        <f>IF(ProjectCostForm[[#This Row],[GetRealty]]=FALSE, "Not Applicable",
IF(NOT(ISBLANK(ProjectCostForm[[#This Row],[Type of real-estate purchase]])),TRUE,FALSE))</f>
        <v>#N/A</v>
      </c>
      <c r="AJ70"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1" spans="1:36" ht="60" customHeight="1" x14ac:dyDescent="0.25">
      <c r="A71" s="22" cm="1">
        <f t="array" ref="A71">ROW()-ROW(ProjectCostForm[#Headers])</f>
        <v>49</v>
      </c>
      <c r="B71" s="24"/>
      <c r="C71" s="13"/>
      <c r="D71" s="30"/>
      <c r="E71" s="12"/>
      <c r="F71" s="12"/>
      <c r="G71"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71" s="20"/>
      <c r="I71"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71" s="20"/>
      <c r="K71" s="20"/>
      <c r="L71"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71" s="13"/>
      <c r="N71" s="13"/>
      <c r="O71" s="14"/>
      <c r="P71" s="13"/>
      <c r="Q71" s="32"/>
      <c r="R71" s="32"/>
      <c r="S71" s="32"/>
      <c r="T71" s="15"/>
      <c r="U71"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SUM($Q71:$S71) &amp;".",
""))</f>
        <v/>
      </c>
      <c r="V71" s="22" t="b">
        <f>OR(NOT(ISBLANK(ProjectCostForm[[#This Row],[Activity Name]])),
NOT(ISBLANK(ProjectCostForm[[#This Row],[Activity Type]])),
NOT(ISBLANK(ProjectCostForm[[#This Row],[Activity Cost]])))</f>
        <v>0</v>
      </c>
      <c r="W71" s="8" t="e">
        <f>VLOOKUP('Cost Entry Form'!$C71,tbl_ActivityList[],2,FALSE)</f>
        <v>#N/A</v>
      </c>
      <c r="X71" s="8" t="e">
        <f>IF(OR(ProjectCostForm[[#This Row],[Activity]]="Manage",ProjectCostForm[[#This Row],[Activity]]="Plan",ProjectCostForm[[#This Row],[Activity]]="Monitor"),TRUE, FALSE)</f>
        <v>#N/A</v>
      </c>
      <c r="Y71" s="8" t="e">
        <f>VLOOKUP('Cost Entry Form'!$H71,tbl_party[],2,FALSE)</f>
        <v>#N/A</v>
      </c>
      <c r="Z71" s="8" t="e">
        <f>IF(AND(ProjectCostForm[[#This Row],[Manage_Plan_Monitor]]=TRUE,ProjectCostForm[[#This Row],[Party]]&lt;&gt;"P"),FALSE,
IF(ProjectCostForm[[#This Row],[Activity]]="Realty_Buy", FALSE,
TRUE))</f>
        <v>#N/A</v>
      </c>
      <c r="AA71" s="8" t="e">
        <f>IF(AND(ProjectCostForm[[#This Row],[GetNAICS]]=FALSE,ProjectCostForm[[#This Row],[Manage_Plan_Monitor]]=TRUE),TRUE, FALSE)</f>
        <v>#N/A</v>
      </c>
      <c r="AB71" s="29" t="e">
        <f>IF(AND(
ProjectCostForm[[#This Row],[GetBreakdown]]=TRUE,
SUM(ProjectCostForm[[#This Row],[Labor costs]:[Other nonlabor costs]])&lt;&gt;ProjectCostForm[[#This Row],[Activity Cost]]), TRUE, FALSE)</f>
        <v>#N/A</v>
      </c>
      <c r="AC71" s="8" t="e">
        <f>IF(ProjectCostForm[[#This Row],[Activity]]="Materials", TRUE, FALSE)</f>
        <v>#N/A</v>
      </c>
      <c r="AD71" s="8" t="e">
        <f>IF(ProjectCostForm[[#This Row],[Activity]]="Realty_Buy", TRUE, FALSE)</f>
        <v>#N/A</v>
      </c>
      <c r="AE71"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71" s="8" t="e">
        <f>IF(ProjectCostForm[[#This Row],[GetNAICS]]=FALSE, "Not Applicable",
IF(NOT(ISBLANK(ProjectCostForm[[#This Row],[NAICS Code/Description]])),TRUE,FALSE))</f>
        <v>#N/A</v>
      </c>
      <c r="AG71"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71" s="8" t="e">
        <f>IF(ProjectCostForm[[#This Row],[GetSupplyChain]]=FALSE, "Not Applicable",
IF(NOT(ISBLANK(ProjectCostForm[[#This Row],[Supply Chain Level]])),TRUE,FALSE))</f>
        <v>#N/A</v>
      </c>
      <c r="AI71" s="8" t="e">
        <f>IF(ProjectCostForm[[#This Row],[GetRealty]]=FALSE, "Not Applicable",
IF(NOT(ISBLANK(ProjectCostForm[[#This Row],[Type of real-estate purchase]])),TRUE,FALSE))</f>
        <v>#N/A</v>
      </c>
      <c r="AJ71"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2" spans="1:36" ht="60" customHeight="1" x14ac:dyDescent="0.25">
      <c r="A72" s="22" cm="1">
        <f t="array" ref="A72">ROW()-ROW(ProjectCostForm[#Headers])</f>
        <v>50</v>
      </c>
      <c r="B72" s="24"/>
      <c r="C72" s="13"/>
      <c r="D72" s="30"/>
      <c r="E72" s="12"/>
      <c r="F72" s="12"/>
      <c r="G72"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72" s="20"/>
      <c r="I72"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72" s="20"/>
      <c r="K72" s="20"/>
      <c r="L72"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72" s="13"/>
      <c r="N72" s="13"/>
      <c r="O72" s="14"/>
      <c r="P72" s="13"/>
      <c r="Q72" s="32"/>
      <c r="R72" s="32"/>
      <c r="S72" s="32"/>
      <c r="T72" s="15"/>
      <c r="U72"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SUM($Q72:$S72) &amp;".",
""))</f>
        <v/>
      </c>
      <c r="V72" s="22" t="b">
        <f>OR(NOT(ISBLANK(ProjectCostForm[[#This Row],[Activity Name]])),
NOT(ISBLANK(ProjectCostForm[[#This Row],[Activity Type]])),
NOT(ISBLANK(ProjectCostForm[[#This Row],[Activity Cost]])))</f>
        <v>0</v>
      </c>
      <c r="W72" s="8" t="e">
        <f>VLOOKUP('Cost Entry Form'!$C72,tbl_ActivityList[],2,FALSE)</f>
        <v>#N/A</v>
      </c>
      <c r="X72" s="8" t="e">
        <f>IF(OR(ProjectCostForm[[#This Row],[Activity]]="Manage",ProjectCostForm[[#This Row],[Activity]]="Plan",ProjectCostForm[[#This Row],[Activity]]="Monitor"),TRUE, FALSE)</f>
        <v>#N/A</v>
      </c>
      <c r="Y72" s="8" t="e">
        <f>VLOOKUP('Cost Entry Form'!$H72,tbl_party[],2,FALSE)</f>
        <v>#N/A</v>
      </c>
      <c r="Z72" s="8" t="e">
        <f>IF(AND(ProjectCostForm[[#This Row],[Manage_Plan_Monitor]]=TRUE,ProjectCostForm[[#This Row],[Party]]&lt;&gt;"P"),FALSE,
IF(ProjectCostForm[[#This Row],[Activity]]="Realty_Buy", FALSE,
TRUE))</f>
        <v>#N/A</v>
      </c>
      <c r="AA72" s="8" t="e">
        <f>IF(AND(ProjectCostForm[[#This Row],[GetNAICS]]=FALSE,ProjectCostForm[[#This Row],[Manage_Plan_Monitor]]=TRUE),TRUE, FALSE)</f>
        <v>#N/A</v>
      </c>
      <c r="AB72" s="29" t="e">
        <f>IF(AND(
ProjectCostForm[[#This Row],[GetBreakdown]]=TRUE,
SUM(ProjectCostForm[[#This Row],[Labor costs]:[Other nonlabor costs]])&lt;&gt;ProjectCostForm[[#This Row],[Activity Cost]]), TRUE, FALSE)</f>
        <v>#N/A</v>
      </c>
      <c r="AC72" s="8" t="e">
        <f>IF(ProjectCostForm[[#This Row],[Activity]]="Materials", TRUE, FALSE)</f>
        <v>#N/A</v>
      </c>
      <c r="AD72" s="8" t="e">
        <f>IF(ProjectCostForm[[#This Row],[Activity]]="Realty_Buy", TRUE, FALSE)</f>
        <v>#N/A</v>
      </c>
      <c r="AE72"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72" s="8" t="e">
        <f>IF(ProjectCostForm[[#This Row],[GetNAICS]]=FALSE, "Not Applicable",
IF(NOT(ISBLANK(ProjectCostForm[[#This Row],[NAICS Code/Description]])),TRUE,FALSE))</f>
        <v>#N/A</v>
      </c>
      <c r="AG72"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72" s="8" t="e">
        <f>IF(ProjectCostForm[[#This Row],[GetSupplyChain]]=FALSE, "Not Applicable",
IF(NOT(ISBLANK(ProjectCostForm[[#This Row],[Supply Chain Level]])),TRUE,FALSE))</f>
        <v>#N/A</v>
      </c>
      <c r="AI72" s="8" t="e">
        <f>IF(ProjectCostForm[[#This Row],[GetRealty]]=FALSE, "Not Applicable",
IF(NOT(ISBLANK(ProjectCostForm[[#This Row],[Type of real-estate purchase]])),TRUE,FALSE))</f>
        <v>#N/A</v>
      </c>
      <c r="AJ72"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3" spans="1:36" ht="60" customHeight="1" x14ac:dyDescent="0.25">
      <c r="A73" s="22" cm="1">
        <f t="array" ref="A73">ROW()-ROW(ProjectCostForm[#Headers])</f>
        <v>51</v>
      </c>
      <c r="B73" s="24"/>
      <c r="C73" s="13"/>
      <c r="D73" s="30"/>
      <c r="E73" s="12"/>
      <c r="F73" s="12"/>
      <c r="G73"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73" s="20"/>
      <c r="I73"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73" s="20"/>
      <c r="K73" s="20"/>
      <c r="L73"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73" s="13"/>
      <c r="N73" s="13"/>
      <c r="O73" s="14"/>
      <c r="P73" s="13"/>
      <c r="Q73" s="32"/>
      <c r="R73" s="32"/>
      <c r="S73" s="32"/>
      <c r="T73" s="15"/>
      <c r="U73"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SUM($Q73:$S73) &amp;".",
""))</f>
        <v/>
      </c>
      <c r="V73" s="22" t="b">
        <f>OR(NOT(ISBLANK(ProjectCostForm[[#This Row],[Activity Name]])),
NOT(ISBLANK(ProjectCostForm[[#This Row],[Activity Type]])),
NOT(ISBLANK(ProjectCostForm[[#This Row],[Activity Cost]])))</f>
        <v>0</v>
      </c>
      <c r="W73" s="8" t="e">
        <f>VLOOKUP('Cost Entry Form'!$C73,tbl_ActivityList[],2,FALSE)</f>
        <v>#N/A</v>
      </c>
      <c r="X73" s="8" t="e">
        <f>IF(OR(ProjectCostForm[[#This Row],[Activity]]="Manage",ProjectCostForm[[#This Row],[Activity]]="Plan",ProjectCostForm[[#This Row],[Activity]]="Monitor"),TRUE, FALSE)</f>
        <v>#N/A</v>
      </c>
      <c r="Y73" s="8" t="e">
        <f>VLOOKUP('Cost Entry Form'!$H73,tbl_party[],2,FALSE)</f>
        <v>#N/A</v>
      </c>
      <c r="Z73" s="8" t="e">
        <f>IF(AND(ProjectCostForm[[#This Row],[Manage_Plan_Monitor]]=TRUE,ProjectCostForm[[#This Row],[Party]]&lt;&gt;"P"),FALSE,
IF(ProjectCostForm[[#This Row],[Activity]]="Realty_Buy", FALSE,
TRUE))</f>
        <v>#N/A</v>
      </c>
      <c r="AA73" s="8" t="e">
        <f>IF(AND(ProjectCostForm[[#This Row],[GetNAICS]]=FALSE,ProjectCostForm[[#This Row],[Manage_Plan_Monitor]]=TRUE),TRUE, FALSE)</f>
        <v>#N/A</v>
      </c>
      <c r="AB73" s="29" t="e">
        <f>IF(AND(
ProjectCostForm[[#This Row],[GetBreakdown]]=TRUE,
SUM(ProjectCostForm[[#This Row],[Labor costs]:[Other nonlabor costs]])&lt;&gt;ProjectCostForm[[#This Row],[Activity Cost]]), TRUE, FALSE)</f>
        <v>#N/A</v>
      </c>
      <c r="AC73" s="8" t="e">
        <f>IF(ProjectCostForm[[#This Row],[Activity]]="Materials", TRUE, FALSE)</f>
        <v>#N/A</v>
      </c>
      <c r="AD73" s="8" t="e">
        <f>IF(ProjectCostForm[[#This Row],[Activity]]="Realty_Buy", TRUE, FALSE)</f>
        <v>#N/A</v>
      </c>
      <c r="AE73"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73" s="8" t="e">
        <f>IF(ProjectCostForm[[#This Row],[GetNAICS]]=FALSE, "Not Applicable",
IF(NOT(ISBLANK(ProjectCostForm[[#This Row],[NAICS Code/Description]])),TRUE,FALSE))</f>
        <v>#N/A</v>
      </c>
      <c r="AG73"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73" s="8" t="e">
        <f>IF(ProjectCostForm[[#This Row],[GetSupplyChain]]=FALSE, "Not Applicable",
IF(NOT(ISBLANK(ProjectCostForm[[#This Row],[Supply Chain Level]])),TRUE,FALSE))</f>
        <v>#N/A</v>
      </c>
      <c r="AI73" s="8" t="e">
        <f>IF(ProjectCostForm[[#This Row],[GetRealty]]=FALSE, "Not Applicable",
IF(NOT(ISBLANK(ProjectCostForm[[#This Row],[Type of real-estate purchase]])),TRUE,FALSE))</f>
        <v>#N/A</v>
      </c>
      <c r="AJ73"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4" spans="1:36" ht="60" customHeight="1" x14ac:dyDescent="0.25">
      <c r="A74" s="22" cm="1">
        <f t="array" ref="A74">ROW()-ROW(ProjectCostForm[#Headers])</f>
        <v>52</v>
      </c>
      <c r="B74" s="24"/>
      <c r="C74" s="13"/>
      <c r="D74" s="30"/>
      <c r="E74" s="12"/>
      <c r="F74" s="12"/>
      <c r="G74"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74" s="20"/>
      <c r="I74"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74" s="20"/>
      <c r="K74" s="20"/>
      <c r="L74"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74" s="13"/>
      <c r="N74" s="13"/>
      <c r="O74" s="14"/>
      <c r="P74" s="13"/>
      <c r="Q74" s="32"/>
      <c r="R74" s="32"/>
      <c r="S74" s="32"/>
      <c r="T74" s="15"/>
      <c r="U74" s="50"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SUM($Q74:$S74) &amp;".",
""))</f>
        <v/>
      </c>
      <c r="V74" s="22" t="b">
        <f>OR(NOT(ISBLANK(ProjectCostForm[[#This Row],[Activity Name]])),
NOT(ISBLANK(ProjectCostForm[[#This Row],[Activity Type]])),
NOT(ISBLANK(ProjectCostForm[[#This Row],[Activity Cost]])))</f>
        <v>0</v>
      </c>
      <c r="W74" s="8" t="e">
        <f>VLOOKUP('Cost Entry Form'!$C74,tbl_ActivityList[],2,FALSE)</f>
        <v>#N/A</v>
      </c>
      <c r="X74" s="8" t="e">
        <f>IF(OR(ProjectCostForm[[#This Row],[Activity]]="Manage",ProjectCostForm[[#This Row],[Activity]]="Plan",ProjectCostForm[[#This Row],[Activity]]="Monitor"),TRUE, FALSE)</f>
        <v>#N/A</v>
      </c>
      <c r="Y74" s="8" t="e">
        <f>VLOOKUP('Cost Entry Form'!$H74,tbl_party[],2,FALSE)</f>
        <v>#N/A</v>
      </c>
      <c r="Z74" s="8" t="e">
        <f>IF(AND(ProjectCostForm[[#This Row],[Manage_Plan_Monitor]]=TRUE,ProjectCostForm[[#This Row],[Party]]&lt;&gt;"P"),FALSE,
IF(ProjectCostForm[[#This Row],[Activity]]="Realty_Buy", FALSE,
TRUE))</f>
        <v>#N/A</v>
      </c>
      <c r="AA74" s="8" t="e">
        <f>IF(AND(ProjectCostForm[[#This Row],[GetNAICS]]=FALSE,ProjectCostForm[[#This Row],[Manage_Plan_Monitor]]=TRUE),TRUE, FALSE)</f>
        <v>#N/A</v>
      </c>
      <c r="AB74" s="29" t="e">
        <f>IF(AND(
ProjectCostForm[[#This Row],[GetBreakdown]]=TRUE,
SUM(ProjectCostForm[[#This Row],[Labor costs]:[Other nonlabor costs]])&lt;&gt;ProjectCostForm[[#This Row],[Activity Cost]]), TRUE, FALSE)</f>
        <v>#N/A</v>
      </c>
      <c r="AC74" s="8" t="e">
        <f>IF(ProjectCostForm[[#This Row],[Activity]]="Materials", TRUE, FALSE)</f>
        <v>#N/A</v>
      </c>
      <c r="AD74" s="8" t="e">
        <f>IF(ProjectCostForm[[#This Row],[Activity]]="Realty_Buy", TRUE, FALSE)</f>
        <v>#N/A</v>
      </c>
      <c r="AE74" s="29"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74" s="8" t="e">
        <f>IF(ProjectCostForm[[#This Row],[GetNAICS]]=FALSE, "Not Applicable",
IF(NOT(ISBLANK(ProjectCostForm[[#This Row],[NAICS Code/Description]])),TRUE,FALSE))</f>
        <v>#N/A</v>
      </c>
      <c r="AG74"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74" s="8" t="e">
        <f>IF(ProjectCostForm[[#This Row],[GetSupplyChain]]=FALSE, "Not Applicable",
IF(NOT(ISBLANK(ProjectCostForm[[#This Row],[Supply Chain Level]])),TRUE,FALSE))</f>
        <v>#N/A</v>
      </c>
      <c r="AI74" s="8" t="e">
        <f>IF(ProjectCostForm[[#This Row],[GetRealty]]=FALSE, "Not Applicable",
IF(NOT(ISBLANK(ProjectCostForm[[#This Row],[Type of real-estate purchase]])),TRUE,FALSE))</f>
        <v>#N/A</v>
      </c>
      <c r="AJ74"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5" spans="1:36" ht="60" customHeight="1" x14ac:dyDescent="0.25">
      <c r="A75" s="22" cm="1">
        <f t="array" ref="A75">ROW()-ROW(ProjectCostForm[#Headers])</f>
        <v>53</v>
      </c>
      <c r="B75" s="24"/>
      <c r="C75" s="13"/>
      <c r="D75" s="30"/>
      <c r="E75" s="12"/>
      <c r="F75" s="12"/>
      <c r="G75" s="6" t="str">
        <f>IF(ISBLANK(ProjectCostForm[[#This Row],[Activity Type]]), "",
IF(OR(ProjectCostForm[[#This Row],[Activity]]= "Manage", ProjectCostForm[[#This Row],[Activity]]= "Plan",ProjectCostForm[[#This Row],[Activity]]= "Monitor",ProjectCostForm[[#This Row],[Activity]]= "Implement",ProjectCostForm[[#This Row],[Activity]]= "Realty_Service"),"Who is the implementing party for this activity? ➔",
IF(ProjectCostForm[[#This Row],[Activity]]= "Materials", "Who is the vendor type for this material? ➔",
IF(ProjectCostForm[[#This Row],[Activity]]="Realty_Buy","Who is the selling party for this property? ➔"," "))))</f>
        <v/>
      </c>
      <c r="H75" s="20"/>
      <c r="I75" s="6" t="str">
        <f>IF(ISBLANK(ProjectCostForm[[#This Row],[Activity Type]]), "",
IF(OR(ProjectCostForm[[#This Row],[Activity]]= "Manage", ProjectCostForm[[#This Row],[Activity]]= "Plan",ProjectCostForm[[#This Row],[Activity]]= "Monitor"),"State and county where expenditures were primarily made ➔",
IF(OR(ProjectCostForm[[#This Row],[Activity]]= "Implement"),"State and county where implementation occurred ➔",
IF(ProjectCostForm[[#This Row],[Activity]]= "Materials", "State and county where purchase was made ➔",
IF(ProjectCostForm[[#This Row],[Activity]]="Realty_Buy","State and county where property is located ➔",
IF(ProjectCostForm[[#This Row],[Activity]]="Realty_Service","State and county where implementing party is located ➔"," "))))))</f>
        <v/>
      </c>
      <c r="J75" s="20"/>
      <c r="K75" s="20"/>
      <c r="L75" s="6" t="str">
        <f>IF(OR(ISBLANK(ProjectCostForm[[#This Row],[Activity Type]]), ISBLANK(ProjectCostForm[[#This Row],[Implementing Party/
Vendor Type/
Selling Party]])), "",
IF(ProjectCostForm[[#This Row],[GetBreakdown]]=TRUE,"Breakdown activity costs into labor,travel, and other non-labor expenditures ➔",
IF(AND(ProjectCostForm[[#This Row],[GetNAICS]]=TRUE,ProjectCostForm[[#This Row],[Activity]]&lt;&gt;"Materials",ProjectCostForm[[#This Row],[Activity]]&lt;&gt;"Realty_Buy"),"List the primary NAICS code describing the service or activity ➔",
IF(ProjectCostForm[[#This Row],[Activity]]="Materials","List the primary NAICS code describing the material purchased and select the supply chain level of the purchase ➔",
IF(ProjectCostForm[[#This Row],[Activity]]="Realty_Buy","Select the type of realestate purchase ➔", "")))))</f>
        <v/>
      </c>
      <c r="M75" s="13"/>
      <c r="N75" s="13"/>
      <c r="O75" s="14"/>
      <c r="P75" s="13"/>
      <c r="Q75" s="32"/>
      <c r="R75" s="32"/>
      <c r="S75" s="32"/>
      <c r="T75" s="15"/>
      <c r="U75" s="46" t="str">
        <f>IF(OR(ProjectCostForm[[#This Row],[ActiveRow]]=FALSE, ISERROR(ProjectCostForm[[#This Row],[BreakdownFlag]])),"",
IF(ProjectCostForm[[#This Row],[BreakdownFlag]]=TRUE,
"Labor, travel, and nonlabor costs must sum to total activity cost for this row (total activity cost = $" &amp; ProjectCostForm[[#This Row],[Activity Cost]] &amp; "). Your current sum is $" &amp; SUM($Q75:$S75) &amp;".",
""))</f>
        <v/>
      </c>
      <c r="V75" s="22" t="b">
        <f>OR(NOT(ISBLANK(ProjectCostForm[[#This Row],[Activity Name]])),
NOT(ISBLANK(ProjectCostForm[[#This Row],[Activity Type]])),
NOT(ISBLANK(ProjectCostForm[[#This Row],[Activity Cost]])))</f>
        <v>0</v>
      </c>
      <c r="W75" s="8" t="e">
        <f>VLOOKUP('Cost Entry Form'!$C75,tbl_ActivityList[],2,FALSE)</f>
        <v>#N/A</v>
      </c>
      <c r="X75" s="8" t="e">
        <f>IF(OR(ProjectCostForm[[#This Row],[Activity]]="Manage",ProjectCostForm[[#This Row],[Activity]]="Plan",ProjectCostForm[[#This Row],[Activity]]="Monitor"),TRUE, FALSE)</f>
        <v>#N/A</v>
      </c>
      <c r="Y75" s="8" t="e">
        <f>VLOOKUP('Cost Entry Form'!$H75,tbl_party[],2,FALSE)</f>
        <v>#N/A</v>
      </c>
      <c r="Z75" s="8" t="e">
        <f>IF(AND(ProjectCostForm[[#This Row],[Manage_Plan_Monitor]]=TRUE,ProjectCostForm[[#This Row],[Party]]&lt;&gt;"P"),FALSE,
IF(ProjectCostForm[[#This Row],[Activity]]="Realty_Buy", FALSE,
TRUE))</f>
        <v>#N/A</v>
      </c>
      <c r="AA75" s="8" t="e">
        <f>IF(AND(ProjectCostForm[[#This Row],[GetNAICS]]=FALSE,ProjectCostForm[[#This Row],[Manage_Plan_Monitor]]=TRUE),TRUE, FALSE)</f>
        <v>#N/A</v>
      </c>
      <c r="AB75" s="8" t="e">
        <f>IF(AND(
ProjectCostForm[[#This Row],[GetBreakdown]]=TRUE,
SUM(ProjectCostForm[[#This Row],[Labor costs]:[Other nonlabor costs]])&lt;&gt;ProjectCostForm[[#This Row],[Activity Cost]]), TRUE, FALSE)</f>
        <v>#N/A</v>
      </c>
      <c r="AC75" s="8" t="e">
        <f>IF(ProjectCostForm[[#This Row],[Activity]]="Materials", TRUE, FALSE)</f>
        <v>#N/A</v>
      </c>
      <c r="AD75" s="8" t="e">
        <f>IF(ProjectCostForm[[#This Row],[Activity]]="Realty_Buy", TRUE, FALSE)</f>
        <v>#N/A</v>
      </c>
      <c r="AE75" s="8" t="b">
        <f>IF(AND(
NOT(ISBLANK(ProjectCostForm[[#This Row],[Activity Name]])),
NOT(ISBLANK(ProjectCostForm[[#This Row],[Start Date 
(m/d/yyyy)]])),
NOT(ISBLANK(ProjectCostForm[[#This Row],[Completion Date (m/d/yyyy)]])),
NOT(ISBLANK(ProjectCostForm[[#This Row],[Activity Type]])),
NOT(ISBLANK(ProjectCostForm[[#This Row],[Activity Cost]])),
NOT(ISBLANK(ProjectCostForm[[#This Row],[Implementing Party/
Vendor Type/
Selling Party]])),
NOT(ISBLANK(ProjectCostForm[[#This Row],[State]])),
NOT(ISBLANK(ProjectCostForm[[#This Row],[County 
(or County Equivalent)]]))),
TRUE,FALSE)</f>
        <v>0</v>
      </c>
      <c r="AF75" s="8" t="e">
        <f>IF(ProjectCostForm[[#This Row],[GetNAICS]]=FALSE, "Not Applicable",
IF(NOT(ISBLANK(ProjectCostForm[[#This Row],[NAICS Code/Description]])),TRUE,FALSE))</f>
        <v>#N/A</v>
      </c>
      <c r="AG75" s="8" t="e">
        <f>IF(ProjectCostForm[[#This Row],[GetBreakdown]]=FALSE, "Not Applicable",
IF(AND(NOT(ISBLANK(ProjectCostForm[[#This Row],[Labor costs]])),NOT(ISBLANK(ProjectCostForm[[#This Row],[Travel costs]])),NOT(ISBLANK(ProjectCostForm[[#This Row],[Other nonlabor costs]])),NOT(ISBLANK(ProjectCostForm[[#This Row],[Description of Other nonlabor costs]]))),TRUE,FALSE))</f>
        <v>#N/A</v>
      </c>
      <c r="AH75" s="8" t="e">
        <f>IF(ProjectCostForm[[#This Row],[GetSupplyChain]]=FALSE, "Not Applicable",
IF(NOT(ISBLANK(ProjectCostForm[[#This Row],[Supply Chain Level]])),TRUE,FALSE))</f>
        <v>#N/A</v>
      </c>
      <c r="AI75" s="8" t="e">
        <f>IF(ProjectCostForm[[#This Row],[GetRealty]]=FALSE, "Not Applicable",
IF(NOT(ISBLANK(ProjectCostForm[[#This Row],[Type of real-estate purchase]])),TRUE,FALSE))</f>
        <v>#N/A</v>
      </c>
      <c r="AJ75" s="8" t="e">
        <f>IF(OR(
AND(ProjectCostForm[[#This Row],[RowComplete_Basics]]=TRUE,ProjectCostForm[[#This Row],[GetNAICS]]=TRUE,ProjectCostForm[[#This Row],[RowComplete_NAICS]]=TRUE,ProjectCostForm[[#This Row],[GetSupplyChain]]=FALSE),
AND(ProjectCostForm[[#This Row],[RowComplete_Basics]]=TRUE,ProjectCostForm[[#This Row],[GetNAICS]]=TRUE,ProjectCostForm[[#This Row],[RowComplete_NAICS]]=TRUE,ProjectCostForm[[#This Row],[GetSupplyChain]]=TRUE,ProjectCostForm[[#This Row],[RowComplete_SupplyChain]]=TRUE),
AND(ProjectCostForm[[#This Row],[RowComplete_Basics]]=TRUE,ProjectCostForm[[#This Row],[GetBreakdown]]=TRUE,ProjectCostForm[[#This Row],[RowComplete_Breakdown]]=TRUE,ProjectCostForm[[#This Row],[BreakdownFlag]]=FALSE),
AND(ProjectCostForm[[#This Row],[RowComplete_Basics]]=TRUE,ProjectCostForm[[#This Row],[GetSupplyChain]]=TRUE,ProjectCostForm[[#This Row],[RowComplete_SupplyChain]]=TRUE),
AND(ProjectCostForm[[#This Row],[RowComplete_Basics]]=TRUE,ProjectCostForm[[#This Row],[GetRealty]]=TRUE,ProjectCostForm[[#This Row],[RowComplete_Realty]]=TRUE)),TRUE,FALSE)</f>
        <v>#N/A</v>
      </c>
    </row>
    <row r="76" spans="1:36" x14ac:dyDescent="0.25">
      <c r="B76" s="2"/>
      <c r="D76" s="2"/>
    </row>
    <row r="77" spans="1:36" x14ac:dyDescent="0.25">
      <c r="B77" s="2"/>
      <c r="D77" s="2"/>
    </row>
    <row r="78" spans="1:36" x14ac:dyDescent="0.25">
      <c r="B78" s="2"/>
      <c r="D78" s="2"/>
    </row>
    <row r="79" spans="1:36" x14ac:dyDescent="0.25">
      <c r="B79" s="2"/>
      <c r="D79" s="2"/>
    </row>
    <row r="80" spans="1:36" x14ac:dyDescent="0.25">
      <c r="B80" s="2"/>
      <c r="D80" s="2"/>
    </row>
    <row r="81" spans="2:4" x14ac:dyDescent="0.25">
      <c r="B81" s="2"/>
      <c r="D81" s="2"/>
    </row>
    <row r="82" spans="2:4" x14ac:dyDescent="0.25">
      <c r="B82" s="2"/>
      <c r="D82" s="2"/>
    </row>
    <row r="83" spans="2:4" x14ac:dyDescent="0.25">
      <c r="B83" s="2"/>
      <c r="D83" s="2"/>
    </row>
    <row r="84" spans="2:4" x14ac:dyDescent="0.25">
      <c r="B84" s="2"/>
      <c r="D84" s="2"/>
    </row>
    <row r="85" spans="2:4" x14ac:dyDescent="0.25">
      <c r="B85" s="2"/>
      <c r="D85" s="2"/>
    </row>
    <row r="86" spans="2:4" x14ac:dyDescent="0.25">
      <c r="B86" s="2"/>
      <c r="D86" s="2"/>
    </row>
    <row r="87" spans="2:4" x14ac:dyDescent="0.25">
      <c r="B87" s="2"/>
      <c r="D87" s="2"/>
    </row>
  </sheetData>
  <sheetProtection sheet="1" formatCells="0" formatColumns="0" formatRows="0"/>
  <mergeCells count="14">
    <mergeCell ref="A16:XFD16"/>
    <mergeCell ref="A21:XFD21"/>
    <mergeCell ref="A2:XFD2"/>
    <mergeCell ref="A1:XFD1"/>
    <mergeCell ref="A3:F3"/>
    <mergeCell ref="A4:F4"/>
    <mergeCell ref="A5:F5"/>
    <mergeCell ref="A6:F6"/>
    <mergeCell ref="A7:F7"/>
    <mergeCell ref="D20:F20"/>
    <mergeCell ref="D19:F19"/>
    <mergeCell ref="D18:F18"/>
    <mergeCell ref="D17:F17"/>
    <mergeCell ref="A13:F13"/>
  </mergeCells>
  <conditionalFormatting sqref="A23:F26 H23:H26 J23:K26 B52:B75">
    <cfRule type="expression" dxfId="29" priority="94">
      <formula>$V23=TRUE</formula>
    </cfRule>
  </conditionalFormatting>
  <conditionalFormatting sqref="A27:F51 H27:H51 J27:K51">
    <cfRule type="expression" dxfId="28" priority="20">
      <formula>$V27=TRUE</formula>
    </cfRule>
  </conditionalFormatting>
  <conditionalFormatting sqref="A24:N51 P30:AJ51">
    <cfRule type="expression" dxfId="27" priority="14">
      <formula>$AJ24=TRUE</formula>
    </cfRule>
  </conditionalFormatting>
  <conditionalFormatting sqref="A23:AJ23 B52:B75">
    <cfRule type="expression" dxfId="26" priority="71">
      <formula>$AJ23=TRUE</formula>
    </cfRule>
  </conditionalFormatting>
  <conditionalFormatting sqref="C17:C19">
    <cfRule type="expression" dxfId="25" priority="98">
      <formula>NOT(ISBLANK($C17))</formula>
    </cfRule>
  </conditionalFormatting>
  <conditionalFormatting sqref="D20">
    <cfRule type="expression" dxfId="24" priority="72">
      <formula>$D$20="Way to go! Activity costs sum to total project costs."</formula>
    </cfRule>
    <cfRule type="expression" dxfId="23" priority="80">
      <formula>$D$20="The sum of activity costs differs from total project costs."</formula>
    </cfRule>
  </conditionalFormatting>
  <conditionalFormatting sqref="M23:M26">
    <cfRule type="expression" dxfId="22" priority="91">
      <formula>$Z23=TRUE</formula>
    </cfRule>
  </conditionalFormatting>
  <conditionalFormatting sqref="M23:M51">
    <cfRule type="expression" dxfId="21" priority="13">
      <formula>$Z23=FALSE</formula>
    </cfRule>
  </conditionalFormatting>
  <conditionalFormatting sqref="M27:M51">
    <cfRule type="expression" dxfId="20" priority="19">
      <formula>$Z27=TRUE</formula>
    </cfRule>
  </conditionalFormatting>
  <conditionalFormatting sqref="N23:N26">
    <cfRule type="expression" dxfId="19" priority="87">
      <formula>$W23="Materials"</formula>
    </cfRule>
  </conditionalFormatting>
  <conditionalFormatting sqref="N23:N51">
    <cfRule type="expression" dxfId="18" priority="12">
      <formula>$AC23=FALSE</formula>
    </cfRule>
  </conditionalFormatting>
  <conditionalFormatting sqref="N27:N51">
    <cfRule type="expression" dxfId="17" priority="18">
      <formula>$W27="Materials"</formula>
    </cfRule>
  </conditionalFormatting>
  <conditionalFormatting sqref="O23">
    <cfRule type="expression" dxfId="16" priority="82">
      <formula>$W23="Realty_Buy"</formula>
    </cfRule>
  </conditionalFormatting>
  <conditionalFormatting sqref="O23:O75">
    <cfRule type="expression" dxfId="15" priority="1">
      <formula>$AD23=FALSE</formula>
    </cfRule>
  </conditionalFormatting>
  <conditionalFormatting sqref="O24:O75">
    <cfRule type="expression" dxfId="14" priority="2">
      <formula>$AJ24=TRUE</formula>
    </cfRule>
    <cfRule type="expression" dxfId="13" priority="3">
      <formula>$W24="Realty_Buy"</formula>
    </cfRule>
  </conditionalFormatting>
  <conditionalFormatting sqref="P29:S29 U29:AJ29">
    <cfRule type="expression" dxfId="12" priority="25">
      <formula>$AJ29=TRUE</formula>
    </cfRule>
  </conditionalFormatting>
  <conditionalFormatting sqref="P29:S29">
    <cfRule type="expression" dxfId="11" priority="21">
      <formula>$AA29=FALSE</formula>
    </cfRule>
    <cfRule type="expression" dxfId="10" priority="28">
      <formula>$AA29=TRUE</formula>
    </cfRule>
  </conditionalFormatting>
  <conditionalFormatting sqref="P23:T26">
    <cfRule type="expression" dxfId="9" priority="85">
      <formula>$AA23=TRUE</formula>
    </cfRule>
  </conditionalFormatting>
  <conditionalFormatting sqref="P23:T28">
    <cfRule type="expression" dxfId="8" priority="32">
      <formula>$AA23=FALSE</formula>
    </cfRule>
  </conditionalFormatting>
  <conditionalFormatting sqref="P27:T28">
    <cfRule type="expression" dxfId="7" priority="39">
      <formula>$AA27=TRUE</formula>
    </cfRule>
  </conditionalFormatting>
  <conditionalFormatting sqref="P30:T51">
    <cfRule type="expression" dxfId="6" priority="10">
      <formula>$AA30=FALSE</formula>
    </cfRule>
    <cfRule type="expression" dxfId="5" priority="17">
      <formula>$AA30=TRUE</formula>
    </cfRule>
  </conditionalFormatting>
  <conditionalFormatting sqref="P24:AJ28">
    <cfRule type="expression" dxfId="4" priority="36">
      <formula>$AJ24=TRUE</formula>
    </cfRule>
  </conditionalFormatting>
  <conditionalFormatting sqref="T29">
    <cfRule type="expression" dxfId="3" priority="7">
      <formula>$AA29=FALSE</formula>
    </cfRule>
    <cfRule type="expression" dxfId="2" priority="8">
      <formula>$AJ29=TRUE</formula>
    </cfRule>
    <cfRule type="expression" dxfId="1" priority="9">
      <formula>$AA29=TRUE</formula>
    </cfRule>
  </conditionalFormatting>
  <conditionalFormatting sqref="U23:U51">
    <cfRule type="expression" dxfId="0" priority="15">
      <formula>$AB23=TRUE</formula>
    </cfRule>
  </conditionalFormatting>
  <dataValidations count="10">
    <dataValidation allowBlank="1" showInputMessage="1" showErrorMessage="1" errorTitle="Invalide entry" error="Please enter a positive numeric value for total project cost" sqref="C19:D19" xr:uid="{E8C016F9-FAE7-4BBA-A8BE-45DD11D4AD7D}"/>
    <dataValidation type="list" allowBlank="1" showInputMessage="1" showErrorMessage="1" sqref="C23:C75" xr:uid="{547DD321-AED7-4EB3-8A83-E3BE16CBF0EF}">
      <formula1>INDIRECT("tbl_ActivityList[Activity]")</formula1>
    </dataValidation>
    <dataValidation type="list" allowBlank="1" showInputMessage="1" showErrorMessage="1" sqref="H23:H75" xr:uid="{A8363AE4-57ED-4C43-B015-6C0FE29AF9CB}">
      <formula1>INDIRECT("tbl_party[Party]")</formula1>
    </dataValidation>
    <dataValidation type="list" allowBlank="1" showInputMessage="1" showErrorMessage="1" sqref="J23:J75" xr:uid="{A42C0DFE-03F8-444B-B31D-07E84545592F}">
      <formula1>INDIRECT("tbl_state")</formula1>
    </dataValidation>
    <dataValidation type="list" allowBlank="1" showInputMessage="1" showErrorMessage="1" sqref="N23:N75" xr:uid="{91CABB80-A8BA-4597-AE1E-880169A620CB}">
      <formula1>INDIRECT("tbl_supply_chain[Supply Chain Level]")</formula1>
    </dataValidation>
    <dataValidation type="list" allowBlank="1" showInputMessage="1" showErrorMessage="1" sqref="M23:M75" xr:uid="{2F2F0ABB-8904-4544-93DF-C70E0833D9B0}">
      <formula1>INDIRECT($W23)</formula1>
    </dataValidation>
    <dataValidation type="decimal" operator="greaterThan" allowBlank="1" showInputMessage="1" showErrorMessage="1" errorTitle="Invalid Entry" error="Please enter a positive numeric value for the activity cost." sqref="D23:D75" xr:uid="{FC380B2B-7F19-4494-A9F5-A7C8224BA16E}">
      <formula1>0</formula1>
    </dataValidation>
    <dataValidation type="decimal" operator="greaterThanOrEqual" allowBlank="1" showInputMessage="1" showErrorMessage="1" errorTitle="Invalid Entry" error="Please enter a positive numeric value for the activity cost." sqref="P23:S75" xr:uid="{8AFC8079-DAAD-4DC8-9073-A5DC06108987}">
      <formula1>0</formula1>
    </dataValidation>
    <dataValidation type="date" operator="greaterThan" allowBlank="1" showInputMessage="1" showErrorMessage="1" errorTitle="Date Error" error="Must Enter a date value for the Start Date." sqref="E23:E75" xr:uid="{505DADF0-F39B-4768-A8B6-8CF1F420E158}">
      <formula1>1</formula1>
    </dataValidation>
    <dataValidation type="date" operator="greaterThanOrEqual" allowBlank="1" showInputMessage="1" showErrorMessage="1" errorTitle="Date Error" error="You must enter a Completion Date that is after the Start Date." sqref="F23:F75" xr:uid="{EEBF9189-6204-43C4-8A34-C38BB5DFD287}">
      <formula1>E23</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5BE212CE-D2B0-4CFC-9BFE-1213C56F03CE}">
          <x14:formula1>
            <xm:f>'Drop Down Lists'!$I$2:$I$4</xm:f>
          </x14:formula1>
          <xm:sqref>O23:O75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5C71-B598-4141-91AE-FB75A2926903}">
  <dimension ref="B2:C15"/>
  <sheetViews>
    <sheetView workbookViewId="0"/>
  </sheetViews>
  <sheetFormatPr defaultColWidth="9.140625" defaultRowHeight="15" x14ac:dyDescent="0.25"/>
  <cols>
    <col min="1" max="1" width="9.140625" style="1"/>
    <col min="2" max="2" width="34.7109375" style="1" customWidth="1"/>
    <col min="3" max="3" width="116.140625" style="1" customWidth="1"/>
    <col min="4" max="16384" width="9.140625" style="1"/>
  </cols>
  <sheetData>
    <row r="2" spans="2:3" s="41" customFormat="1" ht="18.75" x14ac:dyDescent="0.25">
      <c r="B2" s="44" t="s">
        <v>236</v>
      </c>
      <c r="C2" s="44" t="s">
        <v>237</v>
      </c>
    </row>
    <row r="3" spans="2:3" ht="64.5" customHeight="1" x14ac:dyDescent="0.25">
      <c r="B3" s="1" t="s">
        <v>68</v>
      </c>
      <c r="C3" s="39" t="s">
        <v>69</v>
      </c>
    </row>
    <row r="4" spans="2:3" ht="64.5" customHeight="1" x14ac:dyDescent="0.25">
      <c r="B4" s="1" t="s">
        <v>16</v>
      </c>
      <c r="C4" s="1" t="s">
        <v>70</v>
      </c>
    </row>
    <row r="5" spans="2:3" ht="64.5" customHeight="1" x14ac:dyDescent="0.25">
      <c r="B5" s="1" t="s">
        <v>238</v>
      </c>
      <c r="C5" s="1" t="s">
        <v>241</v>
      </c>
    </row>
    <row r="6" spans="2:3" ht="64.5" customHeight="1" x14ac:dyDescent="0.25">
      <c r="B6" s="1" t="s">
        <v>239</v>
      </c>
      <c r="C6" s="1" t="s">
        <v>242</v>
      </c>
    </row>
    <row r="7" spans="2:3" ht="64.5" customHeight="1" x14ac:dyDescent="0.25">
      <c r="B7" s="1" t="s">
        <v>240</v>
      </c>
      <c r="C7" s="1" t="s">
        <v>243</v>
      </c>
    </row>
    <row r="8" spans="2:3" ht="64.5" customHeight="1" x14ac:dyDescent="0.25">
      <c r="B8" s="1" t="s">
        <v>27</v>
      </c>
      <c r="C8" s="1" t="s">
        <v>244</v>
      </c>
    </row>
    <row r="9" spans="2:3" ht="120.75" customHeight="1" x14ac:dyDescent="0.25">
      <c r="B9" s="1" t="s">
        <v>269</v>
      </c>
      <c r="C9" s="39" t="s">
        <v>284</v>
      </c>
    </row>
    <row r="10" spans="2:3" ht="64.5" customHeight="1" x14ac:dyDescent="0.25">
      <c r="B10" s="1" t="s">
        <v>249</v>
      </c>
      <c r="C10" s="39" t="s">
        <v>250</v>
      </c>
    </row>
    <row r="11" spans="2:3" ht="64.5" customHeight="1" x14ac:dyDescent="0.25">
      <c r="B11" s="1" t="s">
        <v>245</v>
      </c>
      <c r="C11" s="39" t="s">
        <v>251</v>
      </c>
    </row>
    <row r="12" spans="2:3" ht="64.5" customHeight="1" x14ac:dyDescent="0.25">
      <c r="B12" s="1" t="s">
        <v>246</v>
      </c>
      <c r="C12" s="39" t="s">
        <v>252</v>
      </c>
    </row>
    <row r="13" spans="2:3" ht="64.5" customHeight="1" x14ac:dyDescent="0.25">
      <c r="B13" s="1" t="s">
        <v>247</v>
      </c>
      <c r="C13" s="39" t="s">
        <v>253</v>
      </c>
    </row>
    <row r="14" spans="2:3" ht="64.5" customHeight="1" x14ac:dyDescent="0.25">
      <c r="B14" s="1" t="s">
        <v>31</v>
      </c>
      <c r="C14" s="39" t="s">
        <v>248</v>
      </c>
    </row>
    <row r="15" spans="2:3" ht="64.5" customHeight="1" x14ac:dyDescent="0.25">
      <c r="B15" s="1" t="s">
        <v>67</v>
      </c>
      <c r="C15" s="39" t="s">
        <v>267</v>
      </c>
    </row>
  </sheetData>
  <sheetProtection sheet="1" objects="1" scenarios="1"/>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B5A4-C313-4888-B675-1C5D5B68E01D}">
  <dimension ref="A1:AJ5"/>
  <sheetViews>
    <sheetView tabSelected="1" workbookViewId="0">
      <selection activeCell="B11" sqref="B11"/>
    </sheetView>
  </sheetViews>
  <sheetFormatPr defaultRowHeight="15" x14ac:dyDescent="0.25"/>
  <cols>
    <col min="2" max="2" width="111" style="51" customWidth="1"/>
  </cols>
  <sheetData>
    <row r="1" spans="1:36" s="60" customFormat="1" ht="29.25" thickBot="1" x14ac:dyDescent="0.3">
      <c r="A1" s="59" t="s">
        <v>281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row>
    <row r="3" spans="1:36" ht="44.25" customHeight="1" x14ac:dyDescent="0.25">
      <c r="B3" s="51" t="s">
        <v>288</v>
      </c>
    </row>
    <row r="4" spans="1:36" ht="44.25" customHeight="1" x14ac:dyDescent="0.25">
      <c r="B4" s="51" t="s">
        <v>280</v>
      </c>
    </row>
    <row r="5" spans="1:36" ht="44.25" customHeight="1" x14ac:dyDescent="0.25">
      <c r="B5" s="51" t="s">
        <v>282</v>
      </c>
    </row>
  </sheetData>
  <sheetProtection sheet="1" objects="1" scenarios="1"/>
  <mergeCells count="1">
    <mergeCell ref="A1:XFD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19511-2DDF-4841-A89E-79A10D8D27A4}">
  <dimension ref="A1:T64"/>
  <sheetViews>
    <sheetView topLeftCell="I1" workbookViewId="0">
      <selection activeCell="N1" sqref="N1:T64"/>
    </sheetView>
  </sheetViews>
  <sheetFormatPr defaultColWidth="8.7109375" defaultRowHeight="15" x14ac:dyDescent="0.25"/>
  <cols>
    <col min="1" max="1" width="14.28515625" style="1" bestFit="1" customWidth="1"/>
    <col min="2" max="2" width="13.5703125" style="1" customWidth="1"/>
    <col min="3" max="3" width="8.7109375" style="1"/>
    <col min="4" max="4" width="17.85546875" style="1" bestFit="1" customWidth="1"/>
    <col min="5" max="5" width="8.7109375" style="1"/>
    <col min="6" max="7" width="18.7109375" style="1" customWidth="1"/>
    <col min="8" max="8" width="8.28515625" style="1" customWidth="1"/>
    <col min="9" max="9" width="18.7109375" style="1" customWidth="1"/>
    <col min="10" max="10" width="7" style="1" customWidth="1"/>
    <col min="11" max="12" width="18.7109375" style="1" customWidth="1"/>
    <col min="13" max="13" width="7" style="1" customWidth="1"/>
    <col min="14" max="14" width="34.85546875" style="1" customWidth="1"/>
    <col min="15" max="16" width="33.28515625" style="1" customWidth="1"/>
    <col min="17" max="17" width="21.28515625" style="1" customWidth="1"/>
    <col min="18" max="19" width="19" style="1" customWidth="1"/>
    <col min="20" max="20" width="34.140625" style="1" customWidth="1"/>
    <col min="21" max="16384" width="8.7109375" style="1"/>
  </cols>
  <sheetData>
    <row r="1" spans="1:20" ht="30" x14ac:dyDescent="0.25">
      <c r="A1" s="1" t="s">
        <v>37</v>
      </c>
      <c r="B1" s="1" t="s">
        <v>71</v>
      </c>
      <c r="D1" s="1" t="s">
        <v>23</v>
      </c>
      <c r="F1" s="1" t="s">
        <v>27</v>
      </c>
      <c r="G1" s="1" t="s">
        <v>72</v>
      </c>
      <c r="I1" s="1" t="s">
        <v>73</v>
      </c>
      <c r="K1" s="1" t="s">
        <v>35</v>
      </c>
      <c r="L1" s="1" t="s">
        <v>74</v>
      </c>
      <c r="N1" s="1" t="s">
        <v>75</v>
      </c>
      <c r="O1" s="1" t="s">
        <v>76</v>
      </c>
      <c r="P1" s="1" t="s">
        <v>77</v>
      </c>
      <c r="Q1" s="1" t="s">
        <v>78</v>
      </c>
      <c r="R1" s="1" t="s">
        <v>79</v>
      </c>
      <c r="S1" s="1" t="s">
        <v>80</v>
      </c>
      <c r="T1" s="1" t="s">
        <v>81</v>
      </c>
    </row>
    <row r="2" spans="1:20" ht="45" x14ac:dyDescent="0.25">
      <c r="A2" s="1" t="s">
        <v>50</v>
      </c>
      <c r="B2" s="1" t="s">
        <v>82</v>
      </c>
      <c r="D2" s="1" t="s">
        <v>83</v>
      </c>
      <c r="F2" s="1" t="s">
        <v>84</v>
      </c>
      <c r="G2" s="1" t="s">
        <v>85</v>
      </c>
      <c r="I2" s="1" t="s">
        <v>54</v>
      </c>
      <c r="K2" s="1" t="s">
        <v>49</v>
      </c>
      <c r="L2" s="1" t="s">
        <v>75</v>
      </c>
      <c r="N2" s="1" t="s">
        <v>86</v>
      </c>
      <c r="O2" s="1" t="s">
        <v>86</v>
      </c>
      <c r="P2" s="1" t="s">
        <v>86</v>
      </c>
      <c r="Q2" s="1" t="s">
        <v>87</v>
      </c>
      <c r="R2" s="1" t="s">
        <v>88</v>
      </c>
      <c r="T2" s="1" t="s">
        <v>89</v>
      </c>
    </row>
    <row r="3" spans="1:20" ht="60" x14ac:dyDescent="0.25">
      <c r="A3" s="1" t="s">
        <v>57</v>
      </c>
      <c r="B3" s="1" t="s">
        <v>90</v>
      </c>
      <c r="D3" s="1" t="s">
        <v>91</v>
      </c>
      <c r="F3" s="1" t="s">
        <v>53</v>
      </c>
      <c r="G3" s="1" t="s">
        <v>92</v>
      </c>
      <c r="I3" s="1" t="s">
        <v>93</v>
      </c>
      <c r="K3" s="1" t="s">
        <v>94</v>
      </c>
      <c r="L3" s="1" t="s">
        <v>76</v>
      </c>
      <c r="N3" s="1" t="s">
        <v>95</v>
      </c>
      <c r="O3" s="1" t="s">
        <v>95</v>
      </c>
      <c r="P3" s="1" t="s">
        <v>95</v>
      </c>
      <c r="Q3" s="1" t="s">
        <v>96</v>
      </c>
      <c r="R3" s="1" t="s">
        <v>97</v>
      </c>
      <c r="T3" s="1" t="s">
        <v>98</v>
      </c>
    </row>
    <row r="4" spans="1:20" ht="45" x14ac:dyDescent="0.25">
      <c r="A4" s="1" t="s">
        <v>99</v>
      </c>
      <c r="B4" s="1" t="s">
        <v>100</v>
      </c>
      <c r="D4" s="1" t="s">
        <v>101</v>
      </c>
      <c r="F4" s="1" t="s">
        <v>102</v>
      </c>
      <c r="G4" s="1" t="s">
        <v>103</v>
      </c>
      <c r="I4" s="1" t="s">
        <v>59</v>
      </c>
      <c r="K4" s="1" t="s">
        <v>104</v>
      </c>
      <c r="L4" s="1" t="s">
        <v>77</v>
      </c>
      <c r="N4" s="1" t="s">
        <v>105</v>
      </c>
      <c r="O4" s="1" t="s">
        <v>105</v>
      </c>
      <c r="P4" s="1" t="s">
        <v>105</v>
      </c>
      <c r="Q4" s="1" t="s">
        <v>106</v>
      </c>
      <c r="R4" s="1" t="s">
        <v>60</v>
      </c>
      <c r="T4" s="1" t="s">
        <v>107</v>
      </c>
    </row>
    <row r="5" spans="1:20" ht="45" x14ac:dyDescent="0.25">
      <c r="A5" s="1" t="s">
        <v>108</v>
      </c>
      <c r="B5" s="1" t="s">
        <v>109</v>
      </c>
      <c r="D5" s="1" t="s">
        <v>110</v>
      </c>
      <c r="K5" s="1" t="s">
        <v>111</v>
      </c>
      <c r="L5" s="1" t="s">
        <v>78</v>
      </c>
      <c r="N5" s="1" t="s">
        <v>112</v>
      </c>
      <c r="O5" s="1" t="s">
        <v>112</v>
      </c>
      <c r="P5" s="1" t="s">
        <v>112</v>
      </c>
      <c r="Q5" s="1" t="s">
        <v>113</v>
      </c>
      <c r="R5" s="1" t="s">
        <v>58</v>
      </c>
    </row>
    <row r="6" spans="1:20" ht="90" x14ac:dyDescent="0.25">
      <c r="D6" s="1" t="s">
        <v>114</v>
      </c>
      <c r="K6" s="1" t="s">
        <v>56</v>
      </c>
      <c r="L6" s="1" t="s">
        <v>79</v>
      </c>
      <c r="N6" s="1" t="s">
        <v>52</v>
      </c>
      <c r="O6" s="1" t="s">
        <v>52</v>
      </c>
      <c r="P6" s="1" t="s">
        <v>52</v>
      </c>
      <c r="Q6" s="1" t="s">
        <v>115</v>
      </c>
      <c r="R6" s="1" t="s">
        <v>116</v>
      </c>
    </row>
    <row r="7" spans="1:20" ht="60" x14ac:dyDescent="0.25">
      <c r="D7" s="1" t="s">
        <v>117</v>
      </c>
      <c r="K7" s="1" t="s">
        <v>55</v>
      </c>
      <c r="L7" s="1" t="s">
        <v>80</v>
      </c>
      <c r="N7" s="1" t="s">
        <v>118</v>
      </c>
      <c r="O7" s="1" t="s">
        <v>118</v>
      </c>
      <c r="P7" s="1" t="s">
        <v>118</v>
      </c>
      <c r="Q7" s="1" t="s">
        <v>119</v>
      </c>
      <c r="R7" s="1" t="s">
        <v>120</v>
      </c>
    </row>
    <row r="8" spans="1:20" ht="45" x14ac:dyDescent="0.25">
      <c r="D8" s="1" t="s">
        <v>51</v>
      </c>
      <c r="K8" s="1" t="s">
        <v>61</v>
      </c>
      <c r="L8" s="1" t="s">
        <v>81</v>
      </c>
      <c r="N8" s="1" t="s">
        <v>121</v>
      </c>
      <c r="O8" s="1" t="s">
        <v>121</v>
      </c>
      <c r="P8" s="1" t="s">
        <v>121</v>
      </c>
      <c r="Q8" s="1" t="s">
        <v>122</v>
      </c>
      <c r="R8" s="1" t="s">
        <v>123</v>
      </c>
    </row>
    <row r="9" spans="1:20" ht="45" x14ac:dyDescent="0.25">
      <c r="D9" s="1" t="s">
        <v>124</v>
      </c>
      <c r="N9" s="1" t="s">
        <v>125</v>
      </c>
      <c r="O9" s="1" t="s">
        <v>125</v>
      </c>
      <c r="P9" s="1" t="s">
        <v>125</v>
      </c>
      <c r="Q9" s="1" t="s">
        <v>126</v>
      </c>
      <c r="R9" s="1" t="s">
        <v>127</v>
      </c>
    </row>
    <row r="10" spans="1:20" x14ac:dyDescent="0.25">
      <c r="D10" s="1" t="s">
        <v>128</v>
      </c>
      <c r="N10" s="1" t="s">
        <v>107</v>
      </c>
      <c r="O10" s="1" t="s">
        <v>107</v>
      </c>
      <c r="P10" s="1" t="s">
        <v>107</v>
      </c>
      <c r="Q10" s="1" t="s">
        <v>129</v>
      </c>
      <c r="R10" s="1" t="s">
        <v>130</v>
      </c>
    </row>
    <row r="11" spans="1:20" ht="45" x14ac:dyDescent="0.25">
      <c r="D11" s="1" t="s">
        <v>131</v>
      </c>
      <c r="N11" s="1" t="s">
        <v>132</v>
      </c>
      <c r="O11" s="1" t="s">
        <v>132</v>
      </c>
      <c r="P11" s="1" t="s">
        <v>132</v>
      </c>
      <c r="Q11" s="1" t="s">
        <v>133</v>
      </c>
      <c r="R11" s="1" t="s">
        <v>134</v>
      </c>
    </row>
    <row r="12" spans="1:20" ht="90" x14ac:dyDescent="0.25">
      <c r="D12" s="1" t="s">
        <v>135</v>
      </c>
      <c r="N12" s="1" t="s">
        <v>136</v>
      </c>
      <c r="O12" s="1" t="s">
        <v>136</v>
      </c>
      <c r="P12" s="1" t="s">
        <v>136</v>
      </c>
      <c r="Q12" s="1" t="s">
        <v>137</v>
      </c>
      <c r="R12" s="1" t="s">
        <v>138</v>
      </c>
    </row>
    <row r="13" spans="1:20" ht="75" x14ac:dyDescent="0.25">
      <c r="D13" s="1" t="s">
        <v>139</v>
      </c>
      <c r="N13" s="1" t="s">
        <v>140</v>
      </c>
      <c r="O13" s="1" t="s">
        <v>140</v>
      </c>
      <c r="P13" s="1" t="s">
        <v>140</v>
      </c>
      <c r="Q13" s="1" t="s">
        <v>141</v>
      </c>
      <c r="R13" s="1" t="s">
        <v>142</v>
      </c>
    </row>
    <row r="14" spans="1:20" ht="90" x14ac:dyDescent="0.25">
      <c r="D14" s="1" t="s">
        <v>143</v>
      </c>
      <c r="N14" s="1" t="s">
        <v>144</v>
      </c>
      <c r="O14" s="1" t="s">
        <v>144</v>
      </c>
      <c r="P14" s="1" t="s">
        <v>144</v>
      </c>
      <c r="Q14" s="1" t="s">
        <v>145</v>
      </c>
      <c r="R14" s="1" t="s">
        <v>146</v>
      </c>
    </row>
    <row r="15" spans="1:20" ht="30" x14ac:dyDescent="0.25">
      <c r="D15" s="1" t="s">
        <v>147</v>
      </c>
      <c r="Q15" s="1" t="s">
        <v>148</v>
      </c>
      <c r="R15" s="1" t="s">
        <v>149</v>
      </c>
    </row>
    <row r="16" spans="1:20" ht="75" x14ac:dyDescent="0.25">
      <c r="D16" s="1" t="s">
        <v>150</v>
      </c>
      <c r="Q16" s="1" t="s">
        <v>151</v>
      </c>
      <c r="R16" s="1" t="s">
        <v>152</v>
      </c>
    </row>
    <row r="17" spans="4:18" ht="90" x14ac:dyDescent="0.25">
      <c r="D17" s="1" t="s">
        <v>153</v>
      </c>
      <c r="Q17" s="1" t="s">
        <v>154</v>
      </c>
      <c r="R17" s="1" t="s">
        <v>155</v>
      </c>
    </row>
    <row r="18" spans="4:18" ht="105" x14ac:dyDescent="0.25">
      <c r="D18" s="1" t="s">
        <v>156</v>
      </c>
      <c r="Q18" s="1" t="s">
        <v>157</v>
      </c>
      <c r="R18" s="1" t="s">
        <v>158</v>
      </c>
    </row>
    <row r="19" spans="4:18" ht="90" x14ac:dyDescent="0.25">
      <c r="D19" s="1" t="s">
        <v>159</v>
      </c>
      <c r="Q19" s="1" t="s">
        <v>160</v>
      </c>
      <c r="R19" s="1" t="s">
        <v>161</v>
      </c>
    </row>
    <row r="20" spans="4:18" ht="30" x14ac:dyDescent="0.25">
      <c r="D20" s="1" t="s">
        <v>162</v>
      </c>
      <c r="Q20" s="1" t="s">
        <v>163</v>
      </c>
      <c r="R20" s="1" t="s">
        <v>164</v>
      </c>
    </row>
    <row r="21" spans="4:18" ht="30" x14ac:dyDescent="0.25">
      <c r="D21" s="1" t="s">
        <v>165</v>
      </c>
      <c r="Q21" s="1" t="s">
        <v>166</v>
      </c>
      <c r="R21" s="1" t="s">
        <v>167</v>
      </c>
    </row>
    <row r="22" spans="4:18" ht="45" x14ac:dyDescent="0.25">
      <c r="D22" s="1" t="s">
        <v>168</v>
      </c>
      <c r="Q22" s="1" t="s">
        <v>169</v>
      </c>
      <c r="R22" s="1" t="s">
        <v>170</v>
      </c>
    </row>
    <row r="23" spans="4:18" ht="45" x14ac:dyDescent="0.25">
      <c r="D23" s="1" t="s">
        <v>171</v>
      </c>
      <c r="Q23" s="1" t="s">
        <v>172</v>
      </c>
      <c r="R23" s="1" t="s">
        <v>173</v>
      </c>
    </row>
    <row r="24" spans="4:18" ht="45" x14ac:dyDescent="0.25">
      <c r="D24" s="1" t="s">
        <v>174</v>
      </c>
      <c r="Q24" s="1" t="s">
        <v>175</v>
      </c>
    </row>
    <row r="25" spans="4:18" ht="30" x14ac:dyDescent="0.25">
      <c r="D25" s="1" t="s">
        <v>176</v>
      </c>
      <c r="Q25" s="1" t="s">
        <v>177</v>
      </c>
    </row>
    <row r="26" spans="4:18" ht="30" x14ac:dyDescent="0.25">
      <c r="D26" s="1" t="s">
        <v>178</v>
      </c>
      <c r="Q26" s="1" t="s">
        <v>179</v>
      </c>
    </row>
    <row r="27" spans="4:18" ht="30" x14ac:dyDescent="0.25">
      <c r="D27" s="1" t="s">
        <v>180</v>
      </c>
      <c r="Q27" s="1" t="s">
        <v>181</v>
      </c>
    </row>
    <row r="28" spans="4:18" ht="45" x14ac:dyDescent="0.25">
      <c r="D28" s="1" t="s">
        <v>182</v>
      </c>
      <c r="Q28" s="1" t="s">
        <v>183</v>
      </c>
    </row>
    <row r="29" spans="4:18" ht="45" x14ac:dyDescent="0.25">
      <c r="D29" s="1" t="s">
        <v>184</v>
      </c>
      <c r="Q29" s="1" t="s">
        <v>185</v>
      </c>
    </row>
    <row r="30" spans="4:18" ht="75" x14ac:dyDescent="0.25">
      <c r="D30" s="1" t="s">
        <v>186</v>
      </c>
      <c r="Q30" s="1" t="s">
        <v>187</v>
      </c>
    </row>
    <row r="31" spans="4:18" ht="105" x14ac:dyDescent="0.25">
      <c r="D31" s="1" t="s">
        <v>188</v>
      </c>
      <c r="Q31" s="1" t="s">
        <v>189</v>
      </c>
    </row>
    <row r="32" spans="4:18" ht="75" x14ac:dyDescent="0.25">
      <c r="D32" s="1" t="s">
        <v>190</v>
      </c>
      <c r="Q32" s="1" t="s">
        <v>191</v>
      </c>
    </row>
    <row r="33" spans="4:17" ht="105" x14ac:dyDescent="0.25">
      <c r="D33" s="1" t="s">
        <v>192</v>
      </c>
      <c r="Q33" s="1" t="s">
        <v>193</v>
      </c>
    </row>
    <row r="34" spans="4:17" ht="90" x14ac:dyDescent="0.25">
      <c r="D34" s="1" t="s">
        <v>194</v>
      </c>
      <c r="Q34" s="1" t="s">
        <v>195</v>
      </c>
    </row>
    <row r="35" spans="4:17" ht="120" x14ac:dyDescent="0.25">
      <c r="D35" s="1" t="s">
        <v>196</v>
      </c>
      <c r="Q35" s="1" t="s">
        <v>197</v>
      </c>
    </row>
    <row r="36" spans="4:17" ht="60" x14ac:dyDescent="0.25">
      <c r="D36" s="1" t="s">
        <v>198</v>
      </c>
      <c r="Q36" s="1" t="s">
        <v>199</v>
      </c>
    </row>
    <row r="37" spans="4:17" ht="105" x14ac:dyDescent="0.25">
      <c r="D37" s="1" t="s">
        <v>200</v>
      </c>
      <c r="Q37" s="1" t="s">
        <v>201</v>
      </c>
    </row>
    <row r="38" spans="4:17" ht="165" x14ac:dyDescent="0.25">
      <c r="D38" s="1" t="s">
        <v>202</v>
      </c>
      <c r="Q38" s="1" t="s">
        <v>203</v>
      </c>
    </row>
    <row r="39" spans="4:17" ht="195" x14ac:dyDescent="0.25">
      <c r="D39" s="1" t="s">
        <v>204</v>
      </c>
      <c r="Q39" s="1" t="s">
        <v>205</v>
      </c>
    </row>
    <row r="40" spans="4:17" x14ac:dyDescent="0.25">
      <c r="D40" s="1" t="s">
        <v>206</v>
      </c>
      <c r="Q40" s="1" t="s">
        <v>207</v>
      </c>
    </row>
    <row r="41" spans="4:17" x14ac:dyDescent="0.25">
      <c r="D41" s="1" t="s">
        <v>208</v>
      </c>
      <c r="Q41" s="1" t="s">
        <v>209</v>
      </c>
    </row>
    <row r="42" spans="4:17" x14ac:dyDescent="0.25">
      <c r="D42" s="1" t="s">
        <v>210</v>
      </c>
      <c r="Q42" s="1" t="s">
        <v>211</v>
      </c>
    </row>
    <row r="43" spans="4:17" x14ac:dyDescent="0.25">
      <c r="D43" s="1" t="s">
        <v>212</v>
      </c>
      <c r="Q43" s="1" t="s">
        <v>213</v>
      </c>
    </row>
    <row r="44" spans="4:17" ht="30" x14ac:dyDescent="0.25">
      <c r="D44" s="1" t="s">
        <v>214</v>
      </c>
      <c r="Q44" s="1" t="s">
        <v>215</v>
      </c>
    </row>
    <row r="45" spans="4:17" ht="45" x14ac:dyDescent="0.25">
      <c r="D45" s="1" t="s">
        <v>216</v>
      </c>
      <c r="Q45" s="1" t="s">
        <v>217</v>
      </c>
    </row>
    <row r="46" spans="4:17" ht="60" x14ac:dyDescent="0.25">
      <c r="D46" s="1" t="s">
        <v>218</v>
      </c>
      <c r="Q46" s="1" t="s">
        <v>219</v>
      </c>
    </row>
    <row r="47" spans="4:17" x14ac:dyDescent="0.25">
      <c r="D47" s="1" t="s">
        <v>220</v>
      </c>
      <c r="Q47" s="1" t="s">
        <v>107</v>
      </c>
    </row>
    <row r="48" spans="4:17" ht="75" x14ac:dyDescent="0.25">
      <c r="D48" s="1" t="s">
        <v>221</v>
      </c>
      <c r="Q48" s="1" t="s">
        <v>125</v>
      </c>
    </row>
    <row r="49" spans="4:17" ht="135" x14ac:dyDescent="0.25">
      <c r="D49" s="1" t="s">
        <v>222</v>
      </c>
      <c r="Q49" s="1" t="s">
        <v>52</v>
      </c>
    </row>
    <row r="50" spans="4:17" ht="45" x14ac:dyDescent="0.25">
      <c r="D50" s="1" t="s">
        <v>223</v>
      </c>
      <c r="Q50" s="1" t="s">
        <v>136</v>
      </c>
    </row>
    <row r="51" spans="4:17" ht="45" x14ac:dyDescent="0.25">
      <c r="D51" s="1" t="s">
        <v>224</v>
      </c>
      <c r="Q51" s="1" t="s">
        <v>140</v>
      </c>
    </row>
    <row r="52" spans="4:17" ht="45" x14ac:dyDescent="0.25">
      <c r="D52" s="1" t="s">
        <v>225</v>
      </c>
      <c r="Q52" s="1" t="s">
        <v>86</v>
      </c>
    </row>
    <row r="53" spans="4:17" ht="45" x14ac:dyDescent="0.25">
      <c r="D53" s="1" t="s">
        <v>226</v>
      </c>
      <c r="Q53" s="1" t="s">
        <v>95</v>
      </c>
    </row>
    <row r="54" spans="4:17" ht="45" x14ac:dyDescent="0.25">
      <c r="D54" s="1" t="s">
        <v>227</v>
      </c>
      <c r="Q54" s="1" t="s">
        <v>118</v>
      </c>
    </row>
    <row r="55" spans="4:17" ht="45" x14ac:dyDescent="0.25">
      <c r="D55" s="1" t="s">
        <v>228</v>
      </c>
      <c r="Q55" s="1" t="s">
        <v>112</v>
      </c>
    </row>
    <row r="56" spans="4:17" ht="30" x14ac:dyDescent="0.25">
      <c r="D56" s="1" t="s">
        <v>229</v>
      </c>
      <c r="Q56" s="1" t="s">
        <v>121</v>
      </c>
    </row>
    <row r="57" spans="4:17" ht="30" x14ac:dyDescent="0.25">
      <c r="D57" s="1" t="s">
        <v>230</v>
      </c>
      <c r="Q57" s="1" t="s">
        <v>132</v>
      </c>
    </row>
    <row r="58" spans="4:17" ht="60" x14ac:dyDescent="0.25">
      <c r="Q58" s="1" t="s">
        <v>144</v>
      </c>
    </row>
    <row r="59" spans="4:17" ht="90" x14ac:dyDescent="0.25">
      <c r="Q59" s="1" t="s">
        <v>231</v>
      </c>
    </row>
    <row r="60" spans="4:17" ht="45" x14ac:dyDescent="0.25">
      <c r="Q60" s="1" t="s">
        <v>232</v>
      </c>
    </row>
    <row r="61" spans="4:17" ht="60" x14ac:dyDescent="0.25">
      <c r="Q61" s="1" t="s">
        <v>233</v>
      </c>
    </row>
    <row r="62" spans="4:17" ht="60" x14ac:dyDescent="0.25">
      <c r="Q62" s="1" t="s">
        <v>234</v>
      </c>
    </row>
    <row r="63" spans="4:17" ht="105" x14ac:dyDescent="0.25">
      <c r="Q63" s="1" t="s">
        <v>235</v>
      </c>
    </row>
    <row r="64" spans="4:17" ht="75" x14ac:dyDescent="0.25">
      <c r="Q64" s="1" t="s">
        <v>105</v>
      </c>
    </row>
  </sheetData>
  <sheetProtection sheet="1" objects="1" scenarios="1"/>
  <sortState xmlns:xlrd2="http://schemas.microsoft.com/office/spreadsheetml/2017/richdata2" ref="N2:N14">
    <sortCondition ref="N2:N14"/>
  </sortState>
  <pageMargins left="0.7" right="0.7" top="0.75" bottom="0.75" header="0.3" footer="0.3"/>
  <tableParts count="6">
    <tablePart r:id="rId1"/>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1619231B25F5419E6567B81F294E7D" ma:contentTypeVersion="14" ma:contentTypeDescription="Create a new document." ma:contentTypeScope="" ma:versionID="464bbae2bf5da6ce79ce108ac9eeab8c">
  <xsd:schema xmlns:xsd="http://www.w3.org/2001/XMLSchema" xmlns:xs="http://www.w3.org/2001/XMLSchema" xmlns:p="http://schemas.microsoft.com/office/2006/metadata/properties" xmlns:ns1="http://schemas.microsoft.com/sharepoint/v3" xmlns:ns2="949387c3-6f53-457b-84df-c7ef7f2e8cab" xmlns:ns3="9051457c-ceb4-4284-bbcd-a3791e536788" targetNamespace="http://schemas.microsoft.com/office/2006/metadata/properties" ma:root="true" ma:fieldsID="0b152f2b16ab1c8627430d959ff1d3f3" ns1:_="" ns2:_="" ns3:_="">
    <xsd:import namespace="http://schemas.microsoft.com/sharepoint/v3"/>
    <xsd:import namespace="949387c3-6f53-457b-84df-c7ef7f2e8cab"/>
    <xsd:import namespace="9051457c-ceb4-4284-bbcd-a3791e5367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1:_ip_UnifiedCompliancePolicyProperties" minOccurs="0"/>
                <xsd:element ref="ns1:_ip_UnifiedCompliancePolicyUIAction" minOccurs="0"/>
                <xsd:element ref="ns3:MediaServiceAutoTags" minOccurs="0"/>
                <xsd:element ref="ns3:MediaServiceOCR" minOccurs="0"/>
                <xsd:element ref="ns3:MediaServiceGenerationTime" minOccurs="0"/>
                <xsd:element ref="ns3:MediaServiceEventHashCode"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49387c3-6f53-457b-84df-c7ef7f2e8ca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051457c-ceb4-4284-bbcd-a3791e5367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FA9DEE-620E-40AC-9702-508591E156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49387c3-6f53-457b-84df-c7ef7f2e8cab"/>
    <ds:schemaRef ds:uri="9051457c-ceb4-4284-bbcd-a3791e5367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5E8BF7-2305-4985-A09B-F65A2542F76F}">
  <ds:schemaRefs>
    <ds:schemaRef ds:uri="9051457c-ceb4-4284-bbcd-a3791e536788"/>
    <ds:schemaRef ds:uri="http://purl.org/dc/dcmitype/"/>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www.w3.org/XML/1998/namespace"/>
    <ds:schemaRef ds:uri="949387c3-6f53-457b-84df-c7ef7f2e8cab"/>
    <ds:schemaRef ds:uri="http://schemas.openxmlformats.org/package/2006/metadata/core-properties"/>
    <ds:schemaRef ds:uri="http://schemas.microsoft.com/sharepoint/v3"/>
    <ds:schemaRef ds:uri="http://purl.org/dc/terms/"/>
  </ds:schemaRefs>
</ds:datastoreItem>
</file>

<file path=customXml/itemProps3.xml><?xml version="1.0" encoding="utf-8"?>
<ds:datastoreItem xmlns:ds="http://schemas.openxmlformats.org/officeDocument/2006/customXml" ds:itemID="{AC86B402-BC00-405E-816C-5D88C0823C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Title Page</vt:lpstr>
      <vt:lpstr>Readme</vt:lpstr>
      <vt:lpstr>Cost Entry Form</vt:lpstr>
      <vt:lpstr>Glossary</vt:lpstr>
      <vt:lpstr>References</vt:lpstr>
      <vt:lpstr>Drop Down Lists</vt:lpstr>
      <vt:lpstr>activities</vt:lpstr>
      <vt:lpstr>Implement</vt:lpstr>
      <vt:lpstr>Manage</vt:lpstr>
      <vt:lpstr>Materials</vt:lpstr>
      <vt:lpstr>Monitor</vt:lpstr>
      <vt:lpstr>Plan</vt:lpstr>
      <vt:lpstr>Realty_Service</vt:lpstr>
      <vt:lpstr>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2024-02-23T17:59:58Z</dcterms:created>
  <dcterms:modified xsi:type="dcterms:W3CDTF">2024-09-16T23:13:48Z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0x010100661619231B25F5419E6567B81F294E7D</vt:lpwstr>
  </property>
</Properties>
</file>